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<sst xmlns="http://schemas.openxmlformats.org/spreadsheetml/2006/main" count="24087" uniqueCount="4995">
  <si>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</si>
  <si>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</si>
  <si>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</si>
  <si>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</si>
  <si>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</si>
  <si>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</si>
  <si>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</si>
  <si>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</si>
  <si>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</si>
  <si>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</si>
  <si>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</si>
  <si>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</si>
  <si>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</si>
  <si>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</si>
  <si>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</si>
  <si>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</si>
  <si>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</si>
  <si>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</si>
  <si>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</si>
  <si>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</si>
  <si>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</si>
  <si>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</si>
  <si>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</si>
  <si>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</si>
  <si>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</si>
  <si>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</si>
  <si>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</si>
  <si>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</si>
  <si>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</si>
  <si>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</si>
  <si>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</si>
  <si>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</si>
  <si>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</si>
  <si>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</si>
  <si>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</si>
  <si>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</si>
  <si>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</si>
  <si>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</si>
  <si>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</si>
  <si>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</si>
  <si>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</si>
  <si>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</si>
  <si>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</si>
  <si>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</si>
  <si>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</si>
  <si>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</si>
  <si>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</si>
  <si>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</si>
  <si>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</si>
  <si>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</si>
  <si>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</si>
  <si>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</si>
  <si>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</si>
  <si>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</si>
  <si>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</si>
  <si>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</si>
  <si>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</si>
  <si>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</si>
  <si>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</si>
  <si>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</si>
  <si>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</si>
  <si>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</si>
  <si>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</si>
  <si>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</si>
  <si>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</si>
  <si>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</si>
  <si>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</si>
  <si>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</si>
  <si>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</si>
  <si>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</si>
  <si>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</si>
  <si>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</si>
  <si>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</si>
  <si>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</si>
  <si>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</si>
  <si>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</si>
  <si>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</si>
  <si>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</si>
  <si>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</si>
  <si>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</si>
  <si>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</si>
  <si>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</si>
  <si>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</si>
  <si>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</si>
  <si>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</si>
  <si>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</si>
  <si>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</si>
  <si>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</si>
  <si>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</si>
  <si>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</si>
  <si>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</si>
  <si>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</si>
  <si>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</si>
  <si>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</si>
  <si>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</si>
  <si>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</si>
  <si>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</si>
  <si>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</si>
  <si>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</si>
  <si>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</si>
  <si>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</si>
  <si>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</si>
  <si>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</si>
  <si>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</si>
  <si>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</si>
  <si>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</si>
  <si>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</si>
  <si>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</si>
  <si>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</si>
  <si>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</si>
  <si>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</si>
  <si>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</si>
  <si>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</si>
  <si>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</si>
  <si>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</si>
  <si>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</si>
  <si>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</si>
  <si>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</si>
  <si>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</si>
  <si>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</si>
  <si>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</si>
  <si>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</si>
  <si>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</si>
  <si>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</si>
  <si>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</si>
  <si>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</si>
  <si>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</si>
  <si>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</si>
  <si>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</si>
  <si>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</si>
  <si>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</si>
  <si>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</si>
  <si>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</si>
  <si>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</si>
  <si>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</si>
  <si>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</si>
  <si>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</si>
  <si>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</si>
  <si>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</si>
  <si>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</si>
  <si>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</si>
  <si>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</si>
  <si>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</si>
  <si>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</si>
  <si>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</si>
  <si>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</si>
  <si>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</si>
  <si>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</si>
  <si>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</si>
  <si>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</si>
  <si>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</si>
  <si>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</si>
  <si>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</si>
  <si>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</si>
  <si>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</si>
  <si>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</si>
  <si>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</si>
  <si>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</si>
  <si>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</si>
  <si>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</si>
  <si>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</si>
  <si>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</si>
  <si>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</si>
  <si>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</si>
  <si>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</si>
  <si>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</si>
  <si>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</si>
  <si>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</si>
  <si>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</si>
  <si>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</si>
  <si>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</si>
  <si>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</si>
  <si>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</si>
  <si>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</si>
  <si>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</si>
  <si>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</si>
  <si>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</si>
  <si>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</si>
  <si>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</si>
  <si>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</si>
  <si>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</si>
  <si>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</si>
  <si>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</si>
  <si>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</si>
  <si>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</si>
  <si>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</si>
  <si>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</si>
  <si>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</si>
  <si>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</si>
  <si>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</si>
  <si>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</si>
  <si>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</si>
  <si>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</si>
  <si>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</si>
  <si>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</si>
  <si>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</si>
  <si>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</si>
  <si>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</si>
  <si>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</si>
  <si>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</si>
  <si>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</si>
  <si>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</si>
  <si>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</si>
  <si>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</si>
  <si>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</si>
  <si>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</si>
  <si>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</si>
  <si>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</si>
  <si>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</si>
  <si>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</si>
  <si>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</si>
  <si>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</si>
  <si>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leannrimes</t>
  </si>
  <si>
    <t>alfaromeoracing</t>
  </si>
  <si>
    <t>goalies119</t>
  </si>
  <si>
    <t>ducatiuk</t>
  </si>
  <si>
    <t>jayman0827</t>
  </si>
  <si>
    <t>tw_mahesh</t>
  </si>
  <si>
    <t>kuahmel</t>
  </si>
  <si>
    <t>cctracey</t>
  </si>
  <si>
    <t>d_s_c</t>
  </si>
  <si>
    <t>a2bmototraining</t>
  </si>
  <si>
    <t>woodsabergele</t>
  </si>
  <si>
    <t>robs83636775</t>
  </si>
  <si>
    <t>leannrimescib16</t>
  </si>
  <si>
    <t>creationtech</t>
  </si>
  <si>
    <t>imtschicago</t>
  </si>
  <si>
    <t>holinergroup</t>
  </si>
  <si>
    <t>brigittemunich</t>
  </si>
  <si>
    <t>jazminholm</t>
  </si>
  <si>
    <t>mounetjulien</t>
  </si>
  <si>
    <t>drcnfzd</t>
  </si>
  <si>
    <t>mtothaaz</t>
  </si>
  <si>
    <t>cleefhanger</t>
  </si>
  <si>
    <t>usofallido</t>
  </si>
  <si>
    <t>ronfsilva</t>
  </si>
  <si>
    <t>redpegmarketing</t>
  </si>
  <si>
    <t>estebanpilar10</t>
  </si>
  <si>
    <t>gocuar</t>
  </si>
  <si>
    <t>carlofabio1</t>
  </si>
  <si>
    <t>murphopolis</t>
  </si>
  <si>
    <t>bliddan</t>
  </si>
  <si>
    <t>alysse_stasio</t>
  </si>
  <si>
    <t>hortonmotor</t>
  </si>
  <si>
    <t>jmesillett</t>
  </si>
  <si>
    <t>dominicpurcei</t>
  </si>
  <si>
    <t>eimor66</t>
  </si>
  <si>
    <t>1863football</t>
  </si>
  <si>
    <t>gestoertebeker</t>
  </si>
  <si>
    <t>tomo_matsushima</t>
  </si>
  <si>
    <t>vmuffatjeandet</t>
  </si>
  <si>
    <t>albator7438</t>
  </si>
  <si>
    <t>trevorbranton</t>
  </si>
  <si>
    <t>mexicogp</t>
  </si>
  <si>
    <t>crazyho00313839</t>
  </si>
  <si>
    <t>movemberireland</t>
  </si>
  <si>
    <t>bethunemaurice</t>
  </si>
  <si>
    <t>chrisbeattie40</t>
  </si>
  <si>
    <t>samtalkssex</t>
  </si>
  <si>
    <t>smchstrack</t>
  </si>
  <si>
    <t>iminbreeder</t>
  </si>
  <si>
    <t>mhrashman</t>
  </si>
  <si>
    <t>steven_g_martin</t>
  </si>
  <si>
    <t>mobroscot</t>
  </si>
  <si>
    <t>engineertr1g</t>
  </si>
  <si>
    <t>donald26637137</t>
  </si>
  <si>
    <t>charlie69446075</t>
  </si>
  <si>
    <t>annebreakeyhart</t>
  </si>
  <si>
    <t>scottco</t>
  </si>
  <si>
    <t>barbhairshop</t>
  </si>
  <si>
    <t>martacuellar4</t>
  </si>
  <si>
    <t>alex_muc86</t>
  </si>
  <si>
    <t>ceipsangil</t>
  </si>
  <si>
    <t>isabelmarinero</t>
  </si>
  <si>
    <t>devxvda</t>
  </si>
  <si>
    <t>thegymgroup</t>
  </si>
  <si>
    <t>dangeezer3</t>
  </si>
  <si>
    <t>mannanzaheer</t>
  </si>
  <si>
    <t>tomastpcosta</t>
  </si>
  <si>
    <t>link_mag</t>
  </si>
  <si>
    <t>bpoolmusicrun</t>
  </si>
  <si>
    <t>havebike</t>
  </si>
  <si>
    <t>artstmi</t>
  </si>
  <si>
    <t>mymazinlife</t>
  </si>
  <si>
    <t>unrulyco</t>
  </si>
  <si>
    <t>acredite_co</t>
  </si>
  <si>
    <t>rtmonson</t>
  </si>
  <si>
    <t>bunckie</t>
  </si>
  <si>
    <t>ecuadordon</t>
  </si>
  <si>
    <t>ruby_redsky</t>
  </si>
  <si>
    <t>happydogsocial</t>
  </si>
  <si>
    <t>blackdiamondbdn</t>
  </si>
  <si>
    <t>zorro_7cu</t>
  </si>
  <si>
    <t>blueskieschina</t>
  </si>
  <si>
    <t>maggiesmersey</t>
  </si>
  <si>
    <t>gpsconsultingco</t>
  </si>
  <si>
    <t>chaonaut</t>
  </si>
  <si>
    <t>frunk_1138</t>
  </si>
  <si>
    <t>fmp0ja</t>
  </si>
  <si>
    <t>gainhealthcamp</t>
  </si>
  <si>
    <t>dinfomall</t>
  </si>
  <si>
    <t>game_devbot</t>
  </si>
  <si>
    <t>pasys</t>
  </si>
  <si>
    <t>stevedickernl</t>
  </si>
  <si>
    <t>tape_business</t>
  </si>
  <si>
    <t>evwanttobe</t>
  </si>
  <si>
    <t>_cloudsolutions</t>
  </si>
  <si>
    <t>alybnorah</t>
  </si>
  <si>
    <t>dmahonesq</t>
  </si>
  <si>
    <t>denizelevett</t>
  </si>
  <si>
    <t>juanisidro</t>
  </si>
  <si>
    <t>swrve_inc</t>
  </si>
  <si>
    <t>nogwashere</t>
  </si>
  <si>
    <t>crouchendplayrs</t>
  </si>
  <si>
    <t>rebequah1</t>
  </si>
  <si>
    <t>alisonbirtle</t>
  </si>
  <si>
    <t>movemberjp</t>
  </si>
  <si>
    <t>mutual_master</t>
  </si>
  <si>
    <t>dclark3105</t>
  </si>
  <si>
    <t>jpearso13006496</t>
  </si>
  <si>
    <t>27orchard</t>
  </si>
  <si>
    <t>sifktka</t>
  </si>
  <si>
    <t>thilakhr</t>
  </si>
  <si>
    <t>elvinbox</t>
  </si>
  <si>
    <t>silverhiker1</t>
  </si>
  <si>
    <t>chrisjcoates</t>
  </si>
  <si>
    <t>veerhercules</t>
  </si>
  <si>
    <t>puddledpete</t>
  </si>
  <si>
    <t>shelagh07</t>
  </si>
  <si>
    <t>philipdrinkwat6</t>
  </si>
  <si>
    <t>jennymcaleese</t>
  </si>
  <si>
    <t>godaddydave</t>
  </si>
  <si>
    <t>brettkurland</t>
  </si>
  <si>
    <t>hstmovemberfest</t>
  </si>
  <si>
    <t>shievsh</t>
  </si>
  <si>
    <t>firassiddiqui1</t>
  </si>
  <si>
    <t>feed_your_beard</t>
  </si>
  <si>
    <t>indianbeard</t>
  </si>
  <si>
    <t>brocode4men</t>
  </si>
  <si>
    <t>mrsprostate</t>
  </si>
  <si>
    <t>kazzawilk</t>
  </si>
  <si>
    <t>itaysternberg</t>
  </si>
  <si>
    <t>michellebull4</t>
  </si>
  <si>
    <t>drtevaho</t>
  </si>
  <si>
    <t>darrenchaplin74</t>
  </si>
  <si>
    <t>duncombesue</t>
  </si>
  <si>
    <t>electronicarts</t>
  </si>
  <si>
    <t>faynski</t>
  </si>
  <si>
    <t>aquablation</t>
  </si>
  <si>
    <t>bijeshc</t>
  </si>
  <si>
    <t>dfkuki</t>
  </si>
  <si>
    <t>pedro_gaveston</t>
  </si>
  <si>
    <t>nuadamedical</t>
  </si>
  <si>
    <t>prostateexperts</t>
  </si>
  <si>
    <t>crowleysdfk</t>
  </si>
  <si>
    <t>justinnagle74</t>
  </si>
  <si>
    <t>fotosaad</t>
  </si>
  <si>
    <t>nilsbjorkman</t>
  </si>
  <si>
    <t>marthenbergman</t>
  </si>
  <si>
    <t>broadmeadpharma</t>
  </si>
  <si>
    <t>carolarthu</t>
  </si>
  <si>
    <t>claretempany</t>
  </si>
  <si>
    <t>becciibum</t>
  </si>
  <si>
    <t>robertsherman</t>
  </si>
  <si>
    <t>santiagoantero</t>
  </si>
  <si>
    <t>subs_missives</t>
  </si>
  <si>
    <t>tweetingibiza</t>
  </si>
  <si>
    <t>dlalande75</t>
  </si>
  <si>
    <t>accuray_fr</t>
  </si>
  <si>
    <t>radiotherapiefr</t>
  </si>
  <si>
    <t>reimagine_pca</t>
  </si>
  <si>
    <t>ruthiegrainger</t>
  </si>
  <si>
    <t>designmangrove</t>
  </si>
  <si>
    <t>brooksies_mo</t>
  </si>
  <si>
    <t>aams43</t>
  </si>
  <si>
    <t>nsrasta</t>
  </si>
  <si>
    <t>movember_co</t>
  </si>
  <si>
    <t>eddiecibrian</t>
  </si>
  <si>
    <t>charles_leclerc</t>
  </si>
  <si>
    <t>higuitarene</t>
  </si>
  <si>
    <t>movemberuk</t>
  </si>
  <si>
    <t>mcwurology</t>
  </si>
  <si>
    <t>kuhnj30</t>
  </si>
  <si>
    <t>botthms</t>
  </si>
  <si>
    <t>jamilarizvi</t>
  </si>
  <si>
    <t>filesofdresden</t>
  </si>
  <si>
    <t>donwestley1</t>
  </si>
  <si>
    <t>bendixon20002</t>
  </si>
  <si>
    <t>vanbadham</t>
  </si>
  <si>
    <t>jazzytsent</t>
  </si>
  <si>
    <t>buenolovemos</t>
  </si>
  <si>
    <t>lionelmedia</t>
  </si>
  <si>
    <t>guinnessus</t>
  </si>
  <si>
    <t>guinnessireland</t>
  </si>
  <si>
    <t>stejcb</t>
  </si>
  <si>
    <t>tjcoats</t>
  </si>
  <si>
    <t>vivekpillai4</t>
  </si>
  <si>
    <t>brycecat13</t>
  </si>
  <si>
    <t>drsknapp</t>
  </si>
  <si>
    <t>joerogan</t>
  </si>
  <si>
    <t>krischanprivat</t>
  </si>
  <si>
    <t>herreberhardt</t>
  </si>
  <si>
    <t>jeremyclarkson</t>
  </si>
  <si>
    <t>hillf1</t>
  </si>
  <si>
    <t>therock</t>
  </si>
  <si>
    <t>nickfrendo</t>
  </si>
  <si>
    <t>yorkscatrescue</t>
  </si>
  <si>
    <t>susancalman</t>
  </si>
  <si>
    <t>wolf_inthewilds</t>
  </si>
  <si>
    <t>nurdertim</t>
  </si>
  <si>
    <t>nakvitazi</t>
  </si>
  <si>
    <t>charl</t>
  </si>
  <si>
    <t>iabuk</t>
  </si>
  <si>
    <t>newsuk</t>
  </si>
  <si>
    <t>matt_dumba</t>
  </si>
  <si>
    <t>thebeardadvent</t>
  </si>
  <si>
    <t>remyvanmannekes</t>
  </si>
  <si>
    <t>lievschreiber</t>
  </si>
  <si>
    <t>dwancherry</t>
  </si>
  <si>
    <t>elonmusk</t>
  </si>
  <si>
    <t>oracle</t>
  </si>
  <si>
    <t>dhr</t>
  </si>
  <si>
    <t>christiesinc</t>
  </si>
  <si>
    <t>pcfnews</t>
  </si>
  <si>
    <t>zerocancer</t>
  </si>
  <si>
    <t>prostateuk</t>
  </si>
  <si>
    <t>thetimes</t>
  </si>
  <si>
    <t>smyth_chris</t>
  </si>
  <si>
    <t>hanleyontheball</t>
  </si>
  <si>
    <t>news9tweets</t>
  </si>
  <si>
    <t>dramirkhangp</t>
  </si>
  <si>
    <t>ashleybanjo</t>
  </si>
  <si>
    <t>chrispedlar1</t>
  </si>
  <si>
    <t>smallmandebbie</t>
  </si>
  <si>
    <t>timesforrhymes</t>
  </si>
  <si>
    <t>grasmerevillage</t>
  </si>
  <si>
    <t>rvgrasmere</t>
  </si>
  <si>
    <t>ryanfaz111</t>
  </si>
  <si>
    <t>zenandparis</t>
  </si>
  <si>
    <t>coutts1</t>
  </si>
  <si>
    <t>dawnbigley2</t>
  </si>
  <si>
    <t>cumbriazen</t>
  </si>
  <si>
    <t>antbigley</t>
  </si>
  <si>
    <t>rokelaurence</t>
  </si>
  <si>
    <t>campaignkate</t>
  </si>
  <si>
    <t>thewilliethorne</t>
  </si>
  <si>
    <t>dhrishikesh</t>
  </si>
  <si>
    <t>aaroncumminsnhs</t>
  </si>
  <si>
    <t>steeplechasing</t>
  </si>
  <si>
    <t>martina</t>
  </si>
  <si>
    <t>theironladyruns</t>
  </si>
  <si>
    <t>ceoprostateuk</t>
  </si>
  <si>
    <t>prostateukprofs</t>
  </si>
  <si>
    <t>simonmdlord</t>
  </si>
  <si>
    <t>shivsena4maha</t>
  </si>
  <si>
    <t>shivsenart</t>
  </si>
  <si>
    <t>drseshinde</t>
  </si>
  <si>
    <t>mieknathshinde</t>
  </si>
  <si>
    <t>adityathackeray</t>
  </si>
  <si>
    <t>uddhavthackeray</t>
  </si>
  <si>
    <t>shivsena</t>
  </si>
  <si>
    <t>unhumanrights</t>
  </si>
  <si>
    <t>bjp4mp</t>
  </si>
  <si>
    <t>bjplive</t>
  </si>
  <si>
    <t>bjp4up</t>
  </si>
  <si>
    <t>bjp4delhi</t>
  </si>
  <si>
    <t>bjp4maharashtra</t>
  </si>
  <si>
    <t>bjp4india</t>
  </si>
  <si>
    <t>eknathkhadsebjp</t>
  </si>
  <si>
    <t>harinarayanbjp</t>
  </si>
  <si>
    <t>anshulv16011813</t>
  </si>
  <si>
    <t>drdineshbjp</t>
  </si>
  <si>
    <t>vasundharabjp</t>
  </si>
  <si>
    <t>shweta_shalini</t>
  </si>
  <si>
    <t>fadnavis_amruta</t>
  </si>
  <si>
    <t>dev_fadnavis</t>
  </si>
  <si>
    <t>cmomaharashtra</t>
  </si>
  <si>
    <t>gurudawalmalik</t>
  </si>
  <si>
    <t>tylerpaley</t>
  </si>
  <si>
    <t>movemberaus</t>
  </si>
  <si>
    <t>asklepiosgruppe</t>
  </si>
  <si>
    <t>thorsten_bach</t>
  </si>
  <si>
    <t>paulpanabaker</t>
  </si>
  <si>
    <t>pokasoltes</t>
  </si>
  <si>
    <t>masculinismoesp</t>
  </si>
  <si>
    <t>niklasa24</t>
  </si>
  <si>
    <t>fimpen20</t>
  </si>
  <si>
    <t>1967superchrged</t>
  </si>
  <si>
    <t>lborouniversity</t>
  </si>
  <si>
    <t>forsyth</t>
  </si>
  <si>
    <t>vulgarviking</t>
  </si>
  <si>
    <t>natetwn</t>
  </si>
  <si>
    <t>Mentions</t>
  </si>
  <si>
    <t>Replies to</t>
  </si>
  <si>
    <t>I'm helping #Movember change the face of men's health with my donation. Join me in supporting this important cause and of course my man @eddiecibrian 
https://t.co/l7bUNP7fWp</t>
  </si>
  <si>
    <t>They both managed to pick out a top-notch #Movember moustache, but can they find where to pin it?
Find out how @Charles_Leclerc got on in his blindfold challenge! _xD83D__xDE02_
#Alfaromeosauberf1team #MexicanGP #MexicoGP #F1 https://t.co/ebLmceLUq2</t>
  </si>
  <si>
    <t>As it’s November I’ll post a goalkeeper with a moustache every day this #Movember month. No.16 is Rene Higuita. #goalkeeper #Higuita #moustache #Colombia #goalkeeper @MovemberUK #scorpionkick @higuitarene  
Visit https://t.co/GBGGP93tYz for all our goalkeeper heroes. https://t.co/KI0aCfKI8x</t>
  </si>
  <si>
    <t>“This bike surprises everyone I ride with”
We love following Henry Crew’s solo adventure around the world as he raises funds for @MovemberUK: https://t.co/gqGv6IBMYV #Movember #ScramblerDucati #DesertSled https://t.co/DVfWqY9df2</t>
  </si>
  <si>
    <t>Congratulations on a great career. Also, appreciate all of the support from @kuhnj30 for #Movember, shaving his beard to help support @MCWUrology. Thanks for the great memories. Enjoy retirement! https://t.co/PiQgmJZaSZ</t>
  </si>
  <si>
    <t>RT @DucatiUK: “This bike surprises everyone I ride with”
We love following Henry Crew’s solo adventure around the world as he raises funds…</t>
  </si>
  <si>
    <t>November would make an excellent Month of the Man what with #Movember and #InternationalMensDay, plus #AllBoysRock.
If right wing weirdos wouldn't ruin it all being negative, incelish cucks about everything.</t>
  </si>
  <si>
    <t>@botthms Would be good for #movember _xD83D__xDC4D__xD83C__xDFFC_</t>
  </si>
  <si>
    <t>Dj set from Drum'N'Bass Konferenca 2018. CONTAGIOUS IDEOLOGY #drumandbass #dnb #music #goodmusiconly #party# #club #dj #djset #contagious #ideology #ljubljana #metelkova #galahala #vikingbeard #movember #friday #exited https://t.co/XsUIwJqkvu</t>
  </si>
  <si>
    <t>RT @leannrimes: I'm helping #Movember change the face of men's health with my donation. Join me in supporting this important cause and of c…</t>
  </si>
  <si>
    <t>Our Chicago team killed it in 2018 for supporting #CreationMakingADifference ! #FeedOurStarvingChildren #RedNoseDay #WheelingFoodPantry #Movember #OvarianCancerAwarenessMonth #WandsForWildlife #BerniesBookDrive #BloodDrive #FoodDrive https://t.co/EMTzkinEEy</t>
  </si>
  <si>
    <t>RT @creationtech: Our Chicago team killed it in 2018 for supporting #CreationMakingADifference ! #FeedOurStarvingChildren #RedNoseDay #Whee…</t>
  </si>
  <si>
    <t>#Movember puts the spotlight on #MensHealth - share these health tips with a loved one today! #HolinerGroup https://t.co/6aQdSh55zn https://t.co/EwKSR7KExl</t>
  </si>
  <si>
    <t>RT @vmuffatjeandet: 30 ans et toutes ses dents _xD83D__xDE01_ ! Merci à tous pour vos gentils messages, rendez-vous en fin de saison pour fêter cette no…</t>
  </si>
  <si>
    <t>@vanbadham @BenDixon20002 @DonWestley1 @FilesOfDresden @JamilaRizvi #Movember !? Its easy to blame. 1 bad cop doesnt mean all are. I know, twice. Its a natural feeling that will pass over time, being conscious of it can help to subdue it so you dont do what Ive done &amp;amp; look like a total f¥€knut #MentalHealthAwareness #Beyondblue</t>
  </si>
  <si>
    <t>New track “VACATION” Video coming soon feature with @JazzyTSENT from upcoming mixtape. 
-
RT show LOVE 
LIKE show SUPPORT 
#HipHopMusic #collab #vacation #Dancehall #rhymes #spit #reggae #flow #music #musicvideo #Video #Movember #money #stacks #smiling #wildin #piling #island https://t.co/Wc8Huq3h5s</t>
  </si>
  <si>
    <t>RT @MtothaAZ: New track “VACATION” Video coming soon feature with @JazzyTSENT from upcoming mixtape. 
-
RT show LOVE 
LIKE show SUPPORT…</t>
  </si>
  <si>
    <t>De hecho durante todo el mes de noviembre se celebra el #movember para concienciar sobre los temas de salud de los hombres. #8m</t>
  </si>
  <si>
    <t>@buenolovemos Googlear #Movember ayuda. Creo que la visualización de los problemas de salud es una bandera digna.</t>
  </si>
  <si>
    <t>If by any chance any of theses are you...I really hope you liked your mustache as much as I enjoyed drawing it!
#ronsilva #drawing #art #artwork #digital #traditional #portrait #illustration #oldies #movember #2014 #galleryofmo https://t.co/M2ILOOQIK6</t>
  </si>
  <si>
    <t>Merry mustache to all!
#ronsilva #drawing #art #artwork #digital #traditional #portrait #illustration #oldies #movember #galleryofmo #2014 https://t.co/J38H9r1P9y</t>
  </si>
  <si>
    <t>#views from our live Q&amp;amp;A... #movember https://t.co/SPzsNeg5Xx</t>
  </si>
  <si>
    <t>RT @ceipsangil: Miércoles 13 de marzo a las 13:15 tenéis una cita para conocer nuestro Centro ¡Os esperamos!#Jornadapuertasabiertas #Centro…</t>
  </si>
  <si>
    <t>@LionelMedia It's called #Movember.
https://t.co/L9SIfLhYEe</t>
  </si>
  <si>
    <t>⁦@GuinnessIreland⁩ ⁦@GuinnessUS⁩ #movember https://t.co/QjOZya55Zo</t>
  </si>
  <si>
    <t>Då var #Movember slut... Dags att åka hem och raka sig :) http://t.co/iQPBVLSDca</t>
  </si>
  <si>
    <t>RT @bliddan: Då var #Movember slut... Dags att åka hem och raka sig :) http://t.co/iQPBVLSDca</t>
  </si>
  <si>
    <t>@DrSKnapp @brycecat13 @VivekPillai4 @TJCoats Dr Knapp it is brave of you to be bringing up facial hair... I still have #movember pictures. See also @SteJCB</t>
  </si>
  <si>
    <t>#menshealth #movember #prostate #prostatecancer #fear. Fear is the look in my eyes before I went in… https://t.co/D8UKlspEsV</t>
  </si>
  <si>
    <t>@joerogan Are you sure? Looks more like the #movember issue_xD83D__xDE09_</t>
  </si>
  <si>
    <t>We need to work at ensuring no man dies of #TesticularCancer. For Dylan &amp;amp; those who have been tortured by this illness #coyi #movember #menshealth #LifeWithCancer https://t.co/LqM67MuxBy</t>
  </si>
  <si>
    <t>@HerrEberhardt @krischanprivat Im #movember haben wir kein Spiel verloren!</t>
  </si>
  <si>
    <t>RT @movemberjp: 精巣腫瘍は20-40代という若い世代、働き盛りに発症が多いがんなんだって！精巣が腫れても痛みない事が多いらしい…異変を感じたら病院へ相談だ！絶対。御許可頂いたので、J-TAGさんの情報もこれから追々お伝えしていきますね_xD83D__xDE46_‍♂️ホームページもGre…</t>
  </si>
  <si>
    <t>30 ans et toutes ses dents _xD83D__xDE01_ ! Merci à tous pour vos gentils messages, rendez-vous en fin de saison pour fêter cette nouvelle dizaine _xD83D__xDE31__xD83D__xDE09_ #LesSecretsDeLaForme #BrasCassé #OldChris #Movember #SiALaVida https://t.co/EZCalduG6m</t>
  </si>
  <si>
    <t>@JeremyClarkson When raising money for #Movember https://t.co/ZJXP2ix5SS</t>
  </si>
  <si>
    <t>_xD83C__xDDF2__xD83C__xDDFD_@HillF1 ya está listo con su bigote para apoyar a #Movember y mostrar su apoyo por los problemas de salud de los hombres. _xD83D__xDE01_ 
¿Tu ya tienes el tuyo preparado?
_xD83C__xDDFA__xD83C__xDDF8_Damon Hill is ready with his mustache to support #Movember and show his support for men's health problems.
#F1 https://t.co/80EAn45nXw</t>
  </si>
  <si>
    <t>RT @mexicogp: _xD83C__xDDF2__xD83C__xDDFD_@HillF1 ya está listo con su bigote para apoyar a #Movember y mostrar su apoyo por los problemas de salud de los hombres. _xD83D__xDE01_…</t>
  </si>
  <si>
    <t>.@TheRock looking pretty fly in his high school yearbook at age, what, 18? That’s not fair. #TBT #Movember http://t.co/T2WjCYkI15</t>
  </si>
  <si>
    <t>RT @MovemberIreland: .@TheRock looking pretty fly in his high school yearbook at age, what, 18? That’s not fair. #TBT #Movember http://t.co…</t>
  </si>
  <si>
    <t>Counting down the days to hanging with @NickFrendo in a place that now feels like a second home - Girona we are coming soon! #mysommets #endurance #Movember https://t.co/X2b9XNZQnf</t>
  </si>
  <si>
    <t>RT @ElvinBox: Why #prostatecancer survivors should be helped to enjoy sexual intimacy; it is sure to aid recovery #prostatecancerawarenessm…</t>
  </si>
  <si>
    <t>#Movember is upon us! @matthewfatino and the Movember Club is selling wristbands for $2 at lunch this and next week! http://t.co/ZUWwHNU1fq</t>
  </si>
  <si>
    <t>RT @SMCHSTrack: #Movember is upon us! @matthewfatino and the Movember Club is selling wristbands for $2 at lunch this and next week! http:/…</t>
  </si>
  <si>
    <t>@SusanCalman I adopted Lester Bangs from @Yorkscatrescue in memory of a dear cat mad friend who’d just died of prostate cancer. #Movember https://t.co/2BXgJoFnIF</t>
  </si>
  <si>
    <t>Thanks to a lovely matching gift from the company of one of my donors, my #Movember total reached $449, and my team's total eclipsed the $900 level. Hurrah! And thank you!
(It was a nice way to begin a Monday, and I have a better idea of what goals to set next year.) https://t.co/fbinAUNEeu</t>
  </si>
  <si>
    <t>#Movember 
#SeeAustralia
#GDayUSA
#australiasxsw https://t.co/pNbbLc1l4e</t>
  </si>
  <si>
    <t>@Wolf_InTheWilds Yup actually, I celebrate it while participating in #Movember on November 19.</t>
  </si>
  <si>
    <t>RT @ElvinBox: Utterly dismayed that between 15-20% of men are diagnosed with #prostatecancer at Stage 4 which; sadly, is incurable #menunit…</t>
  </si>
  <si>
    <t>6 Years Cancer Free!!!!!! #prostatecancercanada #prostatecancercanadaatlantic #prostatecancer #prostatecancerawareness #movember #cancerfree https://t.co/Ouns8z8I6t</t>
  </si>
  <si>
    <t>RT @Charlie69446075: 6 Years Cancer Free!!!!!! #prostatecancercanada #prostatecancercanadaatlantic #prostatecancer #prostatecancerawareness…</t>
  </si>
  <si>
    <t>I’m now part of the #Movember movement. Check out my awesome Movember poster here: //cdn.movember.com/uploads/member-download/PersonalisedPosters/1/1397/13976878/Poster.pdf https://t.co/fNFJyh7Hq1</t>
  </si>
  <si>
    <t>#barbier #barbershop #barber #men #barbering #barbershopconnect #cannes #frenchriviera #cotedazur #movember #leroofcannes #evenementiel #menstyle #oldschool #lovemyjob #barbhairshop à… https://t.co/FDknpGmMJa</t>
  </si>
  <si>
    <t>Dem @nurdertim alles Gute zum Geburtstag. Möge dein Bart wieder so prächtig wachsen wie vor dem #Movember.</t>
  </si>
  <si>
    <t>Miércoles 13 de marzo a las 13:15 tenéis una cita para conocer nuestro Centro ¡Os esperamos!#Jornadapuertasabiertas #CentrosEducacyl #Nivel5TIC #SelloLeoTic #EducaciónResponsable #ER #Sellovidasaludable #FundaciónAlonsoLozano #EducaciónInclusiva #Centro11F #Movember y mucho más.. https://t.co/ibStFuaPQd</t>
  </si>
  <si>
    <t>6 months ago I donated €845 to @MovemberIreland. Today I donated €820. Together we can help other men going through testicular and prostate cancer. #Movember</t>
  </si>
  <si>
    <t>All of our gyms up and down the country are still going strong for Move for Movember Day. Remember we’re open 24 hours a day, so it’s not too late to get involved: https://t.co/vmaVVzfPdd 
#MoveForMovemberDay #Movember #StopMenDyingTooYoung https://t.co/Bhko12H4dI</t>
  </si>
  <si>
    <t>RT @TheGymGroup: All of our gyms up and down the country are still going strong for Move for Movember Day. Remember we’re open 24 hours a d…</t>
  </si>
  <si>
    <t>@NakviTazi We have a whole month... November it is... 
#Movember</t>
  </si>
  <si>
    <t>RT @alfaromeoracing: They both managed to pick out a top-notch #Movember moustache, but can they find where to pin it?
Find out how @Charl…</t>
  </si>
  <si>
    <t>Bands on the Run 
The Blackpool Music Run Festival returns on Sunday 16th June
https://t.co/G1qRukdvNr
@bpoolmusicrun #blackpool #musicrun #BMR2019 #blackpoolrocks #blackpoolbands #movember https://t.co/3DhLCQHoDO</t>
  </si>
  <si>
    <t>RT @LINK_MAG: Bands on the Run 
The Blackpool Music Run Festival returns on Sunday 16th June
https://t.co/G1qRukdvNr
@bpoolmusicrun #bla…</t>
  </si>
  <si>
    <t>These moustachio'd chaps are #cycling from London to Japan for #Movember 
_xD83D__xDC68__xD83C__xDFFB__xD83D__xDC68__xD83C__xDFFD__xD83D__xDC4C__xD83C__xDFFB__xD83D__xDEB2__xD83C__xDDEC__xD83C__xDDE7__xD83C__xDDEF__xD83C__xDDF5_ https://t.co/suDBYE800C</t>
  </si>
  <si>
    <t>RT @movemberjp: 【お髭ペン】
こんなMovemberにぴったりgoodsを
どこでget出来るの。。。( ˙灬˙ ก) _xD83D__xDC99_
というわけで✨
行ってきました！
#Flyingtiger #Movember https://t.co/9V7cZ5tlX1</t>
  </si>
  <si>
    <t>این آقا شاید فراموش کرده که این همه مرد هستند که ماه نوامبر به خاطر اطلاع رسانی سبیل می گذارند و یا ریش‌هاشون را نمی تراشند. 
#noshavenovember 
#movember https://t.co/xq251P5qnI</t>
  </si>
  <si>
    <t>Great session from @NewsUK Mark Fields @IABUK this afternoon on delivering an incredibly successful #movember campaign https://t.co/NEdq0mWBxK</t>
  </si>
  <si>
    <t>Be bearded. Be brave. #Movember e Novembro Azul. 
Leia este e outros artigos no blog da AcrediteCo! https://t.co/uqYOdWcRJJ #barba #barbudo #beard #bearded #bigode</t>
  </si>
  <si>
    <t>@matt_dumba Way to go!
Thanks for being a force of positivity!
Best wishes on a swift and sure recovery. The Wild need ya back.
And #Movember</t>
  </si>
  <si>
    <t>Doneer om mijn vriend(in) dit jaar in #Movember te helpen broodnodige fondsen te werven voor de #gezondheidvandeman – voor alle vaders, broers, zoons en vrienden in ons leven. Voorkom dat mannen te jong overlijden.</t>
  </si>
  <si>
    <t>RT @NSRasta: It was getting a little 'ratty' looking #Movember to March, @TheBeardAdvent and there is no #cellular where I shaved it. You w…</t>
  </si>
  <si>
    <t>#movember rings https://t.co/1zXGtc2n5z  https://t.co/EHFAENVvW5   #gadgets#gift</t>
  </si>
  <si>
    <t>From the #icebucketchallenge to #movember, charity campaigns that go viral are a great example of how social media can be used positively.
Here’s the latest:
#Trashtag: The online challenge cleaning places up https://t.co/sJl6HZKl7D
I love a feel-good #socialmedia story!</t>
  </si>
  <si>
    <t>A throwback from Tom's mustache back in November for our Movember mustache contest! He was the winner and won an American Express Gift Card!
#tbt #throwback #Movember https://t.co/CPnm3x0E1g</t>
  </si>
  <si>
    <t>RT @goalies119: As it’s November I’ll post a goalkeeper with a moustache every day this #Movember month. No.16 is Rene Higuita. #goalkeeper…</t>
  </si>
  <si>
    <t>@JeremyClarkson #Movember dare you</t>
  </si>
  <si>
    <t>This weeks Friday Fundraiser goes to Paul Rodgers. Paul has raised a massive £180 for Maggie's by taking part in Movember. Paul shaved off his beard and grew a groovy mustache in it's place - how amazing! Thank you so much for all of your support Paul and well done!! #movember https://t.co/wjbklkXZNc</t>
  </si>
  <si>
    <t>Meet Our #Movember Contest Winner at GPS #ProstateCancer https://t.co/0yHW21DkR1</t>
  </si>
  <si>
    <t>#Vettel’s moustache is incredible, not sure if he forgot #Movember is over or if he’s given up on life. #f1 #AusGP</t>
  </si>
  <si>
    <t>@remyvanmannekes Maar het is bijna #Movember!</t>
  </si>
  <si>
    <t>RT @movemberjp: 【Mo-festa Cancer Forum動画】
2018年11月24日に行われたMo-festa Cancer Forumの動画です_xD83C__xDF40_前立腺がんや精巣腫瘍の専門治療や病気との向き合い方など、エキスパートの先生方や当事者の方々の素晴らしいお話が…</t>
  </si>
  <si>
    <t>RT @dinfomall: #supplements #men #diet #vitamins #health #movember #protein #vitamin #vitamind #nutrition #taking #loss #review #hair #game…</t>
  </si>
  <si>
    <t>#supplements #men #diet #vitamins #health #movember #protein #vitamin #vitamind #nutrition #taking #loss #review #hair #gamedev #maternity #cosmetics #fashion #beauty #headphones #business #health #fitness #weightloss
Puritan's Pride
Deal of the day! https://t.co/pZScWstTEa https://t.co/DFHtJzHrfB</t>
  </si>
  <si>
    <t>@dwancherry My #Movember stache is always Ross-inspired. @LievSchreiber</t>
  </si>
  <si>
    <t>Last year, I took part in #Movember to raise awareness for #MentalHealth. The rate of suicide is alarmingly high, particularly in men. On average we lose a man to suicide every minute of every day. 6 out of 10 suicides are men. It's okay, not to be okay. Please reach out for help https://t.co/tTMF8LeiUz</t>
  </si>
  <si>
    <t>@elonmusk But Y the mustache? Save it for #Movember</t>
  </si>
  <si>
    <t>#Prostatecancer is the second most common type of cancer in men worldwide. 
Do the test and stay safe.
#Movember #CloudSolutions https://t.co/Qd7j7kbRRE</t>
  </si>
  <si>
    <t>RT @_CloudSolutions: #Prostatecancer is the second most common type of cancer in men worldwide. 
Do the test and stay safe.
#Movember #Cl…</t>
  </si>
  <si>
    <t>RT @crouchendplayrs: For #StPatricksDay say hello to the super talented Jamin O'Donovan who plays master manipulator Hobbs in @crouchendpla…</t>
  </si>
  <si>
    <t>y era de #Movember desde antes de que fuera cool. https://t.co/24kbBubMHW</t>
  </si>
  <si>
    <t>Before you head to #ModernCX read how #Movember tripled their mobile engagement using Swrve and @Oracle Marketing Cloud.  https://t.co/hbLBiXjRMp https://t.co/vMaCpUAh9a</t>
  </si>
  <si>
    <t>If it had been $3.50 I would grow a #movember mustache exept for that i can bring to india and not Google?</t>
  </si>
  <si>
    <t>If it had been $3.50 I would grow a #movember mustache exept for that i can be done this i dont know what to think about dropping out.</t>
  </si>
  <si>
    <t>For #StPatricksDay say hello to the super talented Jamin O'Donovan who plays master manipulator Hobbs in @crouchendplayrs production of @ASoldiersSong #amdram #n8 #MeetTheCast #movember?!
Don’t forget to buy your tickets now (!) for 27th - 31st Mar at https://t.co/IDu0v5EPv8 https://t.co/N7WnMDEfJJ</t>
  </si>
  <si>
    <t>RT @ElvinBox: @TheIronLadyRuns @Hanleyontheball @Martina @ChrisJCoates @steeplechasing @aaroncumminsNHS @AlisonBirtle @TheWillieThorne @dhr…</t>
  </si>
  <si>
    <t>精巣腫瘍は20-40代という若い世代、働き盛りに発症が多いがんなんだって！精巣が腫れても痛みない事が多いらしい…異変を感じたら病院へ相談だ！絶対。御許可頂いたので、J-TAGさんの情報もこれから追々お伝えしていきますね_xD83D__xDE46_‍♂️ホームページもGreat!
https://t.co/4tyzQmO8iT
#jtag #mofesta #movember https://t.co/3Qxj8dAgpH</t>
  </si>
  <si>
    <t>【お髭ペン】
こんなMovemberにぴったりgoodsを
どこでget出来るの。。。( ˙灬˙ ก) _xD83D__xDC99_
というわけで✨
行ってきました！
#Flyingtiger #Movember https://t.co/9V7cZ5tlX1</t>
  </si>
  <si>
    <t>【Mo-festa Cancer Forum動画】
2018年11月24日に行われたMo-festa Cancer Forumの動画です_xD83C__xDF40_前立腺がんや精巣腫瘍の専門治療や病気との向き合い方など、エキスパートの先生方や当事者の方々の素晴らしいお話が拝聴出来ます_xD83D__xDCBB_✨
https://t.co/97flDSI0c7
#前立腺がん #精巣腫瘍 #男性乳がん #Movember https://t.co/N4ic1zIOWX</t>
  </si>
  <si>
    <t>【Mo-festa Cancer Forum動画】
特に患者シンポジウムは是非みて頂きたいです_xD83D__xDCBB_✨霜月もこの会場で聴いていましたが、当事者の方々のお言葉は一つ一つが深く。心に沁みる本当に良いお話でした_xD83C__xDF40_✨
https://t.co/pOa7PuqEox
#前立腺がん #精巣腫瘍 #男性乳がん #Movember https://t.co/r2Adgl99hO</t>
  </si>
  <si>
    <t>RT @movemberjp: 【Mo-festa Cancer Forum動画】
特に患者シンポジウムは是非みて頂きたいです_xD83D__xDCBB_✨霜月もこの会場で聴いていましたが、当事者の方々のお言葉は一つ一つが深く。心に沁みる本当に良いお話でした_xD83C__xDF40_✨
https://t.co/pOa7Pu…</t>
  </si>
  <si>
    <t>RT @ElvinBox: @Hanleyontheball @Smyth_Chris @thetimes @ChrisJCoates @ProstateUK @ZEROCancer @PCFnews @ChristiesInc For God's sake @Smyth_Ch…</t>
  </si>
  <si>
    <t>RT @ElvinBox: This headline IS utterly irresponsible &amp;amp; an insult to millions of people, globally, trying to STOP #prostatecancer being a ki…</t>
  </si>
  <si>
    <t>Coverage by @NEWS9TWEETS ￼of Save Indian Family - Karnataka's #InternationalMensDay celebrations at Town Hall, Bengaluru #MensDay19Nov #Movember 
https://t.co/7mBL4uXrOu</t>
  </si>
  <si>
    <t>RT @SIFKtka: Coverage by @NEWS9TWEETS ￼of Save Indian Family - Karnataka's #InternationalMensDay celebrations at Town Hall, Bengaluru #Mens…</t>
  </si>
  <si>
    <t>SIFK Activists at an awareness drive for #InternationalMensDay at Nandi Hills. #MensHealth and celebrations go together. #MensDay19Nov #Movember https://t.co/BZLX5FIEle</t>
  </si>
  <si>
    <t>Saplings were distributed as part of #InternationalMensDay celebrations. A green initiative. #MensDay19Nov #Movember https://t.co/vbUHa9jTob</t>
  </si>
  <si>
    <t>SIFK Activists at an awareness drive for #InternationalMensDay at Nandi Hills. #MensHealth and celebrations go together. #MensDay19Nov #Movember</t>
  </si>
  <si>
    <t>Saplings were distributed as part of #InternationalMensDay celebrations. A green initiative. #MensDay19Nov #Movember</t>
  </si>
  <si>
    <t>RT @SIFKtka: SIFK Activists at an awareness drive for #InternationalMensDay at Nandi Hills. #MensHealth and celebrations go together. #Mens…</t>
  </si>
  <si>
    <t>RT @SIFKtka: Saplings were distributed as part of #InternationalMensDay celebrations. A green initiative. #MensDay19Nov #Movember https://t…</t>
  </si>
  <si>
    <t>RT @SIFKtka: Saplings were distributed as part of #InternationalMensDay celebrations. A green initiative. #MensDay19Nov #Movember</t>
  </si>
  <si>
    <t>Well played @DrAmirKhanGP open, honest and unapologetic, much appreciated #ErectileDysfunction #MenUnited #Movember #LifeWithCancer #prostatecancer https://t.co/eaqdloaV9e</t>
  </si>
  <si>
    <t>RT @ElvinBox: @AntBigley @TheWillieThorne @Hanleyontheball @RokeLaurence @dawnbigley2 @Coutts1 @ChrisPedlar1 @AshleyBanjo Thank you Ant for…</t>
  </si>
  <si>
    <t>@AntBigley @TheWillieThorne @Hanleyontheball @RokeLaurence @dawnbigley2 @Coutts1 @ChrisPedlar1 @AshleyBanjo Thank you Ant for taking the lead on this.  Getting a family vote on where my 'Hat-Tattoo' will be 'inked'! #prostatecancer #testicularcancer #movember #menunited #LifeWithCancer</t>
  </si>
  <si>
    <t>Have to say @SmallmanDebbie that I urge women to attend my #prostatecancer awareness talks. Many thanks for supporting the cause, especially as it is #prostatecancerawarenessmonth #menunited #movember #LifeWithCancer https://t.co/Qy4vCSx9XS</t>
  </si>
  <si>
    <t>@timesforrhymes Good man David. To paraphrase Craig David &amp;amp; Bastille "We're all stumbling through the night It doesn't matter, arms around each other, we're all men together" Men need not suffer in silence we need to let it go &amp;amp; seek a brother to lean on #mensmentalhealth #movember #Mindfulness</t>
  </si>
  <si>
    <t>@SilverHiker1 @RokeLaurence @AntBigley @CumbriaZen @dawnbigley2 @Coutts1 @ChrisJCoates @ZenandParis @ryanfaz111 @RVGrasmere @grasmerevillage #MenUnited though one is #testicularcancer and the other #prostatecancer! May the road rise up and give you hope, peace and tranquility! #1Love #movember #LifeWithCancer</t>
  </si>
  <si>
    <t>RT @ElvinBox: @SilverHiker1 @RokeLaurence @AntBigley @CumbriaZen @dawnbigley2 @Coutts1 @ChrisJCoates @ZenandParis @ryanfaz111 @RVGrasmere @…</t>
  </si>
  <si>
    <t>@campaignkate Thank you Kate, your efforts and your story have cajoled me to do even more than I do in the fight to STOP people dying of cancer #menunited #movember #LifeWithCancer</t>
  </si>
  <si>
    <t>@TheIronLadyRuns @Hanleyontheball @Martina @ChrisJCoates @steeplechasing @aaroncumminsNHS @AlisonBirtle @TheWillieThorne @dhrishikesh @SilverHiker1 Nice to read &amp;amp; how kind you are @TheIronLadyRuns! Well done @Hanleyontheball you're working hard on the #RightStuff all strength to your elbow! #1Love #MenUnited #Movember #LifeWithCancer</t>
  </si>
  <si>
    <t>@Hanleyontheball @Smyth_Chris @thetimes @ChrisJCoates @ProstateUK @ZEROCancer @PCFnews @ChristiesInc For God's sake @Smyth_Chris why use such a misleading headline? How do you think families who have lived through the pain of seeing their loved ones wither &amp;amp; die from this vile cancer will react? Have you no empathy? #Movember #MenUnited #LifeWithCancer</t>
  </si>
  <si>
    <t>@SimonMDLord @ProstateUKProfs @CEOProstateUK Agreed. I like millions of others, just want everyone to know &amp;amp; not be misinformed that #prostatecancer does kill &amp;amp; will kill if not properly diagnosed &amp;amp; treated in time. Headlines announcing it is not deadly only hinder this education process #Movember #MenUnited #LifeWithCancer</t>
  </si>
  <si>
    <t>@GuruDawalMalik @CMOMaharashtra @Dev_Fadnavis @fadnavis_amruta @shweta_shalini @VasundharaBJP @drdineshbjp @AnshulV16011813 @harinarayanBJP @EknathKhadseBJP @BJP4India @BJP4Maharashtra @BJP4Delhi @BJP4UP @BJPLive @BJP4MP @UNHumanRights #MensDay19Nov #Movember #CSTinBLUE #ProstateCancer #TesticularCancer #MensSuicide #savemen #SpeakUpMan #MensRightsAreHumanRights #GenderEquality #ShowMenSomeRespect @ShivSena @uddhavthackeray @AdityaThackeray @mieknathshinde @DrSEShinde @balajikinikar @ShivSenaRT @Shivsena4Maha https://t.co/pkEnQNCZLf</t>
  </si>
  <si>
    <t>RT @VeerHercules: @GuruDawalMalik @CMOMaharashtra @Dev_Fadnavis @fadnavis_amruta @shweta_shalini @VasundharaBJP @drdineshbjp @AnshulV160118…</t>
  </si>
  <si>
    <t>RT @ElvinBox: I was lucky, had an MRI prior to Biopsy &amp;amp; diagnosis &amp;amp; treatment were Spot On Please RT this excellent piece of advice from Pr…</t>
  </si>
  <si>
    <t>#110k
#freefacebookads #movember #facebookads #facebookmarketing #getleads #facebookleads #facebook #facebookbusiness #instabusiness #digitallead #digitalmarketing #content #facebookcontent #qualifiedleads #marketing #funnel #brisbanebusiness #onlinemarketing #brisbane #creative https://t.co/aswrMAEpQw</t>
  </si>
  <si>
    <t>#freefacebookads #movember #facebookads #facebookmarketing #getleads #facebookleads #facebook #facebookbusiness #instabusiness #digitalleads #digitalmarketing #content #facebookcontent #qualifiedleads #marketing #funnel #brisbanebusiness #onlinemarketing #brisbane #creative #tdd https://t.co/bK6Ua1NVb8</t>
  </si>
  <si>
    <t>@TylerPaley LOL. I've only had the beard for about 3 1/2 years. Fun fact: grew it for #Movember in 2015 and then never shaved it off._xD83E__xDDD4_</t>
  </si>
  <si>
    <t>Oh shit! That new DC Movember gear! #HSt #Movember #DMV https://t.co/6xOYL0qBjH</t>
  </si>
  <si>
    <t>I am growing my mustache 4 #Movember &amp;amp; supporting @MovemberAUS 
Stop MEN dying too young !
https://t.co/fMHFybFbAU https://t.co/LVbHlCuDNh</t>
  </si>
  <si>
    <t>RT @shievsh: I am growing my mustache 4 #Movember &amp;amp; supporting @MovemberAUS 
Stop MEN dying too young !
https://t.co/fMHFybFbAU https://t.…</t>
  </si>
  <si>
    <t>An Amazing presentation by @indianbeard Outstanding brother!!  Thanks for sending this. #Repost @indianbeard with get_repost
・・・
All About #Beard #beardgame 
#movember 
#noshavenovember… https://t.co/PJIhOzf2Lz</t>
  </si>
  <si>
    <t>RT @Feed_Your_Beard: An Amazing presentation by @indianbeard Outstanding brother!!  Thanks for sending this. #Repost @indianbeard with get_…</t>
  </si>
  <si>
    <t>Gentlemen, put down your Razors, It’s No shave november. Today featuring @IndianBeard
.
.
#Brocode #noshavenovember #noshave #november #movember #moustache #beard #support #greatcause #mengrooming #instanovember #instapost #potd #featuring #launching #offer #contest #contestalert https://t.co/wOc3f5ioK4</t>
  </si>
  <si>
    <t>RT @brocode4men: Gentlemen, put down your Razors, It’s No shave november. Today featuring @IndianBeard
.
.
#Brocode #noshavenovember #nosha…</t>
  </si>
  <si>
    <t>#tbt #throwbackthursday to the days when I was #ronburgundy lovechild. #tache #moustache #laughatyourself #movember #chickachickabowwow @ Basildon, Essex https://t.co/YORrm11qCa</t>
  </si>
  <si>
    <t>It’s #transformationtuesday so here I am from 10 years ago looking like a sack of spuds to #movember last year. My skin is looking fresher, cleaner and less visible marks.… https://t.co/BTrWNOJZep</t>
  </si>
  <si>
    <t>It's #Movember _xD83D__xDC40_! Get your kit on and show your support in game!
#30Games30Days #FIFA19 https://t.co/iDZTduuIzA</t>
  </si>
  <si>
    <t>RT @electronicarts: It's #Movember _xD83D__xDC40_! Get your kit on and show your support in game!
#30Games30Days #FIFA19 https://t.co/iDZTduuIzA</t>
  </si>
  <si>
    <t>In recognition of #Movember, we congratulate @thorsten_bach of @asklepiosgruppe for bringing relief to 200 men suffering from #LUTS due to #BPH with #Aquablation therapy. Learn more about the autonomous robot with the heat-free waterjet at https://t.co/hnuClzR5jK https://t.co/ADs4VXxnTN</t>
  </si>
  <si>
    <t>RT @Aquablation: In recognition of #Movember, we congratulate @thorsten_bach of @asklepiosgruppe for bringing relief to 200 men suffering f…</t>
  </si>
  <si>
    <t>Well done to all @CrowleysDFK  #Movember #DFKUKI @PaulPanabaker https://t.co/zMPAtChiB2</t>
  </si>
  <si>
    <t>@MasculinismoEsp @pokasoltes El #DiaInternacionalDelHombre y el movimiento #Movember están hechos para eso. Para recordar a los hombres que también se tienen que cuidar a sí mismos y a seres queridos. Por eso se hacen campañas anti cáncer de testículos o próstata. Infórmate de lo que es el masculinismo anda.</t>
  </si>
  <si>
    <t>It was great to welcome Holly from @MovemberIreland to our offices on Thursday for a cheque presentation. Our #MoBros efforts helped raise €6,972 and vital awareness of men's health issues last November.
#Movember https://t.co/RWbS41in03</t>
  </si>
  <si>
    <t>RT @CrowleysDFK: It was great to welcome Holly from @MovemberIreland to our offices on Thursday for a cheque presentation. Our #MoBros effo…</t>
  </si>
  <si>
    <t>_xD83D__xDE02__xD83D__xDE02_https://t.co/Voikud3J5C #fundraising #movember #charity</t>
  </si>
  <si>
    <t>På måndag skickas brev med kort som ska signeras till Börje Salming, Tomas Holmström, Mikael Andersson och @niklasa24 _xD83D__xDE00__xD83D__xDC4D_
Har fortfarande inte fått tag på Nicklas Lidström, Ulf Dahlén och Ulf Samuelsson men sökandet fortsätter_xD83D__xDCAA_
#Movember #Rosabandet https://t.co/fb7CvV0N5b</t>
  </si>
  <si>
    <t>Jag snackar om @Fimpen20 och auktionen som kommer att hända mellan 1/10 - 30/11
#Movember #RosaBandet https://t.co/SNSw5YFxOH</t>
  </si>
  <si>
    <t>RT @NilsBjorkman: Jag snackar om @Fimpen20 och auktionen som kommer att hända mellan 1/10 - 30/11
#Movember #RosaBandet https://t.co/SNSw5Y…</t>
  </si>
  <si>
    <t>We were so excited to receive this MOrvelous plaque for our movember Stashes With Panache Team!
They were able to raise over $11,000 for #movember and men’s health!
.
.
.
#movember2018… https://t.co/7ORO2su0Uz</t>
  </si>
  <si>
    <t>Little bit belated but #Movember #NewProfilePic https://t.co/eUrLjP1pgB</t>
  </si>
  <si>
    <t>@1967superchrged En realidad hoy se celebra la tradición católica del día de San José. Por eso, también se dice que hoy es el día del padre!
La celebración de noviembre, tiene que ver con la sensibilización respecto al cáncer de próstata, por eso el movimiento #Movember donde se dejan el bigote.</t>
  </si>
  <si>
    <t>did you see subs missive on  #Movember – Helping men live https://t.co/72zg4qzIzh #cancer #depression #health #mens #mental #mo #prostate</t>
  </si>
  <si>
    <t>did you see subs missive on  #Testicular #Cancer Information &amp;amp; #Advice https://t.co/IDXl5irqKa #health #movember</t>
  </si>
  <si>
    <t>#movember #facial #haircut required. _xD83D__xDE02__xD83E__xDD23__xD83D__xDE02__xD83D__xDE05__xD83E__xDD23__xD83D__xDE02_ - needs #waxing before #ibiza , in fact it needs doing before #manchestercity #clubbing this #weekend - looking forward to the #wife having a… https://t.co/nMbIEzcZIF</t>
  </si>
  <si>
    <t>#hcsmeufr Deux composés du #café pourraient ralentir la progression du #cancer de la prostate #sante #prevention
#movember
https://t.co/QhlvDNwGXQ</t>
  </si>
  <si>
    <t>RT @Accuray_Fr: #Cancer de la #prostate : du #café pour éviter les #métastases ? #movember #hcsmeufr  https://t.co/NooGPnKZji https://t.co/…</t>
  </si>
  <si>
    <t>#Cancer de la #prostate : du #café pour éviter les #métastases ? #movember #hcsmeufr  https://t.co/NooGPnKZji https://t.co/owC5O2e8Lr</t>
  </si>
  <si>
    <t>Utterly dismayed that between 15-20% of men are diagnosed with #prostatecancer at Stage 4 which; sadly, is incurable #menunited #movember #LifeWithCancer #bestdefence https://t.co/gVK4iX6KcJ</t>
  </si>
  <si>
    <t>Why #prostatecancer survivors should be helped to enjoy sexual intimacy; it is sure to aid recovery #prostatecancerawarenessmonth #menunited #LifeWithCancer #movember https://t.co/acGdFEnPlG</t>
  </si>
  <si>
    <t>Would we have advanced the treatment as far, if such a merger had not happended? #prostatecancer #menunited #LifeWithCancer #movember https://t.co/IV2gD0UgaN</t>
  </si>
  <si>
    <t>This headline IS utterly irresponsible &amp;amp; an insult to millions of people, globally, trying to STOP #prostatecancer being a killer. NOTE: diagnosis is complex, treatment can lead to #incontinence #erectiledysfunction &amp;amp; #mentalhealth problems #MenUnited #Movember #LifeWithCancer https://t.co/ayWOVTP3b2</t>
  </si>
  <si>
    <t>PLEASE READ THIS ARTICLE; it is excellent, but has a misleading headline. As is explained #prostatecancer IS DEADLY, but diagnosis is still so very complex &amp;amp; all too often it leads to unecessary &amp;amp; subsequent debilitating treatment. #Movember #MenUnited #LifeWithCancer https://t.co/act44EcoeQ</t>
  </si>
  <si>
    <t>I was lucky, had an MRI prior to Biopsy &amp;amp; diagnosis &amp;amp; treatment were Spot On Please RT this excellent piece of advice from Prof. M. Emberton. Many thanks in advance #Movember #MenUnited #LifeWithCancer #EAU19 #prostatecancer https://t.co/cBvcAAlfz2</t>
  </si>
  <si>
    <t>Excellent @lborouniversity campaign - lives could be saved as a result of today's activity! #LumpsAndBumps #coppafeel #ballboys #movember https://t.co/RM1nV1BL0X</t>
  </si>
  <si>
    <t>My favorite thing, a funky chair. My husband @christianmarsch grows out the best #handlebarmustache for #movember and this chair reminds me of him. @forsyth would probably appreciate the likeness. https://t.co/ngpZkGpFVN</t>
  </si>
  <si>
    <t>jimmyfallon FallonTonight will you do #Movember this year? And support men's health? Grow that #sexymo!Tweets everyday until Mov 1st!!</t>
  </si>
  <si>
    <t>#NYCTerroristAttack
#WednesdayWisdom
#HappyNovember
Brett Ratner
#NoAbortionBan
#KidsToWork
#GR
#Movember
#WorldVeganDaY 
#US #UK #FR
#Manus https://t.co/BEfhRoQmWT</t>
  </si>
  <si>
    <t>RT @Aams43: #NYCTerroristAttack
#WednesdayWisdom
#HappyNovember
Brett Ratner
#NoAbortionBan
#KidsToWork
#GR
#Movember
#WorldVeganDaY 
#US #…</t>
  </si>
  <si>
    <t>It was getting a little 'ratty' looking #Movember to March, @TheBeardAdvent and there is no #cellular where I shaved it. You wanted that final? https://t.co/0dB8aFukjv</t>
  </si>
  <si>
    <t>@NateTWN @VulgarViking Did mine first week of March: It's a yearly #Movember to March beard https://t.co/ICEx4Fmjly</t>
  </si>
  <si>
    <t>Park your wheels and relax, we got you.
.
#Movember #keepitneat #barbershop @ Culver City, California https://t.co/L9Ak6vzfse</t>
  </si>
  <si>
    <t>https://mobro.co/13902626</t>
  </si>
  <si>
    <t>http://www.dougnash.co.uk</t>
  </si>
  <si>
    <t>https://uk.movember.com/mospace/9838737</t>
  </si>
  <si>
    <t>https://twitter.com/journalsentinel/status/1103475372891537408</t>
  </si>
  <si>
    <t>https://holinergroup.com/blog/5-simple-mens-health-tips-better-life/?utm_source=Twitter&amp;utm_campaign=BLOG-MensHealth0618&amp;utm_medium=socialpost</t>
  </si>
  <si>
    <t>https://au.movember.com</t>
  </si>
  <si>
    <t>https://www.instagram.com/p/5Q5_WeHAav/</t>
  </si>
  <si>
    <t>https://twitter.com/westhamutd/status/1103975970770436096</t>
  </si>
  <si>
    <t>https://twitter.com/movember/status/1105163244463890432</t>
  </si>
  <si>
    <t>https://www.instagram.com/p/Bu3_DSSg-eF/?utm_source=ig_twitter_share&amp;igshid=1r5idqagjlna4</t>
  </si>
  <si>
    <t>https://twitter.com/intent/tweet?url=&amp;text=I%E2%80%99m%20now%20part%20of%20the%20%23Movember%20movement.%20Check%20out%20my%20awesome%20Movember%20poster%20here%3A%20%2F%2Fcdn.movember.com%2Fuploads%2Fmember-download%2FPersonalisedPosters%2F1%2F1397%2F13976878%2FPoster.pdf&amp;original_referer=</t>
  </si>
  <si>
    <t>https://www.instagram.com/p/Bu5ZRNjB3dU/?utm_source=ig_twitter_share&amp;igshid=14nbrwplu3h71</t>
  </si>
  <si>
    <t>https://www.thegymgroup.com/movember</t>
  </si>
  <si>
    <t>https://www.link-mag.co.uk/news/bands-on-the-run/</t>
  </si>
  <si>
    <t>https://twitter.com/HairyHandlebars/status/1039452352011542529</t>
  </si>
  <si>
    <t>https://twitter.com/elhamns/status/1105366915663376384</t>
  </si>
  <si>
    <t>https://acredite.co/movember-novembro-azul/?utm_source=ReviveOldPost&amp;utm_medium=social&amp;utm_campaign=ReviveOldPost</t>
  </si>
  <si>
    <t>https://www.ebay.co.uk/str/rubyredsky</t>
  </si>
  <si>
    <t>https://www.bbc.co.uk/news/world-47536861</t>
  </si>
  <si>
    <t>http://ow.ly/sb4ha</t>
  </si>
  <si>
    <t>http://redirect.viglink.com/?key=eb006834b9e7ee4964f8a11de63170e9&amp;type=bk&amp;u=https://www.puritan.com/vitamins-supplements-2657%3Ficid%3Dros-_-topnav-_-vitaminssupplements</t>
  </si>
  <si>
    <t>https://twitter.com/ulerio09/status/1107314521994072064</t>
  </si>
  <si>
    <t>http://go.swrve.com/l/361741/2019-03-17/gfmscm/11976</t>
  </si>
  <si>
    <t>http://crouchendplayers.blogspot.com</t>
  </si>
  <si>
    <t>http://j-tag.jp/</t>
  </si>
  <si>
    <t>http://pc-pc.org/20190110/post1159</t>
  </si>
  <si>
    <t>https://www.youtube.com/watch?v=m3tncTyw14M</t>
  </si>
  <si>
    <t>https://youtu.be/39wauK2jqtc</t>
  </si>
  <si>
    <t>https://twitter.com/DrAmirKhanGP/status/1102955526051254272</t>
  </si>
  <si>
    <t>https://twitter.com/SmallmanDebbie/status/1104492346337607688</t>
  </si>
  <si>
    <t>https://twitter.com/_Cinderella_007/status/1107690721841049600</t>
  </si>
  <si>
    <t>https://twitter.com/ab_sync/status/1107682013811748864</t>
  </si>
  <si>
    <t>https://mobro.co/Shivesh</t>
  </si>
  <si>
    <t>https://www.instagram.com/p/BqAMpSWnin9/?utm_source=ig_twitter_share&amp;igshid=18mdrakdk336c</t>
  </si>
  <si>
    <t>https://www.instagram.com/p/ButY_bvlHQY/?utm_source=ig_twitter_share&amp;igshid=fu3idxqsmqo</t>
  </si>
  <si>
    <t>https://www.instagram.com/p/BvLuPWrFrxg/?utm_source=ig_twitter_share&amp;igshid=qecnvo3iyjy8</t>
  </si>
  <si>
    <t>https://www.procept-biorobotics.com/</t>
  </si>
  <si>
    <t>https://twitter.com/crowleysdfk/status/1107992014900084737</t>
  </si>
  <si>
    <t>https://www.youtube.com/watch?v=oLj4NZ0p59Q&amp;feature=youtu.be</t>
  </si>
  <si>
    <t>https://twitter.com/NilsBjorkman/status/1094889684784812033</t>
  </si>
  <si>
    <t>https://www.pscp.tv/w/b2E9_jFXZ0tncVJObm9sRXZ8MU93eFdPWVp2TlF4URbr2scL-yKucSN_flBtWUaibYxX8UzI6qicSRZViT7K</t>
  </si>
  <si>
    <t>https://www.instagram.com/p/BvNFv3rF5h1/?utm_source=ig_twitter_share&amp;igshid=1xyj16fmqff3z</t>
  </si>
  <si>
    <t>http://subsmissives.com/offtopic/mo-2016/movember-helping-men-live/?utm_source=ReviveOldPost&amp;utm_medium=social&amp;utm_campaign=ReviveOldPost</t>
  </si>
  <si>
    <t>http://subsmissives.com/offtopic/mo-2016/testicular-cancer-information-advice/?utm_source=ReviveOldPost&amp;utm_medium=social&amp;utm_campaign=ReviveOldPost</t>
  </si>
  <si>
    <t>https://www.instagram.com/p/BvOVfPXgYZ9/?utm_source=ig_twitter_share&amp;igshid=vedzdl2cfiw9</t>
  </si>
  <si>
    <t>https://www.24matins.fr/deux-composes-du-cafe-pourraient-ralentir-la-progression-du-cancer-de-la-prostate-990898</t>
  </si>
  <si>
    <t>https://www.scoop.it/topic/autour-du-cancer/p/4106348799/2019/03/20/cancer-de-la-prostate-du-cafe-pour-eviter-les-metastases-movember-hcsmeufr?utm_medium=social&amp;utm_source=twitter</t>
  </si>
  <si>
    <t>https://twitter.com/ProstateCymru/status/1104690898254876672</t>
  </si>
  <si>
    <t>https://twitter.com/SamTalksSex/status/1104801602022658048</t>
  </si>
  <si>
    <t>https://twitter.com/AMRC/status/1106219676038770690</t>
  </si>
  <si>
    <t>https://www.instagram.com/p/BvPuk_1BGUl/?utm_source=ig_twitter_share&amp;igshid=2p4ihop27hsk</t>
  </si>
  <si>
    <t>mobro.co</t>
  </si>
  <si>
    <t>co.uk</t>
  </si>
  <si>
    <t>movember.com</t>
  </si>
  <si>
    <t>twitter.com</t>
  </si>
  <si>
    <t>holinergroup.com</t>
  </si>
  <si>
    <t>instagram.com</t>
  </si>
  <si>
    <t>thegymgroup.com</t>
  </si>
  <si>
    <t>acredite.co</t>
  </si>
  <si>
    <t>ow.ly</t>
  </si>
  <si>
    <t>viglink.com</t>
  </si>
  <si>
    <t>swrve.com</t>
  </si>
  <si>
    <t>blogspot.com</t>
  </si>
  <si>
    <t>j-tag.jp</t>
  </si>
  <si>
    <t>pc-pc.org</t>
  </si>
  <si>
    <t>youtube.com</t>
  </si>
  <si>
    <t>youtu.be</t>
  </si>
  <si>
    <t>procept-biorobotics.com</t>
  </si>
  <si>
    <t>pscp.tv</t>
  </si>
  <si>
    <t>subsmissives.com</t>
  </si>
  <si>
    <t>24matins.fr</t>
  </si>
  <si>
    <t>scoop.it</t>
  </si>
  <si>
    <t>movember</t>
  </si>
  <si>
    <t>movember alfaromeosauberf1team mexicangp mexicogp f1</t>
  </si>
  <si>
    <t>movember goalkeeper higuita moustache colombia goalkeeper scorpionkick</t>
  </si>
  <si>
    <t>movember scramblerducati desertsled</t>
  </si>
  <si>
    <t>movember internationalmensday allboysrock</t>
  </si>
  <si>
    <t>drumandbass dnb music goodmusiconly club dj djset contagious ideology ljubljana metelkova galahala vikingbeard movember friday exited</t>
  </si>
  <si>
    <t>creationmakingadifference feedourstarvingchildren rednoseday wheelingfoodpantry movember ovariancancerawarenessmonth wandsforwildlife berniesbookdrive blooddrive fooddrive</t>
  </si>
  <si>
    <t>creationmakingadifference feedourstarvingchildren rednoseday</t>
  </si>
  <si>
    <t>movember menshealth holinergroup</t>
  </si>
  <si>
    <t>movember mentalhealthawareness beyondblue</t>
  </si>
  <si>
    <t>hiphopmusic collab vacation dancehall rhymes spit reggae flow music musicvideo video movember money stacks smiling wildin piling island</t>
  </si>
  <si>
    <t>movember 8m</t>
  </si>
  <si>
    <t>ronsilva drawing art artwork digital traditional portrait illustration oldies movember galleryofmo</t>
  </si>
  <si>
    <t>views movember</t>
  </si>
  <si>
    <t>jornadapuertasabiertas</t>
  </si>
  <si>
    <t>menshealth movember prostate prostatecancer fear</t>
  </si>
  <si>
    <t>testicularcancer coyi movember menshealth lifewithcancer</t>
  </si>
  <si>
    <t>lessecretsdelaforme brascassé oldchris movember sialavida</t>
  </si>
  <si>
    <t>movember movember f1</t>
  </si>
  <si>
    <t>tbt movember</t>
  </si>
  <si>
    <t>mysommets endurance movember</t>
  </si>
  <si>
    <t>prostatecancer</t>
  </si>
  <si>
    <t>movember seeaustralia gdayusa australiasxsw</t>
  </si>
  <si>
    <t>prostatecancercanada prostatecancercanadaatlantic prostatecancer prostatecancerawareness movember cancerfree</t>
  </si>
  <si>
    <t>prostatecancercanada prostatecancercanadaatlantic prostatecancer prostatecancerawareness</t>
  </si>
  <si>
    <t>barbier barbershop barber men barbering barbershopconnect cannes frenchriviera cotedazur movember leroofcannes evenementiel menstyle oldschool lovemyjob barbhairshop</t>
  </si>
  <si>
    <t>jornadapuertasabiertas centroseducacyl nivel5tic selloleotic educaciónresponsable er sellovidasaludable fundaciónalonsolozano educacióninclusiva centro11f movember</t>
  </si>
  <si>
    <t>moveformovemberday movember stopmendyingtooyoung</t>
  </si>
  <si>
    <t>blackpool musicrun bmr2019 blackpoolrocks blackpoolbands movember</t>
  </si>
  <si>
    <t>cycling movember</t>
  </si>
  <si>
    <t>flyingtiger movember</t>
  </si>
  <si>
    <t>noshavenovember movember</t>
  </si>
  <si>
    <t>movember barba barbudo beard bearded bigode</t>
  </si>
  <si>
    <t>movember gezondheidvandeman</t>
  </si>
  <si>
    <t>movember cellular</t>
  </si>
  <si>
    <t>icebucketchallenge movember trashtag socialmedia</t>
  </si>
  <si>
    <t>tbt throwback movember</t>
  </si>
  <si>
    <t>movember goalkeeper</t>
  </si>
  <si>
    <t>movember prostatecancer</t>
  </si>
  <si>
    <t>vettel movember f1 ausgp</t>
  </si>
  <si>
    <t>supplements men diet vitamins health movember protein vitamin vitamind nutrition taking loss review hair</t>
  </si>
  <si>
    <t>supplements men diet vitamins health movember protein vitamin vitamind nutrition taking loss review hair gamedev maternity cosmetics fashion beauty headphones business health fitness weightloss</t>
  </si>
  <si>
    <t>movember mentalhealth</t>
  </si>
  <si>
    <t>prostatecancer movember cloudsolutions</t>
  </si>
  <si>
    <t>prostatecancer movember</t>
  </si>
  <si>
    <t>stpatricksday</t>
  </si>
  <si>
    <t>moderncx movember</t>
  </si>
  <si>
    <t>stpatricksday amdram n8 meetthecast movember</t>
  </si>
  <si>
    <t>jtag mofesta movember</t>
  </si>
  <si>
    <t>前立腺がん 精巣腫瘍 男性乳がん movember</t>
  </si>
  <si>
    <t>internationalmensday mensday19nov movember</t>
  </si>
  <si>
    <t>internationalmensday</t>
  </si>
  <si>
    <t>internationalmensday menshealth mensday19nov movember</t>
  </si>
  <si>
    <t>internationalmensday menshealth</t>
  </si>
  <si>
    <t>erectiledysfunction menunited movember lifewithcancer prostatecancer</t>
  </si>
  <si>
    <t>prostatecancer testicularcancer movember menunited lifewithcancer</t>
  </si>
  <si>
    <t>prostatecancer prostatecancerawarenessmonth menunited movember lifewithcancer</t>
  </si>
  <si>
    <t>mensmentalhealth movember mindfulness</t>
  </si>
  <si>
    <t>menunited testicularcancer prostatecancer 1love movember lifewithcancer</t>
  </si>
  <si>
    <t>menunited movember lifewithcancer</t>
  </si>
  <si>
    <t>rightstuff 1love menunited movember lifewithcancer</t>
  </si>
  <si>
    <t>movember menunited lifewithcancer</t>
  </si>
  <si>
    <t>prostatecancer movember menunited lifewithcancer</t>
  </si>
  <si>
    <t>mensday19nov movember cstinblue prostatecancer testicularcancer menssuicide savemen speakupman mensrightsarehumanrights genderequality showmensomerespect</t>
  </si>
  <si>
    <t>110k freefacebookads movember facebookads facebookmarketing getleads facebookleads facebook facebookbusiness instabusiness digitallead digitalmarketing content facebookcontent qualifiedleads marketing funnel brisbanebusiness onlinemarketing brisbane creative</t>
  </si>
  <si>
    <t>freefacebookads movember facebookads facebookmarketing getleads facebookleads facebook facebookbusiness instabusiness digitalleads digitalmarketing content facebookcontent qualifiedleads marketing funnel brisbanebusiness onlinemarketing brisbane creative tdd</t>
  </si>
  <si>
    <t>hst movember dmv</t>
  </si>
  <si>
    <t>repost beard beardgame movember noshavenovember</t>
  </si>
  <si>
    <t>repost</t>
  </si>
  <si>
    <t>brocode noshavenovember noshave november movember moustache beard support greatcause mengrooming instanovember instapost potd featuring launching offer contest contestalert</t>
  </si>
  <si>
    <t>brocode noshavenovember</t>
  </si>
  <si>
    <t>tbt throwbackthursday ronburgundy tache moustache laughatyourself movember chickachickabowwow</t>
  </si>
  <si>
    <t>transformationtuesday movember</t>
  </si>
  <si>
    <t>movember 30games30days fifa19</t>
  </si>
  <si>
    <t>movember luts bph aquablation</t>
  </si>
  <si>
    <t>movember dfkuki</t>
  </si>
  <si>
    <t>diainternacionaldelhombre movember</t>
  </si>
  <si>
    <t>mobros movember</t>
  </si>
  <si>
    <t>mobros</t>
  </si>
  <si>
    <t>fundraising movember charity</t>
  </si>
  <si>
    <t>movember rosabandet</t>
  </si>
  <si>
    <t>movember movember2018</t>
  </si>
  <si>
    <t>movember newprofilepic</t>
  </si>
  <si>
    <t>movember cancer depression health mens mental mo prostate</t>
  </si>
  <si>
    <t>testicular cancer advice health movember</t>
  </si>
  <si>
    <t>movember facial haircut waxing ibiza manchestercity clubbing weekend wife</t>
  </si>
  <si>
    <t>hcsmeufr café cancer sante prevention movember</t>
  </si>
  <si>
    <t>cancer prostate café métastases movember hcsmeufr</t>
  </si>
  <si>
    <t>prostatecancer menunited movember lifewithcancer bestdefence</t>
  </si>
  <si>
    <t>prostatecancer prostatecancerawarenessmonth menunited lifewithcancer movember</t>
  </si>
  <si>
    <t>prostatecancer menunited lifewithcancer movember</t>
  </si>
  <si>
    <t>prostatecancer incontinence erectiledysfunction mentalhealth menunited movember lifewithcancer</t>
  </si>
  <si>
    <t>movember menunited lifewithcancer eau19 prostatecancer</t>
  </si>
  <si>
    <t>lumpsandbumps coppafeel ballboys movember</t>
  </si>
  <si>
    <t>handlebarmustache movember</t>
  </si>
  <si>
    <t>movember sexymo</t>
  </si>
  <si>
    <t>nycterroristattack wednesdaywisdom happynovember noabortionban kidstowork gr movember worldveganday us uk fr manus</t>
  </si>
  <si>
    <t>nycterroristattack wednesdaywisdom happynovember noabortionban kidstowork gr movember worldveganday us</t>
  </si>
  <si>
    <t>movember keepitneat barbershop</t>
  </si>
  <si>
    <t>https://pbs.twimg.com/ext_tw_video_thumb/1056574959605170176/pu/img/vtzWeffeQJMmIV0L.jpg</t>
  </si>
  <si>
    <t>https://pbs.twimg.com/media/DsGrIN8WoAUQCeU.jpg</t>
  </si>
  <si>
    <t>https://pbs.twimg.com/media/D0_PAmlXQAA8UMd.jpg</t>
  </si>
  <si>
    <t>https://pbs.twimg.com/media/D1DqlNFXQAIMh8_.jpg</t>
  </si>
  <si>
    <t>https://pbs.twimg.com/media/D1E3GgSU4AE_TE_.jpg</t>
  </si>
  <si>
    <t>https://pbs.twimg.com/media/D1FQ5eDXgAA5PBA.jpg</t>
  </si>
  <si>
    <t>https://pbs.twimg.com/ext_tw_video_thumb/1058013903752445954/pu/img/Xh1FHH4TpCmm0UiE.jpg</t>
  </si>
  <si>
    <t>https://pbs.twimg.com/media/D1D829fWkAAeHBB.jpg</t>
  </si>
  <si>
    <t>https://pbs.twimg.com/media/D1JTAybW0AAL8qV.jpg</t>
  </si>
  <si>
    <t>https://pbs.twimg.com/media/D1JWvFEXgAY9QX7.jpg</t>
  </si>
  <si>
    <t>https://pbs.twimg.com/media/D1Lle_eWsAEAn2C.jpg</t>
  </si>
  <si>
    <t>https://pbs.twimg.com/media/B3xNloDIUAAZNOa.jpg</t>
  </si>
  <si>
    <t>https://pbs.twimg.com/media/D1FaRvcXgAAt2tD.jpg</t>
  </si>
  <si>
    <t>https://pbs.twimg.com/tweet_video_thumb/D1ScB6oX4AAgqwP.jpg</t>
  </si>
  <si>
    <t>https://pbs.twimg.com/ext_tw_video_thumb/1054371856457912320/pu/img/ekFspBWjDRcNSkCl.jpg</t>
  </si>
  <si>
    <t>https://pbs.twimg.com/media/CMNWoWRWIAA_GL4.jpg</t>
  </si>
  <si>
    <t>https://pbs.twimg.com/media/D1UfjrzXcAAYS09.jpg</t>
  </si>
  <si>
    <t>https://pbs.twimg.com/media/BX6gH1yCAAA_6WZ.jpg</t>
  </si>
  <si>
    <t>https://pbs.twimg.com/media/D1X50n0WwAE-8Qu.jpg</t>
  </si>
  <si>
    <t>https://pbs.twimg.com/tweet_video_thumb/D1YblwQX0AEmaCF.jpg</t>
  </si>
  <si>
    <t>https://pbs.twimg.com/media/D07a7_IX0AEu9I-.jpg</t>
  </si>
  <si>
    <t>https://pbs.twimg.com/media/Dr_XmqLWoAI5ZBl.jpg</t>
  </si>
  <si>
    <t>https://pbs.twimg.com/media/D1dScWWWkAA5PmE.jpg</t>
  </si>
  <si>
    <t>https://pbs.twimg.com/media/D0k46jXVYAIlRN9.jpg</t>
  </si>
  <si>
    <t>https://pbs.twimg.com/media/D1jSevTWsAUoRjz.jpg</t>
  </si>
  <si>
    <t>https://pbs.twimg.com/media/CpsiswcWgAAbhUV.jpg</t>
  </si>
  <si>
    <t>https://pbs.twimg.com/media/D1pYh_gX0AIut_5.jpg</t>
  </si>
  <si>
    <t>https://pbs.twimg.com/media/D1tiUBrX0Ao-DLq.jpg</t>
  </si>
  <si>
    <t>https://pbs.twimg.com/media/D1zbrE3WkAAEjjv.jpg</t>
  </si>
  <si>
    <t>https://pbs.twimg.com/media/D1z9Ab2WwAEfwUi.jpg</t>
  </si>
  <si>
    <t>https://pbs.twimg.com/media/DsC-w9pXQAA0kOI.jpg</t>
  </si>
  <si>
    <t>https://pbs.twimg.com/media/D14RHi_XgAAtB0l.jpg</t>
  </si>
  <si>
    <t>https://pbs.twimg.com/media/D13ELC8WkAAICJi.jpg</t>
  </si>
  <si>
    <t>https://pbs.twimg.com/media/Dsx5kWTV4AIcP9H.jpg</t>
  </si>
  <si>
    <t>https://pbs.twimg.com/media/D1yMfsCVAAA9CHV.jpg</t>
  </si>
  <si>
    <t>https://pbs.twimg.com/media/D1yNkYoUcAAidMr.jpg</t>
  </si>
  <si>
    <t>https://pbs.twimg.com/media/DsSy_opU8AEJLy0.jpg</t>
  </si>
  <si>
    <t>https://pbs.twimg.com/media/DsSyxElUUAAoHvx.jpg</t>
  </si>
  <si>
    <t>https://pbs.twimg.com/media/DrFAGiuUwAEojGE.jpg</t>
  </si>
  <si>
    <t>https://pbs.twimg.com/media/D1_QQp0XQAEDyy3.jpg</t>
  </si>
  <si>
    <t>https://pbs.twimg.com/media/Cwu6FCBUsAACCsm.jpg</t>
  </si>
  <si>
    <t>https://pbs.twimg.com/media/Dq-yCspV4AAwZeO.jpg</t>
  </si>
  <si>
    <t>https://pbs.twimg.com/media/DrBERH0X0AEIHxG.jpg</t>
  </si>
  <si>
    <t>https://pbs.twimg.com/media/DtRtRCaU0AAZI7F.jpg</t>
  </si>
  <si>
    <t>https://pbs.twimg.com/media/D2Bg23bWoAAGGHD.jpg</t>
  </si>
  <si>
    <t>https://pbs.twimg.com/media/D2EEkQ5X4AEAkPN.jpg</t>
  </si>
  <si>
    <t>https://pbs.twimg.com/media/D2FPe3zW0AA_Q9o.jpg</t>
  </si>
  <si>
    <t>https://pbs.twimg.com/media/D18WTRXXQAEHJld.jpg</t>
  </si>
  <si>
    <t>https://pbs.twimg.com/media/D18fAbSWwAAzX12.jpg</t>
  </si>
  <si>
    <t>https://pbs.twimg.com/media/D186dAMX4AI0ibr.jpg</t>
  </si>
  <si>
    <t>https://pbs.twimg.com/media/D2HF4EtW0AEmfio.jpg</t>
  </si>
  <si>
    <t>https://pbs.twimg.com/media/D2HhuIGWkAcZZid.jpg</t>
  </si>
  <si>
    <t>https://pbs.twimg.com/ext_tw_video_thumb/925780925694251008/pu/img/M_YJndpA-ZVfwxrb.jpg</t>
  </si>
  <si>
    <t>https://pbs.twimg.com/media/D1nVyY2XcAABf7_.jpg</t>
  </si>
  <si>
    <t>https://pbs.twimg.com/media/D2ILeQNX4AQo6-8.jpg</t>
  </si>
  <si>
    <t>http://pbs.twimg.com/profile_images/1009051591125630976/b69sr0nH_normal.jpg</t>
  </si>
  <si>
    <t>http://pbs.twimg.com/profile_images/863737331878158337/dzz328Hw_normal.jpg</t>
  </si>
  <si>
    <t>http://pbs.twimg.com/profile_images/768743014604771332/49Gr7ZFh_normal.jpg</t>
  </si>
  <si>
    <t>http://pbs.twimg.com/profile_images/1295122870/107455253_l_normal.jpg</t>
  </si>
  <si>
    <t>http://pbs.twimg.com/profile_images/979391113718091778/PSIdVuOC_normal.jpg</t>
  </si>
  <si>
    <t>http://pbs.twimg.com/profile_images/647484421453541376/iADGpmdR_normal.jpg</t>
  </si>
  <si>
    <t>http://pbs.twimg.com/profile_images/925075044811857920/fst0gch4_normal.jpg</t>
  </si>
  <si>
    <t>http://pbs.twimg.com/profile_images/1160177810/woods-twitter-logo_normal.jpg</t>
  </si>
  <si>
    <t>http://pbs.twimg.com/profile_images/1103633591039254528/uk_cxYV3_normal.png</t>
  </si>
  <si>
    <t>http://pbs.twimg.com/profile_images/1051817195108532226/4I57oUbO_normal.jpg</t>
  </si>
  <si>
    <t>http://pbs.twimg.com/profile_images/900711675187298304/27UdOMBe_normal.jpg</t>
  </si>
  <si>
    <t>http://pbs.twimg.com/profile_images/1101183323639029760/uIhy6XjY_normal.jpg</t>
  </si>
  <si>
    <t>http://pbs.twimg.com/profile_images/609364234447753216/H27uLNiF_normal.jpg</t>
  </si>
  <si>
    <t>http://pbs.twimg.com/profile_images/986801020545122304/qn5Ris54_normal.jpg</t>
  </si>
  <si>
    <t>http://pbs.twimg.com/profile_images/978615357496799234/f4pY2dGs_normal.jpg</t>
  </si>
  <si>
    <t>http://pbs.twimg.com/profile_images/981882416758509569/Jchih4X1_normal.jpg</t>
  </si>
  <si>
    <t>http://pbs.twimg.com/profile_images/767839141702864896/UsXKiK8-_normal.jpg</t>
  </si>
  <si>
    <t>http://pbs.twimg.com/profile_images/574640269511036929/C18SfTgJ_normal.jpeg</t>
  </si>
  <si>
    <t>http://abs.twimg.com/sticky/default_profile_images/default_profile_normal.png</t>
  </si>
  <si>
    <t>http://pbs.twimg.com/profile_images/757047096117604352/I50B-Kx9_normal.jpg</t>
  </si>
  <si>
    <t>http://pbs.twimg.com/profile_images/989178434432786433/ldlNvEjj_normal.jpg</t>
  </si>
  <si>
    <t>http://pbs.twimg.com/profile_images/937358277540794369/i98ikEv9_normal.jpg</t>
  </si>
  <si>
    <t>http://pbs.twimg.com/profile_images/1104346493488644096/4y2Wa23d_normal.jpg</t>
  </si>
  <si>
    <t>http://pbs.twimg.com/profile_images/777960075289882624/zVBuGKqM_normal.jpg</t>
  </si>
  <si>
    <t>http://pbs.twimg.com/profile_images/1094616867241672704/hib4QCPY_normal.jpg</t>
  </si>
  <si>
    <t>http://pbs.twimg.com/profile_images/1102274513553768448/C4M2f9VS_normal.jpg</t>
  </si>
  <si>
    <t>http://pbs.twimg.com/profile_images/988917747261227008/vgBzCDzk_normal.jpg</t>
  </si>
  <si>
    <t>http://pbs.twimg.com/profile_images/934091578162937858/Drbfy6I1_normal.jpg</t>
  </si>
  <si>
    <t>http://pbs.twimg.com/profile_images/946446973854461952/KHHB2DXe_normal.jpg</t>
  </si>
  <si>
    <t>http://pbs.twimg.com/profile_images/1097484265791635457/AxE09sj2_normal.jpg</t>
  </si>
  <si>
    <t>http://pbs.twimg.com/profile_images/857271965664636931/1_-VHbVk_normal.jpg</t>
  </si>
  <si>
    <t>http://pbs.twimg.com/profile_images/1104729940816216064/coDB5y5u_normal.jpg</t>
  </si>
  <si>
    <t>http://pbs.twimg.com/profile_images/1085633554413993996/GB2HC6NV_normal.jpg</t>
  </si>
  <si>
    <t>http://pbs.twimg.com/profile_images/1105184059876171777/_fltfmBT_normal.jpg</t>
  </si>
  <si>
    <t>http://pbs.twimg.com/profile_images/790998044858806273/nRfLn3YM_normal.jpg</t>
  </si>
  <si>
    <t>http://pbs.twimg.com/profile_images/1064201707972784128/tjEiO4_k_normal.jpg</t>
  </si>
  <si>
    <t>http://pbs.twimg.com/profile_images/687769949687930880/53cR_3et_normal.jpg</t>
  </si>
  <si>
    <t>http://pbs.twimg.com/profile_images/1119715290/41716_546405591_935_n_normal.jpg</t>
  </si>
  <si>
    <t>http://pbs.twimg.com/profile_images/378800000500661491/67c800e34aed0872cfa5873c54aa4b81_normal.jpeg</t>
  </si>
  <si>
    <t>http://pbs.twimg.com/profile_images/2176952811/yo_normal.jpg</t>
  </si>
  <si>
    <t>http://pbs.twimg.com/profile_images/1064509253304705025/vcFZKIse_normal.jpg</t>
  </si>
  <si>
    <t>http://pbs.twimg.com/profile_images/3320051330/8213957599282cd7effd2dea5eec8256_normal.jpeg</t>
  </si>
  <si>
    <t>http://pbs.twimg.com/profile_images/990007035902251008/HAiYgjWG_normal.jpg</t>
  </si>
  <si>
    <t>http://pbs.twimg.com/profile_images/1105065176041168904/4IPOJQ-t_normal.jpg</t>
  </si>
  <si>
    <t>http://pbs.twimg.com/profile_images/1102868304362946562/bND2b0N6_normal.jpg</t>
  </si>
  <si>
    <t>http://pbs.twimg.com/profile_images/984796927534551040/oXvWWnqZ_normal.jpg</t>
  </si>
  <si>
    <t>http://pbs.twimg.com/profile_images/1047570112293867520/L_uN8jWZ_normal.jpg</t>
  </si>
  <si>
    <t>http://pbs.twimg.com/profile_images/499854755925991424/dSyVkDQz_normal.png</t>
  </si>
  <si>
    <t>http://pbs.twimg.com/profile_images/1012350170179108865/t7ZTa91R_normal.jpg</t>
  </si>
  <si>
    <t>http://pbs.twimg.com/profile_images/748552404665241600/vH8AHajP_normal.jpg</t>
  </si>
  <si>
    <t>http://pbs.twimg.com/profile_images/534182779756355585/ih0HaFxu_normal.jpeg</t>
  </si>
  <si>
    <t>http://pbs.twimg.com/profile_images/464031460127551488/vaj0byGY_normal.jpeg</t>
  </si>
  <si>
    <t>http://pbs.twimg.com/profile_images/1100112160016027650/SEC57l4b_normal.jpg</t>
  </si>
  <si>
    <t>http://pbs.twimg.com/profile_images/1038190108548231170/bGwJq7re_normal.jpg</t>
  </si>
  <si>
    <t>http://pbs.twimg.com/profile_images/1074609891300392960/1IH0lkcV_normal.jpg</t>
  </si>
  <si>
    <t>http://pbs.twimg.com/profile_images/378800000379779026/e5b64e31e085ce5a091d0d2894506e8c_normal.png</t>
  </si>
  <si>
    <t>http://pbs.twimg.com/profile_images/2797108176/2aeaecff246f71e1a9e113cb48798c19_normal.jpeg</t>
  </si>
  <si>
    <t>http://pbs.twimg.com/profile_images/862717549489901568/TksdDv5I_normal.jpg</t>
  </si>
  <si>
    <t>http://pbs.twimg.com/profile_images/1106838585842372608/MMhyRb0h_normal.jpg</t>
  </si>
  <si>
    <t>http://pbs.twimg.com/profile_images/1015655874755375105/FdU8pwgY_normal.jpg</t>
  </si>
  <si>
    <t>http://pbs.twimg.com/profile_images/1067835531755548673/GMZd6Ouv_normal.jpg</t>
  </si>
  <si>
    <t>http://pbs.twimg.com/profile_images/1077966665625694208/O9qZ_KuJ_normal.jpg</t>
  </si>
  <si>
    <t>http://pbs.twimg.com/profile_images/1082471277951094784/dK3tmIy6_normal.jpg</t>
  </si>
  <si>
    <t>http://pbs.twimg.com/profile_images/1021810706142912512/PQQOKsF4_normal.jpg</t>
  </si>
  <si>
    <t>http://pbs.twimg.com/profile_images/1069915727304540160/FSPMxuki_normal.jpg</t>
  </si>
  <si>
    <t>http://pbs.twimg.com/profile_images/3152268229/915a62a0e9568dff4e4346457db4c6c2_normal.jpeg</t>
  </si>
  <si>
    <t>http://pbs.twimg.com/profile_images/1095072235419766784/hSWvxon-_normal.jpg</t>
  </si>
  <si>
    <t>http://pbs.twimg.com/profile_images/968646674393415680/gz2x7l3D_normal.jpg</t>
  </si>
  <si>
    <t>http://pbs.twimg.com/profile_images/1105565753812664325/iDX8btkI_normal.jpg</t>
  </si>
  <si>
    <t>http://pbs.twimg.com/profile_images/785469066509217792/e2-MV1yC_normal.jpg</t>
  </si>
  <si>
    <t>http://pbs.twimg.com/profile_images/1102152461484244992/8Cfyv8NE_normal.jpg</t>
  </si>
  <si>
    <t>http://pbs.twimg.com/profile_images/1051805738656354304/h4bgjL3k_normal.jpg</t>
  </si>
  <si>
    <t>http://pbs.twimg.com/profile_images/1104313345216258048/bUnP4xJO_normal.jpg</t>
  </si>
  <si>
    <t>http://pbs.twimg.com/profile_images/2814663648/5200bc5bae180d04441f7d104efa60ec_normal.png</t>
  </si>
  <si>
    <t>http://pbs.twimg.com/profile_images/378800000261274773/c914d77309fca238c6be4d80da4e9645_normal.jpeg</t>
  </si>
  <si>
    <t>http://pbs.twimg.com/profile_images/749156934289268736/0pZl35H0_normal.jpg</t>
  </si>
  <si>
    <t>http://pbs.twimg.com/profile_images/1086769200683773955/JOhFwOQp_normal.jpg</t>
  </si>
  <si>
    <t>http://pbs.twimg.com/profile_images/1066041288611569664/zoTQsZ2H_normal.jpg</t>
  </si>
  <si>
    <t>http://pbs.twimg.com/profile_images/982636276183719936/HwhOB3sU_normal.jpg</t>
  </si>
  <si>
    <t>http://pbs.twimg.com/profile_images/1106238403496960000/KePXl48A_normal.jpg</t>
  </si>
  <si>
    <t>http://pbs.twimg.com/profile_images/784018242981470208/yo7PX_8h_normal.jpg</t>
  </si>
  <si>
    <t>http://pbs.twimg.com/profile_images/1072199950501584903/SB6NKIsT_normal.jpg</t>
  </si>
  <si>
    <t>http://pbs.twimg.com/profile_images/785497249124085760/hQm50eSx_normal.jpg</t>
  </si>
  <si>
    <t>http://pbs.twimg.com/profile_images/1091626767327088641/Bc1HpkJP_normal.jpg</t>
  </si>
  <si>
    <t>http://pbs.twimg.com/profile_images/1107671386041053190/T4DMRkkZ_normal.jpg</t>
  </si>
  <si>
    <t>http://pbs.twimg.com/profile_images/817529247233282048/of37-W1R_normal.jpg</t>
  </si>
  <si>
    <t>http://pbs.twimg.com/profile_images/1107806921065746432/7Ir6F0yK_normal.jpg</t>
  </si>
  <si>
    <t>http://pbs.twimg.com/profile_images/928292984482816001/ZXarMQEK_normal.jpg</t>
  </si>
  <si>
    <t>http://pbs.twimg.com/profile_images/865855614014173184/szA6CGca_normal.jpg</t>
  </si>
  <si>
    <t>http://pbs.twimg.com/profile_images/996974813720862720/_gqUJPYF_normal.jpg</t>
  </si>
  <si>
    <t>http://pbs.twimg.com/profile_images/3207924427/beb340ddeb90e3d4fb8648d4de738d5b_normal.jpeg</t>
  </si>
  <si>
    <t>http://pbs.twimg.com/profile_images/934556243850612736/hPEGPL9g_normal.jpg</t>
  </si>
  <si>
    <t>http://pbs.twimg.com/profile_images/1051510687065731073/cBDzJZGD_normal.jpg</t>
  </si>
  <si>
    <t>http://pbs.twimg.com/profile_images/447881332094681089/xgegt8Wh_normal.jpeg</t>
  </si>
  <si>
    <t>http://pbs.twimg.com/profile_images/856365170066698241/B-GgQV88_normal.jpg</t>
  </si>
  <si>
    <t>http://pbs.twimg.com/profile_images/663442115544903680/_JNqqbZ2_normal.jpg</t>
  </si>
  <si>
    <t>http://pbs.twimg.com/profile_images/3685425144/8e0bc8cca02cfc1c95cfb39a455b23f4_normal.jpeg</t>
  </si>
  <si>
    <t>http://pbs.twimg.com/profile_images/1055876197903728641/mXSEPCu7_normal.jpg</t>
  </si>
  <si>
    <t>http://pbs.twimg.com/profile_images/615791093792182272/2pXV10BQ_normal.png</t>
  </si>
  <si>
    <t>http://pbs.twimg.com/profile_images/1097839752332693505/HtjFJdDs_normal.jpg</t>
  </si>
  <si>
    <t>http://pbs.twimg.com/profile_images/1057736086217261058/h_xVNNkk_normal.jpg</t>
  </si>
  <si>
    <t>http://pbs.twimg.com/profile_images/1106895369852645376/qS09pjnW_normal.png</t>
  </si>
  <si>
    <t>http://pbs.twimg.com/profile_images/1092914693671403521/2caNbG_F_normal.jpg</t>
  </si>
  <si>
    <t>http://pbs.twimg.com/profile_images/754920698431275008/Op9akc9N_normal.jpg</t>
  </si>
  <si>
    <t>http://pbs.twimg.com/profile_images/3786449363/e76bbf010358182cce0288cac6570872_normal.jpeg</t>
  </si>
  <si>
    <t>http://pbs.twimg.com/profile_images/794617190595051521/haXTdDFd_normal.jpg</t>
  </si>
  <si>
    <t>http://pbs.twimg.com/profile_images/580559886003671042/uEcISTqd_normal.jpg</t>
  </si>
  <si>
    <t>http://pbs.twimg.com/profile_images/727567004954071041/cgm4gvVH_normal.jpg</t>
  </si>
  <si>
    <t>http://pbs.twimg.com/profile_images/1064778704423931904/QMydxjNx_normal.jpg</t>
  </si>
  <si>
    <t>http://pbs.twimg.com/profile_images/1074524591903657984/GDHLBb6h_normal.jpg</t>
  </si>
  <si>
    <t>http://pbs.twimg.com/profile_images/780582857718767616/WkPucYrQ_normal.jpg</t>
  </si>
  <si>
    <t>http://pbs.twimg.com/profile_images/595679669871083520/-dfHPakw_normal.jpg</t>
  </si>
  <si>
    <t>http://pbs.twimg.com/profile_images/954360502225985536/V-pb3L2p_normal.jpg</t>
  </si>
  <si>
    <t>http://pbs.twimg.com/profile_images/1061984659326885888/bAceMqdU_normal.jpg</t>
  </si>
  <si>
    <t>http://pbs.twimg.com/profile_images/378800000794324726/5b8f189963a94d62de4482443657a625_normal.png</t>
  </si>
  <si>
    <t>http://pbs.twimg.com/profile_images/910450802820632576/ghYQeDJM_normal.jpg</t>
  </si>
  <si>
    <t>http://pbs.twimg.com/profile_images/464479910153551873/dWE2Fq2y_normal.jpeg</t>
  </si>
  <si>
    <t>https://twitter.com/#!/leannrimes/status/1064678402215407616</t>
  </si>
  <si>
    <t>https://twitter.com/#!/alfaromeoracing/status/1056576633275060224</t>
  </si>
  <si>
    <t>https://twitter.com/#!/goalies119/status/1063319231972982786</t>
  </si>
  <si>
    <t>https://twitter.com/#!/ducatiuk/status/1103328055743922178</t>
  </si>
  <si>
    <t>https://twitter.com/#!/jayman0827/status/1103493884749987843</t>
  </si>
  <si>
    <t>https://twitter.com/#!/tw_mahesh/status/1103520656765808640</t>
  </si>
  <si>
    <t>https://twitter.com/#!/kuahmel/status/1103529763237388288</t>
  </si>
  <si>
    <t>https://twitter.com/#!/cctracey/status/1103558453262462976</t>
  </si>
  <si>
    <t>https://twitter.com/#!/d_s_c/status/1103581100016877568</t>
  </si>
  <si>
    <t>https://twitter.com/#!/a2bmototraining/status/1103592018943660032</t>
  </si>
  <si>
    <t>https://twitter.com/#!/woodsabergele/status/1103605980338769920</t>
  </si>
  <si>
    <t>https://twitter.com/#!/robs83636775/status/1103640042042548224</t>
  </si>
  <si>
    <t>https://twitter.com/#!/leannrimescib16/status/1103642566166142983</t>
  </si>
  <si>
    <t>https://twitter.com/#!/creationtech/status/1103725760131432448</t>
  </si>
  <si>
    <t>https://twitter.com/#!/imtschicago/status/1103728965091540993</t>
  </si>
  <si>
    <t>https://twitter.com/#!/holinergroup/status/1103752335778557952</t>
  </si>
  <si>
    <t>https://twitter.com/#!/brigittemunich/status/1103764650326482944</t>
  </si>
  <si>
    <t>https://twitter.com/#!/jazminholm/status/1103772536507125760</t>
  </si>
  <si>
    <t>https://twitter.com/#!/mounetjulien/status/1103780198951063553</t>
  </si>
  <si>
    <t>https://twitter.com/#!/drcnfzd/status/1103801919074529281</t>
  </si>
  <si>
    <t>https://twitter.com/#!/mtothaaz/status/1058014004738772992</t>
  </si>
  <si>
    <t>https://twitter.com/#!/mtothaaz/status/1103856253070176257</t>
  </si>
  <si>
    <t>https://twitter.com/#!/cleefhanger/status/1103951620923162626</t>
  </si>
  <si>
    <t>https://twitter.com/#!/usofallido/status/1103996855195746305</t>
  </si>
  <si>
    <t>https://twitter.com/#!/ronfsilva/status/1103662293865414656</t>
  </si>
  <si>
    <t>https://twitter.com/#!/ronfsilva/status/1104036344748273669</t>
  </si>
  <si>
    <t>https://twitter.com/#!/redpegmarketing/status/1104040230020136962</t>
  </si>
  <si>
    <t>https://twitter.com/#!/estebanpilar10/status/1104052803985657857</t>
  </si>
  <si>
    <t>https://twitter.com/#!/gocuar/status/1104072780579000320</t>
  </si>
  <si>
    <t>https://twitter.com/#!/carlofabio1/status/1104146323844980736</t>
  </si>
  <si>
    <t>https://twitter.com/#!/murphopolis/status/1104197183937699840</t>
  </si>
  <si>
    <t>https://twitter.com/#!/bliddan/status/539391372592414720</t>
  </si>
  <si>
    <t>https://twitter.com/#!/alysse_stasio/status/1104219830092288000</t>
  </si>
  <si>
    <t>https://twitter.com/#!/hortonmotor/status/1104289488854048769</t>
  </si>
  <si>
    <t>https://twitter.com/#!/jmesillett/status/1104330804564578304</t>
  </si>
  <si>
    <t>https://twitter.com/#!/dominicpurcei/status/1104345783204282369</t>
  </si>
  <si>
    <t>https://twitter.com/#!/eimor66/status/1104373159577440258</t>
  </si>
  <si>
    <t>https://twitter.com/#!/1863football/status/1104468198567694336</t>
  </si>
  <si>
    <t>https://twitter.com/#!/gestoertebeker/status/1104470283568799748</t>
  </si>
  <si>
    <t>https://twitter.com/#!/tomo_matsushima/status/1104528850644418560</t>
  </si>
  <si>
    <t>https://twitter.com/#!/vmuffatjeandet/status/1103762650738118656</t>
  </si>
  <si>
    <t>https://twitter.com/#!/albator7438/status/1104676937723715585</t>
  </si>
  <si>
    <t>https://twitter.com/#!/trevorbranton/status/1104679373616152577</t>
  </si>
  <si>
    <t>https://twitter.com/#!/mexicogp/status/1054372054210936832</t>
  </si>
  <si>
    <t>https://twitter.com/#!/crazyho00313839/status/1104768955028328453</t>
  </si>
  <si>
    <t>https://twitter.com/#!/movemberireland/status/631729410173894656</t>
  </si>
  <si>
    <t>https://twitter.com/#!/bethunemaurice/status/1104797230286942209</t>
  </si>
  <si>
    <t>https://twitter.com/#!/chrisbeattie40/status/1104823987358580736</t>
  </si>
  <si>
    <t>https://twitter.com/#!/samtalkssex/status/1104898160135204864</t>
  </si>
  <si>
    <t>https://twitter.com/#!/smchstrack/status/395929873807441920</t>
  </si>
  <si>
    <t>https://twitter.com/#!/iminbreeder/status/1104942264030318592</t>
  </si>
  <si>
    <t>https://twitter.com/#!/mhrashman/status/1105063970594086912</t>
  </si>
  <si>
    <t>https://twitter.com/#!/steven_g_martin/status/1105101223504605186</t>
  </si>
  <si>
    <t>https://twitter.com/#!/mobroscot/status/1105176463421071362</t>
  </si>
  <si>
    <t>https://twitter.com/#!/engineertr1g/status/1105185864509022208</t>
  </si>
  <si>
    <t>https://twitter.com/#!/donald26637137/status/1105208115392331782</t>
  </si>
  <si>
    <t>https://twitter.com/#!/charlie69446075/status/1105143747770310656</t>
  </si>
  <si>
    <t>https://twitter.com/#!/annebreakeyhart/status/1105224436297486337</t>
  </si>
  <si>
    <t>https://twitter.com/#!/scottco/status/1105265427683385344</t>
  </si>
  <si>
    <t>https://twitter.com/#!/barbhairshop/status/1105342138382934017</t>
  </si>
  <si>
    <t>https://twitter.com/#!/martacuellar4/status/1105352573832302592</t>
  </si>
  <si>
    <t>https://twitter.com/#!/alex_muc86/status/1105375908876206080</t>
  </si>
  <si>
    <t>https://twitter.com/#!/ceipsangil/status/1103059689259102208</t>
  </si>
  <si>
    <t>https://twitter.com/#!/isabelmarinero/status/1105395128729042946</t>
  </si>
  <si>
    <t>https://twitter.com/#!/devxvda/status/1105404679905787904</t>
  </si>
  <si>
    <t>https://twitter.com/#!/thegymgroup/status/1062805204465258497</t>
  </si>
  <si>
    <t>https://twitter.com/#!/dangeezer3/status/1105405513934798849</t>
  </si>
  <si>
    <t>https://twitter.com/#!/mannanzaheer/status/1105436072245452807</t>
  </si>
  <si>
    <t>https://twitter.com/#!/tomastpcosta/status/1105448078746832896</t>
  </si>
  <si>
    <t>https://twitter.com/#!/link_mag/status/1105442891307069441</t>
  </si>
  <si>
    <t>https://twitter.com/#!/bpoolmusicrun/status/1105475576624828417</t>
  </si>
  <si>
    <t>https://twitter.com/#!/havebike/status/1105478055676571648</t>
  </si>
  <si>
    <t>https://twitter.com/#!/artstmi/status/1105492267245101056</t>
  </si>
  <si>
    <t>https://twitter.com/#!/mymazinlife/status/1105603647755317249</t>
  </si>
  <si>
    <t>https://twitter.com/#!/unrulyco/status/1105865138777792512</t>
  </si>
  <si>
    <t>https://twitter.com/#!/acredite_co/status/1105962156678414336</t>
  </si>
  <si>
    <t>https://twitter.com/#!/rtmonson/status/1106008013880610816</t>
  </si>
  <si>
    <t>https://twitter.com/#!/bunckie/status/1106164332205875201</t>
  </si>
  <si>
    <t>https://twitter.com/#!/ecuadordon/status/1106203504404762625</t>
  </si>
  <si>
    <t>https://twitter.com/#!/ruby_redsky/status/1106272817790808064</t>
  </si>
  <si>
    <t>https://twitter.com/#!/happydogsocial/status/1106293687955439616</t>
  </si>
  <si>
    <t>https://twitter.com/#!/blackdiamondbdn/status/1106294272586907649</t>
  </si>
  <si>
    <t>https://twitter.com/#!/zorro_7cu/status/1106300792317734912</t>
  </si>
  <si>
    <t>https://twitter.com/#!/blueskieschina/status/1106376618648330240</t>
  </si>
  <si>
    <t>https://twitter.com/#!/maggiesmersey/status/1106586231431970816</t>
  </si>
  <si>
    <t>https://twitter.com/#!/gpsconsultingco/status/1106712964176977921</t>
  </si>
  <si>
    <t>https://twitter.com/#!/chaonaut/status/1106815538561511424</t>
  </si>
  <si>
    <t>https://twitter.com/#!/frunk_1138/status/1106829888806371328</t>
  </si>
  <si>
    <t>https://twitter.com/#!/fmp0ja/status/1106917690801704960</t>
  </si>
  <si>
    <t>https://twitter.com/#!/gainhealthcamp/status/1107001810223616000</t>
  </si>
  <si>
    <t>https://twitter.com/#!/dinfomall/status/1107001706397814784</t>
  </si>
  <si>
    <t>https://twitter.com/#!/game_devbot/status/1107001871141662720</t>
  </si>
  <si>
    <t>https://twitter.com/#!/pasys/status/1107002430456119296</t>
  </si>
  <si>
    <t>https://twitter.com/#!/stevedickernl/status/1107021472122486784</t>
  </si>
  <si>
    <t>https://twitter.com/#!/tape_business/status/1107037794084491266</t>
  </si>
  <si>
    <t>https://twitter.com/#!/evwanttobe/status/1107042053207347200</t>
  </si>
  <si>
    <t>https://twitter.com/#!/_cloudsolutions/status/1063059268218376192</t>
  </si>
  <si>
    <t>https://twitter.com/#!/alybnorah/status/1107187100233990144</t>
  </si>
  <si>
    <t>https://twitter.com/#!/dmahonesq/status/1107267807039946753</t>
  </si>
  <si>
    <t>https://twitter.com/#!/denizelevett/status/1107312646116790272</t>
  </si>
  <si>
    <t>https://twitter.com/#!/juanisidro/status/1107315312679100424</t>
  </si>
  <si>
    <t>https://twitter.com/#!/swrve_inc/status/1107341384539869187</t>
  </si>
  <si>
    <t>https://twitter.com/#!/nogwashere/status/1106963343724761088</t>
  </si>
  <si>
    <t>https://twitter.com/#!/nogwashere/status/1107371033542184960</t>
  </si>
  <si>
    <t>https://twitter.com/#!/crouchendplayrs/status/1107256952285999104</t>
  </si>
  <si>
    <t>https://twitter.com/#!/rebequah1/status/1107386779924160514</t>
  </si>
  <si>
    <t>https://twitter.com/#!/alisonbirtle/status/1107394796388339712</t>
  </si>
  <si>
    <t>https://twitter.com/#!/movemberjp/status/1066367214914220033</t>
  </si>
  <si>
    <t>https://twitter.com/#!/movemberjp/status/1101475507340664832</t>
  </si>
  <si>
    <t>https://twitter.com/#!/movemberjp/status/1106915140866203648</t>
  </si>
  <si>
    <t>https://twitter.com/#!/movemberjp/status/1106916907863543808</t>
  </si>
  <si>
    <t>https://twitter.com/#!/mutual_master/status/1107491979426816000</t>
  </si>
  <si>
    <t>https://twitter.com/#!/mutual_master/status/1107494145063444480</t>
  </si>
  <si>
    <t>https://twitter.com/#!/dclark3105/status/1107647803885527041</t>
  </si>
  <si>
    <t>https://twitter.com/#!/jpearso13006496/status/1107654296680759296</t>
  </si>
  <si>
    <t>https://twitter.com/#!/27orchard/status/1107656474233397250</t>
  </si>
  <si>
    <t>https://twitter.com/#!/sifktka/status/1064163439684214785</t>
  </si>
  <si>
    <t>https://twitter.com/#!/thilakhr/status/1107670629942099969</t>
  </si>
  <si>
    <t>https://twitter.com/#!/sifktka/status/1064172532507435008</t>
  </si>
  <si>
    <t>https://twitter.com/#!/sifktka/status/1064172074128691200</t>
  </si>
  <si>
    <t>https://twitter.com/#!/sifktka/status/1064170902827474944</t>
  </si>
  <si>
    <t>https://twitter.com/#!/sifktka/status/1064168898201862144</t>
  </si>
  <si>
    <t>https://twitter.com/#!/thilakhr/status/1107670581594345473</t>
  </si>
  <si>
    <t>https://twitter.com/#!/thilakhr/status/1107670595452309504</t>
  </si>
  <si>
    <t>https://twitter.com/#!/thilakhr/status/1107670607146053634</t>
  </si>
  <si>
    <t>https://twitter.com/#!/thilakhr/status/1107670617665331200</t>
  </si>
  <si>
    <t>https://twitter.com/#!/elvinbox/status/1103692325681803265</t>
  </si>
  <si>
    <t>https://twitter.com/#!/silverhiker1/status/1103969846440718337</t>
  </si>
  <si>
    <t>https://twitter.com/#!/chrisjcoates/status/1105001862288293888</t>
  </si>
  <si>
    <t>https://twitter.com/#!/elvinbox/status/1103696934798270465</t>
  </si>
  <si>
    <t>https://twitter.com/#!/elvinbox/status/1104801226636566528</t>
  </si>
  <si>
    <t>https://twitter.com/#!/elvinbox/status/1105820516127068162</t>
  </si>
  <si>
    <t>https://twitter.com/#!/elvinbox/status/1106134086245146624</t>
  </si>
  <si>
    <t>https://twitter.com/#!/silverhiker1/status/1106136573937098753</t>
  </si>
  <si>
    <t>https://twitter.com/#!/chrisjcoates/status/1106144315988996101</t>
  </si>
  <si>
    <t>https://twitter.com/#!/elvinbox/status/1106520436937031680</t>
  </si>
  <si>
    <t>https://twitter.com/#!/elvinbox/status/1107364000751407105</t>
  </si>
  <si>
    <t>https://twitter.com/#!/chrisjcoates/status/1107645308543082497</t>
  </si>
  <si>
    <t>https://twitter.com/#!/elvinbox/status/1107633847137722368</t>
  </si>
  <si>
    <t>https://twitter.com/#!/elvinbox/status/1107643073763389440</t>
  </si>
  <si>
    <t>https://twitter.com/#!/veerhercules/status/1058697902401380352</t>
  </si>
  <si>
    <t>https://twitter.com/#!/veerhercules/status/1107716987910647812</t>
  </si>
  <si>
    <t>https://twitter.com/#!/puddledpete/status/1107734116106207232</t>
  </si>
  <si>
    <t>https://twitter.com/#!/shelagh07/status/1107735622100361217</t>
  </si>
  <si>
    <t>https://twitter.com/#!/philipdrinkwat6/status/1107738307541303298</t>
  </si>
  <si>
    <t>https://twitter.com/#!/jennymcaleese/status/1107743676388790278</t>
  </si>
  <si>
    <t>https://twitter.com/#!/godaddydave/status/1107763774075924486</t>
  </si>
  <si>
    <t>https://twitter.com/#!/godaddydave/status/1107763879260667906</t>
  </si>
  <si>
    <t>https://twitter.com/#!/brettkurland/status/1107796588661923840</t>
  </si>
  <si>
    <t>https://twitter.com/#!/hstmovemberfest/status/1107833025155481600</t>
  </si>
  <si>
    <t>https://twitter.com/#!/shievsh/status/795934364295000064</t>
  </si>
  <si>
    <t>https://twitter.com/#!/firassiddiqui1/status/1107852398826086400</t>
  </si>
  <si>
    <t>https://twitter.com/#!/feed_your_beard/status/1061263638659559424</t>
  </si>
  <si>
    <t>https://twitter.com/#!/indianbeard/status/1107866576391270400</t>
  </si>
  <si>
    <t>https://twitter.com/#!/brocode4men/status/1058260230599888898</t>
  </si>
  <si>
    <t>https://twitter.com/#!/indianbeard/status/1107866596188409856</t>
  </si>
  <si>
    <t>https://twitter.com/#!/mrsprostate/status/1107881808484618240</t>
  </si>
  <si>
    <t>https://twitter.com/#!/kazzawilk/status/1107906253802496001</t>
  </si>
  <si>
    <t>https://twitter.com/#!/itaysternberg/status/1107906490118086656</t>
  </si>
  <si>
    <t>https://twitter.com/#!/michellebull4/status/1107920143273873408</t>
  </si>
  <si>
    <t>https://twitter.com/#!/drtevaho/status/1107920235330445313</t>
  </si>
  <si>
    <t>https://twitter.com/#!/darrenchaplin74/status/1103652680248029185</t>
  </si>
  <si>
    <t>https://twitter.com/#!/darrenchaplin74/status/1107921527322882049</t>
  </si>
  <si>
    <t>https://twitter.com/#!/duncombesue/status/1107650749729787908</t>
  </si>
  <si>
    <t>https://twitter.com/#!/duncombesue/status/1107954545240477696</t>
  </si>
  <si>
    <t>https://twitter.com/#!/electronicarts/status/1058421540474314752</t>
  </si>
  <si>
    <t>https://twitter.com/#!/faynski/status/1107954851181256704</t>
  </si>
  <si>
    <t>https://twitter.com/#!/aquablation/status/1068600222954049536</t>
  </si>
  <si>
    <t>https://twitter.com/#!/bijeshc/status/1107956114640039937</t>
  </si>
  <si>
    <t>https://twitter.com/#!/dfkuki/status/1107992762874544131</t>
  </si>
  <si>
    <t>https://twitter.com/#!/pedro_gaveston/status/1108015732778885120</t>
  </si>
  <si>
    <t>https://twitter.com/#!/nuadamedical/status/1108065178661343237</t>
  </si>
  <si>
    <t>https://twitter.com/#!/prostateexperts/status/1108065502633644033</t>
  </si>
  <si>
    <t>https://twitter.com/#!/crowleysdfk/status/1107992014900084737</t>
  </si>
  <si>
    <t>https://twitter.com/#!/justinnagle74/status/1108074504436228096</t>
  </si>
  <si>
    <t>https://twitter.com/#!/fotosaad/status/1108078059192832005</t>
  </si>
  <si>
    <t>https://twitter.com/#!/nilsbjorkman/status/1104319352596320258</t>
  </si>
  <si>
    <t>https://twitter.com/#!/nilsbjorkman/status/1108092212909404161</t>
  </si>
  <si>
    <t>https://twitter.com/#!/marthenbergman/status/1108099475434815491</t>
  </si>
  <si>
    <t>https://twitter.com/#!/broadmeadpharma/status/1108113960870514688</t>
  </si>
  <si>
    <t>https://twitter.com/#!/carolarthu/status/1108121984330883072</t>
  </si>
  <si>
    <t>https://twitter.com/#!/claretempany/status/1108168224695373824</t>
  </si>
  <si>
    <t>https://twitter.com/#!/becciibum/status/1108172013422723073</t>
  </si>
  <si>
    <t>https://twitter.com/#!/robertsherman/status/1108172231975276544</t>
  </si>
  <si>
    <t>https://twitter.com/#!/santiagoantero/status/1108205572032204800</t>
  </si>
  <si>
    <t>https://twitter.com/#!/subs_missives/status/1106676448788660227</t>
  </si>
  <si>
    <t>https://twitter.com/#!/subs_missives/status/1108245985808003072</t>
  </si>
  <si>
    <t>https://twitter.com/#!/tweetingibiza/status/1108289308170076160</t>
  </si>
  <si>
    <t>https://twitter.com/#!/dlalande75/status/1108026823340892163</t>
  </si>
  <si>
    <t>https://twitter.com/#!/dlalande75/status/1108296626786000896</t>
  </si>
  <si>
    <t>https://twitter.com/#!/accuray_fr/status/1108254376848773121</t>
  </si>
  <si>
    <t>https://twitter.com/#!/radiotherapiefr/status/1108297567530635264</t>
  </si>
  <si>
    <t>https://twitter.com/#!/elvinbox/status/1104793655926292481</t>
  </si>
  <si>
    <t>https://twitter.com/#!/elvinbox/status/1104804947915354112</t>
  </si>
  <si>
    <t>https://twitter.com/#!/elvinbox/status/1106228691384918017</t>
  </si>
  <si>
    <t>https://twitter.com/#!/elvinbox/status/1107632077330137088</t>
  </si>
  <si>
    <t>https://twitter.com/#!/elvinbox/status/1107641049290280960</t>
  </si>
  <si>
    <t>https://twitter.com/#!/elvinbox/status/1107675404972769283</t>
  </si>
  <si>
    <t>https://twitter.com/#!/reimagine_pca/status/1108325878172405763</t>
  </si>
  <si>
    <t>https://twitter.com/#!/ruthiegrainger/status/1108384557777195008</t>
  </si>
  <si>
    <t>https://twitter.com/#!/designmangrove/status/1108430251703578624</t>
  </si>
  <si>
    <t>https://twitter.com/#!/brooksies_mo/status/1103754733083389954</t>
  </si>
  <si>
    <t>https://twitter.com/#!/brooksies_mo/status/1104117185843220482</t>
  </si>
  <si>
    <t>https://twitter.com/#!/brooksies_mo/status/1104479489680203777</t>
  </si>
  <si>
    <t>https://twitter.com/#!/brooksies_mo/status/1104826866098151424</t>
  </si>
  <si>
    <t>https://twitter.com/#!/brooksies_mo/status/1105189233701081088</t>
  </si>
  <si>
    <t>https://twitter.com/#!/brooksies_mo/status/1105551669834719233</t>
  </si>
  <si>
    <t>https://twitter.com/#!/brooksies_mo/status/1105913979493404679</t>
  </si>
  <si>
    <t>https://twitter.com/#!/brooksies_mo/status/1106276357762437121</t>
  </si>
  <si>
    <t>https://twitter.com/#!/brooksies_mo/status/1106638738384478208</t>
  </si>
  <si>
    <t>https://twitter.com/#!/brooksies_mo/status/1107001121892155393</t>
  </si>
  <si>
    <t>https://twitter.com/#!/brooksies_mo/status/1107363560303329284</t>
  </si>
  <si>
    <t>https://twitter.com/#!/brooksies_mo/status/1107725993563865088</t>
  </si>
  <si>
    <t>https://twitter.com/#!/brooksies_mo/status/1108088330888142849</t>
  </si>
  <si>
    <t>https://twitter.com/#!/brooksies_mo/status/1108450745278521344</t>
  </si>
  <si>
    <t>https://twitter.com/#!/aams43/status/925781001766305793</t>
  </si>
  <si>
    <t>https://twitter.com/#!/aams43/status/1108454555384250371</t>
  </si>
  <si>
    <t>https://twitter.com/#!/nsrasta/status/1106150253626122240</t>
  </si>
  <si>
    <t>https://twitter.com/#!/nsrasta/status/1108461113870409728</t>
  </si>
  <si>
    <t>https://twitter.com/#!/movember_co/status/1108485219886292993</t>
  </si>
  <si>
    <t>1064678402215407616</t>
  </si>
  <si>
    <t>1056576633275060224</t>
  </si>
  <si>
    <t>1063319231972982786</t>
  </si>
  <si>
    <t>1103328055743922178</t>
  </si>
  <si>
    <t>1103493884749987843</t>
  </si>
  <si>
    <t>1103520656765808640</t>
  </si>
  <si>
    <t>1103529763237388288</t>
  </si>
  <si>
    <t>1103558453262462976</t>
  </si>
  <si>
    <t>1103581100016877568</t>
  </si>
  <si>
    <t>1103592018943660032</t>
  </si>
  <si>
    <t>1103605980338769920</t>
  </si>
  <si>
    <t>1103640042042548224</t>
  </si>
  <si>
    <t>1103642566166142983</t>
  </si>
  <si>
    <t>1103725760131432448</t>
  </si>
  <si>
    <t>1103728965091540993</t>
  </si>
  <si>
    <t>1103752335778557952</t>
  </si>
  <si>
    <t>1103764650326482944</t>
  </si>
  <si>
    <t>1103772536507125760</t>
  </si>
  <si>
    <t>1103780198951063553</t>
  </si>
  <si>
    <t>1103801919074529281</t>
  </si>
  <si>
    <t>1058014004738772992</t>
  </si>
  <si>
    <t>1103856253070176257</t>
  </si>
  <si>
    <t>1103951620923162626</t>
  </si>
  <si>
    <t>1103996855195746305</t>
  </si>
  <si>
    <t>1103662293865414656</t>
  </si>
  <si>
    <t>1104036344748273669</t>
  </si>
  <si>
    <t>1104040230020136962</t>
  </si>
  <si>
    <t>1104052803985657857</t>
  </si>
  <si>
    <t>1104072780579000320</t>
  </si>
  <si>
    <t>1104146323844980736</t>
  </si>
  <si>
    <t>1104197183937699840</t>
  </si>
  <si>
    <t>539391372592414720</t>
  </si>
  <si>
    <t>1104219830092288000</t>
  </si>
  <si>
    <t>1104289488854048769</t>
  </si>
  <si>
    <t>1104330804564578304</t>
  </si>
  <si>
    <t>1104345783204282369</t>
  </si>
  <si>
    <t>1104373159577440258</t>
  </si>
  <si>
    <t>1104468198567694336</t>
  </si>
  <si>
    <t>1104470283568799748</t>
  </si>
  <si>
    <t>1104528850644418560</t>
  </si>
  <si>
    <t>1103762650738118656</t>
  </si>
  <si>
    <t>1104676937723715585</t>
  </si>
  <si>
    <t>1104679373616152577</t>
  </si>
  <si>
    <t>1054372054210936832</t>
  </si>
  <si>
    <t>1104768955028328453</t>
  </si>
  <si>
    <t>631729410173894656</t>
  </si>
  <si>
    <t>1104797230286942209</t>
  </si>
  <si>
    <t>1104823987358580736</t>
  </si>
  <si>
    <t>1104898160135204864</t>
  </si>
  <si>
    <t>395929873807441920</t>
  </si>
  <si>
    <t>1104942264030318592</t>
  </si>
  <si>
    <t>1105063970594086912</t>
  </si>
  <si>
    <t>1105101223504605186</t>
  </si>
  <si>
    <t>1105176463421071362</t>
  </si>
  <si>
    <t>1105185864509022208</t>
  </si>
  <si>
    <t>1105208115392331782</t>
  </si>
  <si>
    <t>1105143747770310656</t>
  </si>
  <si>
    <t>1105224436297486337</t>
  </si>
  <si>
    <t>1105265427683385344</t>
  </si>
  <si>
    <t>1105342138382934017</t>
  </si>
  <si>
    <t>1105352573832302592</t>
  </si>
  <si>
    <t>1105375908876206080</t>
  </si>
  <si>
    <t>1103059689259102208</t>
  </si>
  <si>
    <t>1105395128729042946</t>
  </si>
  <si>
    <t>1105404679905787904</t>
  </si>
  <si>
    <t>1062805204465258497</t>
  </si>
  <si>
    <t>1105405513934798849</t>
  </si>
  <si>
    <t>1105436072245452807</t>
  </si>
  <si>
    <t>1105448078746832896</t>
  </si>
  <si>
    <t>1105442891307069441</t>
  </si>
  <si>
    <t>1105475576624828417</t>
  </si>
  <si>
    <t>1105478055676571648</t>
  </si>
  <si>
    <t>1105492267245101056</t>
  </si>
  <si>
    <t>1105603647755317249</t>
  </si>
  <si>
    <t>1105865138777792512</t>
  </si>
  <si>
    <t>1105962156678414336</t>
  </si>
  <si>
    <t>1106008013880610816</t>
  </si>
  <si>
    <t>1106164332205875201</t>
  </si>
  <si>
    <t>1106203504404762625</t>
  </si>
  <si>
    <t>1106272817790808064</t>
  </si>
  <si>
    <t>1106293687955439616</t>
  </si>
  <si>
    <t>1106294272586907649</t>
  </si>
  <si>
    <t>1106300792317734912</t>
  </si>
  <si>
    <t>1106376618648330240</t>
  </si>
  <si>
    <t>1106586231431970816</t>
  </si>
  <si>
    <t>1106712964176977921</t>
  </si>
  <si>
    <t>1106815538561511424</t>
  </si>
  <si>
    <t>1106829888806371328</t>
  </si>
  <si>
    <t>1106917690801704960</t>
  </si>
  <si>
    <t>1107001810223616000</t>
  </si>
  <si>
    <t>1107001706397814784</t>
  </si>
  <si>
    <t>1107001871141662720</t>
  </si>
  <si>
    <t>1107002430456119296</t>
  </si>
  <si>
    <t>1107021472122486784</t>
  </si>
  <si>
    <t>1107037794084491266</t>
  </si>
  <si>
    <t>1107042053207347200</t>
  </si>
  <si>
    <t>1063059268218376192</t>
  </si>
  <si>
    <t>1107187100233990144</t>
  </si>
  <si>
    <t>1107267807039946753</t>
  </si>
  <si>
    <t>1107312646116790272</t>
  </si>
  <si>
    <t>1107315312679100424</t>
  </si>
  <si>
    <t>1107341384539869187</t>
  </si>
  <si>
    <t>1106963343724761088</t>
  </si>
  <si>
    <t>1107371033542184960</t>
  </si>
  <si>
    <t>1107256952285999104</t>
  </si>
  <si>
    <t>1107386779924160514</t>
  </si>
  <si>
    <t>1107394796388339712</t>
  </si>
  <si>
    <t>1066367214914220033</t>
  </si>
  <si>
    <t>1101475507340664832</t>
  </si>
  <si>
    <t>1106915140866203648</t>
  </si>
  <si>
    <t>1106916907863543808</t>
  </si>
  <si>
    <t>1107491979426816000</t>
  </si>
  <si>
    <t>1107494145063444480</t>
  </si>
  <si>
    <t>1107647803885527041</t>
  </si>
  <si>
    <t>1107654296680759296</t>
  </si>
  <si>
    <t>1107656474233397250</t>
  </si>
  <si>
    <t>1064163439684214785</t>
  </si>
  <si>
    <t>1107670629942099969</t>
  </si>
  <si>
    <t>1064172532507435008</t>
  </si>
  <si>
    <t>1064172074128691200</t>
  </si>
  <si>
    <t>1064170902827474944</t>
  </si>
  <si>
    <t>1064168898201862144</t>
  </si>
  <si>
    <t>1107670581594345473</t>
  </si>
  <si>
    <t>1107670595452309504</t>
  </si>
  <si>
    <t>1107670607146053634</t>
  </si>
  <si>
    <t>1107670617665331200</t>
  </si>
  <si>
    <t>1103692325681803265</t>
  </si>
  <si>
    <t>1103969846440718337</t>
  </si>
  <si>
    <t>1105001862288293888</t>
  </si>
  <si>
    <t>1103696934798270465</t>
  </si>
  <si>
    <t>1104801226636566528</t>
  </si>
  <si>
    <t>1105820516127068162</t>
  </si>
  <si>
    <t>1106134086245146624</t>
  </si>
  <si>
    <t>1106136573937098753</t>
  </si>
  <si>
    <t>1106144315988996101</t>
  </si>
  <si>
    <t>1106520436937031680</t>
  </si>
  <si>
    <t>1107364000751407105</t>
  </si>
  <si>
    <t>1107645308543082497</t>
  </si>
  <si>
    <t>1107633847137722368</t>
  </si>
  <si>
    <t>1107643073763389440</t>
  </si>
  <si>
    <t>1058697902401380352</t>
  </si>
  <si>
    <t>1107716987910647812</t>
  </si>
  <si>
    <t>1107734116106207232</t>
  </si>
  <si>
    <t>1107735622100361217</t>
  </si>
  <si>
    <t>1107738307541303298</t>
  </si>
  <si>
    <t>1107743676388790278</t>
  </si>
  <si>
    <t>1107763774075924486</t>
  </si>
  <si>
    <t>1107763879260667906</t>
  </si>
  <si>
    <t>1107796588661923840</t>
  </si>
  <si>
    <t>1107833025155481600</t>
  </si>
  <si>
    <t>795934364295000064</t>
  </si>
  <si>
    <t>1107852398826086400</t>
  </si>
  <si>
    <t>1061263638659559424</t>
  </si>
  <si>
    <t>1107866576391270400</t>
  </si>
  <si>
    <t>1058260230599888898</t>
  </si>
  <si>
    <t>1107866596188409856</t>
  </si>
  <si>
    <t>1107881808484618240</t>
  </si>
  <si>
    <t>1107906253802496001</t>
  </si>
  <si>
    <t>1107906490118086656</t>
  </si>
  <si>
    <t>1107920143273873408</t>
  </si>
  <si>
    <t>1107920235330445313</t>
  </si>
  <si>
    <t>1103652680248029185</t>
  </si>
  <si>
    <t>1107921527322882049</t>
  </si>
  <si>
    <t>1107650749729787908</t>
  </si>
  <si>
    <t>1107954545240477696</t>
  </si>
  <si>
    <t>1058421540474314752</t>
  </si>
  <si>
    <t>1107954851181256704</t>
  </si>
  <si>
    <t>1068600222954049536</t>
  </si>
  <si>
    <t>1107956114640039937</t>
  </si>
  <si>
    <t>1107992762874544131</t>
  </si>
  <si>
    <t>1108015732778885120</t>
  </si>
  <si>
    <t>1108065178661343237</t>
  </si>
  <si>
    <t>1108065502633644033</t>
  </si>
  <si>
    <t>1107992014900084737</t>
  </si>
  <si>
    <t>1108074504436228096</t>
  </si>
  <si>
    <t>1108078059192832005</t>
  </si>
  <si>
    <t>1104319352596320258</t>
  </si>
  <si>
    <t>1108092212909404161</t>
  </si>
  <si>
    <t>1108099475434815491</t>
  </si>
  <si>
    <t>1108113960870514688</t>
  </si>
  <si>
    <t>1108121984330883072</t>
  </si>
  <si>
    <t>1108168224695373824</t>
  </si>
  <si>
    <t>1108172013422723073</t>
  </si>
  <si>
    <t>1108172231975276544</t>
  </si>
  <si>
    <t>1108205572032204800</t>
  </si>
  <si>
    <t>1106676448788660227</t>
  </si>
  <si>
    <t>1108245985808003072</t>
  </si>
  <si>
    <t>1108289308170076160</t>
  </si>
  <si>
    <t>1108026823340892163</t>
  </si>
  <si>
    <t>1108296626786000896</t>
  </si>
  <si>
    <t>1108254376848773121</t>
  </si>
  <si>
    <t>1108297567530635264</t>
  </si>
  <si>
    <t>1104793655926292481</t>
  </si>
  <si>
    <t>1104804947915354112</t>
  </si>
  <si>
    <t>1106228691384918017</t>
  </si>
  <si>
    <t>1107632077330137088</t>
  </si>
  <si>
    <t>1107641049290280960</t>
  </si>
  <si>
    <t>1107675404972769283</t>
  </si>
  <si>
    <t>1108325878172405763</t>
  </si>
  <si>
    <t>1108384557777195008</t>
  </si>
  <si>
    <t>1108430251703578624</t>
  </si>
  <si>
    <t>1103754733083389954</t>
  </si>
  <si>
    <t>1104117185843220482</t>
  </si>
  <si>
    <t>1104479489680203777</t>
  </si>
  <si>
    <t>1104826866098151424</t>
  </si>
  <si>
    <t>1105189233701081088</t>
  </si>
  <si>
    <t>1105551669834719233</t>
  </si>
  <si>
    <t>1105913979493404679</t>
  </si>
  <si>
    <t>1106276357762437121</t>
  </si>
  <si>
    <t>1106638738384478208</t>
  </si>
  <si>
    <t>1107001121892155393</t>
  </si>
  <si>
    <t>1107363560303329284</t>
  </si>
  <si>
    <t>1107725993563865088</t>
  </si>
  <si>
    <t>1108088330888142849</t>
  </si>
  <si>
    <t>1108450745278521344</t>
  </si>
  <si>
    <t>925781001766305793</t>
  </si>
  <si>
    <t>1108454555384250371</t>
  </si>
  <si>
    <t>1106150253626122240</t>
  </si>
  <si>
    <t>1108461113870409728</t>
  </si>
  <si>
    <t>1108485219886292993</t>
  </si>
  <si>
    <t>1098190900369543168</t>
  </si>
  <si>
    <t>1103793174860853248</t>
  </si>
  <si>
    <t>1103950670309281793</t>
  </si>
  <si>
    <t>1103993628475752448</t>
  </si>
  <si>
    <t>1104105198035849216</t>
  </si>
  <si>
    <t>1104321469876715520</t>
  </si>
  <si>
    <t>1104211235220975617</t>
  </si>
  <si>
    <t>1104466490382790658</t>
  </si>
  <si>
    <t>1104646197850107904</t>
  </si>
  <si>
    <t>1105019079801348096</t>
  </si>
  <si>
    <t>1104292638587408384</t>
  </si>
  <si>
    <t>1105370046195367937</t>
  </si>
  <si>
    <t>1105875921909760006</t>
  </si>
  <si>
    <t>1106814915325710336</t>
  </si>
  <si>
    <t>1107014400177827840</t>
  </si>
  <si>
    <t>1107029046095810561</t>
  </si>
  <si>
    <t>1066367212049448960</t>
  </si>
  <si>
    <t>1103646303677022223</t>
  </si>
  <si>
    <t>1105814238193479681</t>
  </si>
  <si>
    <t>1105838709306523649</t>
  </si>
  <si>
    <t>1106513653765951489</t>
  </si>
  <si>
    <t>1107361923631337472</t>
  </si>
  <si>
    <t>1107626870764462081</t>
  </si>
  <si>
    <t>1107638132508364801</t>
  </si>
  <si>
    <t>1058693978860613632</t>
  </si>
  <si>
    <t>1107793326328156160</t>
  </si>
  <si>
    <t>795932119105052672</t>
  </si>
  <si>
    <t>1108014970275422209</t>
  </si>
  <si>
    <t>1108196765600231424</t>
  </si>
  <si>
    <t>1108391757723697153</t>
  </si>
  <si>
    <t/>
  </si>
  <si>
    <t>1070091119722184706</t>
  </si>
  <si>
    <t>33216799</t>
  </si>
  <si>
    <t>469512972</t>
  </si>
  <si>
    <t>2168895700</t>
  </si>
  <si>
    <t>24787367</t>
  </si>
  <si>
    <t>485711730</t>
  </si>
  <si>
    <t>18208354</t>
  </si>
  <si>
    <t>27404775</t>
  </si>
  <si>
    <t>527526077</t>
  </si>
  <si>
    <t>20427223</t>
  </si>
  <si>
    <t>305500037</t>
  </si>
  <si>
    <t>949163199856865281</t>
  </si>
  <si>
    <t>3798698893</t>
  </si>
  <si>
    <t>19393576</t>
  </si>
  <si>
    <t>41468957</t>
  </si>
  <si>
    <t>44196397</t>
  </si>
  <si>
    <t>1058629890348445696</t>
  </si>
  <si>
    <t>1098672001147944960</t>
  </si>
  <si>
    <t>795613988566532096</t>
  </si>
  <si>
    <t>971065173569101825</t>
  </si>
  <si>
    <t>2590080943</t>
  </si>
  <si>
    <t>250590717</t>
  </si>
  <si>
    <t>58153969</t>
  </si>
  <si>
    <t>252061039</t>
  </si>
  <si>
    <t>996974070561320960</t>
  </si>
  <si>
    <t>325064528</t>
  </si>
  <si>
    <t>953797878</t>
  </si>
  <si>
    <t>907321385906733056</t>
  </si>
  <si>
    <t>370805698</t>
  </si>
  <si>
    <t>845978994</t>
  </si>
  <si>
    <t>en</t>
  </si>
  <si>
    <t>fr</t>
  </si>
  <si>
    <t>es</t>
  </si>
  <si>
    <t>und</t>
  </si>
  <si>
    <t>sv</t>
  </si>
  <si>
    <t>de</t>
  </si>
  <si>
    <t>ja</t>
  </si>
  <si>
    <t>fa</t>
  </si>
  <si>
    <t>pt</t>
  </si>
  <si>
    <t>nl</t>
  </si>
  <si>
    <t>no</t>
  </si>
  <si>
    <t>1103475372891537408</t>
  </si>
  <si>
    <t>1103975970770436096</t>
  </si>
  <si>
    <t>1104801602022658048</t>
  </si>
  <si>
    <t>1105163244463890432</t>
  </si>
  <si>
    <t>1104690898254876672</t>
  </si>
  <si>
    <t>1039452352011542529</t>
  </si>
  <si>
    <t>1105366915663376384</t>
  </si>
  <si>
    <t>1107314521994072064</t>
  </si>
  <si>
    <t>1102955526051254272</t>
  </si>
  <si>
    <t>1104492346337607688</t>
  </si>
  <si>
    <t>1107690721841049600</t>
  </si>
  <si>
    <t>1107682013811748864</t>
  </si>
  <si>
    <t>1094889684784812033</t>
  </si>
  <si>
    <t>1106219676038770690</t>
  </si>
  <si>
    <t>Twitter for iPhone</t>
  </si>
  <si>
    <t>Twitter Web Client</t>
  </si>
  <si>
    <t>Tweetbot for Mac</t>
  </si>
  <si>
    <t>Twitter for Android</t>
  </si>
  <si>
    <t xml:space="preserve">Social Media Publisher App </t>
  </si>
  <si>
    <t>Twitter Web App</t>
  </si>
  <si>
    <t>Twitter for iPad</t>
  </si>
  <si>
    <t>Salesforce - Social Studio</t>
  </si>
  <si>
    <t>TweetDeck</t>
  </si>
  <si>
    <t>Instagram</t>
  </si>
  <si>
    <t>AcrediteCoOldTweets</t>
  </si>
  <si>
    <t>myautotweeterproapp 5</t>
  </si>
  <si>
    <t>Hootsuite Inc.</t>
  </si>
  <si>
    <t>Echofon</t>
  </si>
  <si>
    <t>Bot Libre!</t>
  </si>
  <si>
    <t>GameDev Chirper</t>
  </si>
  <si>
    <t>Yext Twitter Management</t>
  </si>
  <si>
    <t>Pardot</t>
  </si>
  <si>
    <t>NOG Was Here</t>
  </si>
  <si>
    <t>Facebook</t>
  </si>
  <si>
    <t>ShareSubsPosts</t>
  </si>
  <si>
    <t>Scoop.it</t>
  </si>
  <si>
    <t>SEMrush Social Media Tool</t>
  </si>
  <si>
    <t>IFTTT</t>
  </si>
  <si>
    <t>Retweet</t>
  </si>
  <si>
    <t>-118.4038571,14.5319181 
-86.7122178,14.5319181 
-86.7122178,32.718919 
-118.4038571,32.718919</t>
  </si>
  <si>
    <t>-87.961117,42.094938 
-87.886833,42.094938 
-87.886833,42.154943 
-87.961117,42.154943</t>
  </si>
  <si>
    <t>11.226313,57.496298 
12.2417273,57.496298 
12.2417273,57.8659142 
11.226313,57.8659142</t>
  </si>
  <si>
    <t>6.944769,43.5050121 
7.0740105,43.5050121 
7.0740105,43.5747458 
6.944769,43.5747458</t>
  </si>
  <si>
    <t>11.360589,48.061634 
11.722918,48.061634 
11.722918,48.248124 
11.360589,48.248124</t>
  </si>
  <si>
    <t>-4.928146,41.5231077 
-4.6308818,41.5231077 
-4.6308818,41.8155527 
-4.928146,41.8155527</t>
  </si>
  <si>
    <t>-93.329515,44.889964 
-93.194578,44.889964 
-93.194578,45.051257 
-93.329515,45.051257</t>
  </si>
  <si>
    <t>6.6259012,53.2350121 
6.7729005,53.2350121 
6.7729005,53.3128702 
6.6259012,53.3128702</t>
  </si>
  <si>
    <t>73.1016321,19.063864 
73.3904163,19.063864 
73.3904163,19.2564029 
73.1016321,19.2564029</t>
  </si>
  <si>
    <t>-85.62981,30.134826 
-85.5864206,30.134826 
-85.5864206,30.202333 
-85.62981,30.202333</t>
  </si>
  <si>
    <t>0.3836341,51.5463777 
0.530637,51.5463777 
0.530637,51.594472 
0.3836341,51.594472</t>
  </si>
  <si>
    <t>-6.5468143,53.178753 
-6.252228,53.178753 
-6.252228,53.3682523 
-6.5468143,53.3682523</t>
  </si>
  <si>
    <t>-123.478699,48.433384 
-123.262977,48.433384 
-123.262977,48.559067 
-123.478699,48.559067</t>
  </si>
  <si>
    <t>-84.2022247,9.9435368 
-83.7017059,9.9435368 
-83.7017059,10.7896442 
-84.2022247,10.7896442</t>
  </si>
  <si>
    <t>-2.319934,53.343623 
-2.147026,53.343623 
-2.147026,53.5702824 
-2.319934,53.5702824</t>
  </si>
  <si>
    <t>-1.2585643,52.7435249 
-1.18934,52.7435249 
-1.18934,52.7898929 
-1.2585643,52.7898929</t>
  </si>
  <si>
    <t>-118.4484512,33.976882 
-118.369529,33.976882 
-118.369529,34.035143 
-118.4484512,34.035143</t>
  </si>
  <si>
    <t>Mexico</t>
  </si>
  <si>
    <t>United States</t>
  </si>
  <si>
    <t>Sweden</t>
  </si>
  <si>
    <t>France</t>
  </si>
  <si>
    <t>Germany</t>
  </si>
  <si>
    <t>Spain</t>
  </si>
  <si>
    <t>The Netherlands</t>
  </si>
  <si>
    <t>India</t>
  </si>
  <si>
    <t>United Kingdom</t>
  </si>
  <si>
    <t>Ireland</t>
  </si>
  <si>
    <t>Canada</t>
  </si>
  <si>
    <t>Costa Rica</t>
  </si>
  <si>
    <t>MX</t>
  </si>
  <si>
    <t>US</t>
  </si>
  <si>
    <t>SE</t>
  </si>
  <si>
    <t>FR</t>
  </si>
  <si>
    <t>DE</t>
  </si>
  <si>
    <t>ES</t>
  </si>
  <si>
    <t>NL</t>
  </si>
  <si>
    <t>IN</t>
  </si>
  <si>
    <t>GB</t>
  </si>
  <si>
    <t>IE</t>
  </si>
  <si>
    <t>CA</t>
  </si>
  <si>
    <t>CR</t>
  </si>
  <si>
    <t>Wheeling, IL</t>
  </si>
  <si>
    <t>Gothenburg, Sweden</t>
  </si>
  <si>
    <t>Cannes, France</t>
  </si>
  <si>
    <t>Munich, Germany</t>
  </si>
  <si>
    <t>Valladolid, Spain</t>
  </si>
  <si>
    <t>Minneapolis, MN</t>
  </si>
  <si>
    <t>Ten Boer, Nederland</t>
  </si>
  <si>
    <t>Ulhasnagar, India</t>
  </si>
  <si>
    <t>Springfield, FL</t>
  </si>
  <si>
    <t>Basildon, East</t>
  </si>
  <si>
    <t>South Dublin, Ireland</t>
  </si>
  <si>
    <t>Saanich, British Columbia</t>
  </si>
  <si>
    <t>Heredia, Costa Rica</t>
  </si>
  <si>
    <t>Manchester, England</t>
  </si>
  <si>
    <t>Loughborough, England</t>
  </si>
  <si>
    <t>Culver City, CA</t>
  </si>
  <si>
    <t>25530ba03b7d90c6</t>
  </si>
  <si>
    <t>f2da3efc48696715</t>
  </si>
  <si>
    <t>53e060d6652640f4</t>
  </si>
  <si>
    <t>002f75b6382e431e</t>
  </si>
  <si>
    <t>37439688c6302728</t>
  </si>
  <si>
    <t>2afe3164f39d1b83</t>
  </si>
  <si>
    <t>8e9665cec9370f0f</t>
  </si>
  <si>
    <t>1eb0e920c1998f74</t>
  </si>
  <si>
    <t>05d84006fa98da19</t>
  </si>
  <si>
    <t>0d8b071800a67db2</t>
  </si>
  <si>
    <t>13dd0eca94d322f1</t>
  </si>
  <si>
    <t>e59069aafae0aa25</t>
  </si>
  <si>
    <t>52bc3157f597168a</t>
  </si>
  <si>
    <t>012c447f4ce72363</t>
  </si>
  <si>
    <t>315b740b108481f6</t>
  </si>
  <si>
    <t>44225138caa10f19</t>
  </si>
  <si>
    <t>a75bc1fb166cd594</t>
  </si>
  <si>
    <t>Wheeling</t>
  </si>
  <si>
    <t>Gothenburg</t>
  </si>
  <si>
    <t>Cannes</t>
  </si>
  <si>
    <t>Munich</t>
  </si>
  <si>
    <t>Valladolid</t>
  </si>
  <si>
    <t>Minneapolis</t>
  </si>
  <si>
    <t>Ten Boer</t>
  </si>
  <si>
    <t>Ulhasnagar</t>
  </si>
  <si>
    <t>Springfield</t>
  </si>
  <si>
    <t>Basildon</t>
  </si>
  <si>
    <t>South Dublin</t>
  </si>
  <si>
    <t>Saanich</t>
  </si>
  <si>
    <t>Heredia</t>
  </si>
  <si>
    <t>Manchester</t>
  </si>
  <si>
    <t>Loughborough</t>
  </si>
  <si>
    <t>Culver City</t>
  </si>
  <si>
    <t>country</t>
  </si>
  <si>
    <t>city</t>
  </si>
  <si>
    <t>admin</t>
  </si>
  <si>
    <t>https://api.twitter.com/1.1/geo/id/25530ba03b7d90c6.json</t>
  </si>
  <si>
    <t>https://api.twitter.com/1.1/geo/id/f2da3efc48696715.json</t>
  </si>
  <si>
    <t>https://api.twitter.com/1.1/geo/id/53e060d6652640f4.json</t>
  </si>
  <si>
    <t>https://api.twitter.com/1.1/geo/id/002f75b6382e431e.json</t>
  </si>
  <si>
    <t>https://api.twitter.com/1.1/geo/id/37439688c6302728.json</t>
  </si>
  <si>
    <t>https://api.twitter.com/1.1/geo/id/2afe3164f39d1b83.json</t>
  </si>
  <si>
    <t>https://api.twitter.com/1.1/geo/id/8e9665cec9370f0f.json</t>
  </si>
  <si>
    <t>https://api.twitter.com/1.1/geo/id/1eb0e920c1998f74.json</t>
  </si>
  <si>
    <t>https://api.twitter.com/1.1/geo/id/05d84006fa98da19.json</t>
  </si>
  <si>
    <t>https://api.twitter.com/1.1/geo/id/0d8b071800a67db2.json</t>
  </si>
  <si>
    <t>https://api.twitter.com/1.1/geo/id/13dd0eca94d322f1.json</t>
  </si>
  <si>
    <t>https://api.twitter.com/1.1/geo/id/e59069aafae0aa25.json</t>
  </si>
  <si>
    <t>https://api.twitter.com/1.1/geo/id/52bc3157f597168a.json</t>
  </si>
  <si>
    <t>https://api.twitter.com/1.1/geo/id/012c447f4ce72363.json</t>
  </si>
  <si>
    <t>https://api.twitter.com/1.1/geo/id/315b740b108481f6.json</t>
  </si>
  <si>
    <t>https://api.twitter.com/1.1/geo/id/44225138caa10f19.json</t>
  </si>
  <si>
    <t>https://api.twitter.com/1.1/geo/id/a75bc1fb166cd594.json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</si>
  <si>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</si>
  <si>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</si>
  <si>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</si>
  <si>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</si>
  <si>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</si>
  <si>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</si>
  <si>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</si>
  <si>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</si>
  <si>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</si>
  <si>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</si>
  <si>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</si>
  <si>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</si>
  <si>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</si>
  <si>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</si>
  <si>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</si>
  <si>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</si>
  <si>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</si>
  <si>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</si>
  <si>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</si>
  <si>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</si>
  <si>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</si>
  <si>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LeAnn Rimes Cibrian</t>
  </si>
  <si>
    <t>Eddie Cibrian</t>
  </si>
  <si>
    <t>Alfa Romeo Racing</t>
  </si>
  <si>
    <t>Charles Leclerc</t>
  </si>
  <si>
    <t>theartofgoalkeeping</t>
  </si>
  <si>
    <t>Jose Rene Higuita</t>
  </si>
  <si>
    <t>Ducati UK</t>
  </si>
  <si>
    <t>Movember UK</t>
  </si>
  <si>
    <t>Jay Sandlow, MD</t>
  </si>
  <si>
    <t>MCW Urology</t>
  </si>
  <si>
    <t>John Kuhn</t>
  </si>
  <si>
    <t>Mahesh</t>
  </si>
  <si>
    <t>The Kuah Allah!</t>
  </si>
  <si>
    <t>Tracey Cowley</t>
  </si>
  <si>
    <t>Ducati Sporting Club</t>
  </si>
  <si>
    <t>A2BMotoTraining</t>
  </si>
  <si>
    <t>Woods Motorcycles</t>
  </si>
  <si>
    <t>Robs Beats / Contagious</t>
  </si>
  <si>
    <t>CreationTechnologies</t>
  </si>
  <si>
    <t>IMTS</t>
  </si>
  <si>
    <t>Holiner Group</t>
  </si>
  <si>
    <t>Brigitte Munich</t>
  </si>
  <si>
    <t>Victor MuffatJeandet</t>
  </si>
  <si>
    <t>jazmin _xD83D__xDCDA_⚽️</t>
  </si>
  <si>
    <t>Julien</t>
  </si>
  <si>
    <t>Nigel Wehr</t>
  </si>
  <si>
    <t>Jamila Rizvi</t>
  </si>
  <si>
    <t>Fenrir</t>
  </si>
  <si>
    <t>Don Westley</t>
  </si>
  <si>
    <t>Ben Ashley Dixon</t>
  </si>
  <si>
    <t>Van Badham</t>
  </si>
  <si>
    <t>MAZ</t>
  </si>
  <si>
    <t>JazzytruestoryENT.</t>
  </si>
  <si>
    <t>Cleef Hanger</t>
  </si>
  <si>
    <t>Edinson de Aires Puros</t>
  </si>
  <si>
    <t>n.class</t>
  </si>
  <si>
    <t>RedPeg Marketing</t>
  </si>
  <si>
    <t>Pilar Esteban</t>
  </si>
  <si>
    <t>CEIP San Gil</t>
  </si>
  <si>
    <t>aroa Gómez</t>
  </si>
  <si>
    <t>Carlo Fabio</t>
  </si>
  <si>
    <t>Lionel_xD83C__xDDFA__xD83C__xDDF8_</t>
  </si>
  <si>
    <t>Murphy Lee</t>
  </si>
  <si>
    <t>Guinness US</t>
  </si>
  <si>
    <t>Guinness Ireland</t>
  </si>
  <si>
    <t>Anton Blidh</t>
  </si>
  <si>
    <t>Stasio Alysse</t>
  </si>
  <si>
    <t>Horton Motor Factor</t>
  </si>
  <si>
    <t>Jamie Sillett</t>
  </si>
  <si>
    <t>Steve Corry-Bass</t>
  </si>
  <si>
    <t>Tim Coats</t>
  </si>
  <si>
    <t>Vivek Pillai</t>
  </si>
  <si>
    <t>Cat</t>
  </si>
  <si>
    <t>Scott Knapp</t>
  </si>
  <si>
    <t>Dominic Purcell</t>
  </si>
  <si>
    <t>Eimor Wilson</t>
  </si>
  <si>
    <t>Joe Rogan</t>
  </si>
  <si>
    <t>Dösbaddel ⚓</t>
  </si>
  <si>
    <t>Krischan</t>
  </si>
  <si>
    <t>HerrEberhardt</t>
  </si>
  <si>
    <t>tomoki  matsushima</t>
  </si>
  <si>
    <t>霜月 (Shimotsuki)</t>
  </si>
  <si>
    <t>PONZA Guillaume</t>
  </si>
  <si>
    <t>☕ Trevor Branton _xD83C__xDFE1_</t>
  </si>
  <si>
    <t>Jeremy Clarkson</t>
  </si>
  <si>
    <t>Mexico Grand Prix_xD83C__xDDF2__xD83C__xDDFD_</t>
  </si>
  <si>
    <t>Damon Hill</t>
  </si>
  <si>
    <t>crazy horse</t>
  </si>
  <si>
    <t>Movember Ireland</t>
  </si>
  <si>
    <t>Dwayne Johnson</t>
  </si>
  <si>
    <t>Maurice Big Project Digital Marketing Agency _xD83D__xDCDA__xD83D__xDCB0_</t>
  </si>
  <si>
    <t>Chris Beattie</t>
  </si>
  <si>
    <t>Nick Frendo</t>
  </si>
  <si>
    <t>Samantha Evans</t>
  </si>
  <si>
    <t>Elvin K. Box MCIOB MBA(Open)</t>
  </si>
  <si>
    <t>Eagle Track &amp; Field</t>
  </si>
  <si>
    <t>Avis Shirley</t>
  </si>
  <si>
    <t>Michele Howarth Rashman</t>
  </si>
  <si>
    <t>Yorkshire Cat Rescue</t>
  </si>
  <si>
    <t>Susan Calman</t>
  </si>
  <si>
    <t>Steve Martin</t>
  </si>
  <si>
    <t>MoBroScot</t>
  </si>
  <si>
    <t>Engineertr1g</t>
  </si>
  <si>
    <t>Timothy Tan _xD83C__xDDE8__xD83C__xDDF3__xD83C__xDDED__xD83C__xDDF0__xD83C__xDFA3__xD83C__xDC04__xD83C__xDFB4_</t>
  </si>
  <si>
    <t>Donald McLean</t>
  </si>
  <si>
    <t>Charlie Taylor</t>
  </si>
  <si>
    <t>Anne Breakey Hart</t>
  </si>
  <si>
    <t>Scott Bell</t>
  </si>
  <si>
    <t>Barbhairshop</t>
  </si>
  <si>
    <t>Marta Martín de Blas</t>
  </si>
  <si>
    <t>Alex _xD83C__xDDEA__xD83C__xDDFA_</t>
  </si>
  <si>
    <t>Tim.</t>
  </si>
  <si>
    <t>Isabel Marinero</t>
  </si>
  <si>
    <t>Dr. Nick</t>
  </si>
  <si>
    <t>The Gym Group</t>
  </si>
  <si>
    <t>Dan</t>
  </si>
  <si>
    <t>Mannan Zaheer</t>
  </si>
  <si>
    <t>LadySaga</t>
  </si>
  <si>
    <t>_xD83C__xDF0A__xD83C__xDFC4__xD83C__xDFFC_‍♂️ Tomás _xD83C__xDDF5__xD83C__xDDF9_</t>
  </si>
  <si>
    <t>LINK-MAG</t>
  </si>
  <si>
    <t>Blackpool Music Run</t>
  </si>
  <si>
    <t>artmi</t>
  </si>
  <si>
    <t>Hooman</t>
  </si>
  <si>
    <t>Unruly</t>
  </si>
  <si>
    <t>IAB UK</t>
  </si>
  <si>
    <t>News UK</t>
  </si>
  <si>
    <t>Acredite.Co</t>
  </si>
  <si>
    <t>WarriorProudMoBro</t>
  </si>
  <si>
    <t>Matt Dumba</t>
  </si>
  <si>
    <t>Thomas Bunck</t>
  </si>
  <si>
    <t>donald johnson</t>
  </si>
  <si>
    <t>TheBeardAdvent</t>
  </si>
  <si>
    <t>Rasta ™</t>
  </si>
  <si>
    <t>Ruby_Redsky</t>
  </si>
  <si>
    <t>Happy Dog Marketing</t>
  </si>
  <si>
    <t>BlackDiamondNetworks</t>
  </si>
  <si>
    <t>Z ⭐⭐⭐⭐_xD83C__xDDE8__xD83C__xDDFA_</t>
  </si>
  <si>
    <t>Blue Skies China</t>
  </si>
  <si>
    <t>Maggie's Merseyside</t>
  </si>
  <si>
    <t>GPS Consulting Co</t>
  </si>
  <si>
    <t>Chao Naut</t>
  </si>
  <si>
    <t>Frank Veenstra</t>
  </si>
  <si>
    <t>Remy van Mannekes</t>
  </si>
  <si>
    <t>桐島ちゃん。</t>
  </si>
  <si>
    <t>Health Is Wealth</t>
  </si>
  <si>
    <t>DinfoMall.com™ Deals</t>
  </si>
  <si>
    <t>Game Dev Bot</t>
  </si>
  <si>
    <t>パシス</t>
  </si>
  <si>
    <t>Steve Dicker</t>
  </si>
  <si>
    <t>Liev Schreiber</t>
  </si>
  <si>
    <t>Dwan</t>
  </si>
  <si>
    <t>TAPE</t>
  </si>
  <si>
    <t>Paul R.</t>
  </si>
  <si>
    <t>Elon Musk</t>
  </si>
  <si>
    <t>Cloud solutions</t>
  </si>
  <si>
    <t>Norah</t>
  </si>
  <si>
    <t>David Mahon</t>
  </si>
  <si>
    <t>Crouch End Players</t>
  </si>
  <si>
    <t>Denize Levett</t>
  </si>
  <si>
    <t>Juan</t>
  </si>
  <si>
    <t>Swrve</t>
  </si>
  <si>
    <t>Oracle</t>
  </si>
  <si>
    <t>Nick Gertler (Alt)</t>
  </si>
  <si>
    <t>Rebecca Cutts</t>
  </si>
  <si>
    <t>alison birtle</t>
  </si>
  <si>
    <t>DHR</t>
  </si>
  <si>
    <t>相互マスター</t>
  </si>
  <si>
    <t>Don Clark</t>
  </si>
  <si>
    <t>Christie's</t>
  </si>
  <si>
    <t>Prostate Cancer Foundation</t>
  </si>
  <si>
    <t>ZERO Prostate Cancer</t>
  </si>
  <si>
    <t>Prostate Cancer UK</t>
  </si>
  <si>
    <t>Chris J Coates</t>
  </si>
  <si>
    <t>The Times of London</t>
  </si>
  <si>
    <t>Chris Smyth</t>
  </si>
  <si>
    <t>John</t>
  </si>
  <si>
    <t>JAPP</t>
  </si>
  <si>
    <t>Alison Barnes</t>
  </si>
  <si>
    <t>SIFKtka</t>
  </si>
  <si>
    <t>NEWS9</t>
  </si>
  <si>
    <t>Dr Amir Khan GP</t>
  </si>
  <si>
    <t>TheSilverHiker</t>
  </si>
  <si>
    <t>Ashley Banjo</t>
  </si>
  <si>
    <t>Chris Pedlar</t>
  </si>
  <si>
    <t>Debbie Smallman</t>
  </si>
  <si>
    <t>David Attree</t>
  </si>
  <si>
    <t>Chris Shaw</t>
  </si>
  <si>
    <t>Raise View Grasmere</t>
  </si>
  <si>
    <t>Ryan</t>
  </si>
  <si>
    <t>Zen &amp; the art of being in Paris</t>
  </si>
  <si>
    <t>Derrick Young</t>
  </si>
  <si>
    <t>dawn bigley</t>
  </si>
  <si>
    <t>#ChemoCookery</t>
  </si>
  <si>
    <t>Ant Bigley</t>
  </si>
  <si>
    <t>laurence (Snowballs) Check your balls!</t>
  </si>
  <si>
    <t>kate northcott spall</t>
  </si>
  <si>
    <t>Willie Thorne</t>
  </si>
  <si>
    <t>Hrishikesh Desai</t>
  </si>
  <si>
    <t>Aaron Cummins</t>
  </si>
  <si>
    <t>Joe McNally</t>
  </si>
  <si>
    <t>Martina Navratilova</t>
  </si>
  <si>
    <t>Susannah Gill</t>
  </si>
  <si>
    <t>Angela Culhane</t>
  </si>
  <si>
    <t>ProstateUK Profs</t>
  </si>
  <si>
    <t>Simon Lord _xD83C__xDFCB_ _xD83D__xDEB4_ _xD83C__xDFC3_</t>
  </si>
  <si>
    <t>VAASTAV VEER HERCULES</t>
  </si>
  <si>
    <t>शिवसेना (महाराष्ट्र)</t>
  </si>
  <si>
    <t>ShivSena Retweet</t>
  </si>
  <si>
    <t>Dr Shrikant Eknath Shinde</t>
  </si>
  <si>
    <t>Eknath Shinde</t>
  </si>
  <si>
    <t>Aaditya Thackeray</t>
  </si>
  <si>
    <t>Uddhav Thackeray</t>
  </si>
  <si>
    <t>ShivSena - शिवसेना</t>
  </si>
  <si>
    <t>UN Human Rights</t>
  </si>
  <si>
    <t>BJP MadhyaPradesh</t>
  </si>
  <si>
    <t>BJP LIVE</t>
  </si>
  <si>
    <t>BJP Uttar Pradesh</t>
  </si>
  <si>
    <t>BJP Delhi</t>
  </si>
  <si>
    <t>भाजपा महाराष्ट्र</t>
  </si>
  <si>
    <t>BJP</t>
  </si>
  <si>
    <t>Eknath Khadse</t>
  </si>
  <si>
    <t>Hari Narayan Rajbhar</t>
  </si>
  <si>
    <t>M.P Anshul Verma</t>
  </si>
  <si>
    <t>Dr Dinesh Sharma BJP</t>
  </si>
  <si>
    <t>Vasundhara Raje</t>
  </si>
  <si>
    <t>Shweta Shalini</t>
  </si>
  <si>
    <t>AMRUTA FADNAVIS</t>
  </si>
  <si>
    <t>Devendra Fadnavis</t>
  </si>
  <si>
    <t>CMO Maharashtra</t>
  </si>
  <si>
    <t>BHARAT BATHIJA</t>
  </si>
  <si>
    <t>Peter Thomas #FBPE</t>
  </si>
  <si>
    <t>shelagh roberts</t>
  </si>
  <si>
    <t>Philip Drinkwater</t>
  </si>
  <si>
    <t>Jenny McAleese</t>
  </si>
  <si>
    <t>Godaddy Dave Social Media Marketing and SEO</t>
  </si>
  <si>
    <t>Brett Kurland</t>
  </si>
  <si>
    <t>Tyler Paley</t>
  </si>
  <si>
    <t>H St Movemberfest</t>
  </si>
  <si>
    <t>Shivesh Pandey</t>
  </si>
  <si>
    <t>Movember Australia</t>
  </si>
  <si>
    <t>Firas Siddiqui</t>
  </si>
  <si>
    <t>Valhalla Beard Care</t>
  </si>
  <si>
    <t>IndianBeard</t>
  </si>
  <si>
    <t>BROCODE</t>
  </si>
  <si>
    <t>Caroline Moore</t>
  </si>
  <si>
    <t>Karen Wilkinson</t>
  </si>
  <si>
    <t>Itay Sternberg</t>
  </si>
  <si>
    <t>Michelle Bull</t>
  </si>
  <si>
    <t>Tev Aho</t>
  </si>
  <si>
    <t>Darren Chaplin</t>
  </si>
  <si>
    <t>Sue Duncombe</t>
  </si>
  <si>
    <t>EA UK</t>
  </si>
  <si>
    <t>ebby</t>
  </si>
  <si>
    <t>Aquablation</t>
  </si>
  <si>
    <t>Asklepios Kliniken</t>
  </si>
  <si>
    <t>Bijesh Chandran</t>
  </si>
  <si>
    <t>Thorsten Bach</t>
  </si>
  <si>
    <t>DFK UK &amp; Ireland</t>
  </si>
  <si>
    <t>Paul Panabaker</t>
  </si>
  <si>
    <t>Crowleys DFK</t>
  </si>
  <si>
    <t>Pedro Gáveston</t>
  </si>
  <si>
    <t>Masculinismo España #UngaUngaArmy</t>
  </si>
  <si>
    <t>Nuada Medical</t>
  </si>
  <si>
    <t>Prostate Experts</t>
  </si>
  <si>
    <t>Justin Nagle</t>
  </si>
  <si>
    <t>_xD83C__xDDEC__xD83C__xDDE7_Saadia is not a part of the sheeple _xD83D__xDC11_</t>
  </si>
  <si>
    <t>Nils Björkman - Stjärnroth_xD83C__xDFD2__xD83C__xDF99__xD83C__xDDF8__xD83C__xDDEA_</t>
  </si>
  <si>
    <t>Niklas Andersson</t>
  </si>
  <si>
    <t>Christian Eklund</t>
  </si>
  <si>
    <t>Mårthen Bergman</t>
  </si>
  <si>
    <t>Pharmasave Broadmead</t>
  </si>
  <si>
    <t>Carol Rennard</t>
  </si>
  <si>
    <t>Clare Tempany MD</t>
  </si>
  <si>
    <t>Becci Bum x</t>
  </si>
  <si>
    <t>Robert Sherman</t>
  </si>
  <si>
    <t>Santiago Antero +15</t>
  </si>
  <si>
    <t>1967SuperCharged</t>
  </si>
  <si>
    <t>subsmissives blog</t>
  </si>
  <si>
    <t>Ibiza Clubland</t>
  </si>
  <si>
    <t>Delphine Lalande</t>
  </si>
  <si>
    <t>Accuray France</t>
  </si>
  <si>
    <t>RadiotherapieFr</t>
  </si>
  <si>
    <t>Re-IMAGINE</t>
  </si>
  <si>
    <t>Ruthie Grainger</t>
  </si>
  <si>
    <t>Loughborough University</t>
  </si>
  <si>
    <t>Jennifer Kerr-Marsch</t>
  </si>
  <si>
    <t>Brooksie</t>
  </si>
  <si>
    <t>Tuni</t>
  </si>
  <si>
    <t>Mike Foley</t>
  </si>
  <si>
    <t>Nathan Coleman</t>
  </si>
  <si>
    <t>Movember &amp; Co.</t>
  </si>
  <si>
    <t>Get tickets to any of my 2019 shows here: https://t.co/SIpS6ULDQF</t>
  </si>
  <si>
    <t>Official Twitter of Alfa Romeo Racing, operated by Sauber Motorsport. #GetCloser</t>
  </si>
  <si>
    <t>Official Twitter of Charles Leclerc - 2016 GP3 Champion _xD83C__xDFC6_ 2017 F2 Champion _xD83C__xDFC6_ - Formula 1 Driver - JB17 - Papa_xD83D__xDC7C_</t>
  </si>
  <si>
    <t>Inspired by great goalkeepers past &amp; present. See if your hero is on my website https://t.co/G8rNycqAd0</t>
  </si>
  <si>
    <t>Ex portero de seleccion Colombia. Actualmente entrenador de arqueros del Al Nassr Saudi instagram: higuitarene1 soccer my life and passion,family my inspiration</t>
  </si>
  <si>
    <t>Ducati UK's official Twitter page</t>
  </si>
  <si>
    <t>The Movember Foundation is the only charity tackling men’s health on a global scale, year round. We have one goal: to stop men dying too young.</t>
  </si>
  <si>
    <t>Husband, father, vasectomy guru, male infertility aficionado</t>
  </si>
  <si>
    <t>I have a loving wife, newborn baby girl, english bulldog and two super bowl rings #blessed</t>
  </si>
  <si>
    <t>Soul Brother No. 7: music maker, poet, voiceover talent, humorist, and https://t.co/HqmswvIqHQ radio alum. If you can like my tweets, you should RT them!</t>
  </si>
  <si>
    <t>Mother, Wife, Chauffeur, Cook, Housekeeper...never finds enough time in the day !!</t>
  </si>
  <si>
    <t>botthms was started by Harlequins Rugby Player Renaldo Bothma in 2018 and is based in London. botthms has recently also launched in South Africa.</t>
  </si>
  <si>
    <t>The UK Club for Today's Ducati Rider! Affliated to the BMF, an Official Ducati Desmo Owners Club and organisers of the Desmo Due Race Series in the UK.</t>
  </si>
  <si>
    <t>Welcome to A2B Motorcycle training; Yorkshire's fastest growing motorcycle training school with an enviable track record in first time pass rates!</t>
  </si>
  <si>
    <t>The North Wales Superstore for Ducati &amp; Triumph, new &amp; used motorcycle sales, Service, Parts &amp; Clothing. MOT centre &amp; insurance repairs.</t>
  </si>
  <si>
    <t>Robs is a hip hop beatmaker and music producer from Slovenia. Robs is also known as an artist under the name of Contagious.</t>
  </si>
  <si>
    <t>Get tickets to any of my 2019 shows here: https://t.co/SIpS6Uu2s5</t>
  </si>
  <si>
    <t>3,000 expert people in 16 locations in US, Canada, Mexico &amp; China creating transformative electronics solutions for OEMs #electronics #design #manufacturing</t>
  </si>
  <si>
    <t>Informing and inspiring #manufacturers around the world. 
The official Twitter acct. for IMTS, the largest trade show in North America. Produced by @AMTonline</t>
  </si>
  <si>
    <t>We're a full-service #psychiatry practice committed to high-quality #mentalhealth care for children, adolescents adults &amp; seniors. 
#Dallas | #McKinney</t>
  </si>
  <si>
    <t>Ayrton Lewis Roberto .Motorsport -Music Paolo Nutini  Coldplay James Morrison</t>
  </si>
  <si>
    <t>⛷ Alpine Skier _xD83C__xDDEB__xD83C__xDDF7_                   _xD83E__xDD49_ Olympic Medalist 2018 _xD83C__xDDF0__xD83C__xDDF7_ _xD83D__xDEB5_‍♂️_xD83C__xDFC4_‍♂️_xD83D__xDEF4_ Adrenaline Addict _xD83D__xDE0D__xD83E__xDD1F_</t>
  </si>
  <si>
    <t>det enda idrotten ger oss är ögonblick. men vad fan är livet, mer än ögonblick?               te quiero atleti_xD83D__xDC96_</t>
  </si>
  <si>
    <t>Against unfair Government &amp; laws. Very concerned about climate change &amp; damage to our oceans
#ActOnClimate  #coralnotcoal</t>
  </si>
  <si>
    <t>Without Hermione, Harry dies in book one.</t>
  </si>
  <si>
    <t>Came for the tweets, stayed for the......actually, NFI why I am still here.</t>
  </si>
  <si>
    <t>Retired wine merchant, addicted reader of everything, single father of a cut loose daughter, who I'm told has turned out all right, centrist politically.</t>
  </si>
  <si>
    <t>I don't know what to put here...</t>
  </si>
  <si>
    <t>I got opinions in the @guardian &amp; on @ABCTheDrum. Want to offer me a gig? please email my wrangler: Jess@jessamygleeson.com. WARNING: I AM A REAL PIECE OF WORK.</t>
  </si>
  <si>
    <t>"YOUR BEAUTY" available now #support #music #independentartist CLICK LINK BELOW⬇️⬇️⬇️</t>
  </si>
  <si>
    <t>Just a yung upcoming rap/singer/singjay artist/songwriter and producer/engineer</t>
  </si>
  <si>
    <t>En ocasiones hago cosas.</t>
  </si>
  <si>
    <t>Pequeño Burgués. Parodia de estudiante de antropología. Gordito enajenado. Cocino, ando en bici y tengo el vértigo fácil. Esto me pasa por social demócrata.</t>
  </si>
  <si>
    <t>Escribo código por comida. Antes tenía rock. Pet lover. Sexagenario encerrado en el cuerpo de un treintañero. Golpee fuerte, el timbre no anda.
¯\_(ツ)_/¯</t>
  </si>
  <si>
    <t>Hi! I’m a Concept Artist &amp; Illustrator. 
I’m available for Freelance, contact me at: ronfsilva@outlook.com</t>
  </si>
  <si>
    <t>An independent brand engagement agency that’s been making it mean more since 1995. DC | Dubai</t>
  </si>
  <si>
    <t>Colegio Público de Educación Infantil y Primaria de Cuéllar (Segovia). Nivel 5 TIC y sello LEO- TIC</t>
  </si>
  <si>
    <t>The Official Account #LOTUS (Lionel of the U.S.) cum Emmy® #paronomasiac #libertist #logodaedalus #Conspiratorium #vegan #logoleptic #LAnon #LionelNation_xD83C__xDDFA__xD83C__xDDF8_</t>
  </si>
  <si>
    <t>Welcome to the American home of the world's most iconic beer.  Brewed in Dublin since 1759, enjoyed around the world today.  You must be at least 21+ to follow.</t>
  </si>
  <si>
    <t>Guinness is unmistakable from the first velvet sip to the last,lingering drop. All followers must be 18+.Please verify your age to follow us.See DM</t>
  </si>
  <si>
    <t>Boston Bruins organization</t>
  </si>
  <si>
    <t>Hi Im Alysse. I love Pentatonix and SuperFruit!</t>
  </si>
  <si>
    <t>Welcome to Horton Motor Factors We aim to provide excellent onsite support, offering professional and friendly service for all your motoring needs.</t>
  </si>
  <si>
    <t>Father, Husband, Doctor Who fan. Also work in emergency medicine &amp; dabble with education and FOAMed.</t>
  </si>
  <si>
    <t>#Hellomynameis Steve. EM/PHEM doctor. Educator. #eLearning bod. Own views etc.... _xD83D__xDC68_‍_xD83D__xDC68_‍_xD83D__xDC66__xD83C__xDFF3_️‍_xD83C__xDF08_</t>
  </si>
  <si>
    <t>Prof of Emergency Medicine, Leicester, UK. Research interests trauma care; sepsis management; new technology in emergency care. Disclaimer: all views are my own</t>
  </si>
  <si>
    <t>Passionate about ACCS training,Emergency Medicine and FOAMed. Currently an ACCS TPD in the East Midlands</t>
  </si>
  <si>
    <t>Student paramedic, Volunteer Prehospital Nurse-West Mids CARE Team, ED Nurse, previous Emergency Medicine Research Nurse &amp; UKRO Assessor (all views are my own)</t>
  </si>
  <si>
    <t>ST5 Pre-Hospital Emergency Medicine. Addenbrookes ED, Magpas and East Anglian Air Ambulance. Interests in Trauma/Prehospital/Human Factors. Views are my own.</t>
  </si>
  <si>
    <t>The only official private account to chat with fans for Dominic Purcell</t>
  </si>
  <si>
    <t>Die hard Dad; Die hard Bayern Fan (who also loves Liverpool); Conservative who tries to judge statements based on their content rather than who makes them.</t>
  </si>
  <si>
    <t>Stand up comic/mixed martial arts fanatic/psychedelic adventurer Host of The Joe Rogan Experience #FreakParty https://t.co/caBUmcvqBY</t>
  </si>
  <si>
    <t>Passionate #Speaker on #Prostatecancer &amp; #Movember Ambassador. #LOVE Football, at all Levels. From the Laptop of E17 born @Elvinbox #menunited #StandUp #Improv</t>
  </si>
  <si>
    <t>Ahoi ihr Matrosen und Matrosinnen der Lust! HSV, Genie, Sysadmin, IT-Boy, Weltumsegler, Ich mag Bier, spielt die Triangel bei ,Frytki', #FCKAFD #FCKNZS</t>
  </si>
  <si>
    <t>Ganz privat hier. #nurderHSV natürlich. Podcaster bei @HSVKloenstuv und @HSV_Podcast</t>
  </si>
  <si>
    <t>Das Leben beginnt am Ende der Komfortzone!
Tweets können Spuren von Ironie (_xD83E__xDD86_) enthalten.</t>
  </si>
  <si>
    <t>小学校から高校までサッカーやってました。 富山で育ち、新潟で理学療法を学び、群馬で働き始めて、今は富山に戻ってきて理学療法士として働いています。認定:スポーツ、徒手FMSlevel 1・2 鹿島サポ です。 ブログもやってるので、良かったら見てってください！</t>
  </si>
  <si>
    <t>日本にもMovemberを_xD83C__xDF40_✨前立腺がん,精巣腫瘍,男性乳がん,メンタルヘルス関連の健康情報を主に色々発信中_xD83C__xDF41_個別機関/特定思想との繋がりは無い個人アカウントです_xD83D__xDDFC_This personal account is for Movember from Japan! _xD83C__xDF0F_✨</t>
  </si>
  <si>
    <t>Financial Adviser &amp; Co-Director @winkworthtorbay VW &amp; Tech Enthusiast. #Rotarian Always trying to see the funny side of life. _xD83D__xDE1D__xD83D__xDE1D__xD83D__xDE1D_</t>
  </si>
  <si>
    <t>I am a still small voice of calm and reason.</t>
  </si>
  <si>
    <t>Cuenta oficial del FORMULA 1 Gran Premio de México 2018. #F1  #MexicoGP #F1ESTA</t>
  </si>
  <si>
    <t>1996 Formula One World Champion and SkyF1 Expert Analyst. Always consider I may be using irony. Or not.</t>
  </si>
  <si>
    <t>Chivalrous gentleman.. just add fine tequila.</t>
  </si>
  <si>
    <t>#OnlineMarketer_xD83D__xDCDA_#DigitalMarketingAgency_xD83C__xDF93_#Speaker_xD83D__xDCE6_Health and Wellness Advisor at  https://bit.ly/2T0csnR _xD83D__xDCAA_Soldier #MauriceBigProjectDigitalMarketingAgency</t>
  </si>
  <si>
    <t>Ambassador  @q36_5  @scienceinsport 
Cyclist, Ultra racer &amp; espresso addict!
Instagram : chris_beattie40</t>
  </si>
  <si>
    <t>Founder @sommetcycling | Bike snob | Cycling 2500 km across the Pyrenees, Alps and Dolomites in aid of @Movember and mental health June 2019</t>
  </si>
  <si>
    <t>Sexual health &amp; pleasure expert Founder of Jo Divine https://t.co/8vHddEdGX4 (w/ @wholesomepaul) featured on @Independent @goodhousekeeping @patient @NetDoctor</t>
  </si>
  <si>
    <t>@LondonCEClub Chair @MovemberUK #Speaker &amp; Ambassador #Innovation for #prostatecancer survivors Quality of Life Nurse's son #MenUnited #erectiledysfunction</t>
  </si>
  <si>
    <t>Welcome to the official SMCHS Track &amp; Field Twitter account. Girls CIF Champions 1999 | 2015 | 2016 | 2017 | 2018 Boys 1996</t>
  </si>
  <si>
    <t>ARTIST https://t.co/39M3sSkK9s https://t.co/fEyulN3ZlJ. https://t.co/PBh08idYaI</t>
  </si>
  <si>
    <t>Reg'd charity 1160138 A rehoming centre for unwanted cats and kittens. Raising funds for a new bigger centre. Donations gratefully received. Thank you ^..^</t>
  </si>
  <si>
    <t>Hello. I like cats. I used to collect thimbles. I'm a comedian. I'm on Radio 4. I block pedants. I think you look smashing. Instagram is OfficialSusanCalman</t>
  </si>
  <si>
    <t>Playwright, movie buff, science aficionado, lover of words &amp; images.</t>
  </si>
  <si>
    <t>Proud cancer survivor and Mo Bro working on Corporate Development and Teams.
#Movember #MoBro</t>
  </si>
  <si>
    <t>Just some nerd.</t>
  </si>
  <si>
    <t>Portfolio Manager, real world economist, and sceptic of central banks. Former China bear, now bull. Occam's Razor. Typos due to fat fingers. Opinions are my own</t>
  </si>
  <si>
    <t>Cyclotherapist _xD83D__xDEB2_</t>
  </si>
  <si>
    <t>Cancer Survivor, volunteer at Prostate Cancer Canada, Montreal Canadiens Sports,Grandfather, Love being outdoors.</t>
  </si>
  <si>
    <t>Volunteer Engagement Manager for @ProstateCancerC, passionate about helping people, lover of great reads, walks on the beach, and good golf</t>
  </si>
  <si>
    <t>Tweets are usually work related but are my own stream of consciousness impulses &amp; sometimes lame attempts at self-promotion. #travel #CX #flexlabor</t>
  </si>
  <si>
    <t>Barbier,coiffure messieurs</t>
  </si>
  <si>
    <t>Reirse de todo es propio de tontos, pero no reírse de nada, lo es de estúpidos
(Erasmo de Rotterdam)
#felicidad :)</t>
  </si>
  <si>
    <t>Fußball,  Politik und sinnloser Kram.
Nur Qualitätstweets
.......... 
#Hasscup-Finalist #VAR-Hasser
#FCB #Packers #Geocaching</t>
  </si>
  <si>
    <t>He/him, Muschelschubser, Rollen-und Brettspiele, Keeper of the Mechanical Mastermind of Havena, #Punkventskalender, #SektionKäsekuchen, Fankurve @_feix, #FCKNZS</t>
  </si>
  <si>
    <t>Systems Engineer. Recovering academic. @holbertonschool mentor. Advocate for minorities in tech. Not a real doctor</t>
  </si>
  <si>
    <t>We believe that everyone should have the chance to get fit. Our 120+ contract-free gyms are open 24/7 across the UK. @TheGymSupport for Customer Service</t>
  </si>
  <si>
    <t>freelance model
_xD83C__xDFAC_Actor
_xD83C__xDCCF_Brand influencer &amp; promoter
Boxer &amp; _xD83D__xDCAA_ fitness
♈ Arise 
  Hit me on my mail_xD83D__xDC47__xD83D__xDC47_
Geezergymonthis@gmail.com</t>
  </si>
  <si>
    <t>Banker | Time's person of the year 2006 | Divided by shia, sunni, ahle hadith, N united by 'baji dupatta utha lo, Tyre Mei phas jaega'
PUBG: MannanZaheer</t>
  </si>
  <si>
    <t>The Twitter resurrection,Chapter 2,The sequel. However you say it,is fine-I just call it Twitter support failure.
P.S Still a shopaholic.</t>
  </si>
  <si>
    <t>2745 | Surfer _xD83C__xDF0A__xD83C__xDFC4_ Sintra/Cascais/Costa da Caparica | Instagram: @tomastpcosta99</t>
  </si>
  <si>
    <t>The Fylde Coast's No.1 FREE Monthly Magazine, Covering Fleetwood, Thornton Cleveleys, Poulton le Fylde, Blackpool and Lytham St Annes</t>
  </si>
  <si>
    <t>Sign-up @ https://t.co/43CrzJdjAG</t>
  </si>
  <si>
    <t>Collect &amp; Return #Bicycle Servicing. Collections from home/work, anywhere within #M25. Trusted to fix #Police #Ambulance #Fire Bikes &amp; #Mobike.</t>
  </si>
  <si>
    <t>Artist_xD83C__xDF38__xD83C__xDF37_無断転載使用厳禁_xD83C__xDF37__xD83C__xDF38__xD83C__xDF37__xD83C__xDF39__xD83C__xDF38__xD83C__xDF3C__xD83C__xDF38__xD83C__xDF37__xD83C__xDF39_</t>
  </si>
  <si>
    <t>انگور عدم بدی شرابت کردند...........
واپس مرو ای شراب! انگور مشو</t>
  </si>
  <si>
    <t>Unruly is the video marketplace you can trust to move people, not just reach people.</t>
  </si>
  <si>
    <t>IAB UK is the trade association for digital advertising in the UK. Don’t be a #clickhead _xD83D__xDC7B_iabuksnaps _xD83D__xDCF7_iabuk</t>
  </si>
  <si>
    <t>The home of The Sun, The Times, The Sunday Times, The TLS, Virgin Radio UK, talkSPORT, talkRADIO and Unruly.</t>
  </si>
  <si>
    <t>Experiência em comunicação digital para você alavancar sua empresa na internet e fora dela! Vamos crescer juntos! #Blog #Site #Conteúdo #Ads #Mkt #eMkt #Social</t>
  </si>
  <si>
    <t>An educational leader &amp; administrator answering my call. Serving Henry Sibley High School. Husband, father, papa, brother, &amp; friend. All statements personal.</t>
  </si>
  <si>
    <t>@mnwild defenseman. #24</t>
  </si>
  <si>
    <t>TREASURE HUNTer 40years/author/story teller/happy guy!!</t>
  </si>
  <si>
    <t>A Christmas countdown one beard at a time. New photo everyday Dec 1 - Dec 25. Help your fave beard win by liking their photo. Voting closes Dec 31.</t>
  </si>
  <si>
    <t>Retired #RCNavy activist #NSR DJ/Performer #Music #Social seldom serious, #News #Sackville #Halifax NS @NovaScotiaRasta #BellMobility #Bell LIKES/RT≠Endorsement</t>
  </si>
  <si>
    <t>the perfect gifts for all occasions, throughout the year ·Beautiful jewellery 
· Gadgets
· Gifts 
· Gaia healing crystals
· practical accessories
· and more</t>
  </si>
  <si>
    <t>Social Media Consultancy, providing expert Strategy, Content and Training #BeDogHappy</t>
  </si>
  <si>
    <t>Black Diamond Networks is a national recruiter of experienced contract technical professionals</t>
  </si>
  <si>
    <t>Lucha !    Contra el racismo !  Contra el sexismo !  Contra el capitalismo ! Contra el fascismo !  #PatatizKurtuluşOrdusu  #evladıRomanov #ZorroLopedi</t>
  </si>
  <si>
    <t>The clean-tech, engineering &amp; finance beat of the most important #climate story of our lives: #China. Twitter account by our writer James Ockenden</t>
  </si>
  <si>
    <t>Based in the grounds of The Clatterbridge Cancer Care Centre, we offer free practical, emotional &amp; social support to people affected by cancer.</t>
  </si>
  <si>
    <t>We're GPS Consulting Company. We provide businesses with a roadmap for success. We're also a great place to work! Tweets by Tina.
http://t.co/1xyOcFEj37</t>
  </si>
  <si>
    <t>Touches tip of nose with tongue for entertainment purposes.</t>
  </si>
  <si>
    <t>Vriendje van @Jnou06 ❤️ | #Groningen | Kijkt films | #StarWars gekkie | #FCGroningen | AMF | Liever geen pannenkoeken | Durft te daten in #BobaFett shirt |</t>
  </si>
  <si>
    <t>journalist | Eindredacteur radio en verslaggeving RTV Noord | presentator | Groningen | radio | tv | online | nieuws | omroep | media | muziek | nieuwsjunk</t>
  </si>
  <si>
    <t>笑い出したら止まらないぜ系ごちゃごちゃアカウントです。</t>
  </si>
  <si>
    <t>A health-conscious companion, juice junkie and a vegan. I walked out a life-long allergy and excess mucus by juicing and changing my diet.</t>
  </si>
  <si>
    <t>Discover great deals from multiple retailers updated daily. We search the web and compare prices to bring you the best offer out there.</t>
  </si>
  <si>
    <t>I retweet random #gamedev tweets! Follow to be featured!</t>
  </si>
  <si>
    <t>仕事よりも家庭を大事にしたいと考えている二児の親です。
時事ネタ、IT、科学、自然、SF、たまに妄想ネタを呟きます。
ハシビロ大好きです！
スタートレック好きです。いつか人類があんな風に宇宙を旅できたらいいですよね。
あとクソリプ多くてすみません！
気軽に声をかけてくださいね。(*'▽')</t>
  </si>
  <si>
    <t>Pee Wee Hockey Champs- Mt.Pearl NL,1983. Red Sox &amp; Habs fan. Future Snowbird. Unpaid spokesman for Miller Lite. Opinions are my own.</t>
  </si>
  <si>
    <t>Hirsute actor type best known for his slavic fat pads and shockingly attractive children.</t>
  </si>
  <si>
    <t>Hockey player, triathlete, runner, hound mom, activist. Pens fan. Roenick &amp; Eklund blocked me. I like wine and goalie fights. Views are my own.</t>
  </si>
  <si>
    <t>Providers of Business Services to Independent Businesses in the United Kingdom. https://t.co/nT7TruhUqX https://t.co/N6nNAQIXLF.</t>
  </si>
  <si>
    <t>EV enthusiast, interested in sustainable transport and energy.
Nissan Leaf 30Kwh owner.
British and European.</t>
  </si>
  <si>
    <t>Focused on providing leading edge technology solutions to healthcare providers through healthcare solutions</t>
  </si>
  <si>
    <t>Information System Graduate _xD83D__xDC69__xD83C__xDFFD_‍_xD83D__xDCBB_</t>
  </si>
  <si>
    <t>Hmm, yeah</t>
  </si>
  <si>
    <t>A friendly, creative, community theatre group in London N8. https://t.co/cXulbjnH41</t>
  </si>
  <si>
    <t>Actress trained in Meisner. Writer and actor of 'Fruit' a solo show.</t>
  </si>
  <si>
    <t>Solo soy un hombre que se pone varios sombreros y habla de muchas cosas. Si me quieres dar una mano: https://t.co/oDJbUD1VhD</t>
  </si>
  <si>
    <t>Swrve is the only platform on the market that enables brands to connect with their customers with relevant communications, in real time, and at scale.</t>
  </si>
  <si>
    <t>Leading the cloud. From intelligent business applications to infrastructure, we deliver tomorrow’s emerging technologies today, like the autonomous database.</t>
  </si>
  <si>
    <t>Unclear. (Proudly mimicking @nickgertler since 2019)</t>
  </si>
  <si>
    <t>Classic, with a twist!</t>
  </si>
  <si>
    <t>consultant oncologist , honorary senior lecturer
clinical lead  research cancer north west coast crn.
former chair nihr bladder cancer csg.
views my own</t>
  </si>
  <si>
    <t>フォロバ100％の相互支援アカウント｜不定期で相互リツイートを行っています（RT・いいね）/ 拡散本舗 ➡︎ @_KSHP / 当アカウントでのDMは応対不可❌</t>
  </si>
  <si>
    <t>Owner/Breeder. ALL MY OWN PERSONAL VIEWS. _xD83D__xDE1E_NO BETTING SUPREMO's OR TIPSTERS PLEASE #SuperSaints</t>
  </si>
  <si>
    <t>Art, inspiration and news from the world’s leading auction house. Ten salerooms around the world. Entry is free and open to all.</t>
  </si>
  <si>
    <t>PCF is the leading philanthropic organization funding and accelerating #prostatecancer research globally. Visit https://t.co/tYelfOGzHO for more information.</t>
  </si>
  <si>
    <t>ZERO - The End of Prostate Cancer is a national nonprofit organization with the mission to end prostate cancer.</t>
  </si>
  <si>
    <t>We're here to stop prostate cancer being a killer - a disease claiming the life of one man every 45 minutes in the UK.</t>
  </si>
  <si>
    <t>Randomly Helpful. Morecambe Bay _xD83D__xDC9A_NT_xD83C__xDFDB_Wildlife_xD83E__xDD94_RSPB_xD83E__xDD89_Allotment_xD83E__xDD66_Wainwright’s_xD83D__xDEB6__xD83C__xDFFB_‍♂️Photography_xD83D__xDCF8_Beach Clean_xD83C__xDF05_Follow @EdenMorecambe @MorecambeProm @UkAround</t>
  </si>
  <si>
    <t>The best of our journalism.
Subscribe here: http://thetim.es/subscribe
Speak to our customer service team: http://thetimes.co.uk/livechat</t>
  </si>
  <si>
    <t>Health Editor of The Times.  
DMs open</t>
  </si>
  <si>
    <t>Media &amp; PR Bloke. Your work is to discover your world, and with all of your heart give yourself to it. #CancerPatient Creator of #ChemoCookery @silverhiker1</t>
  </si>
  <si>
    <t>Retired. Very amateur artist.</t>
  </si>
  <si>
    <t>Food. Love it.</t>
  </si>
  <si>
    <t>Save Indian Family - Karnataka Chapter  Weekly Meeting: Every Sunday, Cubbon Park, Bangalore, near BSNL Office.  Contact: 9632812802 / 9036212439</t>
  </si>
  <si>
    <t>Karnataka’s No1 English news channel since 2009. For BIGNEWS &amp; updates follow @NEWS9TWEETS &amp; https://www.facebook.com/news9live/</t>
  </si>
  <si>
    <t>November 19 is Men's Day</t>
  </si>
  <si>
    <t>Health, NHS, wildlife and garden enthusiast. Love growing veg and eating cake! As featured on #GPsBehindClosedDoors weds 8pm channel 5 views are my own</t>
  </si>
  <si>
    <t>Chemotherapy complete, now training the mind and the body for 'Radical Radiotherapy' #ChemoCookery #Nutrition _xD83D__xDCAA_#Positivity #QiGong Trained</t>
  </si>
  <si>
    <t>‘IGNITE’ Circus tour tickets Out now!</t>
  </si>
  <si>
    <t>Env Agency Specialist, Prostate Cancer Survivor, Prostate Cancer UK Volunteer, Inspirational Speaker &amp; more, views my own</t>
  </si>
  <si>
    <t>Key Account Manager UK for Connection creating furniture and products to make your space work</t>
  </si>
  <si>
    <t>Poet, writer, author, performer and pen for hire. Blogging about diving into what I want to be when I'm a grown-up. Lucky. Happy.</t>
  </si>
  <si>
    <t>News and facts about Grasmere Village in the beautiful English Lake District. Wordsworth liked us. We hope you will too.</t>
  </si>
  <si>
    <t>Elegant B&amp;B accommodation in #Grasmere offering a warm, friendly atmosphere with magnificent views of the surrounding fells. Call us on 015394 35215.</t>
  </si>
  <si>
    <t>hey I'm Ryan! I'm 31 mad on boxing ! I enjoy giving back to those who need help by doing my testicular cancer awareness after surviving in 2014!</t>
  </si>
  <si>
    <t>Living, writing and just 'being' on Rue Ordener, Monmartre, Paris. #France #mindfulness #Paris #Travel #bucketlist</t>
  </si>
  <si>
    <t>just a Scotsman who loves the Bagpipes and anything Scottish .</t>
  </si>
  <si>
    <t>Wife of an amazing cancer survivor. Proud mum &amp; great Victoria sponge maker!</t>
  </si>
  <si>
    <t>All about Cumbria, the wonderful produce and a touch of #ChemoCookery for loved ones (and carers) in need of essential nutrition and fun food planning.</t>
  </si>
  <si>
    <t>Cancer survivor , mantra of not taking myself seriously and always focussing on the positive, I also like Pina Coladas and getting caught in the rain x</t>
  </si>
  <si>
    <t>Fun 
Weird 
Comedy 
double testicular cancer survivor twice!
police 
cycling</t>
  </si>
  <si>
    <t>Campaigner for Access to New Cancer Drugs. Advocate. Speaker. Shouter. Justice Seeker. 
Shock winner of Cheshire Woman of the Year &amp; Inspiring Woman of Year</t>
  </si>
  <si>
    <t>Bbc commentator 20-20 voice cancer and rainbows patron. After Dinner speaker auctioneer,event host,contact willie t events @20/20 voice cancer .org or DM me</t>
  </si>
  <si>
    <t>Head Chef @lucknampark @lucknamcookery National Chef of the Year2010 &amp; Roux Scholar2009,Enjoy food &amp; life to the fullest.</t>
  </si>
  <si>
    <t>NHS CEO at Morecambe Bay FT -passionate about healthcare and improving Patient Experience. Tweets on anything health related and the odd rugby tweet!</t>
  </si>
  <si>
    <t>Ex-Ladbrokes, SiS, Aintree, Tote. Scoop6 creator. Writes the Eddie Malloy series of racing mystery novels. Blogs at https://t.co/aBUNl8dfVh</t>
  </si>
  <si>
    <t>Married with a great family :),used to play tennis,now just talk about it. Time to speak out is now, telling me to stick to tennis =automatic block.</t>
  </si>
  <si>
    <t>Director of Comms &amp; Corporate Affairs at Alizeti - #TogetherfortheTote. 2:58 marathon runner. Qualified PT - @BeAmazingPT. Views my own. #BeAmazing</t>
  </si>
  <si>
    <t>Chief Exec at Prostate Cancer UK. Working to stop prostate cancer being a killer so we don't lose any more of the men we love to this terrible disease.</t>
  </si>
  <si>
    <t>News and views from Prostate Cancer UK for our growing professional community - anyone with a professional interest in prostate disease.</t>
  </si>
  <si>
    <t>Military type, 8 yrs prostate-free uro-cancer activist, personal/exercise referral trainer. Runner &amp; cyclist #ForeverAirborne</t>
  </si>
  <si>
    <t>VAASTAV VEER 
Men's rights are human rights</t>
  </si>
  <si>
    <t>Shivsena 4 Maharashtra! Shivsena 4 Progress!
Shiv Sena President: Hon. Uddhav Thackeray
Yuva Sena President: Hon. Aaditya Thackeray</t>
  </si>
  <si>
    <t>: शिवसेना रीट्वीट : 
सोशिअल साईट्सवर शिवसेनेसंदर्भात पोस्ट करतना #ShivSena जरूर वापरा.  
जय महाराष्ट्र !</t>
  </si>
  <si>
    <t>Member of Parliament, Kalyan Loksabha | A livewire medico (MBBS; MS Orthopaedics) | ShivSena</t>
  </si>
  <si>
    <t>Minister, Government of Maharashtra | MLA - Kopri-Pachpakhadi Vidhan Sabha | Guardian Minister - Thane | ShivSena | Thane | Instagram @mieknathshinde</t>
  </si>
  <si>
    <t>President, ShivSena.Unofficial account of Uddhav Saheb, tweeting his speeches/ interviews/ views. Important messages,replies updated to Party Leadership.</t>
  </si>
  <si>
    <t>An Indian Political Party founded by Shri #BalaSahebThackeray on 19th June 1966 | Currently led by Shri #UddhavThackeray</t>
  </si>
  <si>
    <t>The United Nations #HumanRights office is led by High Commissioner @MBachelet. Follow us on FB &amp; IG at *unitednationshumanrights*. #StandUp4HumanRights</t>
  </si>
  <si>
    <t>Official Account of Bhartiya Janta Party, MadhyaPradesh, @BJP4MP</t>
  </si>
  <si>
    <t>The Internet TV initiative by the BJP.</t>
  </si>
  <si>
    <t>Official Twitter account of Bharatiya Janata Party, Uttar Pradesh.</t>
  </si>
  <si>
    <t>Official account of BJP Delhi State. https://www.facebook.com/BJP4Delhi</t>
  </si>
  <si>
    <t>Official Twitter Account of BJP Maharashtra महाराष्ट्र भाजपाचे अधिकृत ट्विटर खातं _xD83D__xDE4F__xD83C__xDFFB_ https://t.co/P7zgrrKgbD</t>
  </si>
  <si>
    <t>Official Twitter account of the Bharatiya Janata Party (BJP), world's largest political party. भारतीय जनता पार्टी (भाजपा)
http://instagram.com/bjp4india</t>
  </si>
  <si>
    <t>BJP, Ex.Revenue,Agriculture, MinoritiesDevelopment and Wakf, AnimalHusbandry, DairyDevelopment &amp; Fisheries, State Excise, Relief&amp;Rehab.. Minister Of Maharashtra</t>
  </si>
  <si>
    <t>Harinarayan Rajbhar is the Member of Parliament of India (Lok Sabha constituency).</t>
  </si>
  <si>
    <t>National Vice President of BJP , Incharge of BJP Gujrat,Mayor of Lucknow</t>
  </si>
  <si>
    <t>Official Twitter account of Vasundhara Raje, Chief Minister of Rajasthan, India.</t>
  </si>
  <si>
    <t>Executive Director-Maharashtra Village Social Transformation Foundation, Advisor to CM (Maharashtra),Entrepreneur,Tech Enthusiast &amp; Spokesperson,BJP Maharashtra</t>
  </si>
  <si>
    <t>Banker, Playback Singer, Social Worker, Homemaker.. Tweets r personal views n RTs are endorsements. Be the 'Change' you wish to see !!</t>
  </si>
  <si>
    <t>Chief Minister of Maharashtra</t>
  </si>
  <si>
    <t>Office of the Chief Minister of Maharashtra @Dev_Fadnavis</t>
  </si>
  <si>
    <t>VAASTAV VEER _xD83D__xDCAA_
My life motto is ‘Do my best so that I can’t blame myself for anything.</t>
  </si>
  <si>
    <t>#UK #Wirral based paddler, cyclist, climber, sailor, skier, outdoor junky, happy husband, retired &amp; active. Oh yes, I also have terminal #prostatecancer !</t>
  </si>
  <si>
    <t>loves horse riding,cycling,walking anything outdoors currently living with spine and liver secondary cancer and winning supporter of our armed forces</t>
  </si>
  <si>
    <t>Retired IT project manager. Volunteer with the Cancer Research UK Health Awareness Roadshow (North West). Diagnosed and treated for prostate cancer in 2014.</t>
  </si>
  <si>
    <t>Non-Executive Director &amp; Chair of Audit at York Teaching Hospital NHS FT. Carer for my amazing husband who has terminal prostate cancer.</t>
  </si>
  <si>
    <t>https://t.co/a5kXSYavG5
https://t.co/nYnrjDyjwY
https://t.co/Pwz7JSVYh2
An artist at heart, a designer, marketer, a consultant, and a builder at work. </t>
  </si>
  <si>
    <t>Dir., Sports Programs @Cronkite_ASU; Dir., @sportscronkite; Prof of Practice. Emmy winner. Northwestern (x2) alum. Passions: family, tech, food, sports, running</t>
  </si>
  <si>
    <t>Reporter at @WTOL11Toledo (@TEGNA) | 3x graduate of @Cronkite_ASU | #1A enthusiast | Story ideas and hate mail _xD83D__xDCEB_ tpaley@wtol.com</t>
  </si>
  <si>
    <t>$60 all you can eat/drink 11/10/18 buy a ticket before we sell out https://t.co/Aaai82snHI</t>
  </si>
  <si>
    <t>Investment banking &amp; technology enthusiast .हिंदी प्रेमी।Organized #ModiExpress.Bihar/Jharkhand.RTs r not endorsements.I love reading.Views in tweets r personal</t>
  </si>
  <si>
    <t>Linguistically Emotionally Charged</t>
  </si>
  <si>
    <t>Providing Viking themed Beard Care products. 100% Organic and Natural. Hand crafted in Canada. Order Online.
For all your Beard Care needs.
Feed Your Beard!</t>
  </si>
  <si>
    <t>Beard Model From India</t>
  </si>
  <si>
    <t>Got ya back Brah!!!</t>
  </si>
  <si>
    <t>Professor of Urology, University College London. MRI for prostate cancer diagnosis, surveillance, treatment. Cellar auditor, UCL Professors Dining Club</t>
  </si>
  <si>
    <t>Deputy Chairman of Urology and Chairman of Urologic Oncology@Meir Medical Center</t>
  </si>
  <si>
    <t>Physio working as NHS manager, successful doctoral student (just call me Dr) and mum - loves cycling, gardening, reading, travelling &amp; food Views are all my own</t>
  </si>
  <si>
    <t>Consultant Urological Surgeon, specialising in Male Lower Urinary Tract Symptoms/Benign Prostatic Hyperplasia.
Part time marathoner.</t>
  </si>
  <si>
    <t>Basildon Postman,GB Age Grouper supported by Royal Mail,Active Essex, Basildon Borough Council. Team _xD83C__xDDEC__xD83C__xDDE7_. Whitty’s Sport Therapy Team.</t>
  </si>
  <si>
    <t>Proud to be a volunteer for Cancer Research UK. Approach to life - 'What are you waiting for?!' All views expressed are my own</t>
  </si>
  <si>
    <t>Your home for EA news across the UK and Ireland on @EASPORTSFIFA, @Battlefield, @AnthemGame &amp; more. Need help with an EA title? Contact @EAhelp</t>
  </si>
  <si>
    <t>Asklepios ist eine der führenden deutschen Klinikketten. Zum Impressum: http://bit.ly/29pGOtu</t>
  </si>
  <si>
    <t>Chairman Department of Urology; Asklepios Hospital Harburg; Chairman EAU Patient Information Working Group</t>
  </si>
  <si>
    <t>A group of independent accounting firms that provide a full range of services to clients across the UK &amp; Ireland.</t>
  </si>
  <si>
    <t>Accountant with Personality        Davis Martindale   DFK International</t>
  </si>
  <si>
    <t>News, updates and best practice from Crowleys DFK - one of Ireland’s leading firms of chartered accountants and business advisors</t>
  </si>
  <si>
    <t>Nazi gramatical, trol antidogma, sigo a quien me gusta, y especialmente a quien no.</t>
  </si>
  <si>
    <t>me han enviado para atacar feminazis e izquierdistas desde dentro. el disfraz de bufón es solo para despistar al enemigo</t>
  </si>
  <si>
    <t>♂_xD83D__xDC99__xD83D__xDD6F_️_xD83D__xDCAA_ феминизм убивает. Dejando paso a movimientos de hombres y mujeres x la igualdad real_xD83D__xDC4B_ #Inteligente</t>
  </si>
  <si>
    <t>Supporting the #Urology community in providing #Precision #Diagnostics &amp; Nuanced Care pathways to their #prostatecancer patients</t>
  </si>
  <si>
    <t>We are a group of doctors dedicated to providing precision diagnostics and state-of-the-art treatment for men with prostate cancer.</t>
  </si>
  <si>
    <t>Female, British, Muslim, Meat Eater, Gamer, not here to validate my existence.</t>
  </si>
  <si>
    <t>Hockeynörd och kommentator som twittrar om livet med glimten i ögat.
Min livslånga själsfrände är @JennyStjarnrot❤_xD83D__xDC8D_</t>
  </si>
  <si>
    <t>DIF pensionerad spelare  (hockeyacademy, AB Rördoktorn, customstick)</t>
  </si>
  <si>
    <t>@FotbollSthlm - @ljugarbank - @SHLpodden</t>
  </si>
  <si>
    <t>We are committed to providing exceptional service, value and quality health &amp; wellness choices to all those in our community.</t>
  </si>
  <si>
    <t>#PR consultant &amp; trainer - works with #mentalhealth charities. Consultant comms director @silkfamilylaw former trustee @CommFirstYorks</t>
  </si>
  <si>
    <t>Physician scientist #BWH #prostateMRI #NCIGT #prostatebiopsy #MRgFUS #AMIGO #HMS #mrifirst</t>
  </si>
  <si>
    <t>SC - becci.bum</t>
  </si>
  <si>
    <t>Prostate Cancer Patient Advocate. Leader US-TOO support group since 2008, RAlP for Gleason 6 2007. 7X CDMRP reviewer. Army security agency veteran</t>
  </si>
  <si>
    <t>_xD83C__xDDE8__xD83C__xDDF4__xD83C__xDDE8__xD83C__xDDF7_ ☕ Mulher Divino Luxo - Veni Vidi Vici - Hi Just a regular hard working guy. There's no Luck. There's Work. The harder you Work, the Luckier you Get!</t>
  </si>
  <si>
    <t>Empresario, emprendedor serial, medio despistado,  Morado y Católico. Un buen Malbec y arreglamos el mundo!</t>
  </si>
  <si>
    <t>occasional sex blogger ✏ sufferer of poor mental health which means lengthy frequent absences (him/he)</t>
  </si>
  <si>
    <t>Ibiza Clubland - Simon Carvell - VINYL DJ ( aka DJ SI CARVELL ) - ENJOY IBIZA - WEB PROJECT UNDER CONSTRUCTION - http://www.fb.com/djsicarvell</t>
  </si>
  <si>
    <t>Pharmacien/Marketing - #Socialmedia #esanté #pharma #marketing #trends #tendances Fondatrice @socialetvous - Membre #hcsmeufr</t>
  </si>
  <si>
    <t>Le compte (principalement) francophone de @accuray - entreprise spécialisée en #radiothérapie #oncologie - développe &amp; propose des systèmes innovants #hcsmeufr</t>
  </si>
  <si>
    <t>#Actualites &amp; #Informations en #radiotherapie - #oncologie #Cancer #Patient #EPatient #PDS #Oncologue #Hcsmeufr #Esante - Un compte géré par @Accuray_Fr</t>
  </si>
  <si>
    <t>Lboro Uni engineering Career Consultant. News junkie - trying to remain sane in a mad world! Views my own.</t>
  </si>
  <si>
    <t>The official Twitter for Loughborough University, a UK top 10 University with an unbeatable student experience and excellence in teaching, research and sport.</t>
  </si>
  <si>
    <t>consummate creative and interior designer</t>
  </si>
  <si>
    <t>Mo Bro, Real Man, &amp; Mo Captain</t>
  </si>
  <si>
    <t>Hope .. life is beautiful ..</t>
  </si>
  <si>
    <t>Weirdo! _xD83D__xDE1C__xD83D__xDC4D__xD83C__xDFF3_️‍_xD83C__xDF08__xD83C__xDF0E__xD83C__xDF7B_</t>
  </si>
  <si>
    <t>@WeatherNetwork Uploading and Updating the weather and so much more in #Halifax</t>
  </si>
  <si>
    <t>A @Movember Foundation initiative. Fine Grooming. Fine Moustaches. Changing the face of men's health. Book online at https://t.co/mUcYZ1dfxr</t>
  </si>
  <si>
    <t>LA...UK...North Pole</t>
  </si>
  <si>
    <t>Hinwil</t>
  </si>
  <si>
    <t>Monaco</t>
  </si>
  <si>
    <t>South East, England</t>
  </si>
  <si>
    <t>Riyadh - Arabia Saudita</t>
  </si>
  <si>
    <t>Silverstone, UK</t>
  </si>
  <si>
    <t>UK</t>
  </si>
  <si>
    <t>Milwaukee, WI</t>
  </si>
  <si>
    <t>Frozen Tundra, WI</t>
  </si>
  <si>
    <t>Hyderabad, India</t>
  </si>
  <si>
    <t>Los Angeles AKA Love Allah</t>
  </si>
  <si>
    <t>Northampton, England</t>
  </si>
  <si>
    <t>UK: Everywhere</t>
  </si>
  <si>
    <t>Abergele, United Kingdom</t>
  </si>
  <si>
    <t>Republic of Slovenia</t>
  </si>
  <si>
    <t>Vancouver, BC, Canada</t>
  </si>
  <si>
    <t>Chicago, IL</t>
  </si>
  <si>
    <t>Dallas, TX</t>
  </si>
  <si>
    <t>Savoie, Rhône-Alpes</t>
  </si>
  <si>
    <t>Enköping, Sweden</t>
  </si>
  <si>
    <t>Strasbourg, Alsace</t>
  </si>
  <si>
    <t>SA &amp; proud</t>
  </si>
  <si>
    <t>Melbourne</t>
  </si>
  <si>
    <t>Berlin, Germany</t>
  </si>
  <si>
    <t>Nth Plympton 5037</t>
  </si>
  <si>
    <t>Melbourne, Victoria</t>
  </si>
  <si>
    <t>Hamilton</t>
  </si>
  <si>
    <t>Valencia</t>
  </si>
  <si>
    <t>Montevideo</t>
  </si>
  <si>
    <t>Portugal</t>
  </si>
  <si>
    <t>Washington, DC</t>
  </si>
  <si>
    <t>Cuéllar</t>
  </si>
  <si>
    <t xml:space="preserve">Australia </t>
  </si>
  <si>
    <t>Hell's Kitchen, USA</t>
  </si>
  <si>
    <t>Boston, MA</t>
  </si>
  <si>
    <t>Dublin, Ireland</t>
  </si>
  <si>
    <t>Instagram: antonblidh</t>
  </si>
  <si>
    <t>Ma usa</t>
  </si>
  <si>
    <t>Bradford, England</t>
  </si>
  <si>
    <t>Leicester, UK</t>
  </si>
  <si>
    <t>Leicester, England</t>
  </si>
  <si>
    <t>England</t>
  </si>
  <si>
    <t>Market Harborough, England</t>
  </si>
  <si>
    <t xml:space="preserve">Los Angeles </t>
  </si>
  <si>
    <t>Ostholstein</t>
  </si>
  <si>
    <t>Neustadt, Bremen</t>
  </si>
  <si>
    <t>...am Tor zur Welt</t>
  </si>
  <si>
    <t>Tokyo, Japan</t>
  </si>
  <si>
    <t>Annecy, France</t>
  </si>
  <si>
    <t>Torbay, England</t>
  </si>
  <si>
    <t xml:space="preserve">Charlotte, NC, USA </t>
  </si>
  <si>
    <t xml:space="preserve">Ireland </t>
  </si>
  <si>
    <t>Tunbridge Wells</t>
  </si>
  <si>
    <t>London</t>
  </si>
  <si>
    <t>Not big.  Not clever.</t>
  </si>
  <si>
    <t>Haworth, West Yorkshire</t>
  </si>
  <si>
    <t>Here.</t>
  </si>
  <si>
    <t>Lafayette, IN</t>
  </si>
  <si>
    <t>New York,</t>
  </si>
  <si>
    <t>Hong Kong</t>
  </si>
  <si>
    <t>Stirling, Scotland</t>
  </si>
  <si>
    <t>Moncton, New Brunswick</t>
  </si>
  <si>
    <t>Toronto, Ontario</t>
  </si>
  <si>
    <t>Chicago</t>
  </si>
  <si>
    <t>cannes ,france</t>
  </si>
  <si>
    <t>Cuéllar (Segovia)</t>
  </si>
  <si>
    <t>Giesing, München, Deutschland</t>
  </si>
  <si>
    <t>Hamburg, das Tor zur Welt</t>
  </si>
  <si>
    <t>Nationwide, UK</t>
  </si>
  <si>
    <t>united kingdom</t>
  </si>
  <si>
    <t>youthopia</t>
  </si>
  <si>
    <t>London, Dubai</t>
  </si>
  <si>
    <t>Massamá</t>
  </si>
  <si>
    <t>Fleetwood</t>
  </si>
  <si>
    <t>Blackpool, England</t>
  </si>
  <si>
    <t>London, UK</t>
  </si>
  <si>
    <t xml:space="preserve"> Tokyo_xD83D__xDDFC_Japan_xD83C__xDDEF__xD83C__xDDF5_ _xD83C__xDF38_Japanese⛩</t>
  </si>
  <si>
    <t>Calgary, Alberta</t>
  </si>
  <si>
    <t>67-68 Long Acre, LDN, WC2E 9JD</t>
  </si>
  <si>
    <t>Vale do Paraíba, São Paulo</t>
  </si>
  <si>
    <t>Mendota Heights, MN</t>
  </si>
  <si>
    <t>Minnesota/Calgary</t>
  </si>
  <si>
    <t>Halifax, Nova Scotia</t>
  </si>
  <si>
    <t>Melton Mowbray</t>
  </si>
  <si>
    <t>Andover, MA</t>
  </si>
  <si>
    <t>Байқоңыр (ғарыш айлағы)</t>
  </si>
  <si>
    <t>Clatterbridge Hospital</t>
  </si>
  <si>
    <t>Buffalo Grove, IL</t>
  </si>
  <si>
    <t>Groningen, The Netherlands</t>
  </si>
  <si>
    <t>Groningen</t>
  </si>
  <si>
    <t>おへや</t>
  </si>
  <si>
    <t>Kuala Lumpur City</t>
  </si>
  <si>
    <t>Austin, TX</t>
  </si>
  <si>
    <t>saitama japan</t>
  </si>
  <si>
    <t>Newfoundland and Labrador</t>
  </si>
  <si>
    <t>St. John's, Newfoundland and L</t>
  </si>
  <si>
    <t>Chester, England</t>
  </si>
  <si>
    <t>Preston, England</t>
  </si>
  <si>
    <t>Kingdom of Saudi Arabia</t>
  </si>
  <si>
    <t>Riyadh</t>
  </si>
  <si>
    <t>London N8</t>
  </si>
  <si>
    <t>Santo Domingo</t>
  </si>
  <si>
    <t>San Francisco, CA</t>
  </si>
  <si>
    <t>Redwood Shores, CA</t>
  </si>
  <si>
    <t>Great Leighs, East</t>
  </si>
  <si>
    <t>Santa Monica, CA</t>
  </si>
  <si>
    <t>Morecambe Bay</t>
  </si>
  <si>
    <t>Cumbria</t>
  </si>
  <si>
    <t>BENGALURU</t>
  </si>
  <si>
    <t>Bengaluru, India</t>
  </si>
  <si>
    <t>Leeds</t>
  </si>
  <si>
    <t>Windermere UK</t>
  </si>
  <si>
    <t>North Devon</t>
  </si>
  <si>
    <t>West Midlands, England</t>
  </si>
  <si>
    <t>Brighton, England</t>
  </si>
  <si>
    <t>Lake District</t>
  </si>
  <si>
    <t>Grasmere, England</t>
  </si>
  <si>
    <t>Lake District - Paris - World</t>
  </si>
  <si>
    <t>Port Sunlight</t>
  </si>
  <si>
    <t>North West, England</t>
  </si>
  <si>
    <t>Southport, England</t>
  </si>
  <si>
    <t>South West, England</t>
  </si>
  <si>
    <t>Chester, Wales, World</t>
  </si>
  <si>
    <t>Bath, UK</t>
  </si>
  <si>
    <t>Kendal, England</t>
  </si>
  <si>
    <t>Rothesay, Scotland</t>
  </si>
  <si>
    <t>Between the woods &amp; the water</t>
  </si>
  <si>
    <t>Kalyan Dombivali, India</t>
  </si>
  <si>
    <t>Mumbai, India</t>
  </si>
  <si>
    <t>मुंबई</t>
  </si>
  <si>
    <t>Kalyan-Dombivili, Thane</t>
  </si>
  <si>
    <t>Maharashtra, India</t>
  </si>
  <si>
    <t>Mumbai</t>
  </si>
  <si>
    <t>Geneva, Switzerland</t>
  </si>
  <si>
    <t>Bhopal, MadhyaPradesh</t>
  </si>
  <si>
    <t>Lucknow, India</t>
  </si>
  <si>
    <t>New Delhi</t>
  </si>
  <si>
    <t>महाराष्ट्र</t>
  </si>
  <si>
    <t>6-A, Deen Dayal Upadhyay Marg,</t>
  </si>
  <si>
    <t>Ghosi, India</t>
  </si>
  <si>
    <t>Hardoi, India</t>
  </si>
  <si>
    <t>Lucknow</t>
  </si>
  <si>
    <t>Maharashtra State,India</t>
  </si>
  <si>
    <t>Mantralaya, Mumbai</t>
  </si>
  <si>
    <t>Wirral</t>
  </si>
  <si>
    <t xml:space="preserve">wirral merseyside </t>
  </si>
  <si>
    <t>Harrogate, England</t>
  </si>
  <si>
    <t>Phoenix, AZ</t>
  </si>
  <si>
    <t>NJ ➡️ AZ ➡️ OH</t>
  </si>
  <si>
    <t>Washington DC</t>
  </si>
  <si>
    <t>Australia</t>
  </si>
  <si>
    <t>Ca</t>
  </si>
  <si>
    <t>jodhpur</t>
  </si>
  <si>
    <t>London, United Kingdom</t>
  </si>
  <si>
    <t>Cambridge, UK</t>
  </si>
  <si>
    <t>Essex, England</t>
  </si>
  <si>
    <t>Oxfordshire</t>
  </si>
  <si>
    <t>Hamburg, Germany</t>
  </si>
  <si>
    <t>Hamburg, Deutschland</t>
  </si>
  <si>
    <t>UK &amp; Ireland</t>
  </si>
  <si>
    <t xml:space="preserve">London Canada </t>
  </si>
  <si>
    <t>Dublin &amp; Cork</t>
  </si>
  <si>
    <t>Globo</t>
  </si>
  <si>
    <t>España</t>
  </si>
  <si>
    <t>Cork, Ireland</t>
  </si>
  <si>
    <t>Birmingham, England</t>
  </si>
  <si>
    <t>Stockholm, Sverige</t>
  </si>
  <si>
    <t>Victoria, British Columbia</t>
  </si>
  <si>
    <t>Yorkshire,UK</t>
  </si>
  <si>
    <t>England, United Kingdom</t>
  </si>
  <si>
    <t>Atlantic Highlands, NJ</t>
  </si>
  <si>
    <t>Eivissa, Spain</t>
  </si>
  <si>
    <t>Paris</t>
  </si>
  <si>
    <t>Paris, France</t>
  </si>
  <si>
    <t>London, England</t>
  </si>
  <si>
    <t>Florida</t>
  </si>
  <si>
    <t>Texas</t>
  </si>
  <si>
    <t>Halifax, NS Canada</t>
  </si>
  <si>
    <t>8559 Higuera St. Culver City</t>
  </si>
  <si>
    <t>https://t.co/GX1Md4HgBo</t>
  </si>
  <si>
    <t>https://t.co/RhY8cLYvrZ</t>
  </si>
  <si>
    <t>https://t.co/8W3dEhRZNJ</t>
  </si>
  <si>
    <t>https://t.co/G8rNycqAd0</t>
  </si>
  <si>
    <t>https://t.co/A05dixgncP</t>
  </si>
  <si>
    <t>https://t.co/lOZD1ORXua</t>
  </si>
  <si>
    <t>https://t.co/ErVpWUlZGb</t>
  </si>
  <si>
    <t>https://t.co/3nEYKoPaPR</t>
  </si>
  <si>
    <t>https://t.co/nnxSe8OFkP</t>
  </si>
  <si>
    <t>https://t.co/M5N8ApsO98</t>
  </si>
  <si>
    <t>http://t.co/3r464z6fVV</t>
  </si>
  <si>
    <t>https://t.co/9FwL1Y7zwu</t>
  </si>
  <si>
    <t>http://t.co/nyMklkL3vd</t>
  </si>
  <si>
    <t>https://t.co/ezcHcxx9s5</t>
  </si>
  <si>
    <t>https://t.co/3mrq5PDdIw</t>
  </si>
  <si>
    <t>http://www.creationtech.com/</t>
  </si>
  <si>
    <t>https://t.co/B4lApdMEDj</t>
  </si>
  <si>
    <t>http://t.co/Ih5lxKX4EB</t>
  </si>
  <si>
    <t>https://t.co/zk3xDNzBlI</t>
  </si>
  <si>
    <t>https://t.co/S0jOrOXmFI</t>
  </si>
  <si>
    <t>http://www.jamilarizvi.com.au</t>
  </si>
  <si>
    <t>https://www.facebook.com/ThatVanBadham/</t>
  </si>
  <si>
    <t>https://t.co/5jgQSw7baO</t>
  </si>
  <si>
    <t>http://t.co/I6Z2REGXCC</t>
  </si>
  <si>
    <t>https://t.co/pgrR03aiio</t>
  </si>
  <si>
    <t>https://t.co/pL4ovh87YT</t>
  </si>
  <si>
    <t>https://t.co/cwnQwB2PAM</t>
  </si>
  <si>
    <t>https://t.co/53JcAdaBEM</t>
  </si>
  <si>
    <t>https://www.youtube.com/lionely2k</t>
  </si>
  <si>
    <t>http://t.co/swUssuXRrb</t>
  </si>
  <si>
    <t>http://t.co/ofF3Gpiz17</t>
  </si>
  <si>
    <t>http://t.co/HqCYQIU7G8</t>
  </si>
  <si>
    <t>https://t.co/YW8aYQCdt3</t>
  </si>
  <si>
    <t>https://about.me/SteJCB</t>
  </si>
  <si>
    <t>https://t.co/WHYdNCRQTP</t>
  </si>
  <si>
    <t>https://t.co/sLESjbclaD</t>
  </si>
  <si>
    <t>https://t.co/7hGwGySxk3</t>
  </si>
  <si>
    <t>https://t.co/UoPqZeUr22</t>
  </si>
  <si>
    <t>https://t.co/ienyNi1wTM</t>
  </si>
  <si>
    <t>https://t.co/khxGwENKQi</t>
  </si>
  <si>
    <t>https://t.co/ziRr8Mn69d</t>
  </si>
  <si>
    <t>https://t.co/pqX5uVYCtA</t>
  </si>
  <si>
    <t>https://t.co/aJ5eUNe9UD</t>
  </si>
  <si>
    <t>https://t.co/ijyU72RhFv</t>
  </si>
  <si>
    <t>http://t.co/mdSR0JqelR</t>
  </si>
  <si>
    <t>https://t.co/d8ek4QZH0i</t>
  </si>
  <si>
    <t>https://bit.ly/2SYiYut</t>
  </si>
  <si>
    <t>https://t.co/ccf2H0sdPV</t>
  </si>
  <si>
    <t>https://t.co/oMRdK9XR5Z</t>
  </si>
  <si>
    <t>http://t.co/JiUXAhvJTD</t>
  </si>
  <si>
    <t>http://about.me/elvinbox</t>
  </si>
  <si>
    <t>https://bit.ly/2XIUbdv</t>
  </si>
  <si>
    <t>https://t.co/DLUDHc8GDR</t>
  </si>
  <si>
    <t>http://www.susancalman.com</t>
  </si>
  <si>
    <t>https://t.co/ub2Rd4RULP</t>
  </si>
  <si>
    <t>http://viewfromthewilds.blogspot.hk/</t>
  </si>
  <si>
    <t>http://donaldmcleanprostatecancertothehimalayas.com</t>
  </si>
  <si>
    <t>https://t.co/8aKYqxky5s</t>
  </si>
  <si>
    <t>https://t.co/bRQkbZjpSr</t>
  </si>
  <si>
    <t>https://t.co/muFzsqmEVd</t>
  </si>
  <si>
    <t>http://geoghegan.sexy</t>
  </si>
  <si>
    <t>http://www.thegymgroup.com</t>
  </si>
  <si>
    <t>https://t.co/BNYgJIkNVJ</t>
  </si>
  <si>
    <t>http://t.co/cFOLlgx2P4</t>
  </si>
  <si>
    <t>https://t.co/d8t6OQWHtU</t>
  </si>
  <si>
    <t>http://t.co/iVdUV3Ag3J</t>
  </si>
  <si>
    <t>https://t.co/VWjuSO5yc4</t>
  </si>
  <si>
    <t>https://t.co/hxeLUWp63o</t>
  </si>
  <si>
    <t>http://www.iabuk.com</t>
  </si>
  <si>
    <t>http://news.co.uk</t>
  </si>
  <si>
    <t>https://t.co/lVjJbTDfGS</t>
  </si>
  <si>
    <t>https://t.co/5Ac4vY9bLk</t>
  </si>
  <si>
    <t>https://t.co/gy5MvfGqk6</t>
  </si>
  <si>
    <t>https://t.co/Fcvy3wR5Xg</t>
  </si>
  <si>
    <t>https://pluspora.com/posts/335c36a0e03b0136b550005056264835</t>
  </si>
  <si>
    <t>http://ebay.co.uk/str/rubyredsky</t>
  </si>
  <si>
    <t>http://www.happydogmarketing.co.uk</t>
  </si>
  <si>
    <t>https://t.co/ZIvDl8s7W9</t>
  </si>
  <si>
    <t>https://t.co/tTGjIHYzsn</t>
  </si>
  <si>
    <t>https://t.co/IMdIqAKvGe</t>
  </si>
  <si>
    <t>http://t.co/s9XFT4sFhW</t>
  </si>
  <si>
    <t>http://www.chaonaut.com/</t>
  </si>
  <si>
    <t>https://t.co/7DtdQgrQFD</t>
  </si>
  <si>
    <t>http://www.facebook.com/remyvanmannekes</t>
  </si>
  <si>
    <t>https://t.co/sXfTU7oSta</t>
  </si>
  <si>
    <t>http://www.dinfomall.com</t>
  </si>
  <si>
    <t>https://t.co/ErcMjTHqHw</t>
  </si>
  <si>
    <t>https://t.co/td5Swdkvkw</t>
  </si>
  <si>
    <t>https://t.co/Qv0n8v4ndB</t>
  </si>
  <si>
    <t>https://t.co/cXulbjnH41</t>
  </si>
  <si>
    <t>https://t.co/L6FSRHYf1F</t>
  </si>
  <si>
    <t>https://t.co/SwvBfMhdPb</t>
  </si>
  <si>
    <t>https://t.co/1uTQEdh2hn</t>
  </si>
  <si>
    <t>http://www.oracle.com/</t>
  </si>
  <si>
    <t>https://t.co/uz0fLI7Yxp</t>
  </si>
  <si>
    <t>http://www.christies.com</t>
  </si>
  <si>
    <t>https://t.co/tYelfOGzHO</t>
  </si>
  <si>
    <t>https://t.co/Agc5GbxVPl</t>
  </si>
  <si>
    <t>https://t.co/Vtw6gfqeMZ</t>
  </si>
  <si>
    <t>https://t.co/iJ2ZU4h0gp</t>
  </si>
  <si>
    <t>http://www.thetimes.co.uk</t>
  </si>
  <si>
    <t>https://t.co/NvVQ9Easb3</t>
  </si>
  <si>
    <t>http://www.sifkarnataka.org</t>
  </si>
  <si>
    <t>https://www.youtube.com/c/NEWS9Bengaluru</t>
  </si>
  <si>
    <t>https://t.co/iAkPpSSUgt</t>
  </si>
  <si>
    <t>https://t.co/CHrkfI84zj</t>
  </si>
  <si>
    <t>https://t.co/hBbPQTBoZX</t>
  </si>
  <si>
    <t>http://www.connection.uk.com</t>
  </si>
  <si>
    <t>http://www.pancakeworldsite.wordpress.com</t>
  </si>
  <si>
    <t>http://www.grasmere-village.co.uk</t>
  </si>
  <si>
    <t>https://t.co/8t2THVNkV9</t>
  </si>
  <si>
    <t>http://t.co/SRnLT0ifRJ</t>
  </si>
  <si>
    <t>https://t.co/yAHxx0ZYbf</t>
  </si>
  <si>
    <t>http://www.martinanavratilova.com/</t>
  </si>
  <si>
    <t>http://t.co/QxRYcuD7yo</t>
  </si>
  <si>
    <t>https://t.co/5Uy5fIVuyA</t>
  </si>
  <si>
    <t>https://t.co/yxnwjuPO1o</t>
  </si>
  <si>
    <t>https://t.co/pUWDhve7Cu</t>
  </si>
  <si>
    <t>https://t.co/xqyk19nhc3</t>
  </si>
  <si>
    <t>https://t.co/fhteJsUNw5</t>
  </si>
  <si>
    <t>https://t.co/Mx8d04TVFU</t>
  </si>
  <si>
    <t>http://mp.bjp.org</t>
  </si>
  <si>
    <t>https://t.co/7m82oLSCJh</t>
  </si>
  <si>
    <t>https://t.co/ObaNIQEW1y</t>
  </si>
  <si>
    <t>http://delhi.bjp.org</t>
  </si>
  <si>
    <t>https://t.co/8D9RTDzbPQ</t>
  </si>
  <si>
    <t>http://www.bjp.org</t>
  </si>
  <si>
    <t>https://t.co/Xd6R51KkyZ</t>
  </si>
  <si>
    <t>https://t.co/5W4mHVRDbg</t>
  </si>
  <si>
    <t>https://t.co/cjXqo5t9hJ</t>
  </si>
  <si>
    <t>http://www.vasundhararaje.in</t>
  </si>
  <si>
    <t>https://t.co/Sd0wEDt887</t>
  </si>
  <si>
    <t>https://t.co/cHXUVdcgRN</t>
  </si>
  <si>
    <t>https://t.co/lp0xQtxPzJ</t>
  </si>
  <si>
    <t>https://t.co/P7tmMVMzLT</t>
  </si>
  <si>
    <t>https://t.co/d0dkhlplIh</t>
  </si>
  <si>
    <t>https://t.co/7J4zEDbhmF</t>
  </si>
  <si>
    <t>https://t.co/dZwdzhfwdD</t>
  </si>
  <si>
    <t>https://t.co/Aaai82snHI</t>
  </si>
  <si>
    <t>http://iaef.org.au</t>
  </si>
  <si>
    <t>https://t.co/gysFjsNe9h</t>
  </si>
  <si>
    <t>https://t.co/o9GHW7qfit</t>
  </si>
  <si>
    <t>https://t.co/zm9f09r5H2</t>
  </si>
  <si>
    <t>https://t.co/QRTiJhPVcN</t>
  </si>
  <si>
    <t>https://t.co/chDtbE2HxH</t>
  </si>
  <si>
    <t>https://t.co/uIhypu5fbm</t>
  </si>
  <si>
    <t>https://t.co/BldZhqAAGT</t>
  </si>
  <si>
    <t>http://www.asklepios.com</t>
  </si>
  <si>
    <t>https://t.co/jnMxeoiTkE</t>
  </si>
  <si>
    <t>https://t.co/whHRVcY3DS</t>
  </si>
  <si>
    <t>http://www.davismartindale.com</t>
  </si>
  <si>
    <t>http://t.co/I17nvv2dee</t>
  </si>
  <si>
    <t>http://masculinismo.website/wiki/</t>
  </si>
  <si>
    <t>https://t.co/i9K73iWGon</t>
  </si>
  <si>
    <t>https://t.co/1ergzx89hf</t>
  </si>
  <si>
    <t>https://t.co/ZMfrvjiFeW</t>
  </si>
  <si>
    <t>https://t.co/8I5uowS9AO</t>
  </si>
  <si>
    <t>https://t.co/nS2sgmXPQE</t>
  </si>
  <si>
    <t>https://t.co/L3oSUZyBEZ</t>
  </si>
  <si>
    <t>https://t.co/nurhF6mI6m</t>
  </si>
  <si>
    <t>http://www.ibizaclubland.com</t>
  </si>
  <si>
    <t>https://t.co/RaWll6xCvx</t>
  </si>
  <si>
    <t>https://t.co/voWLPymBxC</t>
  </si>
  <si>
    <t>https://www.lboro.ac.uk</t>
  </si>
  <si>
    <t>https://t.co/v5ySjaodFV</t>
  </si>
  <si>
    <t>http://t.co/ZhKn3510Wf</t>
  </si>
  <si>
    <t>https://m.youtube.com/watch?v=oPAZ0krcJUQ</t>
  </si>
  <si>
    <t>http://t.co/QHYXb15j1p</t>
  </si>
  <si>
    <t>Bogota</t>
  </si>
  <si>
    <t>Eastern Time (US &amp; Canada)</t>
  </si>
  <si>
    <t>Dublin</t>
  </si>
  <si>
    <t>Amsterdam</t>
  </si>
  <si>
    <t>Taipei</t>
  </si>
  <si>
    <t>Pacific Time (US &amp; Canada)</t>
  </si>
  <si>
    <t>Quito</t>
  </si>
  <si>
    <t>Edinburgh</t>
  </si>
  <si>
    <t>Asia/Calcutta</t>
  </si>
  <si>
    <t>New Caledonia</t>
  </si>
  <si>
    <t>Stockholm</t>
  </si>
  <si>
    <t>https://pbs.twimg.com/profile_banners/24774508/1546472926</t>
  </si>
  <si>
    <t>https://pbs.twimg.com/profile_banners/229454266/1551202952</t>
  </si>
  <si>
    <t>https://pbs.twimg.com/profile_banners/262230432/1498031444</t>
  </si>
  <si>
    <t>https://pbs.twimg.com/profile_banners/900710062234230784/1518182814</t>
  </si>
  <si>
    <t>https://pbs.twimg.com/profile_banners/273452117/1452978280</t>
  </si>
  <si>
    <t>https://pbs.twimg.com/profile_banners/21208236/1551793488</t>
  </si>
  <si>
    <t>https://pbs.twimg.com/profile_banners/74974943/1536102497</t>
  </si>
  <si>
    <t>https://pbs.twimg.com/profile_banners/1470929192/1545280708</t>
  </si>
  <si>
    <t>https://pbs.twimg.com/profile_banners/3890932653/1512838013</t>
  </si>
  <si>
    <t>https://pbs.twimg.com/profile_banners/3234151549/1433278579</t>
  </si>
  <si>
    <t>https://pbs.twimg.com/profile_banners/1270366658/1496767042</t>
  </si>
  <si>
    <t>https://pbs.twimg.com/profile_banners/275165938/1405313125</t>
  </si>
  <si>
    <t>https://pbs.twimg.com/profile_banners/414747242/1522340014</t>
  </si>
  <si>
    <t>https://pbs.twimg.com/profile_banners/1070091119722184706/1550624550</t>
  </si>
  <si>
    <t>https://pbs.twimg.com/profile_banners/28028883/1435739840</t>
  </si>
  <si>
    <t>https://pbs.twimg.com/profile_banners/925074348515516423/1509390084</t>
  </si>
  <si>
    <t>https://pbs.twimg.com/profile_banners/212171915/1551800588</t>
  </si>
  <si>
    <t>https://pbs.twimg.com/profile_banners/1103637533743828993/1551964891</t>
  </si>
  <si>
    <t>https://pbs.twimg.com/profile_banners/1103423848945397766/1551961815</t>
  </si>
  <si>
    <t>https://pbs.twimg.com/profile_banners/32005416/1549636955</t>
  </si>
  <si>
    <t>https://pbs.twimg.com/profile_banners/3421301/1539607721</t>
  </si>
  <si>
    <t>https://pbs.twimg.com/profile_banners/431721153/1471628211</t>
  </si>
  <si>
    <t>https://pbs.twimg.com/profile_banners/955013226/1520356415</t>
  </si>
  <si>
    <t>https://pbs.twimg.com/profile_banners/601344478/1552777716</t>
  </si>
  <si>
    <t>https://pbs.twimg.com/profile_banners/3320771086/1453799355</t>
  </si>
  <si>
    <t>https://pbs.twimg.com/profile_banners/2280284731/1529313608</t>
  </si>
  <si>
    <t>https://pbs.twimg.com/profile_banners/57569018/1504658077</t>
  </si>
  <si>
    <t>https://pbs.twimg.com/profile_banners/554835465/1369896947</t>
  </si>
  <si>
    <t>https://pbs.twimg.com/profile_banners/739804210808672256/1552003339</t>
  </si>
  <si>
    <t>https://pbs.twimg.com/profile_banners/33216799/1354365665</t>
  </si>
  <si>
    <t>https://pbs.twimg.com/profile_banners/3094001131/1522155059</t>
  </si>
  <si>
    <t>https://pbs.twimg.com/profile_banners/576529596/1364356816</t>
  </si>
  <si>
    <t>https://pbs.twimg.com/profile_banners/469512972/1456420324</t>
  </si>
  <si>
    <t>https://pbs.twimg.com/profile_banners/252358188/1487728121</t>
  </si>
  <si>
    <t>https://pbs.twimg.com/profile_banners/2168895700/1528487149</t>
  </si>
  <si>
    <t>https://pbs.twimg.com/profile_banners/1007389737022259200/1546704102</t>
  </si>
  <si>
    <t>https://pbs.twimg.com/profile_banners/34613188/1528214828</t>
  </si>
  <si>
    <t>https://pbs.twimg.com/profile_banners/342341293/1544973622</t>
  </si>
  <si>
    <t>https://pbs.twimg.com/profile_banners/24787367/1548036464</t>
  </si>
  <si>
    <t>https://pbs.twimg.com/profile_banners/26159580/1441852451</t>
  </si>
  <si>
    <t>https://pbs.twimg.com/profile_banners/128282644/1498837073</t>
  </si>
  <si>
    <t>https://pbs.twimg.com/profile_banners/188036336/1358511089</t>
  </si>
  <si>
    <t>https://pbs.twimg.com/profile_banners/444204930/1426080518</t>
  </si>
  <si>
    <t>https://pbs.twimg.com/profile_banners/849589035924434945/1509661419</t>
  </si>
  <si>
    <t>https://pbs.twimg.com/profile_banners/989176749828268032/1524673482</t>
  </si>
  <si>
    <t>https://pbs.twimg.com/profile_banners/2614185228/1410551855</t>
  </si>
  <si>
    <t>https://pbs.twimg.com/profile_banners/317878871/1398530122</t>
  </si>
  <si>
    <t>https://pbs.twimg.com/profile_banners/351909705/1438164713</t>
  </si>
  <si>
    <t>https://pbs.twimg.com/profile_banners/485711730/1485021018</t>
  </si>
  <si>
    <t>https://pbs.twimg.com/profile_banners/21789246/1474315169</t>
  </si>
  <si>
    <t>https://pbs.twimg.com/profile_banners/18208354/1536958228</t>
  </si>
  <si>
    <t>https://pbs.twimg.com/profile_banners/815679365942022145/1544199179</t>
  </si>
  <si>
    <t>https://pbs.twimg.com/profile_banners/2861528065/1547819955</t>
  </si>
  <si>
    <t>https://pbs.twimg.com/profile_banners/1080080066195931136/1546346289</t>
  </si>
  <si>
    <t>https://pbs.twimg.com/profile_banners/27404775/1508512099</t>
  </si>
  <si>
    <t>https://pbs.twimg.com/profile_banners/343871866/1389827589</t>
  </si>
  <si>
    <t>https://pbs.twimg.com/profile_banners/1058629890348445696/1546892387</t>
  </si>
  <si>
    <t>https://pbs.twimg.com/profile_banners/136607092/1544614006</t>
  </si>
  <si>
    <t>https://pbs.twimg.com/profile_banners/527526077/1459150818</t>
  </si>
  <si>
    <t>https://pbs.twimg.com/profile_banners/151540858/1517508469</t>
  </si>
  <si>
    <t>https://pbs.twimg.com/profile_banners/462346627/1463258538</t>
  </si>
  <si>
    <t>https://pbs.twimg.com/profile_banners/945592685859098624/1549142578</t>
  </si>
  <si>
    <t>https://pbs.twimg.com/profile_banners/175505707/1491931580</t>
  </si>
  <si>
    <t>https://pbs.twimg.com/profile_banners/250831586/1552928448</t>
  </si>
  <si>
    <t>https://pbs.twimg.com/profile_banners/1097483960911843328/1550609764</t>
  </si>
  <si>
    <t>https://pbs.twimg.com/profile_banners/947734440/1463781396</t>
  </si>
  <si>
    <t>https://pbs.twimg.com/profile_banners/778437674/1527362578</t>
  </si>
  <si>
    <t>https://pbs.twimg.com/profile_banners/2885505953/1416484074</t>
  </si>
  <si>
    <t>https://pbs.twimg.com/profile_banners/101378675/1551646802</t>
  </si>
  <si>
    <t>https://pbs.twimg.com/profile_banners/1191228318/1526944267</t>
  </si>
  <si>
    <t>https://pbs.twimg.com/profile_banners/1064346580692684800/1552223127</t>
  </si>
  <si>
    <t>https://pbs.twimg.com/profile_banners/317347944/1529394130</t>
  </si>
  <si>
    <t>https://pbs.twimg.com/profile_banners/19646665/1408536130</t>
  </si>
  <si>
    <t>https://pbs.twimg.com/profile_banners/20427223/1531381146</t>
  </si>
  <si>
    <t>https://pbs.twimg.com/profile_banners/3409296903/1496864722</t>
  </si>
  <si>
    <t>https://pbs.twimg.com/profile_banners/305500037/1447350230</t>
  </si>
  <si>
    <t>https://pbs.twimg.com/profile_banners/1843741952/1477665913</t>
  </si>
  <si>
    <t>https://pbs.twimg.com/profile_banners/1039680718480265216/1542560489</t>
  </si>
  <si>
    <t>https://pbs.twimg.com/profile_banners/2228662561/1456439304</t>
  </si>
  <si>
    <t>https://pbs.twimg.com/profile_banners/18919190/1355843038</t>
  </si>
  <si>
    <t>https://pbs.twimg.com/profile_banners/240176977/1409400593</t>
  </si>
  <si>
    <t>https://pbs.twimg.com/profile_banners/3031112631/1529743948</t>
  </si>
  <si>
    <t>https://pbs.twimg.com/profile_banners/1432855705/1548105797</t>
  </si>
  <si>
    <t>https://pbs.twimg.com/profile_banners/490573372/1375354682</t>
  </si>
  <si>
    <t>https://pbs.twimg.com/profile_banners/187282591/1422486665</t>
  </si>
  <si>
    <t>https://pbs.twimg.com/profile_banners/28357975/1535973217</t>
  </si>
  <si>
    <t>https://pbs.twimg.com/profile_banners/1105055472799891456/1552303040</t>
  </si>
  <si>
    <t>https://pbs.twimg.com/profile_banners/94775567/1549863258</t>
  </si>
  <si>
    <t>https://pbs.twimg.com/profile_banners/949163199856865281/1518477503</t>
  </si>
  <si>
    <t>https://pbs.twimg.com/profile_banners/2539866887/1516288340</t>
  </si>
  <si>
    <t>https://pbs.twimg.com/profile_banners/40845842/1551787957</t>
  </si>
  <si>
    <t>https://pbs.twimg.com/profile_banners/933262360986337280/1548358393</t>
  </si>
  <si>
    <t>https://pbs.twimg.com/profile_banners/1446130484/1476083232</t>
  </si>
  <si>
    <t>https://pbs.twimg.com/profile_banners/3230681245/1515443567</t>
  </si>
  <si>
    <t>https://pbs.twimg.com/profile_banners/815902833841082369/1542496940</t>
  </si>
  <si>
    <t>https://pbs.twimg.com/profile_banners/16469978/1539335464</t>
  </si>
  <si>
    <t>https://pbs.twimg.com/profile_banners/17208434/1550226198</t>
  </si>
  <si>
    <t>https://pbs.twimg.com/profile_banners/1560272546/1413451198</t>
  </si>
  <si>
    <t>https://pbs.twimg.com/profile_banners/3130795697/1467303873</t>
  </si>
  <si>
    <t>https://pbs.twimg.com/profile_banners/3798698893/1450391761</t>
  </si>
  <si>
    <t>https://pbs.twimg.com/profile_banners/2304873134/1408544577</t>
  </si>
  <si>
    <t>https://pbs.twimg.com/profile_banners/3382276234/1437253748</t>
  </si>
  <si>
    <t>https://pbs.twimg.com/profile_banners/153225560/1507727647</t>
  </si>
  <si>
    <t>https://pbs.twimg.com/profile_banners/542918259/1392593634</t>
  </si>
  <si>
    <t>https://pbs.twimg.com/profile_banners/1100112062796218368/1551122614</t>
  </si>
  <si>
    <t>https://pbs.twimg.com/profile_banners/907962124076335104/1505310282</t>
  </si>
  <si>
    <t>https://pbs.twimg.com/profile_banners/633909707/1536398039</t>
  </si>
  <si>
    <t>https://pbs.twimg.com/profile_banners/1074598875816587264/1547194392</t>
  </si>
  <si>
    <t>https://pbs.twimg.com/profile_banners/3004078708/1477245775</t>
  </si>
  <si>
    <t>https://pbs.twimg.com/profile_banners/216040632/1401830571</t>
  </si>
  <si>
    <t>https://pbs.twimg.com/profile_banners/20499168/1367743357</t>
  </si>
  <si>
    <t>https://pbs.twimg.com/profile_banners/325496699/1477926227</t>
  </si>
  <si>
    <t>https://pbs.twimg.com/profile_banners/19393576/1417731941</t>
  </si>
  <si>
    <t>https://pbs.twimg.com/profile_banners/777601292516462592/1483064352</t>
  </si>
  <si>
    <t>https://pbs.twimg.com/profile_banners/1014786883409154049/1530996691</t>
  </si>
  <si>
    <t>https://pbs.twimg.com/profile_banners/950969243864125446/1547665023</t>
  </si>
  <si>
    <t>https://pbs.twimg.com/profile_banners/89346624/1543458989</t>
  </si>
  <si>
    <t>https://pbs.twimg.com/profile_banners/105991789/1402219273</t>
  </si>
  <si>
    <t>https://pbs.twimg.com/profile_banners/766240379347824640/1492915914</t>
  </si>
  <si>
    <t>https://pbs.twimg.com/profile_banners/502474118/1362614882</t>
  </si>
  <si>
    <t>https://pbs.twimg.com/profile_banners/41468957/1531004597</t>
  </si>
  <si>
    <t>https://pbs.twimg.com/profile_banners/23468486/1550171539</t>
  </si>
  <si>
    <t>https://pbs.twimg.com/profile_banners/44196397/1354486475</t>
  </si>
  <si>
    <t>https://pbs.twimg.com/profile_banners/1027450188347187200/1535729137</t>
  </si>
  <si>
    <t>https://pbs.twimg.com/profile_banners/1069132950766272512/1543914055</t>
  </si>
  <si>
    <t>https://pbs.twimg.com/profile_banners/200296848/1551813614</t>
  </si>
  <si>
    <t>https://pbs.twimg.com/profile_banners/983385361/1550422243</t>
  </si>
  <si>
    <t>https://pbs.twimg.com/profile_banners/38310604/1521935376</t>
  </si>
  <si>
    <t>https://pbs.twimg.com/profile_banners/199376187/1551437560</t>
  </si>
  <si>
    <t>https://pbs.twimg.com/profile_banners/809273/1500573984</t>
  </si>
  <si>
    <t>https://pbs.twimg.com/profile_banners/1105565402673885184/1552446635</t>
  </si>
  <si>
    <t>https://pbs.twimg.com/profile_banners/604462338/1551770046</t>
  </si>
  <si>
    <t>https://pbs.twimg.com/profile_banners/54208745/1551608598</t>
  </si>
  <si>
    <t>https://pbs.twimg.com/profile_banners/4914257714/1466618551</t>
  </si>
  <si>
    <t>https://pbs.twimg.com/profile_banners/835802308239896576/1550574575</t>
  </si>
  <si>
    <t>https://pbs.twimg.com/profile_banners/18725415/1534837996</t>
  </si>
  <si>
    <t>https://pbs.twimg.com/profile_banners/22971190/1546531577</t>
  </si>
  <si>
    <t>https://pbs.twimg.com/profile_banners/26747051/1550855117</t>
  </si>
  <si>
    <t>https://pbs.twimg.com/profile_banners/58795608/1517585313</t>
  </si>
  <si>
    <t>https://pbs.twimg.com/profile_banners/17629775/1521924513</t>
  </si>
  <si>
    <t>https://pbs.twimg.com/profile_banners/6107422/1510341891</t>
  </si>
  <si>
    <t>https://pbs.twimg.com/profile_banners/58153969/1534796157</t>
  </si>
  <si>
    <t>https://pbs.twimg.com/profile_banners/51790062/1506181301</t>
  </si>
  <si>
    <t>https://pbs.twimg.com/profile_banners/633485882/1548483077</t>
  </si>
  <si>
    <t>https://pbs.twimg.com/profile_banners/100999878/1473657216</t>
  </si>
  <si>
    <t>https://pbs.twimg.com/profile_banners/1035014870230618112/1539494778</t>
  </si>
  <si>
    <t>https://pbs.twimg.com/profile_banners/971065173569101825/1534874478</t>
  </si>
  <si>
    <t>https://pbs.twimg.com/profile_banners/260491864/1475506003</t>
  </si>
  <si>
    <t>https://pbs.twimg.com/profile_banners/910510666489966593/1548428824</t>
  </si>
  <si>
    <t>https://pbs.twimg.com/profile_banners/3241878357/1481216991</t>
  </si>
  <si>
    <t>https://pbs.twimg.com/profile_banners/795613988566532096/1544186198</t>
  </si>
  <si>
    <t>https://pbs.twimg.com/profile_banners/20940993/1444506423</t>
  </si>
  <si>
    <t>https://pbs.twimg.com/profile_banners/3415231931/1547479933</t>
  </si>
  <si>
    <t>https://pbs.twimg.com/profile_banners/3817180221/1526245120</t>
  </si>
  <si>
    <t>https://pbs.twimg.com/profile_banners/1084508794812592128/1547403878</t>
  </si>
  <si>
    <t>https://pbs.twimg.com/profile_banners/22901110/1400690940</t>
  </si>
  <si>
    <t>https://pbs.twimg.com/profile_banners/711927183107891200/1546543431</t>
  </si>
  <si>
    <t>https://pbs.twimg.com/profile_banners/923584589418913793/1519900625</t>
  </si>
  <si>
    <t>https://pbs.twimg.com/profile_banners/2590080943/1470322088</t>
  </si>
  <si>
    <t>https://pbs.twimg.com/profile_banners/718485445173252096/1460136584</t>
  </si>
  <si>
    <t>https://pbs.twimg.com/profile_banners/1205882682/1459585113</t>
  </si>
  <si>
    <t>https://pbs.twimg.com/profile_banners/20239296/1510399687</t>
  </si>
  <si>
    <t>https://pbs.twimg.com/profile_banners/506429053/1488139669</t>
  </si>
  <si>
    <t>https://pbs.twimg.com/profile_banners/250590717/1428246121</t>
  </si>
  <si>
    <t>https://pbs.twimg.com/profile_banners/781885459991498753/1533149177</t>
  </si>
  <si>
    <t>https://pbs.twimg.com/profile_banners/2199322075/1473085273</t>
  </si>
  <si>
    <t>https://pbs.twimg.com/profile_banners/252061039/1520962349</t>
  </si>
  <si>
    <t>https://pbs.twimg.com/profile_banners/1239523879/1552582763</t>
  </si>
  <si>
    <t>https://pbs.twimg.com/profile_banners/828267270367502336/1494014760</t>
  </si>
  <si>
    <t>https://pbs.twimg.com/profile_banners/4384613416/1449332910</t>
  </si>
  <si>
    <t>https://pbs.twimg.com/profile_banners/2363932566/1477056612</t>
  </si>
  <si>
    <t>https://pbs.twimg.com/profile_banners/2611325450/1448446628</t>
  </si>
  <si>
    <t>https://pbs.twimg.com/profile_banners/66475808/1494619493</t>
  </si>
  <si>
    <t>https://pbs.twimg.com/profile_banners/262488658/1481878299</t>
  </si>
  <si>
    <t>https://pbs.twimg.com/profile_banners/69231187/1520265776</t>
  </si>
  <si>
    <t>https://pbs.twimg.com/profile_banners/1618490684/1544951537</t>
  </si>
  <si>
    <t>https://pbs.twimg.com/profile_banners/486711396/1550495025</t>
  </si>
  <si>
    <t>https://pbs.twimg.com/profile_banners/2220938808/1541838727</t>
  </si>
  <si>
    <t>https://pbs.twimg.com/profile_banners/337065278/1502173233</t>
  </si>
  <si>
    <t>https://pbs.twimg.com/profile_banners/532895350/1546523368</t>
  </si>
  <si>
    <t>https://pbs.twimg.com/profile_banners/207809313/1552306977</t>
  </si>
  <si>
    <t>https://pbs.twimg.com/profile_banners/2479680444/1474598429</t>
  </si>
  <si>
    <t>https://pbs.twimg.com/profile_banners/4208714065/1447305198</t>
  </si>
  <si>
    <t>https://pbs.twimg.com/profile_banners/1288175774/1541912328</t>
  </si>
  <si>
    <t>https://pbs.twimg.com/profile_banners/2366619296/1543649847</t>
  </si>
  <si>
    <t>https://pbs.twimg.com/profile_banners/711545131107659778/1497472238</t>
  </si>
  <si>
    <t>https://pbs.twimg.com/profile_banners/137780376/1462177486</t>
  </si>
  <si>
    <t>https://pbs.twimg.com/profile_banners/2597666894/1417100580</t>
  </si>
  <si>
    <t>https://pbs.twimg.com/profile_banners/996974070561320960/1538776472</t>
  </si>
  <si>
    <t>https://pbs.twimg.com/profile_banners/783962860628180992/1475758873</t>
  </si>
  <si>
    <t>https://pbs.twimg.com/profile_banners/470524542/1443383445</t>
  </si>
  <si>
    <t>https://pbs.twimg.com/profile_banners/740977077227261952/1476112155</t>
  </si>
  <si>
    <t>https://pbs.twimg.com/profile_banners/1033733127615774721/1552924411</t>
  </si>
  <si>
    <t>https://pbs.twimg.com/profile_banners/14529292/1531830625</t>
  </si>
  <si>
    <t>https://pbs.twimg.com/profile_banners/325064528/1541813635</t>
  </si>
  <si>
    <t>https://pbs.twimg.com/profile_banners/2209209758/1540949144</t>
  </si>
  <si>
    <t>https://pbs.twimg.com/profile_banners/186272170/1536101875</t>
  </si>
  <si>
    <t>https://pbs.twimg.com/profile_banners/1515421903/1552409418</t>
  </si>
  <si>
    <t>https://pbs.twimg.com/profile_banners/442673105/1399097319</t>
  </si>
  <si>
    <t>https://pbs.twimg.com/profile_banners/929696701111136256/1529771263</t>
  </si>
  <si>
    <t>https://pbs.twimg.com/profile_banners/420624096/1526801994</t>
  </si>
  <si>
    <t>https://pbs.twimg.com/profile_banners/2431729270/1552641960</t>
  </si>
  <si>
    <t>https://pbs.twimg.com/profile_banners/196526387/1462880488</t>
  </si>
  <si>
    <t>https://pbs.twimg.com/profile_banners/582309303/1535524804</t>
  </si>
  <si>
    <t>https://pbs.twimg.com/profile_banners/8074522/1542799232</t>
  </si>
  <si>
    <t>https://pbs.twimg.com/profile_banners/3190025520/1513795115</t>
  </si>
  <si>
    <t>https://pbs.twimg.com/profile_banners/2746106226/1458903907</t>
  </si>
  <si>
    <t>https://pbs.twimg.com/profile_banners/1440934332/1546976380</t>
  </si>
  <si>
    <t>https://pbs.twimg.com/profile_banners/1246397708/1364909866</t>
  </si>
  <si>
    <t>https://pbs.twimg.com/profile_banners/907321385906733056/1505232790</t>
  </si>
  <si>
    <t>https://pbs.twimg.com/profile_banners/1060232844302266369/1546353600</t>
  </si>
  <si>
    <t>https://pbs.twimg.com/profile_banners/3234616413/1537876217</t>
  </si>
  <si>
    <t>https://pbs.twimg.com/profile_banners/2449641104/1540990947</t>
  </si>
  <si>
    <t>https://pbs.twimg.com/profile_banners/1097834610686414848/1550580612</t>
  </si>
  <si>
    <t>https://pbs.twimg.com/profile_banners/187283357/1539782905</t>
  </si>
  <si>
    <t>https://pbs.twimg.com/profile_banners/990698528/1549983050</t>
  </si>
  <si>
    <t>https://pbs.twimg.com/profile_banners/398678329/1453217497</t>
  </si>
  <si>
    <t>https://pbs.twimg.com/profile_banners/45610543/1401981583</t>
  </si>
  <si>
    <t>https://pbs.twimg.com/profile_banners/382193037/1525153198</t>
  </si>
  <si>
    <t>https://pbs.twimg.com/profile_banners/395950529/1542025850</t>
  </si>
  <si>
    <t>https://pbs.twimg.com/profile_banners/777195093740523520/1549502647</t>
  </si>
  <si>
    <t>https://pbs.twimg.com/profile_banners/61667005/1553015928</t>
  </si>
  <si>
    <t>https://pbs.twimg.com/profile_banners/370805698/1452792448</t>
  </si>
  <si>
    <t>https://pbs.twimg.com/profile_banners/2234967780/1482853370</t>
  </si>
  <si>
    <t>https://pbs.twimg.com/profile_banners/23467701/1517556496</t>
  </si>
  <si>
    <t>https://pbs.twimg.com/profile_banners/382283850/1411158177</t>
  </si>
  <si>
    <t>https://pbs.twimg.com/profile_banners/954354210652467200/1549013134</t>
  </si>
  <si>
    <t>https://pbs.twimg.com/profile_banners/954354219330473984/1516723605</t>
  </si>
  <si>
    <t>https://pbs.twimg.com/profile_banners/992317515085869056/1542284519</t>
  </si>
  <si>
    <t>https://pbs.twimg.com/profile_banners/497125237/1489664534</t>
  </si>
  <si>
    <t>https://pbs.twimg.com/profile_banners/63094620/1549543031</t>
  </si>
  <si>
    <t>https://pbs.twimg.com/profile_banners/254151986/1484312931</t>
  </si>
  <si>
    <t>https://pbs.twimg.com/profile_banners/901808136/1397826780</t>
  </si>
  <si>
    <t>https://pbs.twimg.com/profile_banners/900351404669374464/1508979824</t>
  </si>
  <si>
    <t>https://pbs.twimg.com/profile_banners/431744330/1464442334</t>
  </si>
  <si>
    <t>https://pbs.twimg.com/profile_banners/845978994/1550766419</t>
  </si>
  <si>
    <t>https://pbs.twimg.com/profile_banners/2482941374/1410551734</t>
  </si>
  <si>
    <t>it</t>
  </si>
  <si>
    <t>en-gb</t>
  </si>
  <si>
    <t>ar</t>
  </si>
  <si>
    <t>http://abs.twimg.com/images/themes/theme14/bg.gif</t>
  </si>
  <si>
    <t>http://pbs.twimg.com/profile_background_images/130185044/twitterbkgrnd6.jpg</t>
  </si>
  <si>
    <t>http://abs.twimg.com/images/themes/theme1/bg.png</t>
  </si>
  <si>
    <t>http://abs.twimg.com/images/themes/theme19/bg.gif</t>
  </si>
  <si>
    <t>http://abs.twimg.com/images/themes/theme11/bg.gif</t>
  </si>
  <si>
    <t>http://abs.twimg.com/images/themes/theme4/bg.gif</t>
  </si>
  <si>
    <t>http://abs.twimg.com/images/themes/theme12/bg.gif</t>
  </si>
  <si>
    <t>http://abs.twimg.com/images/themes/theme9/bg.gif</t>
  </si>
  <si>
    <t>http://abs.twimg.com/images/themes/theme18/bg.gif</t>
  </si>
  <si>
    <t>http://pbs.twimg.com/profile_background_images/825738291/e2cd177e0220c71c68c11866f1461db4.jpeg</t>
  </si>
  <si>
    <t>http://abs.twimg.com/images/themes/theme15/bg.png</t>
  </si>
  <si>
    <t>http://abs.twimg.com/images/themes/theme8/bg.gif</t>
  </si>
  <si>
    <t>http://a0.twimg.com/profile_background_images/766859143/8d9dda2b50f51d5b556be613fb75780c.jpeg</t>
  </si>
  <si>
    <t>http://abs.twimg.com/images/themes/theme16/bg.gif</t>
  </si>
  <si>
    <t>http://abs.twimg.com/images/themes/theme5/bg.gif</t>
  </si>
  <si>
    <t>http://abs.twimg.com/images/themes/theme2/bg.gif</t>
  </si>
  <si>
    <t>http://pbs.twimg.com/profile_background_images/4480092/z_007.jpg</t>
  </si>
  <si>
    <t>http://abs.twimg.com/images/themes/theme13/bg.gif</t>
  </si>
  <si>
    <t>http://abs.twimg.com/images/themes/theme6/bg.gif</t>
  </si>
  <si>
    <t>http://abs.twimg.com/images/themes/theme10/bg.gif</t>
  </si>
  <si>
    <t>http://abs.twimg.com/images/themes/theme7/bg.gif</t>
  </si>
  <si>
    <t>http://pbs.twimg.com/profile_background_images/618540141/d1oopw74bedk7yitkw8n.jpeg</t>
  </si>
  <si>
    <t>http://pbs.twimg.com/profile_background_images/498112905955405827/fAb5XK-Z.jpeg</t>
  </si>
  <si>
    <t>http://pbs.twimg.com/profile_background_images/87953184/shivsena.jpg</t>
  </si>
  <si>
    <t>http://pbs.twimg.com/profile_images/1091737183/image_normal.jpg</t>
  </si>
  <si>
    <t>http://pbs.twimg.com/profile_images/1091274845084700672/lRUIly0V_normal.jpg</t>
  </si>
  <si>
    <t>http://pbs.twimg.com/profile_images/1099823946642395143/RY0F7KcD_normal.jpg</t>
  </si>
  <si>
    <t>http://pbs.twimg.com/profile_images/961954230901886976/UfbcSb5d_normal.jpg</t>
  </si>
  <si>
    <t>http://pbs.twimg.com/profile_images/669889979653472256/HV-7-G5h_normal.jpg</t>
  </si>
  <si>
    <t>http://pbs.twimg.com/profile_images/997913212409516033/C4Y0a73r_normal.jpg</t>
  </si>
  <si>
    <t>http://pbs.twimg.com/profile_images/918518933044453378/W8Adjmh5_normal.jpg</t>
  </si>
  <si>
    <t>http://pbs.twimg.com/profile_images/651780099323375616/hvEAJXMH_normal.png</t>
  </si>
  <si>
    <t>http://pbs.twimg.com/profile_images/605833287034994688/43LoCPjh_normal.jpg</t>
  </si>
  <si>
    <t>http://pbs.twimg.com/profile_images/1070091280699531264/FqdnI2Hy_normal.jpg</t>
  </si>
  <si>
    <t>http://pbs.twimg.com/profile_images/1103637787465654272/4sZYvaTV_normal.jpg</t>
  </si>
  <si>
    <t>http://pbs.twimg.com/profile_images/842487601772687360/qzDMwQji_normal.jpg</t>
  </si>
  <si>
    <t>http://pbs.twimg.com/profile_images/608384622150488064/9r_r9gBu_normal.jpg</t>
  </si>
  <si>
    <t>http://pbs.twimg.com/profile_images/971070746079440897/uS3wae4F_normal.jpg</t>
  </si>
  <si>
    <t>http://pbs.twimg.com/profile_images/1079973672859840513/s3lJnGJo_normal.jpg</t>
  </si>
  <si>
    <t>http://pbs.twimg.com/profile_images/1021645256553451521/zwgyjecI_normal.jpg</t>
  </si>
  <si>
    <t>http://pbs.twimg.com/profile_images/1011571515807055872/H441wUpH_normal.jpg</t>
  </si>
  <si>
    <t>http://pbs.twimg.com/profile_images/970257711412711424/FSCzuIxl_normal.jpg</t>
  </si>
  <si>
    <t>http://pbs.twimg.com/profile_images/816969675477106688/LarC4xtg_normal.jpg</t>
  </si>
  <si>
    <t>http://pbs.twimg.com/profile_images/869727663807762433/KLaT7A_V_normal.jpg</t>
  </si>
  <si>
    <t>http://pbs.twimg.com/profile_images/1062182674578763777/nZI2pLky_normal.jpg</t>
  </si>
  <si>
    <t>http://pbs.twimg.com/profile_images/1007391454866628608/71WlI4Gp_normal.jpg</t>
  </si>
  <si>
    <t>http://pbs.twimg.com/profile_images/1004031724282499072/u33rjqJy_normal.jpg</t>
  </si>
  <si>
    <t>http://pbs.twimg.com/profile_images/1103057513744949248/EnrpACyj_normal.jpg</t>
  </si>
  <si>
    <t>http://pbs.twimg.com/profile_images/951217620593778689/XUGHlbQr_normal.jpg</t>
  </si>
  <si>
    <t>http://pbs.twimg.com/profile_images/502424329523445760/DDDfBu_U_normal.jpeg</t>
  </si>
  <si>
    <t>http://pbs.twimg.com/profile_images/746103074360524800/WGcJwFca_normal.jpg</t>
  </si>
  <si>
    <t>http://a0.twimg.com/profile_images/378800000137644492/8a0cf9b6f57334d7ae17622e0d508d14_normal.jpeg</t>
  </si>
  <si>
    <t>http://pbs.twimg.com/profile_images/653782620661284864/IzJMMsbK_normal.jpg</t>
  </si>
  <si>
    <t>http://pbs.twimg.com/profile_images/849631126788427777/6-5uNuI4_normal.jpg</t>
  </si>
  <si>
    <t>http://pbs.twimg.com/profile_images/931990759024316418/FSDaAMFJ_normal.jpg</t>
  </si>
  <si>
    <t>http://pbs.twimg.com/profile_images/378800000146613762/9763104b9f808e9730ca8c0f204f5669_normal.jpeg</t>
  </si>
  <si>
    <t>http://pbs.twimg.com/profile_images/578880994545123328/OdYU56G3_normal.jpeg</t>
  </si>
  <si>
    <t>http://pbs.twimg.com/profile_images/703692888564244481/Az4Zh7UW_normal.jpg</t>
  </si>
  <si>
    <t>http://pbs.twimg.com/profile_images/798065559309008896/qVFQvqVm_normal.jpg</t>
  </si>
  <si>
    <t>http://pbs.twimg.com/profile_images/552307347851210752/vrXDcTFC_normal.jpeg</t>
  </si>
  <si>
    <t>http://pbs.twimg.com/profile_images/1080080653637554177/lNSlrUeC_normal.jpg</t>
  </si>
  <si>
    <t>http://pbs.twimg.com/profile_images/925815158768918528/b_zeC38d_normal.jpg</t>
  </si>
  <si>
    <t>http://pbs.twimg.com/profile_images/1058637814022135808/PQNRR-a8_normal.jpg</t>
  </si>
  <si>
    <t>http://pbs.twimg.com/profile_images/1072815011733622786/CzJm5C2__normal.jpg</t>
  </si>
  <si>
    <t>http://pbs.twimg.com/profile_images/1903539737/image_normal.jpg</t>
  </si>
  <si>
    <t>http://pbs.twimg.com/profile_images/1050451631320358912/Cr61TOvt_normal.jpg</t>
  </si>
  <si>
    <t>http://pbs.twimg.com/profile_images/739032942681427968/sp7JcuyY_normal.jpg</t>
  </si>
  <si>
    <t>http://pbs.twimg.com/profile_images/742938280073781248/0deeHJj6_normal.jpg</t>
  </si>
  <si>
    <t>http://pbs.twimg.com/profile_images/3478244961/01ebfc40ecc194a2abc81e82ab877af4_normal.jpeg</t>
  </si>
  <si>
    <t>http://pbs.twimg.com/profile_images/993235373244416000/N-ze2mA6_normal.jpg</t>
  </si>
  <si>
    <t>http://pbs.twimg.com/profile_images/1049675720966987776/CrVsqZON_normal.jpg</t>
  </si>
  <si>
    <t>http://pbs.twimg.com/profile_images/661248845687361536/hegIZuja_normal.jpg</t>
  </si>
  <si>
    <t>http://pbs.twimg.com/profile_images/1031502400287383552/NRAYbcRe_normal.jpg</t>
  </si>
  <si>
    <t>http://pbs.twimg.com/profile_images/502062547743162369/QNkmuvg9_normal.png</t>
  </si>
  <si>
    <t>http://pbs.twimg.com/profile_images/2137094589/pootle_normal.jpg</t>
  </si>
  <si>
    <t>http://pbs.twimg.com/profile_images/630152378096824320/J7Usrvq6_normal.jpg</t>
  </si>
  <si>
    <t>http://pbs.twimg.com/profile_images/650702790356918274/WrQmJOzI_normal.jpg</t>
  </si>
  <si>
    <t>http://pbs.twimg.com/profile_images/1086297639476490242/OXryVfqs_normal.jpg</t>
  </si>
  <si>
    <t>http://pbs.twimg.com/profile_images/948903524477427713/hEgcCBFK_normal.jpg</t>
  </si>
  <si>
    <t>http://pbs.twimg.com/profile_images/1065656543490785280/jDCM-m7G_normal.jpg</t>
  </si>
  <si>
    <t>http://a0.twimg.com/profile_images/21508002/1543964108_normal.jpg</t>
  </si>
  <si>
    <t>http://pbs.twimg.com/profile_images/1103244850995126273/0w_HWyqM_normal.png</t>
  </si>
  <si>
    <t>http://pbs.twimg.com/profile_images/952207173840338944/LlYBqNSN_normal.jpg</t>
  </si>
  <si>
    <t>http://pbs.twimg.com/profile_images/971855226205597697/MsmaL4pK_normal.jpg</t>
  </si>
  <si>
    <t>http://pbs.twimg.com/profile_images/1058340698905292800/4_lBwukB_normal.jpg</t>
  </si>
  <si>
    <t>http://pbs.twimg.com/profile_images/666191520203194368/R0KTLYKU_normal.png</t>
  </si>
  <si>
    <t>http://pbs.twimg.com/profile_images/677618153501818880/FAom_AsY_normal.jpg</t>
  </si>
  <si>
    <t>http://pbs.twimg.com/profile_images/944599960925933568/98myVO2q_normal.jpg</t>
  </si>
  <si>
    <t>http://pbs.twimg.com/profile_images/1086927502969319424/u0kGNQ8o_normal.jpg</t>
  </si>
  <si>
    <t>http://pbs.twimg.com/profile_images/435192576883163138/JID7Qjcq_normal.jpeg</t>
  </si>
  <si>
    <t>http://pbs.twimg.com/profile_images/907963122115399681/pth-IYh-_normal.jpg</t>
  </si>
  <si>
    <t>http://pbs.twimg.com/profile_images/567996487238299648/giKSfmn5_normal.jpeg</t>
  </si>
  <si>
    <t>http://pbs.twimg.com/profile_images/540631632810491904/HGDo87Qy_normal.jpeg</t>
  </si>
  <si>
    <t>http://pbs.twimg.com/profile_images/1085611814698704897/y2rc68BS_normal.jpg</t>
  </si>
  <si>
    <t>http://pbs.twimg.com/profile_images/790746226127933440/3-Oz5TNB_normal.jpg</t>
  </si>
  <si>
    <t>http://pbs.twimg.com/profile_images/1099448946731171840/O8bdGTL8_normal.jpg</t>
  </si>
  <si>
    <t>http://pbs.twimg.com/profile_images/1096125117367832576/Gw7Uglgl_normal.png</t>
  </si>
  <si>
    <t>http://pbs.twimg.com/profile_images/1107923161729777665/MON6pwTP_normal.jpg</t>
  </si>
  <si>
    <t>http://pbs.twimg.com/profile_images/1054267467676180480/EVnpzMOm_normal.jpg</t>
  </si>
  <si>
    <t>http://pbs.twimg.com/profile_images/654271599051427840/q2o_mES1_normal.jpg</t>
  </si>
  <si>
    <t>http://pbs.twimg.com/profile_images/1039192821385883656/ozLre_3X_normal.jpg</t>
  </si>
  <si>
    <t>http://pbs.twimg.com/profile_images/800840075311333376/515GX-Cc_normal.jpg</t>
  </si>
  <si>
    <t>http://pbs.twimg.com/profile_images/52392341/Super_Dog_normal.jpg</t>
  </si>
  <si>
    <t>http://pbs.twimg.com/profile_images/1031527526764556288/JmYy8k5L_normal.jpg</t>
  </si>
  <si>
    <t>http://pbs.twimg.com/profile_images/940359669305917441/gQFP3RZp_normal.jpg</t>
  </si>
  <si>
    <t>http://pbs.twimg.com/profile_images/539425161431089154/N1rjw2g9_normal.jpeg</t>
  </si>
  <si>
    <t>http://pbs.twimg.com/profile_images/674267367497670656/g9pkT0zs_normal.png</t>
  </si>
  <si>
    <t>http://pbs.twimg.com/profile_images/881879546101891073/KoNl5qpa_normal.jpg</t>
  </si>
  <si>
    <t>http://pbs.twimg.com/profile_images/2527866095/osh36rizcpq5nep2e25v_normal.jpeg</t>
  </si>
  <si>
    <t>http://pbs.twimg.com/profile_images/1070509029674364929/cBJqm2oe_normal.jpg</t>
  </si>
  <si>
    <t>http://pbs.twimg.com/profile_images/899558437364809728/KzRp4Fvo_normal.jpg</t>
  </si>
  <si>
    <t>http://pbs.twimg.com/profile_images/1042275344710082560/wPgj_e9I_normal.jpg</t>
  </si>
  <si>
    <t>http://pbs.twimg.com/profile_images/783220736039251968/30FJug8b_normal.jpg</t>
  </si>
  <si>
    <t>http://pbs.twimg.com/profile_images/1083693186202128384/IvDch2yA_normal.jpg</t>
  </si>
  <si>
    <t>http://pbs.twimg.com/profile_images/912639660903497728/FMtJTZnT_normal.jpg</t>
  </si>
  <si>
    <t>http://pbs.twimg.com/profile_images/1030166953242050561/E61OcplZ_normal.jpg</t>
  </si>
  <si>
    <t>http://pbs.twimg.com/profile_images/3034330215/554b30ebb33c4e38670d2c08f0401eab_normal.jpeg</t>
  </si>
  <si>
    <t>http://pbs.twimg.com/profile_images/899576604086738945/LqLPFwZ0_normal.jpg</t>
  </si>
  <si>
    <t>http://pbs.twimg.com/profile_images/1032697920217333762/Yt59vB3I_normal.jpg</t>
  </si>
  <si>
    <t>http://pbs.twimg.com/profile_images/1084516450012942342/DRL4PLI-_normal.jpg</t>
  </si>
  <si>
    <t>http://pbs.twimg.com/profile_images/88200751/Derrick_in_Kilt_normal.jpg</t>
  </si>
  <si>
    <t>http://pbs.twimg.com/profile_images/1098193780212224002/xNT0aDu3_normal.jpg</t>
  </si>
  <si>
    <t>http://pbs.twimg.com/profile_images/1058328847811338240/AIzooHI3_normal.jpg</t>
  </si>
  <si>
    <t>http://pbs.twimg.com/profile_images/1098672712673906688/uwz2oqJF_normal.jpg</t>
  </si>
  <si>
    <t>http://pbs.twimg.com/profile_images/969167542190211072/IxNtZ-8C_normal.jpg</t>
  </si>
  <si>
    <t>http://pbs.twimg.com/profile_images/1040540088499949569/Y4zxjj4a_normal.jpg</t>
  </si>
  <si>
    <t>http://pbs.twimg.com/profile_images/1045551250555768832/kMkm9sa2_normal.jpg</t>
  </si>
  <si>
    <t>http://pbs.twimg.com/profile_images/1744190802/w7jO2vXR_normal</t>
  </si>
  <si>
    <t>http://pbs.twimg.com/profile_images/959167458597797888/a5Td35ZS_normal.jpg</t>
  </si>
  <si>
    <t>http://pbs.twimg.com/profile_images/929307256591732741/HI-G1GA2_normal.jpg</t>
  </si>
  <si>
    <t>http://pbs.twimg.com/profile_images/1078704045802438656/2XSTUu3I_normal.jpg</t>
  </si>
  <si>
    <t>http://pbs.twimg.com/profile_images/1015606873561731074/SbmM4ivo_normal.jpg</t>
  </si>
  <si>
    <t>http://pbs.twimg.com/profile_images/1058127365287657473/lKJFadgO_normal.jpg</t>
  </si>
  <si>
    <t>http://pbs.twimg.com/profile_images/432813874400595969/IQMag_QX_normal.jpeg</t>
  </si>
  <si>
    <t>http://pbs.twimg.com/profile_images/1082183863886102529/ZGgAYb-p_normal.jpg</t>
  </si>
  <si>
    <t>http://pbs.twimg.com/profile_images/860586913387991040/7I9JXoCX_normal.jpg</t>
  </si>
  <si>
    <t>http://pbs.twimg.com/profile_images/673178945513062401/ppORGyjQ_normal.jpg</t>
  </si>
  <si>
    <t>http://pbs.twimg.com/profile_images/1019498646306316288/Vj5aFQPz_normal.jpg</t>
  </si>
  <si>
    <t>http://pbs.twimg.com/profile_images/549124130683904002/K-mmEaKl_normal.jpeg</t>
  </si>
  <si>
    <t>http://pbs.twimg.com/profile_images/1709724252/6413_1067829906228_1540470172_30155310_6907308_n_normal.jpg</t>
  </si>
  <si>
    <t>http://pbs.twimg.com/profile_images/505713964051734528/ST1TgVtB_normal.jpeg</t>
  </si>
  <si>
    <t>http://pbs.twimg.com/profile_images/752504125603053568/MYwQFeNa_normal.jpg</t>
  </si>
  <si>
    <t>http://pbs.twimg.com/profile_images/920574376352854016/IYdtguxw_normal.jpg</t>
  </si>
  <si>
    <t>http://pbs.twimg.com/profile_images/928256222549090304/lPmRoOpH_normal.jpg</t>
  </si>
  <si>
    <t>http://pbs.twimg.com/profile_images/752553663567044608/DszNAsg__normal.jpg</t>
  </si>
  <si>
    <t>http://pbs.twimg.com/profile_images/813330588371337216/KPhLBZtM_normal.jpg</t>
  </si>
  <si>
    <t>http://pbs.twimg.com/profile_images/847682356857118722/UBHsaMJj_normal.jpg</t>
  </si>
  <si>
    <t>http://pbs.twimg.com/profile_images/1080823620144955392/xZiZXf2d_normal.jpg</t>
  </si>
  <si>
    <t>http://pbs.twimg.com/profile_images/812531108092874753/frVON4bm_normal.jpg</t>
  </si>
  <si>
    <t>http://pbs.twimg.com/profile_images/931784225912643585/tXIVGX20_normal.jpg</t>
  </si>
  <si>
    <t>http://pbs.twimg.com/profile_images/711153473555828736/Zgl8UTlH_normal.jpg</t>
  </si>
  <si>
    <t>http://pbs.twimg.com/profile_images/839744068695425024/BjyJwGEV_normal.jpg</t>
  </si>
  <si>
    <t>http://pbs.twimg.com/profile_images/664670601139765248/mCJlgoxe_normal.jpg</t>
  </si>
  <si>
    <t>http://pbs.twimg.com/profile_images/1059478421699547141/mxap_ohP_normal.jpg</t>
  </si>
  <si>
    <t>http://pbs.twimg.com/profile_images/1057626339216224258/Ztn0VOQN_normal.jpg</t>
  </si>
  <si>
    <t>http://pbs.twimg.com/profile_images/887915999734968320/HsVivRrR_normal.jpg</t>
  </si>
  <si>
    <t>http://pbs.twimg.com/profile_images/769893188232318976/prAWbng0_normal.jpg</t>
  </si>
  <si>
    <t>http://pbs.twimg.com/profile_images/532077442257539072/eFrlU6qE_normal.jpeg</t>
  </si>
  <si>
    <t>http://pbs.twimg.com/profile_images/1048328886503653378/YOeiOMV9_normal.jpg</t>
  </si>
  <si>
    <t>http://pbs.twimg.com/profile_images/1043300035499315205/MHc64zFu_normal.jpg</t>
  </si>
  <si>
    <t>http://pbs.twimg.com/profile_images/378800000774907506/d0268b479024995a7a548cbc22951b42_normal.png</t>
  </si>
  <si>
    <t>http://pbs.twimg.com/profile_images/510920719476068353/nbrapucB_normal.jpeg</t>
  </si>
  <si>
    <t>http://pbs.twimg.com/profile_images/743310653075513345/mv7uWMpW_normal.jpg</t>
  </si>
  <si>
    <t>http://pbs.twimg.com/profile_images/1010560967908917248/LjTa-7ye_normal.jpg</t>
  </si>
  <si>
    <t>http://pbs.twimg.com/profile_images/1065201708001828870/Cuun6uOe_normal.jpg</t>
  </si>
  <si>
    <t>http://pbs.twimg.com/profile_images/1107247454515134469/TRL9ZQ6k_normal.jpg</t>
  </si>
  <si>
    <t>http://pbs.twimg.com/profile_images/940272879857410049/doeRMvnM_normal.jpg</t>
  </si>
  <si>
    <t>http://pbs.twimg.com/profile_images/766231849618251776/2yeWx8RR_normal.jpg</t>
  </si>
  <si>
    <t>http://pbs.twimg.com/profile_images/709702706047426561/8J5a_5MF_normal.jpg</t>
  </si>
  <si>
    <t>http://pbs.twimg.com/profile_images/378800000707170762/c5ce8fccf9cb2d942eda9a97d23f5c92_normal.jpeg</t>
  </si>
  <si>
    <t>http://pbs.twimg.com/profile_images/3466670587/0bbc2d4abbbc242f5ba303c48b42a5ed_normal.jpeg</t>
  </si>
  <si>
    <t>http://pbs.twimg.com/profile_images/1078380100943532032/hGHOgj_S_normal.jpg</t>
  </si>
  <si>
    <t>http://pbs.twimg.com/profile_images/979033867742011393/gAILWZK7_normal.jpg</t>
  </si>
  <si>
    <t>http://pbs.twimg.com/profile_images/754071307969523713/jQ3jzOOg_normal.jpg</t>
  </si>
  <si>
    <t>http://pbs.twimg.com/profile_images/615065458258092032/bhkz3MH__normal.jpg</t>
  </si>
  <si>
    <t>http://pbs.twimg.com/profile_images/1108171844937498627/ePUF3r_v_normal.jpg</t>
  </si>
  <si>
    <t>http://pbs.twimg.com/profile_images/687688735199215616/opCm8cSF_normal.jpg</t>
  </si>
  <si>
    <t>http://pbs.twimg.com/profile_images/956215248016543745/p6zJq6mz_normal.jpg</t>
  </si>
  <si>
    <t>http://pbs.twimg.com/profile_images/907653406248103936/5G1H_EZF_normal.jpg</t>
  </si>
  <si>
    <t>http://pbs.twimg.com/profile_images/925645911539290112/1oDFxNO8_normal.jpg</t>
  </si>
  <si>
    <t>http://pbs.twimg.com/profile_images/819893690810253314/20fUw2DN_normal.jpg</t>
  </si>
  <si>
    <t>http://pbs.twimg.com/profile_images/544051593197268992/69hAO0kf_normal.jpeg</t>
  </si>
  <si>
    <t>http://pbs.twimg.com/profile_images/753172246244560896/t8yzRVfh_normal.jpg</t>
  </si>
  <si>
    <t>http://pbs.twimg.com/profile_images/929413581824815104/4bQGeAHb_normal.jpg</t>
  </si>
  <si>
    <t>Open Twitter Page for This Person</t>
  </si>
  <si>
    <t>https://twitter.com/leannrimes</t>
  </si>
  <si>
    <t>https://twitter.com/eddiecibrian</t>
  </si>
  <si>
    <t>https://twitter.com/alfaromeoracing</t>
  </si>
  <si>
    <t>https://twitter.com/charles_leclerc</t>
  </si>
  <si>
    <t>https://twitter.com/goalies119</t>
  </si>
  <si>
    <t>https://twitter.com/higuitarene</t>
  </si>
  <si>
    <t>https://twitter.com/ducatiuk</t>
  </si>
  <si>
    <t>https://twitter.com/movemberuk</t>
  </si>
  <si>
    <t>https://twitter.com/jayman0827</t>
  </si>
  <si>
    <t>https://twitter.com/mcwurology</t>
  </si>
  <si>
    <t>https://twitter.com/kuhnj30</t>
  </si>
  <si>
    <t>https://twitter.com/tw_mahesh</t>
  </si>
  <si>
    <t>https://twitter.com/kuahmel</t>
  </si>
  <si>
    <t>https://twitter.com/cctracey</t>
  </si>
  <si>
    <t>https://twitter.com/botthms</t>
  </si>
  <si>
    <t>https://twitter.com/d_s_c</t>
  </si>
  <si>
    <t>https://twitter.com/a2bmototraining</t>
  </si>
  <si>
    <t>https://twitter.com/woodsabergele</t>
  </si>
  <si>
    <t>https://twitter.com/robs83636775</t>
  </si>
  <si>
    <t>https://twitter.com/leannrimescib16</t>
  </si>
  <si>
    <t>https://twitter.com/creationtech</t>
  </si>
  <si>
    <t>https://twitter.com/imtschicago</t>
  </si>
  <si>
    <t>https://twitter.com/holinergroup</t>
  </si>
  <si>
    <t>https://twitter.com/brigittemunich</t>
  </si>
  <si>
    <t>https://twitter.com/vmuffatjeandet</t>
  </si>
  <si>
    <t>https://twitter.com/jazminholm</t>
  </si>
  <si>
    <t>https://twitter.com/mounetjulien</t>
  </si>
  <si>
    <t>https://twitter.com/drcnfzd</t>
  </si>
  <si>
    <t>https://twitter.com/jamilarizvi</t>
  </si>
  <si>
    <t>https://twitter.com/filesofdresden</t>
  </si>
  <si>
    <t>https://twitter.com/donwestley1</t>
  </si>
  <si>
    <t>https://twitter.com/bendixon20002</t>
  </si>
  <si>
    <t>https://twitter.com/vanbadham</t>
  </si>
  <si>
    <t>https://twitter.com/mtothaaz</t>
  </si>
  <si>
    <t>https://twitter.com/jazzytsent</t>
  </si>
  <si>
    <t>https://twitter.com/cleefhanger</t>
  </si>
  <si>
    <t>https://twitter.com/usofallido</t>
  </si>
  <si>
    <t>https://twitter.com/buenolovemos</t>
  </si>
  <si>
    <t>https://twitter.com/ronfsilva</t>
  </si>
  <si>
    <t>https://twitter.com/redpegmarketing</t>
  </si>
  <si>
    <t>https://twitter.com/estebanpilar10</t>
  </si>
  <si>
    <t>https://twitter.com/ceipsangil</t>
  </si>
  <si>
    <t>https://twitter.com/gocuar</t>
  </si>
  <si>
    <t>https://twitter.com/carlofabio1</t>
  </si>
  <si>
    <t>https://twitter.com/lionelmedia</t>
  </si>
  <si>
    <t>https://twitter.com/murphopolis</t>
  </si>
  <si>
    <t>https://twitter.com/guinnessus</t>
  </si>
  <si>
    <t>https://twitter.com/guinnessireland</t>
  </si>
  <si>
    <t>https://twitter.com/bliddan</t>
  </si>
  <si>
    <t>https://twitter.com/alysse_stasio</t>
  </si>
  <si>
    <t>https://twitter.com/hortonmotor</t>
  </si>
  <si>
    <t>https://twitter.com/jmesillett</t>
  </si>
  <si>
    <t>https://twitter.com/stejcb</t>
  </si>
  <si>
    <t>https://twitter.com/tjcoats</t>
  </si>
  <si>
    <t>https://twitter.com/vivekpillai4</t>
  </si>
  <si>
    <t>https://twitter.com/brycecat13</t>
  </si>
  <si>
    <t>https://twitter.com/drsknapp</t>
  </si>
  <si>
    <t>https://twitter.com/dominicpurcei</t>
  </si>
  <si>
    <t>https://twitter.com/eimor66</t>
  </si>
  <si>
    <t>https://twitter.com/joerogan</t>
  </si>
  <si>
    <t>https://twitter.com/1863football</t>
  </si>
  <si>
    <t>https://twitter.com/gestoertebeker</t>
  </si>
  <si>
    <t>https://twitter.com/krischanprivat</t>
  </si>
  <si>
    <t>https://twitter.com/herreberhardt</t>
  </si>
  <si>
    <t>https://twitter.com/tomo_matsushima</t>
  </si>
  <si>
    <t>https://twitter.com/movemberjp</t>
  </si>
  <si>
    <t>https://twitter.com/albator7438</t>
  </si>
  <si>
    <t>https://twitter.com/trevorbranton</t>
  </si>
  <si>
    <t>https://twitter.com/jeremyclarkson</t>
  </si>
  <si>
    <t>https://twitter.com/mexicogp</t>
  </si>
  <si>
    <t>https://twitter.com/hillf1</t>
  </si>
  <si>
    <t>https://twitter.com/crazyho00313839</t>
  </si>
  <si>
    <t>https://twitter.com/movemberireland</t>
  </si>
  <si>
    <t>https://twitter.com/therock</t>
  </si>
  <si>
    <t>https://twitter.com/bethunemaurice</t>
  </si>
  <si>
    <t>https://twitter.com/chrisbeattie40</t>
  </si>
  <si>
    <t>https://twitter.com/nickfrendo</t>
  </si>
  <si>
    <t>https://twitter.com/samtalkssex</t>
  </si>
  <si>
    <t>https://twitter.com/elvinbox</t>
  </si>
  <si>
    <t>https://twitter.com/smchstrack</t>
  </si>
  <si>
    <t>https://twitter.com/iminbreeder</t>
  </si>
  <si>
    <t>https://twitter.com/mhrashman</t>
  </si>
  <si>
    <t>https://twitter.com/yorkscatrescue</t>
  </si>
  <si>
    <t>https://twitter.com/susancalman</t>
  </si>
  <si>
    <t>https://twitter.com/steven_g_martin</t>
  </si>
  <si>
    <t>https://twitter.com/mobroscot</t>
  </si>
  <si>
    <t>https://twitter.com/engineertr1g</t>
  </si>
  <si>
    <t>https://twitter.com/wolf_inthewilds</t>
  </si>
  <si>
    <t>https://twitter.com/donald26637137</t>
  </si>
  <si>
    <t>https://twitter.com/charlie69446075</t>
  </si>
  <si>
    <t>https://twitter.com/annebreakeyhart</t>
  </si>
  <si>
    <t>https://twitter.com/scottco</t>
  </si>
  <si>
    <t>https://twitter.com/barbhairshop</t>
  </si>
  <si>
    <t>https://twitter.com/martacuellar4</t>
  </si>
  <si>
    <t>https://twitter.com/alex_muc86</t>
  </si>
  <si>
    <t>https://twitter.com/nurdertim</t>
  </si>
  <si>
    <t>https://twitter.com/isabelmarinero</t>
  </si>
  <si>
    <t>https://twitter.com/devxvda</t>
  </si>
  <si>
    <t>https://twitter.com/thegymgroup</t>
  </si>
  <si>
    <t>https://twitter.com/dangeezer3</t>
  </si>
  <si>
    <t>https://twitter.com/mannanzaheer</t>
  </si>
  <si>
    <t>https://twitter.com/nakvitazi</t>
  </si>
  <si>
    <t>https://twitter.com/tomastpcosta</t>
  </si>
  <si>
    <t>https://twitter.com/charl</t>
  </si>
  <si>
    <t>https://twitter.com/link_mag</t>
  </si>
  <si>
    <t>https://twitter.com/bpoolmusicrun</t>
  </si>
  <si>
    <t>https://twitter.com/havebike</t>
  </si>
  <si>
    <t>https://twitter.com/artstmi</t>
  </si>
  <si>
    <t>https://twitter.com/mymazinlife</t>
  </si>
  <si>
    <t>https://twitter.com/unrulyco</t>
  </si>
  <si>
    <t>https://twitter.com/iabuk</t>
  </si>
  <si>
    <t>https://twitter.com/newsuk</t>
  </si>
  <si>
    <t>https://twitter.com/acredite_co</t>
  </si>
  <si>
    <t>https://twitter.com/rtmonson</t>
  </si>
  <si>
    <t>https://twitter.com/matt_dumba</t>
  </si>
  <si>
    <t>https://twitter.com/bunckie</t>
  </si>
  <si>
    <t>https://twitter.com/ecuadordon</t>
  </si>
  <si>
    <t>https://twitter.com/thebeardadvent</t>
  </si>
  <si>
    <t>https://twitter.com/nsrasta</t>
  </si>
  <si>
    <t>https://twitter.com/ruby_redsky</t>
  </si>
  <si>
    <t>https://twitter.com/happydogsocial</t>
  </si>
  <si>
    <t>https://twitter.com/blackdiamondbdn</t>
  </si>
  <si>
    <t>https://twitter.com/zorro_7cu</t>
  </si>
  <si>
    <t>https://twitter.com/blueskieschina</t>
  </si>
  <si>
    <t>https://twitter.com/maggiesmersey</t>
  </si>
  <si>
    <t>https://twitter.com/gpsconsultingco</t>
  </si>
  <si>
    <t>https://twitter.com/chaonaut</t>
  </si>
  <si>
    <t>https://twitter.com/frunk_1138</t>
  </si>
  <si>
    <t>https://twitter.com/remyvanmannekes</t>
  </si>
  <si>
    <t>https://twitter.com/fmp0ja</t>
  </si>
  <si>
    <t>https://twitter.com/gainhealthcamp</t>
  </si>
  <si>
    <t>https://twitter.com/dinfomall</t>
  </si>
  <si>
    <t>https://twitter.com/game_devbot</t>
  </si>
  <si>
    <t>https://twitter.com/pasys</t>
  </si>
  <si>
    <t>https://twitter.com/stevedickernl</t>
  </si>
  <si>
    <t>https://twitter.com/lievschreiber</t>
  </si>
  <si>
    <t>https://twitter.com/dwancherry</t>
  </si>
  <si>
    <t>https://twitter.com/tape_business</t>
  </si>
  <si>
    <t>https://twitter.com/evwanttobe</t>
  </si>
  <si>
    <t>https://twitter.com/elonmusk</t>
  </si>
  <si>
    <t>https://twitter.com/_cloudsolutions</t>
  </si>
  <si>
    <t>https://twitter.com/alybnorah</t>
  </si>
  <si>
    <t>https://twitter.com/dmahonesq</t>
  </si>
  <si>
    <t>https://twitter.com/crouchendplayrs</t>
  </si>
  <si>
    <t>https://twitter.com/denizelevett</t>
  </si>
  <si>
    <t>https://twitter.com/juanisidro</t>
  </si>
  <si>
    <t>https://twitter.com/swrve_inc</t>
  </si>
  <si>
    <t>https://twitter.com/oracle</t>
  </si>
  <si>
    <t>https://twitter.com/nogwashere</t>
  </si>
  <si>
    <t>https://twitter.com/rebequah1</t>
  </si>
  <si>
    <t>https://twitter.com/alisonbirtle</t>
  </si>
  <si>
    <t>https://twitter.com/dhr</t>
  </si>
  <si>
    <t>https://twitter.com/mutual_master</t>
  </si>
  <si>
    <t>https://twitter.com/dclark3105</t>
  </si>
  <si>
    <t>https://twitter.com/christiesinc</t>
  </si>
  <si>
    <t>https://twitter.com/pcfnews</t>
  </si>
  <si>
    <t>https://twitter.com/zerocancer</t>
  </si>
  <si>
    <t>https://twitter.com/prostateuk</t>
  </si>
  <si>
    <t>https://twitter.com/chrisjcoates</t>
  </si>
  <si>
    <t>https://twitter.com/thetimes</t>
  </si>
  <si>
    <t>https://twitter.com/smyth_chris</t>
  </si>
  <si>
    <t>https://twitter.com/hanleyontheball</t>
  </si>
  <si>
    <t>https://twitter.com/jpearso13006496</t>
  </si>
  <si>
    <t>https://twitter.com/27orchard</t>
  </si>
  <si>
    <t>https://twitter.com/sifktka</t>
  </si>
  <si>
    <t>https://twitter.com/news9tweets</t>
  </si>
  <si>
    <t>https://twitter.com/thilakhr</t>
  </si>
  <si>
    <t>https://twitter.com/dramirkhangp</t>
  </si>
  <si>
    <t>https://twitter.com/silverhiker1</t>
  </si>
  <si>
    <t>https://twitter.com/ashleybanjo</t>
  </si>
  <si>
    <t>https://twitter.com/chrispedlar1</t>
  </si>
  <si>
    <t>https://twitter.com/smallmandebbie</t>
  </si>
  <si>
    <t>https://twitter.com/timesforrhymes</t>
  </si>
  <si>
    <t>https://twitter.com/grasmerevillage</t>
  </si>
  <si>
    <t>https://twitter.com/rvgrasmere</t>
  </si>
  <si>
    <t>https://twitter.com/ryanfaz111</t>
  </si>
  <si>
    <t>https://twitter.com/zenandparis</t>
  </si>
  <si>
    <t>https://twitter.com/coutts1</t>
  </si>
  <si>
    <t>https://twitter.com/dawnbigley2</t>
  </si>
  <si>
    <t>https://twitter.com/cumbriazen</t>
  </si>
  <si>
    <t>https://twitter.com/antbigley</t>
  </si>
  <si>
    <t>https://twitter.com/rokelaurence</t>
  </si>
  <si>
    <t>https://twitter.com/campaignkate</t>
  </si>
  <si>
    <t>https://twitter.com/thewilliethorne</t>
  </si>
  <si>
    <t>https://twitter.com/dhrishikesh</t>
  </si>
  <si>
    <t>https://twitter.com/aaroncumminsnhs</t>
  </si>
  <si>
    <t>https://twitter.com/steeplechasing</t>
  </si>
  <si>
    <t>https://twitter.com/martina</t>
  </si>
  <si>
    <t>https://twitter.com/theironladyruns</t>
  </si>
  <si>
    <t>https://twitter.com/ceoprostateuk</t>
  </si>
  <si>
    <t>https://twitter.com/prostateukprofs</t>
  </si>
  <si>
    <t>https://twitter.com/simonmdlord</t>
  </si>
  <si>
    <t>https://twitter.com/veerhercules</t>
  </si>
  <si>
    <t>https://twitter.com/shivsena4maha</t>
  </si>
  <si>
    <t>https://twitter.com/shivsenart</t>
  </si>
  <si>
    <t>https://twitter.com/drseshinde</t>
  </si>
  <si>
    <t>https://twitter.com/mieknathshinde</t>
  </si>
  <si>
    <t>https://twitter.com/adityathackeray</t>
  </si>
  <si>
    <t>https://twitter.com/uddhavthackeray</t>
  </si>
  <si>
    <t>https://twitter.com/shivsena</t>
  </si>
  <si>
    <t>https://twitter.com/unhumanrights</t>
  </si>
  <si>
    <t>https://twitter.com/bjp4mp</t>
  </si>
  <si>
    <t>https://twitter.com/bjplive</t>
  </si>
  <si>
    <t>https://twitter.com/bjp4up</t>
  </si>
  <si>
    <t>https://twitter.com/bjp4delhi</t>
  </si>
  <si>
    <t>https://twitter.com/bjp4maharashtra</t>
  </si>
  <si>
    <t>https://twitter.com/bjp4india</t>
  </si>
  <si>
    <t>https://twitter.com/eknathkhadsebjp</t>
  </si>
  <si>
    <t>https://twitter.com/harinarayanbjp</t>
  </si>
  <si>
    <t>https://twitter.com/anshulv16011813</t>
  </si>
  <si>
    <t>https://twitter.com/drdineshbjp</t>
  </si>
  <si>
    <t>https://twitter.com/vasundharabjp</t>
  </si>
  <si>
    <t>https://twitter.com/shweta_shalini</t>
  </si>
  <si>
    <t>https://twitter.com/fadnavis_amruta</t>
  </si>
  <si>
    <t>https://twitter.com/dev_fadnavis</t>
  </si>
  <si>
    <t>https://twitter.com/cmomaharashtra</t>
  </si>
  <si>
    <t>https://twitter.com/gurudawalmalik</t>
  </si>
  <si>
    <t>https://twitter.com/puddledpete</t>
  </si>
  <si>
    <t>https://twitter.com/shelagh07</t>
  </si>
  <si>
    <t>https://twitter.com/philipdrinkwat6</t>
  </si>
  <si>
    <t>https://twitter.com/jennymcaleese</t>
  </si>
  <si>
    <t>https://twitter.com/godaddydave</t>
  </si>
  <si>
    <t>https://twitter.com/brettkurland</t>
  </si>
  <si>
    <t>https://twitter.com/tylerpaley</t>
  </si>
  <si>
    <t>https://twitter.com/hstmovemberfest</t>
  </si>
  <si>
    <t>https://twitter.com/shievsh</t>
  </si>
  <si>
    <t>https://twitter.com/movemberaus</t>
  </si>
  <si>
    <t>https://twitter.com/firassiddiqui1</t>
  </si>
  <si>
    <t>https://twitter.com/feed_your_beard</t>
  </si>
  <si>
    <t>https://twitter.com/indianbeard</t>
  </si>
  <si>
    <t>https://twitter.com/brocode4men</t>
  </si>
  <si>
    <t>https://twitter.com/mrsprostate</t>
  </si>
  <si>
    <t>https://twitter.com/kazzawilk</t>
  </si>
  <si>
    <t>https://twitter.com/itaysternberg</t>
  </si>
  <si>
    <t>https://twitter.com/michellebull4</t>
  </si>
  <si>
    <t>https://twitter.com/drtevaho</t>
  </si>
  <si>
    <t>https://twitter.com/darrenchaplin74</t>
  </si>
  <si>
    <t>https://twitter.com/duncombesue</t>
  </si>
  <si>
    <t>https://twitter.com/electronicarts</t>
  </si>
  <si>
    <t>https://twitter.com/faynski</t>
  </si>
  <si>
    <t>https://twitter.com/aquablation</t>
  </si>
  <si>
    <t>https://twitter.com/asklepiosgruppe</t>
  </si>
  <si>
    <t>https://twitter.com/bijeshc</t>
  </si>
  <si>
    <t>https://twitter.com/thorsten_bach</t>
  </si>
  <si>
    <t>https://twitter.com/dfkuki</t>
  </si>
  <si>
    <t>https://twitter.com/paulpanabaker</t>
  </si>
  <si>
    <t>https://twitter.com/crowleysdfk</t>
  </si>
  <si>
    <t>https://twitter.com/pedro_gaveston</t>
  </si>
  <si>
    <t>https://twitter.com/pokasoltes</t>
  </si>
  <si>
    <t>https://twitter.com/masculinismoesp</t>
  </si>
  <si>
    <t>https://twitter.com/nuadamedical</t>
  </si>
  <si>
    <t>https://twitter.com/prostateexperts</t>
  </si>
  <si>
    <t>https://twitter.com/justinnagle74</t>
  </si>
  <si>
    <t>https://twitter.com/fotosaad</t>
  </si>
  <si>
    <t>https://twitter.com/nilsbjorkman</t>
  </si>
  <si>
    <t>https://twitter.com/niklasa24</t>
  </si>
  <si>
    <t>https://twitter.com/fimpen20</t>
  </si>
  <si>
    <t>https://twitter.com/marthenbergman</t>
  </si>
  <si>
    <t>https://twitter.com/broadmeadpharma</t>
  </si>
  <si>
    <t>https://twitter.com/carolarthu</t>
  </si>
  <si>
    <t>https://twitter.com/claretempany</t>
  </si>
  <si>
    <t>https://twitter.com/becciibum</t>
  </si>
  <si>
    <t>https://twitter.com/robertsherman</t>
  </si>
  <si>
    <t>https://twitter.com/santiagoantero</t>
  </si>
  <si>
    <t>https://twitter.com/1967superchrged</t>
  </si>
  <si>
    <t>https://twitter.com/subs_missives</t>
  </si>
  <si>
    <t>https://twitter.com/tweetingibiza</t>
  </si>
  <si>
    <t>https://twitter.com/dlalande75</t>
  </si>
  <si>
    <t>https://twitter.com/accuray_fr</t>
  </si>
  <si>
    <t>https://twitter.com/radiotherapiefr</t>
  </si>
  <si>
    <t>https://twitter.com/reimagine_pca</t>
  </si>
  <si>
    <t>https://twitter.com/ruthiegrainger</t>
  </si>
  <si>
    <t>https://twitter.com/lborouniversity</t>
  </si>
  <si>
    <t>https://twitter.com/designmangrove</t>
  </si>
  <si>
    <t>https://twitter.com/forsyth</t>
  </si>
  <si>
    <t>https://twitter.com/brooksies_mo</t>
  </si>
  <si>
    <t>https://twitter.com/aams43</t>
  </si>
  <si>
    <t>https://twitter.com/vulgarviking</t>
  </si>
  <si>
    <t>https://twitter.com/natetwn</t>
  </si>
  <si>
    <t>https://twitter.com/movember_co</t>
  </si>
  <si>
    <t>leannrimes
I'm helping #Movember change the
face of men's health with my donation.
Join me in supporting this important
cause and of course my man @eddiecibrian
https://t.co/l7bUNP7fWp</t>
  </si>
  <si>
    <t xml:space="preserve">eddiecibrian
</t>
  </si>
  <si>
    <t>alfaromeoracing
They both managed to pick out a
top-notch #Movember moustache,
but can they find where to pin
it? Find out how @Charles_Leclerc
got on in his blindfold challenge!
_xD83D__xDE02_ #Alfaromeosauberf1team #MexicanGP
#MexicoGP #F1 https://t.co/ebLmceLUq2</t>
  </si>
  <si>
    <t xml:space="preserve">charles_leclerc
</t>
  </si>
  <si>
    <t>goalies119
As it’s November I’ll post a goalkeeper
with a moustache every day this
#Movember month. No.16 is Rene
Higuita. #goalkeeper #Higuita #moustache
#Colombia #goalkeeper @MovemberUK
#scorpionkick @higuitarene Visit
https://t.co/GBGGP93tYz for all
our goalkeeper heroes. https://t.co/KI0aCfKI8x</t>
  </si>
  <si>
    <t xml:space="preserve">higuitarene
</t>
  </si>
  <si>
    <t>ducatiuk
“This bike surprises everyone I
ride with” We love following Henry
Crew’s solo adventure around the
world as he raises funds for @MovemberUK:
https://t.co/gqGv6IBMYV #Movember
#ScramblerDucati #DesertSled https://t.co/DVfWqY9df2</t>
  </si>
  <si>
    <t xml:space="preserve">movemberuk
</t>
  </si>
  <si>
    <t>jayman0827
Congratulations on a great career.
Also, appreciate all of the support
from @kuhnj30 for #Movember, shaving
his beard to help support @MCWUrology.
Thanks for the great memories.
Enjoy retirement! https://t.co/PiQgmJZaSZ</t>
  </si>
  <si>
    <t xml:space="preserve">mcwurology
</t>
  </si>
  <si>
    <t xml:space="preserve">kuhnj30
</t>
  </si>
  <si>
    <t>tw_mahesh
RT @DucatiUK: “This bike surprises
everyone I ride with” We love following
Henry Crew’s solo adventure around
the world as he raises funds…</t>
  </si>
  <si>
    <t>kuahmel
November would make an excellent
Month of the Man what with #Movember
and #InternationalMensDay, plus
#AllBoysRock. If right wing weirdos
wouldn't ruin it all being negative,
incelish cucks about everything.</t>
  </si>
  <si>
    <t>cctracey
@botthms Would be good for #movember
_xD83D__xDC4D__xD83C__xDFFC_</t>
  </si>
  <si>
    <t xml:space="preserve">botthms
</t>
  </si>
  <si>
    <t>d_s_c
RT @DucatiUK: “This bike surprises
everyone I ride with” We love following
Henry Crew’s solo adventure around
the world as he raises funds…</t>
  </si>
  <si>
    <t>a2bmototraining
RT @DucatiUK: “This bike surprises
everyone I ride with” We love following
Henry Crew’s solo adventure around
the world as he raises funds…</t>
  </si>
  <si>
    <t>woodsabergele
RT @DucatiUK: “This bike surprises
everyone I ride with” We love following
Henry Crew’s solo adventure around
the world as he raises funds…</t>
  </si>
  <si>
    <t>robs83636775
Dj set from Drum'N'Bass Konferenca
2018. CONTAGIOUS IDEOLOGY #drumandbass
#dnb #music #goodmusiconly #party#
#club #dj #djset #contagious #ideology
#ljubljana #metelkova #galahala
#vikingbeard #movember #friday
#exited https://t.co/XsUIwJqkvu</t>
  </si>
  <si>
    <t>leannrimescib16
RT @leannrimes: I'm helping #Movember
change the face of men's health
with my donation. Join me in supporting
this important cause and of c…</t>
  </si>
  <si>
    <t>creationtech
Our Chicago team killed it in 2018
for supporting #CreationMakingADifference
! #FeedOurStarvingChildren #RedNoseDay
#WheelingFoodPantry #Movember #OvarianCancerAwarenessMonth
#WandsForWildlife #BerniesBookDrive
#BloodDrive #FoodDrive https://t.co/EMTzkinEEy</t>
  </si>
  <si>
    <t>imtschicago
RT @creationtech: Our Chicago team
killed it in 2018 for supporting
#CreationMakingADifference ! #FeedOurStarvingChildren
#RedNoseDay #Whee…</t>
  </si>
  <si>
    <t>holinergroup
#Movember puts the spotlight on
#MensHealth - share these health
tips with a loved one today! #HolinerGroup
https://t.co/6aQdSh55zn https://t.co/EwKSR7KExl</t>
  </si>
  <si>
    <t>brigittemunich
RT @vmuffatjeandet: 30 ans et toutes
ses dents _xD83D__xDE01_ ! Merci à tous pour
vos gentils messages, rendez-vous
en fin de saison pour fêter cette
no…</t>
  </si>
  <si>
    <t>vmuffatjeandet
30 ans et toutes ses dents _xD83D__xDE01_ !
Merci à tous pour vos gentils messages,
rendez-vous en fin de saison pour
fêter cette nouvelle dizaine _xD83D__xDE31__xD83D__xDE09_
#LesSecretsDeLaForme #BrasCassé
#OldChris #Movember #SiALaVida
https://t.co/EZCalduG6m</t>
  </si>
  <si>
    <t>jazminholm
RT @vmuffatjeandet: 30 ans et toutes
ses dents _xD83D__xDE01_ ! Merci à tous pour
vos gentils messages, rendez-vous
en fin de saison pour fêter cette
no…</t>
  </si>
  <si>
    <t>mounetjulien
RT @vmuffatjeandet: 30 ans et toutes
ses dents _xD83D__xDE01_ ! Merci à tous pour
vos gentils messages, rendez-vous
en fin de saison pour fêter cette
no…</t>
  </si>
  <si>
    <t>drcnfzd
@vanbadham @BenDixon20002 @DonWestley1
@FilesOfDresden @JamilaRizvi #Movember
!? Its easy to blame. 1 bad cop
doesnt mean all are. I know, twice.
Its a natural feeling that will
pass over time, being conscious
of it can help to subdue it so
you dont do what Ive done &amp;amp;
look like a total f¥€knut #MentalHealthAwareness
#Beyondblue</t>
  </si>
  <si>
    <t xml:space="preserve">jamilarizvi
</t>
  </si>
  <si>
    <t xml:space="preserve">filesofdresden
</t>
  </si>
  <si>
    <t xml:space="preserve">donwestley1
</t>
  </si>
  <si>
    <t xml:space="preserve">bendixon20002
</t>
  </si>
  <si>
    <t xml:space="preserve">vanbadham
</t>
  </si>
  <si>
    <t>mtothaaz
RT @MtothaAZ: New track “VACATION”
Video coming soon feature with
@JazzyTSENT from upcoming mixtape.
- RT show LOVE LIKE show SUPPORT…</t>
  </si>
  <si>
    <t xml:space="preserve">jazzytsent
</t>
  </si>
  <si>
    <t>cleefhanger
De hecho durante todo el mes de
noviembre se celebra el #movember
para concienciar sobre los temas
de salud de los hombres. #8m</t>
  </si>
  <si>
    <t>usofallido
@buenolovemos Googlear #Movember
ayuda. Creo que la visualización
de los problemas de salud es una
bandera digna.</t>
  </si>
  <si>
    <t xml:space="preserve">buenolovemos
</t>
  </si>
  <si>
    <t>ronfsilva
Merry mustache to all! #ronsilva
#drawing #art #artwork #digital
#traditional #portrait #illustration
#oldies #movember #galleryofmo
#2014 https://t.co/J38H9r1P9y</t>
  </si>
  <si>
    <t>redpegmarketing
#views from our live Q&amp;amp;A...
#movember https://t.co/SPzsNeg5Xx</t>
  </si>
  <si>
    <t>estebanpilar10
RT @ceipsangil: Miércoles 13 de
marzo a las 13:15 tenéis una cita
para conocer nuestro Centro ¡Os
esperamos!#Jornadapuertasabiertas
#Centro…</t>
  </si>
  <si>
    <t>ceipsangil
Miércoles 13 de marzo a las 13:15
tenéis una cita para conocer nuestro
Centro ¡Os esperamos!#Jornadapuertasabiertas
#CentrosEducacyl #Nivel5TIC #SelloLeoTic
#EducaciónResponsable #ER #Sellovidasaludable
#FundaciónAlonsoLozano #EducaciónInclusiva
#Centro11F #Movember y mucho más..
https://t.co/ibStFuaPQd</t>
  </si>
  <si>
    <t>gocuar
RT @ceipsangil: Miércoles 13 de
marzo a las 13:15 tenéis una cita
para conocer nuestro Centro ¡Os
esperamos!#Jornadapuertasabiertas
#Centro…</t>
  </si>
  <si>
    <t>carlofabio1
@LionelMedia It's called #Movember.
https://t.co/L9SIfLhYEe</t>
  </si>
  <si>
    <t xml:space="preserve">lionelmedia
</t>
  </si>
  <si>
    <t>murphopolis
⁦@GuinnessIreland⁩ ⁦@GuinnessUS⁩
#movember https://t.co/QjOZya55Zo</t>
  </si>
  <si>
    <t xml:space="preserve">guinnessus
</t>
  </si>
  <si>
    <t xml:space="preserve">guinnessireland
</t>
  </si>
  <si>
    <t>bliddan
Då var #Movember slut... Dags att
åka hem och raka sig :) http://t.co/iQPBVLSDca</t>
  </si>
  <si>
    <t>alysse_stasio
RT @bliddan: Då var #Movember slut...
Dags att åka hem och raka sig :)
http://t.co/iQPBVLSDca</t>
  </si>
  <si>
    <t>hortonmotor
RT @DucatiUK: “This bike surprises
everyone I ride with” We love following
Henry Crew’s solo adventure around
the world as he raises funds…</t>
  </si>
  <si>
    <t>jmesillett
@DrSKnapp @brycecat13 @VivekPillai4
@TJCoats Dr Knapp it is brave of
you to be bringing up facial hair...
I still have #movember pictures.
See also @SteJCB</t>
  </si>
  <si>
    <t xml:space="preserve">stejcb
</t>
  </si>
  <si>
    <t xml:space="preserve">tjcoats
</t>
  </si>
  <si>
    <t xml:space="preserve">vivekpillai4
</t>
  </si>
  <si>
    <t xml:space="preserve">brycecat13
</t>
  </si>
  <si>
    <t xml:space="preserve">drsknapp
</t>
  </si>
  <si>
    <t>dominicpurcei
#menshealth #movember #prostate
#prostatecancer #fear. Fear is
the look in my eyes before I went
in… https://t.co/D8UKlspEsV</t>
  </si>
  <si>
    <t>eimor66
@joerogan Are you sure? Looks more
like the #movember issue_xD83D__xDE09_</t>
  </si>
  <si>
    <t xml:space="preserve">joerogan
</t>
  </si>
  <si>
    <t>1863football
We need to work at ensuring no
man dies of #TesticularCancer.
For Dylan &amp;amp; those who have
been tortured by this illness #coyi
#movember #menshealth #LifeWithCancer
https://t.co/LqM67MuxBy</t>
  </si>
  <si>
    <t>gestoertebeker
@HerrEberhardt @krischanprivat
Im #movember haben wir kein Spiel
verloren!</t>
  </si>
  <si>
    <t xml:space="preserve">krischanprivat
</t>
  </si>
  <si>
    <t xml:space="preserve">herreberhardt
</t>
  </si>
  <si>
    <t>tomo_matsushima
RT @movemberjp: 精巣腫瘍は20-40代という若い世代、働き盛りに発症が多いがんなんだって！精巣が腫れても痛みない事が多いらしい…異変を感じたら病院へ相談だ！絶対。御許可頂いたので、J-TAGさんの情報もこれから追々お伝えしていきますね_xD83D__xDE46_‍♂️ホームページもGre…</t>
  </si>
  <si>
    <t>movemberjp
【Mo-festa Cancer Forum動画】 特に患者シンポジウムは是非みて頂きたいです_xD83D__xDCBB_✨霜月もこの会場で聴いていましたが、当事者の方々のお言葉は一つ一つが深く。心に沁みる本当に良いお話でした_xD83C__xDF40_✨
https://t.co/pOa7PuqEox #前立腺がん
#精巣腫瘍 #男性乳がん #Movember https://t.co/r2Adgl99hO</t>
  </si>
  <si>
    <t>albator7438
RT @vmuffatjeandet: 30 ans et toutes
ses dents _xD83D__xDE01_ ! Merci à tous pour
vos gentils messages, rendez-vous
en fin de saison pour fêter cette
no…</t>
  </si>
  <si>
    <t>trevorbranton
@JeremyClarkson When raising money
for #Movember https://t.co/ZJXP2ix5SS</t>
  </si>
  <si>
    <t xml:space="preserve">jeremyclarkson
</t>
  </si>
  <si>
    <t>mexicogp
_xD83C__xDDF2__xD83C__xDDFD_@HillF1 ya está listo con su
bigote para apoyar a #Movember
y mostrar su apoyo por los problemas
de salud de los hombres. _xD83D__xDE01_ ¿Tu
ya tienes el tuyo preparado? _xD83C__xDDFA__xD83C__xDDF8_Damon
Hill is ready with his mustache
to support #Movember and show his
support for men's health problems.
#F1 https://t.co/80EAn45nXw</t>
  </si>
  <si>
    <t xml:space="preserve">hillf1
</t>
  </si>
  <si>
    <t>crazyho00313839
RT @mexicogp: _xD83C__xDDF2__xD83C__xDDFD_@HillF1 ya está
listo con su bigote para apoyar
a #Movember y mostrar su apoyo
por los problemas de salud de los
hombres. _xD83D__xDE01_…</t>
  </si>
  <si>
    <t>movemberireland
.@TheRock looking pretty fly in
his high school yearbook at age,
what, 18? That’s not fair. #TBT
#Movember http://t.co/T2WjCYkI15</t>
  </si>
  <si>
    <t xml:space="preserve">therock
</t>
  </si>
  <si>
    <t>bethunemaurice
RT @MovemberIreland: .@TheRock
looking pretty fly in his high
school yearbook at age, what, 18?
That’s not fair. #TBT #Movember
http://t.co…</t>
  </si>
  <si>
    <t>chrisbeattie40
Counting down the days to hanging
with @NickFrendo in a place that
now feels like a second home -
Girona we are coming soon! #mysommets
#endurance #Movember https://t.co/X2b9XNZQnf</t>
  </si>
  <si>
    <t xml:space="preserve">nickfrendo
</t>
  </si>
  <si>
    <t>samtalkssex
RT @ElvinBox: Why #prostatecancer
survivors should be helped to enjoy
sexual intimacy; it is sure to
aid recovery #prostatecancerawarenessm…</t>
  </si>
  <si>
    <t>elvinbox
I was lucky, had an MRI prior to
Biopsy &amp;amp; diagnosis &amp;amp; treatment
were Spot On Please RT this excellent
piece of advice from Prof. M. Emberton.
Many thanks in advance #Movember
#MenUnited #LifeWithCancer #EAU19
#prostatecancer https://t.co/cBvcAAlfz2</t>
  </si>
  <si>
    <t>smchstrack
#Movember is upon us! @matthewfatino
and the Movember Club is selling
wristbands for $2 at lunch this
and next week! http://t.co/ZUWwHNU1fq</t>
  </si>
  <si>
    <t>iminbreeder
RT @SMCHSTrack: #Movember is upon
us! @matthewfatino and the Movember
Club is selling wristbands for
$2 at lunch this and next week!
http:/…</t>
  </si>
  <si>
    <t>mhrashman
@SusanCalman I adopted Lester Bangs
from @Yorkscatrescue in memory
of a dear cat mad friend who’d
just died of prostate cancer. #Movember
https://t.co/2BXgJoFnIF</t>
  </si>
  <si>
    <t xml:space="preserve">yorkscatrescue
</t>
  </si>
  <si>
    <t xml:space="preserve">susancalman
</t>
  </si>
  <si>
    <t>steven_g_martin
Thanks to a lovely matching gift
from the company of one of my donors,
my #Movember total reached $449,
and my team's total eclipsed the
$900 level. Hurrah! And thank you!
(It was a nice way to begin a Monday,
and I have a better idea of what
goals to set next year.) https://t.co/fbinAUNEeu</t>
  </si>
  <si>
    <t>mobroscot
#Movember #SeeAustralia #GDayUSA
#australiasxsw https://t.co/pNbbLc1l4e</t>
  </si>
  <si>
    <t>engineertr1g
@Wolf_InTheWilds Yup actually,
I celebrate it while participating
in #Movember on November 19.</t>
  </si>
  <si>
    <t xml:space="preserve">wolf_inthewilds
</t>
  </si>
  <si>
    <t>donald26637137
RT @ElvinBox: Utterly dismayed
that between 15-20% of men are
diagnosed with #prostatecancer
at Stage 4 which; sadly, is incurable
#menunit…</t>
  </si>
  <si>
    <t>charlie69446075
6 Years Cancer Free!!!!!! #prostatecancercanada
#prostatecancercanadaatlantic #prostatecancer
#prostatecancerawareness #movember
#cancerfree https://t.co/Ouns8z8I6t</t>
  </si>
  <si>
    <t>annebreakeyhart
RT @Charlie69446075: 6 Years Cancer
Free!!!!!! #prostatecancercanada
#prostatecancercanadaatlantic #prostatecancer
#prostatecancerawareness…</t>
  </si>
  <si>
    <t>scottco
I’m now part of the #Movember movement.
Check out my awesome Movember poster
here: //cdn.movember.com/uploads/member-download/PersonalisedPosters/1/1397/13976878/Poster.pdf
https://t.co/fNFJyh7Hq1</t>
  </si>
  <si>
    <t>barbhairshop
#barbier #barbershop #barber #men
#barbering #barbershopconnect #cannes
#frenchriviera #cotedazur #movember
#leroofcannes #evenementiel #menstyle
#oldschool #lovemyjob #barbhairshop
à… https://t.co/FDknpGmMJa</t>
  </si>
  <si>
    <t>martacuellar4
RT @ceipsangil: Miércoles 13 de
marzo a las 13:15 tenéis una cita
para conocer nuestro Centro ¡Os
esperamos!#Jornadapuertasabiertas
#Centro…</t>
  </si>
  <si>
    <t>alex_muc86
Dem @nurdertim alles Gute zum Geburtstag.
Möge dein Bart wieder so prächtig
wachsen wie vor dem #Movember.</t>
  </si>
  <si>
    <t xml:space="preserve">nurdertim
</t>
  </si>
  <si>
    <t>isabelmarinero
RT @ceipsangil: Miércoles 13 de
marzo a las 13:15 tenéis una cita
para conocer nuestro Centro ¡Os
esperamos!#Jornadapuertasabiertas
#Centro…</t>
  </si>
  <si>
    <t>devxvda
6 months ago I donated €845 to
@MovemberIreland. Today I donated
€820. Together we can help other
men going through testicular and
prostate cancer. #Movember</t>
  </si>
  <si>
    <t>thegymgroup
All of our gyms up and down the
country are still going strong
for Move for Movember Day. Remember
we’re open 24 hours a day, so it’s
not too late to get involved: https://t.co/vmaVVzfPdd
#MoveForMovemberDay #Movember #StopMenDyingTooYoung
https://t.co/Bhko12H4dI</t>
  </si>
  <si>
    <t>dangeezer3
RT @TheGymGroup: All of our gyms
up and down the country are still
going strong for Move for Movember
Day. Remember we’re open 24 hours
a d…</t>
  </si>
  <si>
    <t>mannanzaheer
@NakviTazi We have a whole month...
November it is... #Movember</t>
  </si>
  <si>
    <t xml:space="preserve">nakvitazi
</t>
  </si>
  <si>
    <t>tomastpcosta
RT @alfaromeoracing: They both
managed to pick out a top-notch
#Movember moustache, but can they
find where to pin it? Find out
how @Charl…</t>
  </si>
  <si>
    <t xml:space="preserve">charl
</t>
  </si>
  <si>
    <t>link_mag
Bands on the Run The Blackpool
Music Run Festival returns on Sunday
16th June https://t.co/G1qRukdvNr
@bpoolmusicrun #blackpool #musicrun
#BMR2019 #blackpoolrocks #blackpoolbands
#movember https://t.co/3DhLCQHoDO</t>
  </si>
  <si>
    <t>bpoolmusicrun
RT @LINK_MAG: Bands on the Run
The Blackpool Music Run Festival
returns on Sunday 16th June https://t.co/G1qRukdvNr
@bpoolmusicrun #bla…</t>
  </si>
  <si>
    <t>havebike
These moustachio'd chaps are #cycling
from London to Japan for #Movember
_xD83D__xDC68__xD83C__xDFFB__xD83D__xDC68__xD83C__xDFFD__xD83D__xDC4C__xD83C__xDFFB__xD83D__xDEB2__xD83C__xDDEC__xD83C__xDDE7__xD83C__xDDEF__xD83C__xDDF5_ https://t.co/suDBYE800C</t>
  </si>
  <si>
    <t>artstmi
RT @movemberjp: 【お髭ペン】 こんなMovemberにぴったりgoodsを
どこでget出来るの。。。( ˙灬˙ ก) _xD83D__xDC99_ というわけで✨
行ってきました！ #Flyingtiger #Movember
https://t.co/9V7cZ5tlX1</t>
  </si>
  <si>
    <t>mymazinlife
این آقا شاید فراموش کرده که این
همه مرد هستند که ماه نوامبر به
خاطر اطلاع رسانی سبیل می گذارند
و یا ریش‌هاشون را نمی تراشند. #noshavenovember
#movember https://t.co/xq251P5qnI</t>
  </si>
  <si>
    <t>unrulyco
Great session from @NewsUK Mark
Fields @IABUK this afternoon on
delivering an incredibly successful
#movember campaign https://t.co/NEdq0mWBxK</t>
  </si>
  <si>
    <t xml:space="preserve">iabuk
</t>
  </si>
  <si>
    <t xml:space="preserve">newsuk
</t>
  </si>
  <si>
    <t>acredite_co
Be bearded. Be brave. #Movember
e Novembro Azul. Leia este e outros
artigos no blog da AcrediteCo!
https://t.co/uqYOdWcRJJ #barba
#barbudo #beard #bearded #bigode</t>
  </si>
  <si>
    <t>rtmonson
@matt_dumba Way to go! Thanks for
being a force of positivity! Best
wishes on a swift and sure recovery.
The Wild need ya back. And #Movember</t>
  </si>
  <si>
    <t xml:space="preserve">matt_dumba
</t>
  </si>
  <si>
    <t>bunckie
Doneer om mijn vriend(in) dit jaar
in #Movember te helpen broodnodige
fondsen te werven voor de #gezondheidvandeman
– voor alle vaders, broers, zoons
en vrienden in ons leven. Voorkom
dat mannen te jong overlijden.</t>
  </si>
  <si>
    <t>ecuadordon
RT @NSRasta: It was getting a little
'ratty' looking #Movember to March,
@TheBeardAdvent and there is no
#cellular where I shaved it. You
w…</t>
  </si>
  <si>
    <t xml:space="preserve">thebeardadvent
</t>
  </si>
  <si>
    <t>nsrasta
@NateTWN @VulgarViking Did mine
first week of March: It's a yearly
#Movember to March beard https://t.co/ICEx4Fmjly</t>
  </si>
  <si>
    <t>ruby_redsky
#movember rings https://t.co/1zXGtc2n5z
https://t.co/EHFAENVvW5 #gadgets#gift</t>
  </si>
  <si>
    <t>happydogsocial
From the #icebucketchallenge to
#movember, charity campaigns that
go viral are a great example of
how social media can be used positively.
Here’s the latest: #Trashtag: The
online challenge cleaning places
up https://t.co/sJl6HZKl7D I love
a feel-good #socialmedia story!</t>
  </si>
  <si>
    <t>blackdiamondbdn
A throwback from Tom's mustache
back in November for our Movember
mustache contest! He was the winner
and won an American Express Gift
Card! #tbt #throwback #Movember
https://t.co/CPnm3x0E1g</t>
  </si>
  <si>
    <t>zorro_7cu
RT @goalies119: As it’s November
I’ll post a goalkeeper with a moustache
every day this #Movember month.
No.16 is Rene Higuita. #goalkeeper…</t>
  </si>
  <si>
    <t>blueskieschina
@JeremyClarkson #Movember dare
you</t>
  </si>
  <si>
    <t>maggiesmersey
This weeks Friday Fundraiser goes
to Paul Rodgers. Paul has raised
a massive £180 for Maggie's by
taking part in Movember. Paul shaved
off his beard and grew a groovy
mustache in it's place - how amazing!
Thank you so much for all of your
support Paul and well done!! #movember
https://t.co/wjbklkXZNc</t>
  </si>
  <si>
    <t>gpsconsultingco
Meet Our #Movember Contest Winner
at GPS #ProstateCancer https://t.co/0yHW21DkR1</t>
  </si>
  <si>
    <t>chaonaut
#Vettel’s moustache is incredible,
not sure if he forgot #Movember
is over or if he’s given up on
life. #f1 #AusGP</t>
  </si>
  <si>
    <t>frunk_1138
@remyvanmannekes Maar het is bijna
#Movember!</t>
  </si>
  <si>
    <t xml:space="preserve">remyvanmannekes
</t>
  </si>
  <si>
    <t>fmp0ja
RT @movemberjp: 【Mo-festa Cancer
Forum動画】 2018年11月24日に行われたMo-festa
Cancer Forumの動画です_xD83C__xDF40_前立腺がんや精巣腫瘍の専門治療や病気との向き合い方など、エキスパートの先生方や当事者の方々の素晴らしいお話が…</t>
  </si>
  <si>
    <t>gainhealthcamp
RT @dinfomall: #supplements #men
#diet #vitamins #health #movember
#protein #vitamin #vitamind #nutrition
#taking #loss #review #hair #game…</t>
  </si>
  <si>
    <t>dinfomall
#supplements #men #diet #vitamins
#health #movember #protein #vitamin
#vitamind #nutrition #taking #loss
#review #hair #gamedev #maternity
#cosmetics #fashion #beauty #headphones
#business #health #fitness #weightloss
Puritan's Pride Deal of the day!
https://t.co/pZScWstTEa https://t.co/DFHtJzHrfB</t>
  </si>
  <si>
    <t>game_devbot
RT @dinfomall: #supplements #men
#diet #vitamins #health #movember
#protein #vitamin #vitamind #nutrition
#taking #loss #review #hair #game…</t>
  </si>
  <si>
    <t>pasys
RT @movemberjp: 【Mo-festa Cancer
Forum動画】 2018年11月24日に行われたMo-festa
Cancer Forumの動画です_xD83C__xDF40_前立腺がんや精巣腫瘍の専門治療や病気との向き合い方など、エキスパートの先生方や当事者の方々の素晴らしいお話が…</t>
  </si>
  <si>
    <t>stevedickernl
@dwancherry My #Movember stache
is always Ross-inspired. @LievSchreiber</t>
  </si>
  <si>
    <t xml:space="preserve">lievschreiber
</t>
  </si>
  <si>
    <t xml:space="preserve">dwancherry
</t>
  </si>
  <si>
    <t>tape_business
Last year, I took part in #Movember
to raise awareness for #MentalHealth.
The rate of suicide is alarmingly
high, particularly in men. On average
we lose a man to suicide every
minute of every day. 6 out of 10
suicides are men. It's okay, not
to be okay. Please reach out for
help https://t.co/tTMF8LeiUz</t>
  </si>
  <si>
    <t>evwanttobe
@elonmusk But Y the mustache? Save
it for #Movember</t>
  </si>
  <si>
    <t xml:space="preserve">elonmusk
</t>
  </si>
  <si>
    <t>_cloudsolutions
#Prostatecancer is the second most
common type of cancer in men worldwide.
Do the test and stay safe. #Movember
#CloudSolutions https://t.co/Qd7j7kbRRE</t>
  </si>
  <si>
    <t>alybnorah
RT @_CloudSolutions: #Prostatecancer
is the second most common type
of cancer in men worldwide. Do
the test and stay safe. #Movember
#Cl…</t>
  </si>
  <si>
    <t>dmahonesq
RT @crouchendplayrs: For #StPatricksDay
say hello to the super talented
Jamin O'Donovan who plays master
manipulator Hobbs in @crouchendpla…</t>
  </si>
  <si>
    <t>crouchendplayrs
For #StPatricksDay say hello to
the super talented Jamin O'Donovan
who plays master manipulator Hobbs
in @crouchendplayrs production
of @ASoldiersSong #amdram #n8 #MeetTheCast
#movember?! Don’t forget to buy
your tickets now (!) for 27th -
31st Mar at https://t.co/IDu0v5EPv8
https://t.co/N7WnMDEfJJ</t>
  </si>
  <si>
    <t>denizelevett
RT @crouchendplayrs: For #StPatricksDay
say hello to the super talented
Jamin O'Donovan who plays master
manipulator Hobbs in @crouchendpla…</t>
  </si>
  <si>
    <t>juanisidro
y era de #Movember desde antes
de que fuera cool. https://t.co/24kbBubMHW</t>
  </si>
  <si>
    <t>swrve_inc
Before you head to #ModernCX read
how #Movember tripled their mobile
engagement using Swrve and @Oracle
Marketing Cloud. https://t.co/hbLBiXjRMp
https://t.co/vMaCpUAh9a</t>
  </si>
  <si>
    <t xml:space="preserve">oracle
</t>
  </si>
  <si>
    <t>nogwashere
If it had been $3.50 I would grow
a #movember mustache exept for
that i can be done this i dont
know what to think about dropping
out.</t>
  </si>
  <si>
    <t>rebequah1
RT @crouchendplayrs: For #StPatricksDay
say hello to the super talented
Jamin O'Donovan who plays master
manipulator Hobbs in @crouchendpla…</t>
  </si>
  <si>
    <t>alisonbirtle
RT @ElvinBox: @TheIronLadyRuns
@Hanleyontheball @Martina @ChrisJCoates
@steeplechasing @aaroncumminsNHS
@AlisonBirtle @TheWillieThorne
@dhr…</t>
  </si>
  <si>
    <t xml:space="preserve">dhr
</t>
  </si>
  <si>
    <t>mutual_master
RT @movemberjp: 【Mo-festa Cancer
Forum動画】 特に患者シンポジウムは是非みて頂きたいです_xD83D__xDCBB_✨霜月もこの会場で聴いていましたが、当事者の方々のお言葉は一つ一つが深く。心に沁みる本当に良いお話でした_xD83C__xDF40_✨
https://t.co/pOa7Pu…</t>
  </si>
  <si>
    <t>dclark3105
RT @ElvinBox: @Hanleyontheball
@Smyth_Chris @thetimes @ChrisJCoates
@ProstateUK @ZEROCancer @PCFnews
@ChristiesInc For God's sake @Smyth_Ch…</t>
  </si>
  <si>
    <t xml:space="preserve">christiesinc
</t>
  </si>
  <si>
    <t xml:space="preserve">pcfnews
</t>
  </si>
  <si>
    <t xml:space="preserve">zerocancer
</t>
  </si>
  <si>
    <t xml:space="preserve">prostateuk
</t>
  </si>
  <si>
    <t>chrisjcoates
RT @ElvinBox: @Hanleyontheball
@Smyth_Chris @thetimes @ChrisJCoates
@ProstateUK @ZEROCancer @PCFnews
@ChristiesInc For God's sake @Smyth_Ch…</t>
  </si>
  <si>
    <t xml:space="preserve">thetimes
</t>
  </si>
  <si>
    <t xml:space="preserve">smyth_chris
</t>
  </si>
  <si>
    <t xml:space="preserve">hanleyontheball
</t>
  </si>
  <si>
    <t>jpearso13006496
RT @ElvinBox: This headline IS
utterly irresponsible &amp;amp; an
insult to millions of people, globally,
trying to STOP #prostatecancer
being a ki…</t>
  </si>
  <si>
    <t>27orchard
RT @ElvinBox: This headline IS
utterly irresponsible &amp;amp; an
insult to millions of people, globally,
trying to STOP #prostatecancer
being a ki…</t>
  </si>
  <si>
    <t>sifktka
Coverage by @NEWS9TWEETS ￼of Save
Indian Family - Karnataka's #InternationalMensDay
celebrations at Town Hall, Bengaluru
#MensDay19Nov #Movember https://t.co/7mBL4uXrOu</t>
  </si>
  <si>
    <t xml:space="preserve">news9tweets
</t>
  </si>
  <si>
    <t>thilakhr
RT @SIFKtka: Coverage by @NEWS9TWEETS
￼of Save Indian Family - Karnataka's
#InternationalMensDay celebrations
at Town Hall, Bengaluru #Mens…</t>
  </si>
  <si>
    <t xml:space="preserve">dramirkhangp
</t>
  </si>
  <si>
    <t>silverhiker1
RT @ElvinBox: @SilverHiker1 @RokeLaurence
@AntBigley @CumbriaZen @dawnbigley2
@Coutts1 @ChrisJCoates @ZenandParis
@ryanfaz111 @RVGrasmere @…</t>
  </si>
  <si>
    <t xml:space="preserve">ashleybanjo
</t>
  </si>
  <si>
    <t xml:space="preserve">chrispedlar1
</t>
  </si>
  <si>
    <t xml:space="preserve">smallmandebbie
</t>
  </si>
  <si>
    <t xml:space="preserve">timesforrhymes
</t>
  </si>
  <si>
    <t xml:space="preserve">grasmerevillage
</t>
  </si>
  <si>
    <t xml:space="preserve">rvgrasmere
</t>
  </si>
  <si>
    <t xml:space="preserve">ryanfaz111
</t>
  </si>
  <si>
    <t xml:space="preserve">zenandparis
</t>
  </si>
  <si>
    <t xml:space="preserve">coutts1
</t>
  </si>
  <si>
    <t xml:space="preserve">dawnbigley2
</t>
  </si>
  <si>
    <t xml:space="preserve">cumbriazen
</t>
  </si>
  <si>
    <t xml:space="preserve">antbigley
</t>
  </si>
  <si>
    <t xml:space="preserve">rokelaurence
</t>
  </si>
  <si>
    <t xml:space="preserve">campaignkate
</t>
  </si>
  <si>
    <t xml:space="preserve">thewilliethorne
</t>
  </si>
  <si>
    <t xml:space="preserve">dhrishikesh
</t>
  </si>
  <si>
    <t xml:space="preserve">aaroncumminsnhs
</t>
  </si>
  <si>
    <t xml:space="preserve">steeplechasing
</t>
  </si>
  <si>
    <t xml:space="preserve">martina
</t>
  </si>
  <si>
    <t xml:space="preserve">theironladyruns
</t>
  </si>
  <si>
    <t xml:space="preserve">ceoprostateuk
</t>
  </si>
  <si>
    <t xml:space="preserve">prostateukprofs
</t>
  </si>
  <si>
    <t xml:space="preserve">simonmdlord
</t>
  </si>
  <si>
    <t>veerhercules
RT @VeerHercules: @GuruDawalMalik
@CMOMaharashtra @Dev_Fadnavis @fadnavis_amruta
@shweta_shalini @VasundharaBJP
@drdineshbjp @AnshulV160118…</t>
  </si>
  <si>
    <t xml:space="preserve">shivsena4maha
</t>
  </si>
  <si>
    <t xml:space="preserve">shivsenart
</t>
  </si>
  <si>
    <t xml:space="preserve">drseshinde
</t>
  </si>
  <si>
    <t xml:space="preserve">mieknathshinde
</t>
  </si>
  <si>
    <t xml:space="preserve">adityathackeray
</t>
  </si>
  <si>
    <t xml:space="preserve">uddhavthackeray
</t>
  </si>
  <si>
    <t xml:space="preserve">shivsena
</t>
  </si>
  <si>
    <t xml:space="preserve">unhumanrights
</t>
  </si>
  <si>
    <t xml:space="preserve">bjp4mp
</t>
  </si>
  <si>
    <t xml:space="preserve">bjplive
</t>
  </si>
  <si>
    <t xml:space="preserve">bjp4up
</t>
  </si>
  <si>
    <t xml:space="preserve">bjp4delhi
</t>
  </si>
  <si>
    <t xml:space="preserve">bjp4maharashtra
</t>
  </si>
  <si>
    <t xml:space="preserve">bjp4india
</t>
  </si>
  <si>
    <t xml:space="preserve">eknathkhadsebjp
</t>
  </si>
  <si>
    <t xml:space="preserve">harinarayanbjp
</t>
  </si>
  <si>
    <t xml:space="preserve">anshulv16011813
</t>
  </si>
  <si>
    <t xml:space="preserve">drdineshbjp
</t>
  </si>
  <si>
    <t xml:space="preserve">vasundharabjp
</t>
  </si>
  <si>
    <t xml:space="preserve">shweta_shalini
</t>
  </si>
  <si>
    <t xml:space="preserve">fadnavis_amruta
</t>
  </si>
  <si>
    <t xml:space="preserve">dev_fadnavis
</t>
  </si>
  <si>
    <t xml:space="preserve">cmomaharashtra
</t>
  </si>
  <si>
    <t xml:space="preserve">gurudawalmalik
</t>
  </si>
  <si>
    <t>puddledpete
RT @ElvinBox: I was lucky, had
an MRI prior to Biopsy &amp;amp; diagnosis
&amp;amp; treatment were Spot On Please
RT this excellent piece of advice
from Pr…</t>
  </si>
  <si>
    <t>shelagh07
RT @ElvinBox: I was lucky, had
an MRI prior to Biopsy &amp;amp; diagnosis
&amp;amp; treatment were Spot On Please
RT this excellent piece of advice
from Pr…</t>
  </si>
  <si>
    <t>philipdrinkwat6
RT @ElvinBox: I was lucky, had
an MRI prior to Biopsy &amp;amp; diagnosis
&amp;amp; treatment were Spot On Please
RT this excellent piece of advice
from Pr…</t>
  </si>
  <si>
    <t>jennymcaleese
RT @ElvinBox: This headline IS
utterly irresponsible &amp;amp; an
insult to millions of people, globally,
trying to STOP #prostatecancer
being a ki…</t>
  </si>
  <si>
    <t>godaddydave
#freefacebookads #movember #facebookads
#facebookmarketing #getleads #facebookleads
#facebook #facebookbusiness #instabusiness
#digitalleads #digitalmarketing
#content #facebookcontent #qualifiedleads
#marketing #funnel #brisbanebusiness
#onlinemarketing #brisbane #creative
#tdd https://t.co/bK6Ua1NVb8</t>
  </si>
  <si>
    <t>brettkurland
@TylerPaley LOL. I've only had
the beard for about 3 1/2 years.
Fun fact: grew it for #Movember
in 2015 and then never shaved it
off._xD83E__xDDD4_</t>
  </si>
  <si>
    <t xml:space="preserve">tylerpaley
</t>
  </si>
  <si>
    <t>hstmovemberfest
Oh shit! That new DC Movember gear!
#HSt #Movember #DMV https://t.co/6xOYL0qBjH</t>
  </si>
  <si>
    <t>shievsh
I am growing my mustache 4 #Movember
&amp;amp; supporting @MovemberAUS Stop
MEN dying too young ! https://t.co/fMHFybFbAU
https://t.co/LVbHlCuDNh</t>
  </si>
  <si>
    <t xml:space="preserve">movemberaus
</t>
  </si>
  <si>
    <t>firassiddiqui1
RT @shievsh: I am growing my mustache
4 #Movember &amp;amp; supporting @MovemberAUS
Stop MEN dying too young ! https://t.co/fMHFybFbAU
https://t.…</t>
  </si>
  <si>
    <t>feed_your_beard
An Amazing presentation by @indianbeard
Outstanding brother!! Thanks for
sending this. #Repost @indianbeard
with get_repost ・・・ All About #Beard
#beardgame #movember #noshavenovember…
https://t.co/PJIhOzf2Lz</t>
  </si>
  <si>
    <t>indianbeard
RT @brocode4men: Gentlemen, put
down your Razors, It’s No shave
november. Today featuring @IndianBeard
. . #Brocode #noshavenovember #nosha…</t>
  </si>
  <si>
    <t>brocode4men
Gentlemen, put down your Razors,
It’s No shave november. Today featuring
@IndianBeard . . #Brocode #noshavenovember
#noshave #november #movember #moustache
#beard #support #greatcause #mengrooming
#instanovember #instapost #potd
#featuring #launching #offer #contest #contestalert
https://t.co/wOc3f5ioK4</t>
  </si>
  <si>
    <t>mrsprostate
RT @ElvinBox: I was lucky, had
an MRI prior to Biopsy &amp;amp; diagnosis
&amp;amp; treatment were Spot On Please
RT this excellent piece of advice
from Pr…</t>
  </si>
  <si>
    <t>kazzawilk
RT @ElvinBox: I was lucky, had
an MRI prior to Biopsy &amp;amp; diagnosis
&amp;amp; treatment were Spot On Please
RT this excellent piece of advice
from Pr…</t>
  </si>
  <si>
    <t>itaysternberg
RT @ElvinBox: I was lucky, had
an MRI prior to Biopsy &amp;amp; diagnosis
&amp;amp; treatment were Spot On Please
RT this excellent piece of advice
from Pr…</t>
  </si>
  <si>
    <t>michellebull4
RT @ElvinBox: This headline IS
utterly irresponsible &amp;amp; an
insult to millions of people, globally,
trying to STOP #prostatecancer
being a ki…</t>
  </si>
  <si>
    <t>drtevaho
RT @ElvinBox: I was lucky, had
an MRI prior to Biopsy &amp;amp; diagnosis
&amp;amp; treatment were Spot On Please
RT this excellent piece of advice
from Pr…</t>
  </si>
  <si>
    <t>darrenchaplin74
It’s #transformationtuesday so
here I am from 10 years ago looking
like a sack of spuds to #movember
last year. My skin is looking fresher,
cleaner and less visible marks.…
https://t.co/BTrWNOJZep</t>
  </si>
  <si>
    <t>duncombesue
RT @ElvinBox: I was lucky, had
an MRI prior to Biopsy &amp;amp; diagnosis
&amp;amp; treatment were Spot On Please
RT this excellent piece of advice
from Pr…</t>
  </si>
  <si>
    <t>electronicarts
It's #Movember _xD83D__xDC40_! Get your kit
on and show your support in game!
#30Games30Days #FIFA19 https://t.co/iDZTduuIzA</t>
  </si>
  <si>
    <t>faynski
RT @electronicarts: It's #Movember
_xD83D__xDC40_! Get your kit on and show your
support in game! #30Games30Days
#FIFA19 https://t.co/iDZTduuIzA</t>
  </si>
  <si>
    <t>aquablation
In recognition of #Movember, we
congratulate @thorsten_bach of
@asklepiosgruppe for bringing relief
to 200 men suffering from #LUTS
due to #BPH with #Aquablation therapy.
Learn more about the autonomous
robot with the heat-free waterjet
at https://t.co/hnuClzR5jK https://t.co/ADs4VXxnTN</t>
  </si>
  <si>
    <t xml:space="preserve">asklepiosgruppe
</t>
  </si>
  <si>
    <t>bijeshc
RT @Aquablation: In recognition
of #Movember, we congratulate @thorsten_bach
of @asklepiosgruppe for bringing
relief to 200 men suffering f…</t>
  </si>
  <si>
    <t xml:space="preserve">thorsten_bach
</t>
  </si>
  <si>
    <t>dfkuki
Well done to all @CrowleysDFK #Movember
#DFKUKI @PaulPanabaker https://t.co/zMPAtChiB2</t>
  </si>
  <si>
    <t xml:space="preserve">paulpanabaker
</t>
  </si>
  <si>
    <t>crowleysdfk
It was great to welcome Holly from
@MovemberIreland to our offices
on Thursday for a cheque presentation.
Our #MoBros efforts helped raise
€6,972 and vital awareness of men's
health issues last November. #Movember
https://t.co/RWbS41in03</t>
  </si>
  <si>
    <t>pedro_gaveston
@MasculinismoEsp @pokasoltes El
#DiaInternacionalDelHombre y el
movimiento #Movember están hechos
para eso. Para recordar a los hombres
que también se tienen que cuidar
a sí mismos y a seres queridos.
Por eso se hacen campañas anti
cáncer de testículos o próstata.
Infórmate de lo que es el masculinismo
anda.</t>
  </si>
  <si>
    <t xml:space="preserve">pokasoltes
</t>
  </si>
  <si>
    <t xml:space="preserve">masculinismoesp
</t>
  </si>
  <si>
    <t>nuadamedical
RT @ElvinBox: I was lucky, had
an MRI prior to Biopsy &amp;amp; diagnosis
&amp;amp; treatment were Spot On Please
RT this excellent piece of advice
from Pr…</t>
  </si>
  <si>
    <t>prostateexperts
RT @ElvinBox: I was lucky, had
an MRI prior to Biopsy &amp;amp; diagnosis
&amp;amp; treatment were Spot On Please
RT this excellent piece of advice
from Pr…</t>
  </si>
  <si>
    <t>justinnagle74
RT @CrowleysDFK: It was great to
welcome Holly from @MovemberIreland
to our offices on Thursday for
a cheque presentation. Our #MoBros
effo…</t>
  </si>
  <si>
    <t>fotosaad
_xD83D__xDE02__xD83D__xDE02_https://t.co/Voikud3J5C #fundraising
#movember #charity</t>
  </si>
  <si>
    <t>nilsbjorkman
Jag snackar om @Fimpen20 och auktionen
som kommer att hända mellan 1/10
- 30/11 #Movember #RosaBandet https://t.co/SNSw5YFxOH</t>
  </si>
  <si>
    <t xml:space="preserve">niklasa24
</t>
  </si>
  <si>
    <t xml:space="preserve">fimpen20
</t>
  </si>
  <si>
    <t>marthenbergman
RT @NilsBjorkman: Jag snackar om
@Fimpen20 och auktionen som kommer
att hända mellan 1/10 - 30/11 #Movember
#RosaBandet https://t.co/SNSw5Y…</t>
  </si>
  <si>
    <t>broadmeadpharma
We were so excited to receive this
MOrvelous plaque for our movember
Stashes With Panache Team! They
were able to raise over $11,000
for #movember and men’s health!
. . . #movember2018… https://t.co/7ORO2su0Uz</t>
  </si>
  <si>
    <t>carolarthu
RT @ElvinBox: This headline IS
utterly irresponsible &amp;amp; an
insult to millions of people, globally,
trying to STOP #prostatecancer
being a ki…</t>
  </si>
  <si>
    <t>claretempany
RT @ElvinBox: I was lucky, had
an MRI prior to Biopsy &amp;amp; diagnosis
&amp;amp; treatment were Spot On Please
RT this excellent piece of advice
from Pr…</t>
  </si>
  <si>
    <t>becciibum
Little bit belated but #Movember
#NewProfilePic https://t.co/eUrLjP1pgB</t>
  </si>
  <si>
    <t>robertsherman
RT @ElvinBox: I was lucky, had
an MRI prior to Biopsy &amp;amp; diagnosis
&amp;amp; treatment were Spot On Please
RT this excellent piece of advice
from Pr…</t>
  </si>
  <si>
    <t>santiagoantero
@1967superchrged En realidad hoy
se celebra la tradición católica
del día de San José. Por eso, también
se dice que hoy es el día del padre!
La celebración de noviembre, tiene
que ver con la sensibilización
respecto al cáncer de próstata,
por eso el movimiento #Movember
donde se dejan el bigote.</t>
  </si>
  <si>
    <t xml:space="preserve">1967superchrged
</t>
  </si>
  <si>
    <t>subs_missives
did you see subs missive on #Testicular
#Cancer Information &amp;amp; #Advice
https://t.co/IDXl5irqKa #health
#movember</t>
  </si>
  <si>
    <t>tweetingibiza
#movember #facial #haircut required.
_xD83D__xDE02__xD83E__xDD23__xD83D__xDE02__xD83D__xDE05__xD83E__xDD23__xD83D__xDE02_ - needs #waxing before
#ibiza , in fact it needs doing
before #manchestercity #clubbing
this #weekend - looking forward
to the #wife having a… https://t.co/nMbIEzcZIF</t>
  </si>
  <si>
    <t>dlalande75
RT @Accuray_Fr: #Cancer de la #prostate
: du #café pour éviter les #métastases
? #movember #hcsmeufr  https://t.co/NooGPnKZji
https://t.co/…</t>
  </si>
  <si>
    <t>accuray_fr
#Cancer de la #prostate : du #café
pour éviter les #métastases ? #movember
#hcsmeufr  https://t.co/NooGPnKZji
https://t.co/owC5O2e8Lr</t>
  </si>
  <si>
    <t>radiotherapiefr
RT @Accuray_Fr: #Cancer de la #prostate
: du #café pour éviter les #métastases
? #movember #hcsmeufr  https://t.co/NooGPnKZji
https://t.co/…</t>
  </si>
  <si>
    <t>reimagine_pca
RT @ElvinBox: I was lucky, had
an MRI prior to Biopsy &amp;amp; diagnosis
&amp;amp; treatment were Spot On Please
RT this excellent piece of advice
from Pr…</t>
  </si>
  <si>
    <t>ruthiegrainger
Excellent @lborouniversity campaign
- lives could be saved as a result
of today's activity! #LumpsAndBumps
#coppafeel #ballboys #movember
https://t.co/RM1nV1BL0X</t>
  </si>
  <si>
    <t xml:space="preserve">lborouniversity
</t>
  </si>
  <si>
    <t>designmangrove
My favorite thing, a funky chair.
My husband @christianmarsch grows
out the best #handlebarmustache
for #movember and this chair reminds
me of him. @forsyth would probably
appreciate the likeness. https://t.co/ngpZkGpFVN</t>
  </si>
  <si>
    <t xml:space="preserve">forsyth
</t>
  </si>
  <si>
    <t>brooksies_mo
jimmyfallon FallonTonight will
you do #Movember this year? And
support men's health? Grow that
#sexymo!Tweets everyday until Mov
1st!!</t>
  </si>
  <si>
    <t>aams43
RT @Aams43: #NYCTerroristAttack
#WednesdayWisdom #HappyNovember
Brett Ratner #NoAbortionBan #KidsToWork
#GR #Movember #WorldVeganDaY #US
#…</t>
  </si>
  <si>
    <t xml:space="preserve">vulgarviking
</t>
  </si>
  <si>
    <t xml:space="preserve">natetwn
</t>
  </si>
  <si>
    <t>movember_co
Park your wheels and relax, we
got you. . #Movember #keepitneat
#barbershop @ Culver City, California
https://t.co/L9Ak6vzfse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</si>
  <si>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</si>
  <si>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</si>
  <si>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</si>
  <si>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</si>
  <si>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</si>
  <si>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</si>
  <si>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</si>
  <si>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&lt;value&gt;HARRISONDL@mail.etsu.edu RIESTERER@mail.etsu.edu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t>
  </si>
  <si>
    <t>Workbook Settings 5</t>
  </si>
  <si>
    <t>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t>
  </si>
  <si>
    <t>Workbook Settings 6</t>
  </si>
  <si>
    <t>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t>
  </si>
  <si>
    <t>Workbook Settings 7</t>
  </si>
  <si>
    <t>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t>
  </si>
  <si>
    <t>Workbook Settings 8</t>
  </si>
  <si>
    <t>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t>
  </si>
  <si>
    <t>Workbook Settings 9</t>
  </si>
  <si>
    <t xml:space="preserv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t>
  </si>
  <si>
    <t>Workbook Settings 10</t>
  </si>
  <si>
    <t>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t>
  </si>
  <si>
    <t>Workbook Settings 11</t>
  </si>
  <si>
    <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</si>
  <si>
    <t>Workbook Settings 12</t>
  </si>
  <si>
    <t>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t>
  </si>
  <si>
    <t>Workbook Settings 13</t>
  </si>
  <si>
    <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t>
  </si>
  <si>
    <t>Workbook Settings 14</t>
  </si>
  <si>
    <t>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t>
  </si>
  <si>
    <t>Workbook Settings 15</t>
  </si>
  <si>
    <t xml:space="preserve">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t>
  </si>
  <si>
    <t>Workbook Settings 16</t>
  </si>
  <si>
    <t xml:space="preserve">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t>
  </si>
  <si>
    <t>Workbook Settings 17</t>
  </si>
  <si>
    <t>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t>
  </si>
  <si>
    <t>Workbook Settings 18</t>
  </si>
  <si>
    <t>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</si>
  <si>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</si>
  <si>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</si>
  <si>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</si>
  <si>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</si>
  <si>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</si>
  <si>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</si>
  <si>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</si>
  <si>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</si>
  <si>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</si>
  <si>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</si>
  <si>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</si>
  <si>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</si>
  <si>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</si>
  <si>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</si>
  <si>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</si>
  <si>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</si>
  <si>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</si>
  <si>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</si>
  <si>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</si>
  <si>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</si>
  <si>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</si>
  <si>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</si>
  <si>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</si>
  <si>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</si>
  <si>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</si>
  <si>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</si>
  <si>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</si>
  <si>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</si>
  <si>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</si>
  <si>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</si>
  <si>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</si>
  <si>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</si>
  <si>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</si>
  <si>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</si>
  <si>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</si>
  <si>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</si>
  <si>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</si>
  <si>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</si>
  <si>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</si>
  <si>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</si>
  <si>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</si>
  <si>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</si>
  <si>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</si>
  <si>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</si>
  <si>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</si>
  <si>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</si>
  <si>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</si>
  <si>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</si>
  <si>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</si>
  <si>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</si>
  <si>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</si>
  <si>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</si>
  <si>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</si>
  <si>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</si>
  <si>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</si>
  <si>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</si>
  <si>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</si>
  <si>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</si>
  <si>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</si>
  <si>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</si>
  <si>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</si>
  <si>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</si>
  <si>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</si>
  <si>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</si>
  <si>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</si>
  <si>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</si>
  <si>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</si>
  <si>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</si>
  <si>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</si>
  <si>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</si>
  <si>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</si>
  <si>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</si>
  <si>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</si>
  <si>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</si>
  <si>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</si>
  <si>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</si>
  <si>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</si>
  <si>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</si>
  <si>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</si>
  <si>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</si>
  <si>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</si>
  <si>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</si>
  <si>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</si>
  <si>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</si>
  <si>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</si>
  <si>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</si>
  <si>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</si>
  <si>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</si>
  <si>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</si>
  <si>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</si>
  <si>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</si>
  <si>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</si>
  <si>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</si>
  <si>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</si>
  <si>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</si>
  <si>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</si>
  <si>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</si>
  <si>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</si>
  <si>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</si>
  <si>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</si>
  <si>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</si>
  <si>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</si>
  <si>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</si>
  <si>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</si>
  <si>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https://twitter.com/ProstateCymru/status/1104690898254876672 https://twitter.com/SamTalksSex/status/1104801602022658048 https://twitter.com/AMRC/status/1106219676038770690 https://twitter.com/DrAmirKhanGP/status/1102955526051254272 https://twitter.com/SmallmanDebbie/status/1104492346337607688</t>
  </si>
  <si>
    <t>https://holinergroup.com/blog/5-simple-mens-health-tips-better-life/?utm_source=Twitter&amp;utm_campaign=BLOG-MensHealth0618&amp;utm_medium=socialpost https://www.instagram.com/p/5Q5_WeHAav/ https://twitter.com/westhamutd/status/1103975970770436096 https://twitter.com/movember/status/1105163244463890432 https://twitter.com/intent/tweet?url=&amp;text=I%E2%80%99m%20now%20part%20of%20the%20%23Movember%20movement.%20Check%20out%20my%20awesome%20Movember%20poster%20here%3A%20%2F%2Fcdn.movember.com%2Fuploads%2Fmember-download%2FPersonalisedPosters%2F1%2F1397%2F13976878%2FPoster.pdf&amp;original_referer= https://www.instagram.com/p/Bu5ZRNjB3dU/?utm_source=ig_twitter_share&amp;igshid=14nbrwplu3h71 https://twitter.com/HairyHandlebars/status/1039452352011542529 https://twitter.com/elhamns/status/1105366915663376384 https://acredite.co/movember-novembro-azul/?utm_source=ReviveOldPost&amp;utm_medium=social&amp;utm_campaign=ReviveOldPost https://www.ebay.co.uk/str/rubyredsky</t>
  </si>
  <si>
    <t>http://www.dougnash.co.uk https://uk.movember.com/mospace/9838737</t>
  </si>
  <si>
    <t>https://www.youtube.com/watch?v=m3tncTyw14M http://j-tag.jp/ http://pc-pc.org/20190110/post1159</t>
  </si>
  <si>
    <t>https://www.pscp.tv/w/b2E9_jFXZ0tncVJObm9sRXZ8MU93eFdPWVp2TlF4URbr2scL-yKucSN_flBtWUaibYxX8UzI6qicSRZViT7K https://twitter.com/NilsBjorkman/status/1094889684784812033</t>
  </si>
  <si>
    <t>https://www.scoop.it/topic/autour-du-cancer/p/4106348799/2019/03/20/cancer-de-la-prostate-du-cafe-pour-eviter-les-metastases-movember-hcsmeufr?utm_medium=social&amp;utm_source=twitter https://www.24matins.fr/deux-composes-du-cafe-pourraient-ralentir-la-progression-du-cancer-de-la-prostate-990898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</si>
  <si>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</si>
  <si>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</si>
  <si>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</si>
  <si>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</si>
  <si>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</si>
  <si>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</si>
  <si>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</si>
  <si>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</si>
  <si>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</si>
  <si>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</si>
  <si>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</si>
  <si>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</si>
  <si>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co.uk subsmissives.com holinergroup.com acredite.co ow.ly youtube.com</t>
  </si>
  <si>
    <t>co.uk movember.com</t>
  </si>
  <si>
    <t>youtube.com j-tag.jp pc-pc.org</t>
  </si>
  <si>
    <t>pscp.tv twitter.com</t>
  </si>
  <si>
    <t>scoop.it 24matins.fr</t>
  </si>
  <si>
    <t>Top Hashtags in Tweet in Entire Graph</t>
  </si>
  <si>
    <t>lifewithcancer</t>
  </si>
  <si>
    <t>sexymo</t>
  </si>
  <si>
    <t>menunited</t>
  </si>
  <si>
    <t>mensday19nov</t>
  </si>
  <si>
    <t>menshealth</t>
  </si>
  <si>
    <t>cancer</t>
  </si>
  <si>
    <t>health</t>
  </si>
  <si>
    <t>Top Hashtags in Tweet in G1</t>
  </si>
  <si>
    <t>prostatecancerawarenessmonth</t>
  </si>
  <si>
    <t>erectiledysfunction</t>
  </si>
  <si>
    <t>testicularcancer</t>
  </si>
  <si>
    <t>1love</t>
  </si>
  <si>
    <t>bestdefence</t>
  </si>
  <si>
    <t>incontinence</t>
  </si>
  <si>
    <t>Top Hashtags in Tweet in G2</t>
  </si>
  <si>
    <t>ronsilva</t>
  </si>
  <si>
    <t>drawing</t>
  </si>
  <si>
    <t>art</t>
  </si>
  <si>
    <t>artwork</t>
  </si>
  <si>
    <t>digital</t>
  </si>
  <si>
    <t>traditional</t>
  </si>
  <si>
    <t>portrait</t>
  </si>
  <si>
    <t>Top Hashtags in Tweet in G3</t>
  </si>
  <si>
    <t>cstinblue</t>
  </si>
  <si>
    <t>menssuicide</t>
  </si>
  <si>
    <t>savemen</t>
  </si>
  <si>
    <t>speakupman</t>
  </si>
  <si>
    <t>mensrightsarehumanrights</t>
  </si>
  <si>
    <t>genderequality</t>
  </si>
  <si>
    <t>Top Hashtags in Tweet in G4</t>
  </si>
  <si>
    <t>goalkeeper</t>
  </si>
  <si>
    <t>higuita</t>
  </si>
  <si>
    <t>moustache</t>
  </si>
  <si>
    <t>colombia</t>
  </si>
  <si>
    <t>scorpionkick</t>
  </si>
  <si>
    <t>scramblerducati</t>
  </si>
  <si>
    <t>desertsled</t>
  </si>
  <si>
    <t>Top Hashtags in Tweet in G5</t>
  </si>
  <si>
    <t>tbt</t>
  </si>
  <si>
    <t>Top Hashtags in Tweet in G6</t>
  </si>
  <si>
    <t>前立腺がん</t>
  </si>
  <si>
    <t>精巣腫瘍</t>
  </si>
  <si>
    <t>男性乳がん</t>
  </si>
  <si>
    <t>flyingtiger</t>
  </si>
  <si>
    <t>jtag</t>
  </si>
  <si>
    <t>mofesta</t>
  </si>
  <si>
    <t>Top Hashtags in Tweet in G7</t>
  </si>
  <si>
    <t>Top Hashtags in Tweet in G8</t>
  </si>
  <si>
    <t>mentalhealthawareness</t>
  </si>
  <si>
    <t>beyondblue</t>
  </si>
  <si>
    <t>Top Hashtags in Tweet in G9</t>
  </si>
  <si>
    <t>cellular</t>
  </si>
  <si>
    <t>Top Hashtags in Tweet in G10</t>
  </si>
  <si>
    <t>centroseducacyl</t>
  </si>
  <si>
    <t>nivel5tic</t>
  </si>
  <si>
    <t>selloleotic</t>
  </si>
  <si>
    <t>educaciónresponsable</t>
  </si>
  <si>
    <t>er</t>
  </si>
  <si>
    <t>sellovidasaludable</t>
  </si>
  <si>
    <t>fundaciónalonsolozano</t>
  </si>
  <si>
    <t>educacióninclusiva</t>
  </si>
  <si>
    <t>centro11f</t>
  </si>
  <si>
    <t>Top Hashtags in Tweet</t>
  </si>
  <si>
    <t>prostatecancer movember menunited lifewithcancer prostatecancerawarenessmonth erectiledysfunction testicularcancer 1love bestdefence incontinence</t>
  </si>
  <si>
    <t>movember sexymo menshealth ronsilva drawing art artwork digital traditional portrait</t>
  </si>
  <si>
    <t>mensday19nov movember cstinblue prostatecancer testicularcancer menssuicide savemen speakupman mensrightsarehumanrights genderequality</t>
  </si>
  <si>
    <t>movember goalkeeper higuita moustache colombia scorpionkick scramblerducati desertsled</t>
  </si>
  <si>
    <t>movember mobros tbt dfkuki</t>
  </si>
  <si>
    <t>movember 前立腺がん 精巣腫瘍 男性乳がん flyingtiger jtag mofesta</t>
  </si>
  <si>
    <t>jornadapuertasabiertas centroseducacyl nivel5tic selloleotic educaciónresponsable er sellovidasaludable fundaciónalonsolozano educacióninclusiva centro11f</t>
  </si>
  <si>
    <t>cancer café movember hcsmeufr prostate métastases sante prevention</t>
  </si>
  <si>
    <t>noshavenovember brocode repost movember beard noshave november moustache support greatcause</t>
  </si>
  <si>
    <t>internationalmensday mensday19nov movember menshealth</t>
  </si>
  <si>
    <t>health supplements men diet vitamins movember protein vitamin vitamind nutrition</t>
  </si>
  <si>
    <t>movember f1</t>
  </si>
  <si>
    <t>hiphopmusic collab vacation dancehall rhymes spit reggae flow music musicvideo</t>
  </si>
  <si>
    <t>Top Words in Tweet in Entire Graph</t>
  </si>
  <si>
    <t>Words in Sentiment List#1: Positive</t>
  </si>
  <si>
    <t>Words in Sentiment List#2: Negative</t>
  </si>
  <si>
    <t>Words in Sentiment List#3: Angry/Violent</t>
  </si>
  <si>
    <t>Non-categorized Words</t>
  </si>
  <si>
    <t>Total Words</t>
  </si>
  <si>
    <t>support</t>
  </si>
  <si>
    <t>Top Words in Tweet in G1</t>
  </si>
  <si>
    <t>treatment</t>
  </si>
  <si>
    <t>diagnosis</t>
  </si>
  <si>
    <t>please</t>
  </si>
  <si>
    <t>excellent</t>
  </si>
  <si>
    <t>lucky</t>
  </si>
  <si>
    <t>mri</t>
  </si>
  <si>
    <t>prior</t>
  </si>
  <si>
    <t>Top Words in Tweet in G2</t>
  </si>
  <si>
    <t>year</t>
  </si>
  <si>
    <t>grow</t>
  </si>
  <si>
    <t>jimmyfallon</t>
  </si>
  <si>
    <t>fallontonight</t>
  </si>
  <si>
    <t>men's</t>
  </si>
  <si>
    <t>tweets</t>
  </si>
  <si>
    <t>Top Words in Tweet in G3</t>
  </si>
  <si>
    <t>Top Words in Tweet in G4</t>
  </si>
  <si>
    <t>s</t>
  </si>
  <si>
    <t>bike</t>
  </si>
  <si>
    <t>surprises</t>
  </si>
  <si>
    <t>everyone</t>
  </si>
  <si>
    <t>ride</t>
  </si>
  <si>
    <t>love</t>
  </si>
  <si>
    <t>following</t>
  </si>
  <si>
    <t>henry</t>
  </si>
  <si>
    <t>crew</t>
  </si>
  <si>
    <t>Top Words in Tweet in G5</t>
  </si>
  <si>
    <t>great</t>
  </si>
  <si>
    <t>welcome</t>
  </si>
  <si>
    <t>holly</t>
  </si>
  <si>
    <t>offices</t>
  </si>
  <si>
    <t>thursday</t>
  </si>
  <si>
    <t>cheque</t>
  </si>
  <si>
    <t>presentation</t>
  </si>
  <si>
    <t>Top Words in Tweet in G6</t>
  </si>
  <si>
    <t>festa</t>
  </si>
  <si>
    <t>mo</t>
  </si>
  <si>
    <t>forum動画</t>
  </si>
  <si>
    <t>2018年11月24日に行われたmo</t>
  </si>
  <si>
    <t>forumの動画です</t>
  </si>
  <si>
    <t>前立腺がんや精巣腫瘍の専門治療や病気との向き合い方など</t>
  </si>
  <si>
    <t>エキスパートの先生方や当事者の方々の素晴らしいお話が</t>
  </si>
  <si>
    <t>Top Words in Tweet in G7</t>
  </si>
  <si>
    <t>Top Words in Tweet in G8</t>
  </si>
  <si>
    <t>Top Words in Tweet in G9</t>
  </si>
  <si>
    <t>march</t>
  </si>
  <si>
    <t>getting</t>
  </si>
  <si>
    <t>little</t>
  </si>
  <si>
    <t>'ratty'</t>
  </si>
  <si>
    <t>looking</t>
  </si>
  <si>
    <t>shaved</t>
  </si>
  <si>
    <t>Top Words in Tweet in G10</t>
  </si>
  <si>
    <t>13</t>
  </si>
  <si>
    <t>centro</t>
  </si>
  <si>
    <t>miércoles</t>
  </si>
  <si>
    <t>marzo</t>
  </si>
  <si>
    <t>15</t>
  </si>
  <si>
    <t>tenéis</t>
  </si>
  <si>
    <t>cita</t>
  </si>
  <si>
    <t>conocer</t>
  </si>
  <si>
    <t>nuestro</t>
  </si>
  <si>
    <t>os</t>
  </si>
  <si>
    <t>Top Words in Tweet</t>
  </si>
  <si>
    <t>elvinbox prostatecancer treatment diagnosis please excellent movember lucky mri prior</t>
  </si>
  <si>
    <t>movember health year grow support jimmyfallon fallontonight men's sexymo tweets</t>
  </si>
  <si>
    <t>gurudawalmalik cmomaharashtra dev_fadnavis fadnavis_amruta shweta_shalini vasundharabjp drdineshbjp</t>
  </si>
  <si>
    <t>s goalkeeper bike surprises everyone ride love following henry crew</t>
  </si>
  <si>
    <t>movember movemberireland crowleysdfk great welcome holly offices thursday cheque presentation</t>
  </si>
  <si>
    <t>festa cancer movemberjp mo forum動画 movember 2018年11月24日に行われたmo forumの動画です 前立腺がんや精巣腫瘍の専門治療や病気との向き合い方など エキスパートの先生方や当事者の方々の素晴らしいお話が</t>
  </si>
  <si>
    <t>march movember getting little 'ratty' looking thebeardadvent cellular shaved</t>
  </si>
  <si>
    <t>13 centro miércoles marzo 15 tenéis cita conocer nuestro os</t>
  </si>
  <si>
    <t>pour 30 ans et toutes ses dents merci à tous</t>
  </si>
  <si>
    <t>och som movember rosabandet jag snackar om fimpen20 auktionen kommer</t>
  </si>
  <si>
    <t>aquablation recognition movember congratulate thorsten_bach asklepiosgruppe bringing relief 200 men</t>
  </si>
  <si>
    <t>crouchendplayrs stpatricksday hello super talented jamin o'donovan plays master manipulator</t>
  </si>
  <si>
    <t>out find both managed pick top notch movember moustache pin</t>
  </si>
  <si>
    <t>cancer prostate café movember hcsmeufr pour éviter les métastases accuray_fr</t>
  </si>
  <si>
    <t>indianbeard november featuring noshavenovember gentlemen put down razors s shave</t>
  </si>
  <si>
    <t>growing mustache 4 movember supporting movemberaus stop men dying young</t>
  </si>
  <si>
    <t>internationalmensday celebrations mensday19nov movember sifktka sifk activists awareness drive nandi</t>
  </si>
  <si>
    <t>jeremyclarkson movember</t>
  </si>
  <si>
    <t>movember hillf1 está listo bigote apoyar mostrar apoyo problemas salud</t>
  </si>
  <si>
    <t>helping movember change face men's health donation join supporting important</t>
  </si>
  <si>
    <t>great support</t>
  </si>
  <si>
    <t>chair</t>
  </si>
  <si>
    <t>hoy día</t>
  </si>
  <si>
    <t>movember kit show support game 30games30days fifa19</t>
  </si>
  <si>
    <t>prostatecancer second common type cancer men worldwide test stay safe</t>
  </si>
  <si>
    <t>run blackpool bands music festival returns sunday 16th june bpoolmusicrun</t>
  </si>
  <si>
    <t>movember day gyms up down country still going strong move</t>
  </si>
  <si>
    <t>dem</t>
  </si>
  <si>
    <t>6 years cancer free prostatecancercanada prostatecancercanadaatlantic prostatecancer prostatecancerawareness</t>
  </si>
  <si>
    <t>movember upon matthewfatino club selling wristbands 2 lunch next week</t>
  </si>
  <si>
    <t>då var movember slut dags att åka hem och raka</t>
  </si>
  <si>
    <t>show vacation video new track coming soon feature jazzytsent upcoming</t>
  </si>
  <si>
    <t>chicago team killed 2018 supporting creationmakingadifference feedourstarvingchildren rednoseday</t>
  </si>
  <si>
    <t>Top Word Pairs in Tweet in Entire Graph</t>
  </si>
  <si>
    <t>men's,health</t>
  </si>
  <si>
    <t>support,men's</t>
  </si>
  <si>
    <t>jimmyfallon,fallontonight</t>
  </si>
  <si>
    <t>fallontonight,movember</t>
  </si>
  <si>
    <t>movember,year</t>
  </si>
  <si>
    <t>year,support</t>
  </si>
  <si>
    <t>health,grow</t>
  </si>
  <si>
    <t>grow,sexymo</t>
  </si>
  <si>
    <t>sexymo,tweets</t>
  </si>
  <si>
    <t>tweets,everyday</t>
  </si>
  <si>
    <t>Top Word Pairs in Tweet in G1</t>
  </si>
  <si>
    <t>lucky,mri</t>
  </si>
  <si>
    <t>mri,prior</t>
  </si>
  <si>
    <t>prior,biopsy</t>
  </si>
  <si>
    <t>biopsy,diagnosis</t>
  </si>
  <si>
    <t>diagnosis,treatment</t>
  </si>
  <si>
    <t>treatment,spot</t>
  </si>
  <si>
    <t>spot,please</t>
  </si>
  <si>
    <t>please,excellent</t>
  </si>
  <si>
    <t>excellent,piece</t>
  </si>
  <si>
    <t>piece,advice</t>
  </si>
  <si>
    <t>Top Word Pairs in Tweet in G2</t>
  </si>
  <si>
    <t>Top Word Pairs in Tweet in G3</t>
  </si>
  <si>
    <t>gurudawalmalik,cmomaharashtra</t>
  </si>
  <si>
    <t>cmomaharashtra,dev_fadnavis</t>
  </si>
  <si>
    <t>dev_fadnavis,fadnavis_amruta</t>
  </si>
  <si>
    <t>fadnavis_amruta,shweta_shalini</t>
  </si>
  <si>
    <t>shweta_shalini,vasundharabjp</t>
  </si>
  <si>
    <t>vasundharabjp,drdineshbjp</t>
  </si>
  <si>
    <t>Top Word Pairs in Tweet in G4</t>
  </si>
  <si>
    <t>bike,surprises</t>
  </si>
  <si>
    <t>surprises,everyone</t>
  </si>
  <si>
    <t>everyone,ride</t>
  </si>
  <si>
    <t>ride,love</t>
  </si>
  <si>
    <t>love,following</t>
  </si>
  <si>
    <t>following,henry</t>
  </si>
  <si>
    <t>henry,crew</t>
  </si>
  <si>
    <t>crew,s</t>
  </si>
  <si>
    <t>s,solo</t>
  </si>
  <si>
    <t>solo,adventure</t>
  </si>
  <si>
    <t>Top Word Pairs in Tweet in G5</t>
  </si>
  <si>
    <t>great,welcome</t>
  </si>
  <si>
    <t>welcome,holly</t>
  </si>
  <si>
    <t>holly,movemberireland</t>
  </si>
  <si>
    <t>movemberireland,offices</t>
  </si>
  <si>
    <t>offices,thursday</t>
  </si>
  <si>
    <t>thursday,cheque</t>
  </si>
  <si>
    <t>cheque,presentation</t>
  </si>
  <si>
    <t>presentation,mobros</t>
  </si>
  <si>
    <t>therock,looking</t>
  </si>
  <si>
    <t>looking,pretty</t>
  </si>
  <si>
    <t>Top Word Pairs in Tweet in G6</t>
  </si>
  <si>
    <t>festa,cancer</t>
  </si>
  <si>
    <t>mo,festa</t>
  </si>
  <si>
    <t>cancer,forum動画</t>
  </si>
  <si>
    <t>movemberjp,mo</t>
  </si>
  <si>
    <t>forum動画,2018年11月24日に行われたmo</t>
  </si>
  <si>
    <t>2018年11月24日に行われたmo,festa</t>
  </si>
  <si>
    <t>cancer,forumの動画です</t>
  </si>
  <si>
    <t>forumの動画です,前立腺がんや精巣腫瘍の専門治療や病気との向き合い方など</t>
  </si>
  <si>
    <t>前立腺がんや精巣腫瘍の専門治療や病気との向き合い方など,エキスパートの先生方や当事者の方々の素晴らしいお話が</t>
  </si>
  <si>
    <t>forum動画,特に患者シンポジウムは是非みて頂きたいです</t>
  </si>
  <si>
    <t>Top Word Pairs in Tweet in G7</t>
  </si>
  <si>
    <t>Top Word Pairs in Tweet in G8</t>
  </si>
  <si>
    <t>Top Word Pairs in Tweet in G9</t>
  </si>
  <si>
    <t>movember,march</t>
  </si>
  <si>
    <t>getting,little</t>
  </si>
  <si>
    <t>little,'ratty'</t>
  </si>
  <si>
    <t>'ratty',looking</t>
  </si>
  <si>
    <t>looking,movember</t>
  </si>
  <si>
    <t>march,thebeardadvent</t>
  </si>
  <si>
    <t>thebeardadvent,cellular</t>
  </si>
  <si>
    <t>cellular,shaved</t>
  </si>
  <si>
    <t>Top Word Pairs in Tweet in G10</t>
  </si>
  <si>
    <t>miércoles,13</t>
  </si>
  <si>
    <t>13,marzo</t>
  </si>
  <si>
    <t>marzo,13</t>
  </si>
  <si>
    <t>13,15</t>
  </si>
  <si>
    <t>15,tenéis</t>
  </si>
  <si>
    <t>tenéis,cita</t>
  </si>
  <si>
    <t>cita,conocer</t>
  </si>
  <si>
    <t>conocer,nuestro</t>
  </si>
  <si>
    <t>nuestro,centro</t>
  </si>
  <si>
    <t>centro,os</t>
  </si>
  <si>
    <t>Top Word Pairs in Tweet</t>
  </si>
  <si>
    <t>lucky,mri  mri,prior  prior,biopsy  biopsy,diagnosis  diagnosis,treatment  treatment,spot  spot,please  please,excellent  excellent,piece  piece,advice</t>
  </si>
  <si>
    <t>jimmyfallon,fallontonight  fallontonight,movember  movember,year  year,support  support,men's  men's,health  health,grow  grow,sexymo  sexymo,tweets  tweets,everyday</t>
  </si>
  <si>
    <t>gurudawalmalik,cmomaharashtra  cmomaharashtra,dev_fadnavis  dev_fadnavis,fadnavis_amruta  fadnavis_amruta,shweta_shalini  shweta_shalini,vasundharabjp  vasundharabjp,drdineshbjp</t>
  </si>
  <si>
    <t>bike,surprises  surprises,everyone  everyone,ride  ride,love  love,following  following,henry  henry,crew  crew,s  s,solo  solo,adventure</t>
  </si>
  <si>
    <t>great,welcome  welcome,holly  holly,movemberireland  movemberireland,offices  offices,thursday  thursday,cheque  cheque,presentation  presentation,mobros  therock,looking  looking,pretty</t>
  </si>
  <si>
    <t>festa,cancer  mo,festa  cancer,forum動画  movemberjp,mo  forum動画,2018年11月24日に行われたmo  2018年11月24日に行われたmo,festa  cancer,forumの動画です  forumの動画です,前立腺がんや精巣腫瘍の専門治療や病気との向き合い方など  前立腺がんや精巣腫瘍の専門治療や病気との向き合い方など,エキスパートの先生方や当事者の方々の素晴らしいお話が  forum動画,特に患者シンポジウムは是非みて頂きたいです</t>
  </si>
  <si>
    <t>movember,march  getting,little  little,'ratty'  'ratty',looking  looking,movember  march,thebeardadvent  thebeardadvent,cellular  cellular,shaved</t>
  </si>
  <si>
    <t>miércoles,13  13,marzo  marzo,13  13,15  15,tenéis  tenéis,cita  cita,conocer  conocer,nuestro  nuestro,centro  centro,os</t>
  </si>
  <si>
    <t>30,ans  ans,et  et,toutes  toutes,ses  ses,dents  dents,merci  merci,à  à,tous  tous,pour  pour,vos</t>
  </si>
  <si>
    <t>movember,rosabandet  jag,snackar  snackar,om  om,fimpen20  fimpen20,och  och,auktionen  auktionen,som  som,kommer  kommer,att  att,hända</t>
  </si>
  <si>
    <t>recognition,movember  movember,congratulate  congratulate,thorsten_bach  thorsten_bach,asklepiosgruppe  asklepiosgruppe,bringing  bringing,relief  relief,200  200,men  men,suffering</t>
  </si>
  <si>
    <t>stpatricksday,hello  hello,super  super,talented  talented,jamin  jamin,o'donovan  o'donovan,plays  plays,master  master,manipulator  manipulator,hobbs  crouchendplayrs,stpatricksday</t>
  </si>
  <si>
    <t>both,managed  managed,pick  pick,out  out,top  top,notch  notch,movember  movember,moustache  moustache,find  find,pin  pin,find</t>
  </si>
  <si>
    <t>cancer,prostate  prostate,café  café,pour  pour,éviter  éviter,les  les,métastases  métastases,movember  movember,hcsmeufr  accuray_fr,cancer</t>
  </si>
  <si>
    <t>gentlemen,put  put,down  down,razors  razors,s  s,shave  shave,november  november,today  today,featuring  featuring,indianbeard  indianbeard,brocode</t>
  </si>
  <si>
    <t>growing,mustache  mustache,4  4,movember  movember,supporting  supporting,movemberaus  movemberaus,stop  stop,men  men,dying  dying,young</t>
  </si>
  <si>
    <t>mensday19nov,movember  internationalmensday,celebrations  sifk,activists  activists,awareness  awareness,drive  drive,internationalmensday  internationalmensday,nandi  nandi,hills  hills,menshealth  menshealth,celebrations</t>
  </si>
  <si>
    <t>supplements,men  men,diet  diet,vitamins  vitamins,health  health,movember  movember,protein  protein,vitamin  vitamin,vitamind  vitamind,nutrition  nutrition,taking</t>
  </si>
  <si>
    <t>hillf1,está  está,listo  listo,bigote  bigote,apoyar  apoyar,movember  movember,mostrar  mostrar,apoyo  apoyo,problemas  problemas,salud  salud,hombres</t>
  </si>
  <si>
    <t>helping,movember  movember,change  change,face  face,men's  men's,health  health,donation  donation,join  join,supporting  supporting,important  important,cause</t>
  </si>
  <si>
    <t>movember,kit  kit,show  show,support  support,game  game,30games30days  30games30days,fifa19</t>
  </si>
  <si>
    <t>prostatecancer,second  second,common  common,type  type,cancer  cancer,men  men,worldwide  worldwide,test  test,stay  stay,safe  safe,movember</t>
  </si>
  <si>
    <t>bands,run  run,blackpool  blackpool,music  music,run  run,festival  festival,returns  returns,sunday  sunday,16th  16th,june  june,bpoolmusicrun</t>
  </si>
  <si>
    <t>gyms,up  up,down  down,country  country,still  still,going  going,strong  strong,move  move,movember  movember,day  day,remember</t>
  </si>
  <si>
    <t>6,years  years,cancer  cancer,free  free,prostatecancercanada  prostatecancercanada,prostatecancercanadaatlantic  prostatecancercanadaatlantic,prostatecancer  prostatecancer,prostatecancerawareness</t>
  </si>
  <si>
    <t>movember,upon  upon,matthewfatino  matthewfatino,movember  movember,club  club,selling  selling,wristbands  wristbands,2  2,lunch  lunch,next  next,week</t>
  </si>
  <si>
    <t>då,var  var,movember  movember,slut  slut,dags  dags,att  att,åka  åka,hem  hem,och  och,raka  raka,sig</t>
  </si>
  <si>
    <t>new,track  track,vacation  vacation,video  video,coming  coming,soon  soon,feature  feature,jazzytsent  jazzytsent,upcoming  upcoming,mixtape  mixtape,show</t>
  </si>
  <si>
    <t>chicago,team  team,killed  killed,2018  2018,supporting  supporting,creationmakingadifference  creationmakingadifference,feedourstarvingchildren  feedourstarvingchildren,rednoseday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</si>
  <si>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</si>
  <si>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</si>
  <si>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</si>
  <si>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</si>
  <si>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</si>
  <si>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</si>
  <si>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</si>
  <si>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</si>
  <si>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</si>
  <si>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anshulv160118</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</si>
  <si>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</si>
  <si>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</si>
  <si>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</si>
  <si>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</si>
  <si>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</si>
  <si>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</si>
  <si>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</si>
  <si>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</si>
  <si>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</si>
  <si>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</si>
  <si>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</si>
  <si>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</si>
  <si>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</si>
  <si>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</si>
  <si>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simonmdlord hanleyontheball timesforrhymes silverhiker1 campaignkate antbigley theironladyruns</t>
  </si>
  <si>
    <t>Top Mentioned in Tweet</t>
  </si>
  <si>
    <t>elvinbox chrisjcoates hanleyontheball rokelaurence dawnbigley2 coutts1 antbigley thewilliethorne smyth_chris thetimes</t>
  </si>
  <si>
    <t>cmomaharashtra dev_fadnavis fadnavis_amruta shweta_shalini vasundharabjp drdineshbjp veerhercules gurudawalmalik anshulv160118 anshulv16011813</t>
  </si>
  <si>
    <t>ducatiuk movemberuk goalies119 higuitarene</t>
  </si>
  <si>
    <t>movemberireland crowleysdfk therock paulpanabaker</t>
  </si>
  <si>
    <t>brycecat13 vivekpillai4 tjcoats stejcb</t>
  </si>
  <si>
    <t>bendixon20002 donwestley1 filesofdresden jamilarizvi</t>
  </si>
  <si>
    <t>thebeardadvent vulgarviking nsrasta</t>
  </si>
  <si>
    <t>fimpen20 nilsbjorkman niklasa24</t>
  </si>
  <si>
    <t>thorsten_bach asklepiosgruppe aquablation</t>
  </si>
  <si>
    <t>crouchendplayrs crouchendpla asoldierssong</t>
  </si>
  <si>
    <t>alfaromeoracing charl charles_leclerc</t>
  </si>
  <si>
    <t>indianbeard brocode4men feed_your_beard</t>
  </si>
  <si>
    <t>movemberaus shievsh</t>
  </si>
  <si>
    <t>sifktka news9tweets</t>
  </si>
  <si>
    <t>newsuk iabuk</t>
  </si>
  <si>
    <t>hillf1 mexicogp</t>
  </si>
  <si>
    <t>guinnessireland guinnessus</t>
  </si>
  <si>
    <t>leannrimes eddiecibrian</t>
  </si>
  <si>
    <t>kuhnj30 mcwurology</t>
  </si>
  <si>
    <t>christianmarsch forsyth</t>
  </si>
  <si>
    <t>bpoolmusicrun link_mag</t>
  </si>
  <si>
    <t>matthewfatino smchstrack</t>
  </si>
  <si>
    <t>jazzytsent mtothaaz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</si>
  <si>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</si>
  <si>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</si>
  <si>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</si>
  <si>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</si>
  <si>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</si>
  <si>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</si>
  <si>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</si>
  <si>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</si>
  <si>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</si>
  <si>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</si>
  <si>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</si>
  <si>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</si>
  <si>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thetimes martina chrisjcoates aaroncumminsnhs samtalkssex prostateuk zerocancer steeplechasing grasmerevillage hanleyontheball</t>
  </si>
  <si>
    <t>ruby_redsky juanisidro tweetingibiza kuahmel subs_missives mymazinlife tape_business chaonaut fotosaad havebike</t>
  </si>
  <si>
    <t>bjp4india bjplive bjp4maharashtra bjp4up dev_fadnavis bjp4delhi cmomaharashtra unhumanrights vasundharabjp bjp4mp</t>
  </si>
  <si>
    <t>zorro_7cu tw_mahesh ducatiuk d_s_c movemberuk goalies119 woodsabergele higuitarene hortonmotor a2bmototraining</t>
  </si>
  <si>
    <t>therock devxvda paulpanabaker movemberireland bethunemaurice dfkuki crowleysdfk justinnagle74</t>
  </si>
  <si>
    <t>artstmi fmp0ja mutual_master pasys tomo_matsushima movemberjp</t>
  </si>
  <si>
    <t>stejcb brycecat13 vivekpillai4 jmesillett drsknapp tjcoats</t>
  </si>
  <si>
    <t>vanbadham drcnfzd jamilarizvi filesofdresden donwestley1 bendixon20002</t>
  </si>
  <si>
    <t>nsrasta ecuadordon vulgarviking natetwn thebeardadvent</t>
  </si>
  <si>
    <t>martacuellar4 ceipsangil estebanpilar10 gocuar isabelmarinero</t>
  </si>
  <si>
    <t>jazminholm brigittemunich mounetjulien albator7438 vmuffatjeandet</t>
  </si>
  <si>
    <t>marthenbergman fimpen20 nilsbjorkman niklasa24</t>
  </si>
  <si>
    <t>asklepiosgruppe thorsten_bach bijeshc aquablation</t>
  </si>
  <si>
    <t>denizelevett crouchendplayrs rebequah1 dmahonesq</t>
  </si>
  <si>
    <t>alfaromeoracing tomastpcosta charles_leclerc charl</t>
  </si>
  <si>
    <t>dlalande75 accuray_fr radiotherapiefr</t>
  </si>
  <si>
    <t>masculinismoesp pedro_gaveston pokasoltes</t>
  </si>
  <si>
    <t>feed_your_beard indianbeard brocode4men</t>
  </si>
  <si>
    <t>movemberaus firassiddiqui1 shievsh</t>
  </si>
  <si>
    <t>news9tweets thilakhr sifktka</t>
  </si>
  <si>
    <t>dwancherry stevedickernl lievschreiber</t>
  </si>
  <si>
    <t>game_devbot gainhealthcamp dinfomall</t>
  </si>
  <si>
    <t>trevorbranton jeremyclarkson blueskieschina</t>
  </si>
  <si>
    <t>unrulyco iabuk newsuk</t>
  </si>
  <si>
    <t>susancalman mhrashman yorkscatrescue</t>
  </si>
  <si>
    <t>mexicogp hillf1 crazyho00313839</t>
  </si>
  <si>
    <t>herreberhardt gestoertebeker krischanprivat</t>
  </si>
  <si>
    <t>guinnessus guinnessireland murphopolis</t>
  </si>
  <si>
    <t>leannrimes leannrimescib16 eddiecibrian</t>
  </si>
  <si>
    <t>jayman0827 mcwurology kuhnj30</t>
  </si>
  <si>
    <t>designmangrove forsyth</t>
  </si>
  <si>
    <t>lborouniversity ruthiegrainger</t>
  </si>
  <si>
    <t>santiagoantero 1967superchrged</t>
  </si>
  <si>
    <t>faynski electronicarts</t>
  </si>
  <si>
    <t>brettkurland tylerpaley</t>
  </si>
  <si>
    <t>oracle swrve_inc</t>
  </si>
  <si>
    <t>_cloudsolutions alybnorah</t>
  </si>
  <si>
    <t>elonmusk evwanttobe</t>
  </si>
  <si>
    <t>remyvanmannekes frunk_1138</t>
  </si>
  <si>
    <t>rtmonson matt_dumba</t>
  </si>
  <si>
    <t>link_mag bpoolmusicrun</t>
  </si>
  <si>
    <t>nakvitazi mannanzaheer</t>
  </si>
  <si>
    <t>thegymgroup dangeezer3</t>
  </si>
  <si>
    <t>nurdertim alex_muc86</t>
  </si>
  <si>
    <t>annebreakeyhart charlie69446075</t>
  </si>
  <si>
    <t>wolf_inthewilds engineertr1g</t>
  </si>
  <si>
    <t>smchstrack iminbreeder</t>
  </si>
  <si>
    <t>chrisbeattie40 nickfrendo</t>
  </si>
  <si>
    <t>joerogan eimor66</t>
  </si>
  <si>
    <t>bliddan alysse_stasio</t>
  </si>
  <si>
    <t>lionelmedia carlofabio1</t>
  </si>
  <si>
    <t>usofallido buenolovemos</t>
  </si>
  <si>
    <t>mtothaaz jazzytsent</t>
  </si>
  <si>
    <t>imtschicago creationtech</t>
  </si>
  <si>
    <t>cctracey botthms</t>
  </si>
  <si>
    <t>Top URLs in Tweet by Count</t>
  </si>
  <si>
    <t>https://www.youtube.com/watch?v=m3tncTyw14M http://pc-pc.org/20190110/post1159 http://j-tag.jp/</t>
  </si>
  <si>
    <t>https://twitter.com/SmallmanDebbie/status/1104492346337607688 https://twitter.com/DrAmirKhanGP/status/1102955526051254272 https://twitter.com/AMRC/status/1106219676038770690 https://twitter.com/SamTalksSex/status/1104801602022658048 https://twitter.com/ProstateCymru/status/1104690898254876672</t>
  </si>
  <si>
    <t>https://twitter.com/ab_sync/status/1107682013811748864 https://twitter.com/_Cinderella_007/status/1107690721841049600</t>
  </si>
  <si>
    <t>https://www.instagram.com/p/BvLuPWrFrxg/?utm_source=ig_twitter_share&amp;igshid=qecnvo3iyjy8 https://www.instagram.com/p/ButY_bvlHQY/?utm_source=ig_twitter_share&amp;igshid=fu3idxqsmqo</t>
  </si>
  <si>
    <t>http://subsmissives.com/offtopic/mo-2016/testicular-cancer-information-advice/?utm_source=ReviveOldPost&amp;utm_medium=social&amp;utm_campaign=ReviveOldPost http://subsmissives.com/offtopic/mo-2016/movember-helping-men-live/?utm_source=ReviveOldPost&amp;utm_medium=social&amp;utm_campaign=ReviveOldPost</t>
  </si>
  <si>
    <t>Top URLs in Tweet by Salience</t>
  </si>
  <si>
    <t>Top Domains in Tweet by Count</t>
  </si>
  <si>
    <t>youtube.com pc-pc.org j-tag.jp</t>
  </si>
  <si>
    <t>Top Domains in Tweet by Salience</t>
  </si>
  <si>
    <t>Top Hashtags in Tweet by Count</t>
  </si>
  <si>
    <t>goalkeeper movember higuita moustache colombia scorpionkick</t>
  </si>
  <si>
    <t>drumandbass dnb music goodmusiconly club dj djset contagious ideology ljubljana</t>
  </si>
  <si>
    <t>ronsilva drawing art artwork digital traditional portrait illustration oldies movember</t>
  </si>
  <si>
    <t>movember menunited lifewithcancer prostatecancer 1love testicularcancer prostatecancerawarenessmonth erectiledysfunction rightstuff mensmentalhealth</t>
  </si>
  <si>
    <t>barbier barbershop barber men barbering barbershopconnect cannes frenchriviera cotedazur movember</t>
  </si>
  <si>
    <t>supplements men diet vitamins health movember protein vitamin vitamind nutrition</t>
  </si>
  <si>
    <t>freefacebookads movember facebookads facebookmarketing getleads facebookleads facebook facebookbusiness instabusiness digitalmarketing</t>
  </si>
  <si>
    <t>brocode noshavenovember repost</t>
  </si>
  <si>
    <t>brocode noshavenovember noshave november movember moustache beard support greatcause mengrooming</t>
  </si>
  <si>
    <t>movember transformationtuesday tbt throwbackthursday ronburgundy tache moustache laughatyourself chickachickabowwow</t>
  </si>
  <si>
    <t>cancer health movember testicular advice depression mens mental mo prostate</t>
  </si>
  <si>
    <t>nycterroristattack wednesdaywisdom happynovember noabortionban kidstowork gr movember worldveganday us uk</t>
  </si>
  <si>
    <t>Top Hashtags in Tweet by Salience</t>
  </si>
  <si>
    <t>前立腺がん 精巣腫瘍 男性乳がん flyingtiger jtag mofesta movember</t>
  </si>
  <si>
    <t>1love testicularcancer prostatecancerawarenessmonth erectiledysfunction prostatecancer rightstuff mensmentalhealth mindfulness eau19 incontinence</t>
  </si>
  <si>
    <t>cellular movember</t>
  </si>
  <si>
    <t>menshealth internationalmensday mensday19nov movember</t>
  </si>
  <si>
    <t>mensday19nov movember menshealth internationalmensday</t>
  </si>
  <si>
    <t>digitalleads tdd 110k digitallead freefacebookads movember facebookads facebookmarketing getleads facebookleads</t>
  </si>
  <si>
    <t>transformationtuesday tbt throwbackthursday ronburgundy tache moustache laughatyourself chickachickabowwow movember</t>
  </si>
  <si>
    <t>testicular advice depression mens mental mo prostate cancer health movember</t>
  </si>
  <si>
    <t>prostate métastases sante prevention cancer café movember hcsmeufr</t>
  </si>
  <si>
    <t>uk fr manus nycterroristattack wednesdaywisdom happynovember noabortionban kidstowork gr movember</t>
  </si>
  <si>
    <t>Top Words in Tweet by Count</t>
  </si>
  <si>
    <t>goalkeeper moustache higuita s november ll post day movember month</t>
  </si>
  <si>
    <t>bike surprises everyone ride love following henry crew s solo</t>
  </si>
  <si>
    <t>great support congratulations career appreciate kuhnj30 movember shaving beard help</t>
  </si>
  <si>
    <t>ducatiuk bike surprises everyone ride love following henry crew s</t>
  </si>
  <si>
    <t>november make excellent month man movember internationalmensday plus allboysrock right</t>
  </si>
  <si>
    <t>botthms good movember</t>
  </si>
  <si>
    <t>dj contagious ideology set drum'n'bass konferenca 2018 drumandbass dnb music</t>
  </si>
  <si>
    <t>leannrimes helping movember change face men's health donation join supporting</t>
  </si>
  <si>
    <t>chicago team killed 2018 supporting creationmakingadifference feedourstarvingchildren rednoseday wheelingfoodpantry movember</t>
  </si>
  <si>
    <t>creationtech chicago team killed 2018 supporting creationmakingadifference feedourstarvingchildren rednoseday whee</t>
  </si>
  <si>
    <t>movember puts spotlight menshealth share health tips loved one today</t>
  </si>
  <si>
    <t>pour vmuffatjeandet 30 ans et toutes ses dents merci à</t>
  </si>
  <si>
    <t>vanbadham bendixon20002 donwestley1 filesofdresden jamilarizvi movember easy blame 1 bad</t>
  </si>
  <si>
    <t>de el los hecho durante todo mes noviembre se celebra</t>
  </si>
  <si>
    <t>de buenolovemos googlear movember ayuda creo que la visualización los</t>
  </si>
  <si>
    <t>drawing mustache ronsilva art artwork digital traditional portrait illustration oldies</t>
  </si>
  <si>
    <t>views live q movember</t>
  </si>
  <si>
    <t>13 centro ceipsangil miércoles de marzo las 15 tenéis una</t>
  </si>
  <si>
    <t>13 miércoles de marzo las 15 tenéis una cita para</t>
  </si>
  <si>
    <t>lionelmedia called movember</t>
  </si>
  <si>
    <t>guinnessireland guinnessus movember</t>
  </si>
  <si>
    <t>bliddan då var movember slut dags att åka hem och</t>
  </si>
  <si>
    <t>drsknapp brycecat13 vivekpillai4 tjcoats dr knapp brave bringing up facial</t>
  </si>
  <si>
    <t>fear menshealth movember prostate prostatecancer look eyes before went</t>
  </si>
  <si>
    <t>joerogan sure looks more movember issue</t>
  </si>
  <si>
    <t>need work ensuring man dies testicularcancer dylan those tortured illness</t>
  </si>
  <si>
    <t>herreberhardt krischanprivat im movember haben wir kein spiel verloren</t>
  </si>
  <si>
    <t>movemberjp 精巣腫瘍は20 40代という若い世代 働き盛りに発症が多いがんなんだって 精巣が腫れても痛みない事が多いらしい 異変を感じたら病院へ相談だ 絶対 御許可頂いたので j tagさんの情報もこれから追々お伝えしていきますね</t>
  </si>
  <si>
    <t>movember festa cancer mo forum動画 前立腺がん 精巣腫瘍 男性乳がん 特に患者シンポジウムは是非みて頂きたいです 霜月もこの会場で聴いていましたが</t>
  </si>
  <si>
    <t>jeremyclarkson raising money movember</t>
  </si>
  <si>
    <t>ya su movember los de support hillf1 está listo con</t>
  </si>
  <si>
    <t>su los de mexicogp hillf1 ya está listo con bigote</t>
  </si>
  <si>
    <t>therock looking pretty fly high school yearbook age 18 s</t>
  </si>
  <si>
    <t>movemberireland therock looking pretty fly high school yearbook age 18</t>
  </si>
  <si>
    <t>counting down days hanging nickfrendo place now feels second home</t>
  </si>
  <si>
    <t>elvinbox prostatecancer survivors helped enjoy sexual intimacy sure aid recovery</t>
  </si>
  <si>
    <t>movember menunited lifewithcancer prostatecancer hanleyontheball treatment chrisjcoates men headline diagnosis</t>
  </si>
  <si>
    <t>movember smchstrack upon matthewfatino club selling wristbands 2 lunch next</t>
  </si>
  <si>
    <t>susancalman adopted lester bangs yorkscatrescue memory dear cat mad friend</t>
  </si>
  <si>
    <t>total thanks lovely matching gift company one donors movember reached</t>
  </si>
  <si>
    <t>wolf_inthewilds yup actually celebrate participating movember november 19</t>
  </si>
  <si>
    <t>elvinbox utterly dismayed between 15 20 men diagnosed prostatecancer stage</t>
  </si>
  <si>
    <t>6 years cancer free prostatecancercanada prostatecancercanadaatlantic prostatecancer prostatecancerawareness movember cancerfree</t>
  </si>
  <si>
    <t>charlie69446075 6 years cancer free prostatecancercanada prostatecancercanadaatlantic prostatecancer prostatecancerawareness</t>
  </si>
  <si>
    <t>movember poster m now part movement check out awesome here</t>
  </si>
  <si>
    <t>dem nurdertim alles gute zum geburtstag möge dein bart wieder</t>
  </si>
  <si>
    <t>donated 6 months ago 845 movemberireland today 820 together help</t>
  </si>
  <si>
    <t>thegymgroup gyms up down country still going strong move movember</t>
  </si>
  <si>
    <t>nakvitazi whole month november movember</t>
  </si>
  <si>
    <t>out find alfaromeoracing both managed pick top notch movember moustache</t>
  </si>
  <si>
    <t>run link_mag bands blackpool music festival returns sunday 16th june</t>
  </si>
  <si>
    <t>moustachio'd chaps cycling london japan movember</t>
  </si>
  <si>
    <t>movemberjp お髭ペン こんなmovemberにぴったりgoodsを どこでget出来るの 灬 ก というわけで 行ってきました flyingtiger movember</t>
  </si>
  <si>
    <t>این که آقا شاید فراموش کرده همه مرد هستند ماه</t>
  </si>
  <si>
    <t>great session newsuk mark fields iabuk afternoon delivering incredibly successful</t>
  </si>
  <si>
    <t>bearded e brave movember novembro azul leia este outros artigos</t>
  </si>
  <si>
    <t>matt_dumba way go thanks being force positivity best wishes swift</t>
  </si>
  <si>
    <t>te voor doneer om mijn vriend dit jaar movember helpen</t>
  </si>
  <si>
    <t>nsrasta getting little 'ratty' looking movember march thebeardadvent cellular shaved</t>
  </si>
  <si>
    <t>march movember natetwn vulgarviking mine first week yearly beard getting</t>
  </si>
  <si>
    <t>movember rings gadgets gift</t>
  </si>
  <si>
    <t>icebucketchallenge movember charity campaigns go viral great example social media</t>
  </si>
  <si>
    <t>throwback mustache movember tom's back november contest winner won american</t>
  </si>
  <si>
    <t>goalkeeper goalies119 s november ll post moustache day movember month</t>
  </si>
  <si>
    <t>jeremyclarkson movember dare</t>
  </si>
  <si>
    <t>paul movember weeks friday fundraiser goes rodgers raised massive 180</t>
  </si>
  <si>
    <t>meet movember contest winner gps prostatecancer</t>
  </si>
  <si>
    <t>s vettel moustache incredible sure forgot movember over given up</t>
  </si>
  <si>
    <t>remyvanmannekes maar het bijna movember</t>
  </si>
  <si>
    <t>festa cancer movemberjp mo forum動画 2018年11月24日に行われたmo forumの動画です 前立腺がんや精巣腫瘍の専門治療や病気との向き合い方など エキスパートの先生方や当事者の方々の素晴らしいお話が</t>
  </si>
  <si>
    <t>dinfomall supplements men diet vitamins health movember protein vitamin vitamind</t>
  </si>
  <si>
    <t>dwancherry movember stache always ross inspired lievschreiber</t>
  </si>
  <si>
    <t>suicide men out okay last year took part movember raise</t>
  </si>
  <si>
    <t>elonmusk y mustache save movember</t>
  </si>
  <si>
    <t>_cloudsolutions prostatecancer second common type cancer men worldwide test stay</t>
  </si>
  <si>
    <t>stpatricksday hello super talented jamin o'donovan plays master manipulator hobbs</t>
  </si>
  <si>
    <t>de y era movember desde antes que fuera cool</t>
  </si>
  <si>
    <t>before head moderncx read movember tripled mobile engagement using swrve</t>
  </si>
  <si>
    <t>3 50 grow movember mustache exept done dont know think</t>
  </si>
  <si>
    <t>elvinbox theironladyruns hanleyontheball martina chrisjcoates steeplechasing aaroncumminsnhs alisonbirtle thewilliethorne dhr</t>
  </si>
  <si>
    <t>festa cancer movemberjp mo forum動画 特に患者シンポジウムは是非みて頂きたいです 霜月もこの会場で聴いていましたが 当事者の方々のお言葉は一つ一つが深く 心に沁みる本当に良いお話でした 2018年11月24日に行われたmo</t>
  </si>
  <si>
    <t>elvinbox hanleyontheball smyth_chris thetimes chrisjcoates prostateuk zerocancer pcfnews christiesinc god's</t>
  </si>
  <si>
    <t>elvinbox antbigley hanleyontheball rokelaurence dawnbigley2 coutts1 chrisjcoates thewilliethorne chrispedlar1 ashleybanjo</t>
  </si>
  <si>
    <t>elvinbox headline utterly irresponsible insult millions people globally trying stop</t>
  </si>
  <si>
    <t>internationalmensday celebrations mensday19nov movember saplings distributed part green initiative sifk</t>
  </si>
  <si>
    <t>sifktka internationalmensday celebrations mens saplings distributed part green initiative mensday19nov</t>
  </si>
  <si>
    <t>elvinbox antbigley rokelaurence dawnbigley2 coutts1 thewilliethorne hanleyontheball chrispedlar1 ashleybanjo thank</t>
  </si>
  <si>
    <t>gurudawalmalik cmomaharashtra dev_fadnavis fadnavis_amruta shweta_shalini vasundharabjp drdineshbjp veerhercules anshulv160118 anshulv16011813</t>
  </si>
  <si>
    <t>elvinbox lucky mri prior biopsy diagnosis treatment spot please excellent</t>
  </si>
  <si>
    <t>tylerpaley lol beard 3 1 2 years fun fact grew</t>
  </si>
  <si>
    <t>movember oh shit new dc gear hst dmv</t>
  </si>
  <si>
    <t>shievsh growing mustache 4 movember supporting movemberaus stop men dying</t>
  </si>
  <si>
    <t>indianbeard amazing presentation outstanding brother thanks sending repost get_repost beard</t>
  </si>
  <si>
    <t>indianbeard brocode4men gentlemen put down razors s shave november today</t>
  </si>
  <si>
    <t>november featuring gentlemen put down razors s shave today indianbeard</t>
  </si>
  <si>
    <t>looking movember s transformationtuesday here 10 years ago sack spuds</t>
  </si>
  <si>
    <t>electronicarts movember kit show support game 30games30days fifa19</t>
  </si>
  <si>
    <t>recognition movember congratulate thorsten_bach asklepiosgruppe bringing relief 200 men suffering</t>
  </si>
  <si>
    <t>well done crowleysdfk movember dfkuki paulpanabaker</t>
  </si>
  <si>
    <t>great welcome holly movemberireland offices thursday cheque presentation mobros efforts</t>
  </si>
  <si>
    <t>el que y para eso se de masculinismoesp pokasoltes diainternacionaldelhombre</t>
  </si>
  <si>
    <t>crowleysdfk great welcome holly movemberireland offices thursday cheque presentation mobros</t>
  </si>
  <si>
    <t>https t co voikud3j5c fundraising movember charity</t>
  </si>
  <si>
    <t>och som movember rosabandet på ulf jag snackar om fimpen20</t>
  </si>
  <si>
    <t>nilsbjorkman jag snackar om fimpen20 och auktionen som kommer att</t>
  </si>
  <si>
    <t>movember excited receive morvelous plaque stashes panache team raise over</t>
  </si>
  <si>
    <t>little bit belated movember newprofilepic</t>
  </si>
  <si>
    <t>se la de el hoy del día por eso que</t>
  </si>
  <si>
    <t>see subs missive cancer health movember testicular information advice helping</t>
  </si>
  <si>
    <t>needs before movember facial haircut required waxing ibiza fact doing</t>
  </si>
  <si>
    <t>la du cancer de prostate café movember hcsmeufr accuray_fr pour</t>
  </si>
  <si>
    <t>cancer de la prostate du café pour éviter les métastases</t>
  </si>
  <si>
    <t>accuray_fr cancer de la prostate du café pour éviter les</t>
  </si>
  <si>
    <t>excellent lborouniversity campaign lives saved result today's activity lumpsandbumps coppafeel</t>
  </si>
  <si>
    <t>chair favorite thing funky husband christianmarsch grows out best handlebarmustache</t>
  </si>
  <si>
    <t>jimmyfallon fallontonight movember year support men's health grow sexymo tweets</t>
  </si>
  <si>
    <t>nycterroristattack wednesdaywisdom happynovember brett ratner noabortionban kidstowork gr movember worldveganday</t>
  </si>
  <si>
    <t>park wheels relax movember keepitneat barbershop culver city california</t>
  </si>
  <si>
    <t>Top Words in Tweet by Salience</t>
  </si>
  <si>
    <t>mtothaaz hiphopmusic collab dancehall rhymes spit reggae flow music musicvideo</t>
  </si>
  <si>
    <t>merry chance theses really hope liked much enjoyed drawing mustache</t>
  </si>
  <si>
    <t>festa cancer mo forum動画 前立腺がん 精巣腫瘍 男性乳がん 特に患者シンポジウムは是非みて頂きたいです 霜月もこの会場で聴いていましたが 当事者の方々のお言葉は一つ一つが深く</t>
  </si>
  <si>
    <t>hanleyontheball men kill theironladyruns david need smyth_chris treatment chrisjcoates headline</t>
  </si>
  <si>
    <t>natetwn vulgarviking mine first week yearly beard getting little 'ratty'</t>
  </si>
  <si>
    <t>done dont know think dropping out bring india google 3</t>
  </si>
  <si>
    <t>特に患者シンポジウムは是非みて頂きたいです 霜月もこの会場で聴いていましたが 当事者の方々のお言葉は一つ一つが深く 心に沁みる本当に良いお話でした 2018年11月24日に行われたmo forumの動画です 前立腺がんや精巣腫瘍の専門治療や病気との向き合い方など エキスパートの先生方や当事者の方々の素晴らしいお話が festa cancer</t>
  </si>
  <si>
    <t>thewilliethorne chrispedlar1 ashleybanjo thank ant silverhiker1 cumbriazen zenandparis ryanfaz111 rvgrasmere</t>
  </si>
  <si>
    <t>saplings distributed part green initiative sifk activists awareness drive nandi</t>
  </si>
  <si>
    <t>saplings distributed part green initiative mensday19nov movember sifk activists awareness</t>
  </si>
  <si>
    <t>thewilliethorne hanleyontheball chrispedlar1 ashleybanjo thank ant silverhiker1 cumbriazen chrisjcoates zenandparis</t>
  </si>
  <si>
    <t>veerhercules anshulv160118 anshulv16011813 harinarayanbjp eknathkhadsebjp bjp4india bjp4maharashtra bjp4delhi bjp4up bjplive</t>
  </si>
  <si>
    <t>brocode4men gentlemen put down razors s shave november today featuring</t>
  </si>
  <si>
    <t>looking s transformationtuesday here 10 years ago sack spuds last</t>
  </si>
  <si>
    <t>lucky mri prior biopsy diagnosis treatment spot please excellent piece</t>
  </si>
  <si>
    <t>på ulf jag snackar om fimpen20 auktionen kommer att hända</t>
  </si>
  <si>
    <t>testicular information advice helping men live depression mens mental mo</t>
  </si>
  <si>
    <t>accuray_fr pour éviter les métastases deux composés pourraient ralentir progression</t>
  </si>
  <si>
    <t>aams43 uk fr manus nycterroristattack wednesdaywisdom happynovember brett ratner noabortionban</t>
  </si>
  <si>
    <t>Top Word Pairs in Tweet by Count</t>
  </si>
  <si>
    <t>s,november  november,ll  ll,post  post,goalkeeper  goalkeeper,moustache  moustache,day  day,movember  movember,month  month,16  16,rene</t>
  </si>
  <si>
    <t>congratulations,great  great,career  career,appreciate  appreciate,support  support,kuhnj30  kuhnj30,movember  movember,shaving  shaving,beard  beard,help  help,support</t>
  </si>
  <si>
    <t>ducatiuk,bike  bike,surprises  surprises,everyone  everyone,ride  ride,love  love,following  following,henry  henry,crew  crew,s  s,solo</t>
  </si>
  <si>
    <t>november,make  make,excellent  excellent,month  month,man  man,movember  movember,internationalmensday  internationalmensday,plus  plus,allboysrock  allboysrock,right  right,wing</t>
  </si>
  <si>
    <t>botthms,good  good,movember</t>
  </si>
  <si>
    <t>contagious,ideology  dj,set  set,drum'n'bass  drum'n'bass,konferenca  konferenca,2018  2018,contagious  ideology,drumandbass  drumandbass,dnb  dnb,music  music,goodmusiconly</t>
  </si>
  <si>
    <t>leannrimes,helping  helping,movember  movember,change  change,face  face,men's  men's,health  health,donation  donation,join  join,supporting  supporting,important</t>
  </si>
  <si>
    <t>chicago,team  team,killed  killed,2018  2018,supporting  supporting,creationmakingadifference  creationmakingadifference,feedourstarvingchildren  feedourstarvingchildren,rednoseday  rednoseday,wheelingfoodpantry  wheelingfoodpantry,movember  movember,ovariancancerawarenessmonth</t>
  </si>
  <si>
    <t>creationtech,chicago  chicago,team  team,killed  killed,2018  2018,supporting  supporting,creationmakingadifference  creationmakingadifference,feedourstarvingchildren  feedourstarvingchildren,rednoseday  rednoseday,whee</t>
  </si>
  <si>
    <t>movember,puts  puts,spotlight  spotlight,menshealth  menshealth,share  share,health  health,tips  tips,loved  loved,one  one,today  today,holinergroup</t>
  </si>
  <si>
    <t>vmuffatjeandet,30  30,ans  ans,et  et,toutes  toutes,ses  ses,dents  dents,merci  merci,à  à,tous  tous,pour</t>
  </si>
  <si>
    <t>vanbadham,bendixon20002  bendixon20002,donwestley1  donwestley1,filesofdresden  filesofdresden,jamilarizvi  jamilarizvi,movember  movember,easy  easy,blame  blame,1  1,bad  bad,cop</t>
  </si>
  <si>
    <t>de,hecho  hecho,durante  durante,todo  todo,el  el,mes  mes,de  de,noviembre  noviembre,se  se,celebra  celebra,el</t>
  </si>
  <si>
    <t>buenolovemos,googlear  googlear,movember  movember,ayuda  ayuda,creo  creo,que  que,la  la,visualización  visualización,de  de,los  los,problemas</t>
  </si>
  <si>
    <t>ronsilva,drawing  drawing,art  art,artwork  artwork,digital  digital,traditional  traditional,portrait  portrait,illustration  illustration,oldies  oldies,movember  merry,mustache</t>
  </si>
  <si>
    <t>views,live  live,q  q,movember</t>
  </si>
  <si>
    <t>ceipsangil,miércoles  miércoles,13  13,de  de,marzo  marzo,las  las,13  13,15  15,tenéis  tenéis,una  una,cita</t>
  </si>
  <si>
    <t>miércoles,13  13,de  de,marzo  marzo,las  las,13  13,15  15,tenéis  tenéis,una  una,cita  cita,para</t>
  </si>
  <si>
    <t>lionelmedia,called  called,movember</t>
  </si>
  <si>
    <t>guinnessireland,guinnessus  guinnessus,movember</t>
  </si>
  <si>
    <t>bliddan,då  då,var  var,movember  movember,slut  slut,dags  dags,att  att,åka  åka,hem  hem,och  och,raka</t>
  </si>
  <si>
    <t>drsknapp,brycecat13  brycecat13,vivekpillai4  vivekpillai4,tjcoats  tjcoats,dr  dr,knapp  knapp,brave  brave,bringing  bringing,up  up,facial  facial,hair</t>
  </si>
  <si>
    <t>menshealth,movember  movember,prostate  prostate,prostatecancer  prostatecancer,fear  fear,fear  fear,look  look,eyes  eyes,before  before,went</t>
  </si>
  <si>
    <t>joerogan,sure  sure,looks  looks,more  more,movember  movember,issue</t>
  </si>
  <si>
    <t>need,work  work,ensuring  ensuring,man  man,dies  dies,testicularcancer  testicularcancer,dylan  dylan,those  those,tortured  tortured,illness  illness,coyi</t>
  </si>
  <si>
    <t>herreberhardt,krischanprivat  krischanprivat,im  im,movember  movember,haben  haben,wir  wir,kein  kein,spiel  spiel,verloren</t>
  </si>
  <si>
    <t>movemberjp,精巣腫瘍は20  精巣腫瘍は20,40代という若い世代  40代という若い世代,働き盛りに発症が多いがんなんだって  働き盛りに発症が多いがんなんだって,精巣が腫れても痛みない事が多いらしい  精巣が腫れても痛みない事が多いらしい,異変を感じたら病院へ相談だ  異変を感じたら病院へ相談だ,絶対  絶対,御許可頂いたので  御許可頂いたので,j  j,tagさんの情報もこれから追々お伝えしていきますね  tagさんの情報もこれから追々お伝えしていきますね,ホームページもgre</t>
  </si>
  <si>
    <t>festa,cancer  mo,festa  cancer,forum動画  前立腺がん,精巣腫瘍  精巣腫瘍,男性乳がん  男性乳がん,movember  forum動画,特に患者シンポジウムは是非みて頂きたいです  特に患者シンポジウムは是非みて頂きたいです,霜月もこの会場で聴いていましたが  霜月もこの会場で聴いていましたが,当事者の方々のお言葉は一つ一つが深く  当事者の方々のお言葉は一つ一つが深く,心に沁みる本当に良いお話でした</t>
  </si>
  <si>
    <t>jeremyclarkson,raising  raising,money  money,movember</t>
  </si>
  <si>
    <t>hillf1,ya  ya,está  está,listo  listo,con  con,su  su,bigote  bigote,para  para,apoyar  apoyar,movember  movember,y</t>
  </si>
  <si>
    <t>mexicogp,hillf1  hillf1,ya  ya,está  está,listo  listo,con  con,su  su,bigote  bigote,para  para,apoyar  apoyar,movember</t>
  </si>
  <si>
    <t>therock,looking  looking,pretty  pretty,fly  fly,high  high,school  school,yearbook  yearbook,age  age,18  18,s  s,fair</t>
  </si>
  <si>
    <t>movemberireland,therock  therock,looking  looking,pretty  pretty,fly  fly,high  high,school  school,yearbook  yearbook,age  age,18  18,s</t>
  </si>
  <si>
    <t>counting,down  down,days  days,hanging  hanging,nickfrendo  nickfrendo,place  place,now  now,feels  feels,second  second,home  home,girona</t>
  </si>
  <si>
    <t>elvinbox,prostatecancer  prostatecancer,survivors  survivors,helped  helped,enjoy  enjoy,sexual  sexual,intimacy  intimacy,sure  sure,aid  aid,recovery  recovery,prostatecancerawarenessm</t>
  </si>
  <si>
    <t>menunited,lifewithcancer  movember,lifewithcancer  menunited,movember  movember,menunited  dawnbigley2,coutts1  many,thanks  prostatecancerawarenessmonth,menunited  misleading,headline  lifewithcancer,movember  simonmdlord,prostateukprofs</t>
  </si>
  <si>
    <t>smchstrack,movember  movember,upon  upon,matthewfatino  matthewfatino,movember  movember,club  club,selling  selling,wristbands  wristbands,2  2,lunch  lunch,next</t>
  </si>
  <si>
    <t>susancalman,adopted  adopted,lester  lester,bangs  bangs,yorkscatrescue  yorkscatrescue,memory  memory,dear  dear,cat  cat,mad  mad,friend  friend,d</t>
  </si>
  <si>
    <t>thanks,lovely  lovely,matching  matching,gift  gift,company  company,one  one,donors  donors,movember  movember,total  total,reached  reached,449</t>
  </si>
  <si>
    <t>movember,seeaustralia  seeaustralia,gdayusa  gdayusa,australiasxsw</t>
  </si>
  <si>
    <t>wolf_inthewilds,yup  yup,actually  actually,celebrate  celebrate,participating  participating,movember  movember,november  november,19</t>
  </si>
  <si>
    <t>elvinbox,utterly  utterly,dismayed  dismayed,between  between,15  15,20  20,men  men,diagnosed  diagnosed,prostatecancer  prostatecancer,stage  stage,4</t>
  </si>
  <si>
    <t>6,years  years,cancer  cancer,free  free,prostatecancercanada  prostatecancercanada,prostatecancercanadaatlantic  prostatecancercanadaatlantic,prostatecancer  prostatecancer,prostatecancerawareness  prostatecancerawareness,movember  movember,cancerfree</t>
  </si>
  <si>
    <t>charlie69446075,6  6,years  years,cancer  cancer,free  free,prostatecancercanada  prostatecancercanada,prostatecancercanadaatlantic  prostatecancercanadaatlantic,prostatecancer  prostatecancer,prostatecancerawareness</t>
  </si>
  <si>
    <t>m,now  now,part  part,movember  movember,movement  movement,check  check,out  out,awesome  awesome,movember  movember,poster  poster,here</t>
  </si>
  <si>
    <t>barbier,barbershop  barbershop,barber  barber,men  men,barbering  barbering,barbershopconnect  barbershopconnect,cannes  cannes,frenchriviera  frenchriviera,cotedazur  cotedazur,movember  movember,leroofcannes</t>
  </si>
  <si>
    <t>dem,nurdertim  nurdertim,alles  alles,gute  gute,zum  zum,geburtstag  geburtstag,möge  möge,dein  dein,bart  bart,wieder  wieder,prächtig</t>
  </si>
  <si>
    <t>6,months  months,ago  ago,donated  donated,845  845,movemberireland  movemberireland,today  today,donated  donated,820  820,together  together,help</t>
  </si>
  <si>
    <t>thegymgroup,gyms  gyms,up  up,down  down,country  country,still  still,going  going,strong  strong,move  move,movember  movember,day</t>
  </si>
  <si>
    <t>nakvitazi,whole  whole,month  month,november  november,movember</t>
  </si>
  <si>
    <t>alfaromeoracing,both  both,managed  managed,pick  pick,out  out,top  top,notch  notch,movember  movember,moustache  moustache,find  find,pin</t>
  </si>
  <si>
    <t>link_mag,bands  bands,run  run,blackpool  blackpool,music  music,run  run,festival  festival,returns  returns,sunday  sunday,16th  16th,june</t>
  </si>
  <si>
    <t>moustachio'd,chaps  chaps,cycling  cycling,london  london,japan  japan,movember</t>
  </si>
  <si>
    <t>movemberjp,お髭ペン  お髭ペン,こんなmovemberにぴったりgoodsを  こんなmovemberにぴったりgoodsを,どこでget出来るの  どこでget出来るの,灬  灬,ก  ก,というわけで  というわけで,行ってきました  行ってきました,flyingtiger  flyingtiger,movember</t>
  </si>
  <si>
    <t>این,آقا  آقا,شاید  شاید,فراموش  فراموش,کرده  کرده,که  که,این  این,همه  همه,مرد  مرد,هستند  هستند,که</t>
  </si>
  <si>
    <t>great,session  session,newsuk  newsuk,mark  mark,fields  fields,iabuk  iabuk,afternoon  afternoon,delivering  delivering,incredibly  incredibly,successful  successful,movember</t>
  </si>
  <si>
    <t>bearded,brave  brave,movember  movember,e  e,novembro  novembro,azul  azul,leia  leia,este  este,e  e,outros  outros,artigos</t>
  </si>
  <si>
    <t>matt_dumba,way  way,go  go,thanks  thanks,being  being,force  force,positivity  positivity,best  best,wishes  wishes,swift  swift,sure</t>
  </si>
  <si>
    <t>doneer,om  om,mijn  mijn,vriend  vriend,dit  dit,jaar  jaar,movember  movember,te  te,helpen  helpen,broodnodige  broodnodige,fondsen</t>
  </si>
  <si>
    <t>nsrasta,getting  getting,little  little,'ratty'  'ratty',looking  looking,movember  movember,march  march,thebeardadvent  thebeardadvent,cellular  cellular,shaved  shaved,w</t>
  </si>
  <si>
    <t>movember,march  natetwn,vulgarviking  vulgarviking,mine  mine,first  first,week  week,march  march,yearly  yearly,movember  march,beard  getting,little</t>
  </si>
  <si>
    <t>movember,rings  rings,gadgets  gadgets,gift</t>
  </si>
  <si>
    <t>icebucketchallenge,movember  movember,charity  charity,campaigns  campaigns,go  go,viral  viral,great  great,example  example,social  social,media  media,used</t>
  </si>
  <si>
    <t>throwback,tom's  tom's,mustache  mustache,back  back,november  november,movember  movember,mustache  mustache,contest  contest,winner  winner,won  won,american</t>
  </si>
  <si>
    <t>goalies119,s  s,november  november,ll  ll,post  post,goalkeeper  goalkeeper,moustache  moustache,day  day,movember  movember,month  month,16</t>
  </si>
  <si>
    <t>jeremyclarkson,movember  movember,dare</t>
  </si>
  <si>
    <t>weeks,friday  friday,fundraiser  fundraiser,goes  goes,paul  paul,rodgers  rodgers,paul  paul,raised  raised,massive  massive,180  180,maggie's</t>
  </si>
  <si>
    <t>meet,movember  movember,contest  contest,winner  winner,gps  gps,prostatecancer</t>
  </si>
  <si>
    <t>vettel,s  s,moustache  moustache,incredible  incredible,sure  sure,forgot  forgot,movember  movember,over  over,s  s,given  given,up</t>
  </si>
  <si>
    <t>remyvanmannekes,maar  maar,het  het,bijna  bijna,movember</t>
  </si>
  <si>
    <t>festa,cancer  movemberjp,mo  mo,festa  cancer,forum動画  forum動画,2018年11月24日に行われたmo  2018年11月24日に行われたmo,festa  cancer,forumの動画です  forumの動画です,前立腺がんや精巣腫瘍の専門治療や病気との向き合い方など  前立腺がんや精巣腫瘍の専門治療や病気との向き合い方など,エキスパートの先生方や当事者の方々の素晴らしいお話が</t>
  </si>
  <si>
    <t>dinfomall,supplements  supplements,men  men,diet  diet,vitamins  vitamins,health  health,movember  movember,protein  protein,vitamin  vitamin,vitamind  vitamind,nutrition</t>
  </si>
  <si>
    <t>dwancherry,movember  movember,stache  stache,always  always,ross  ross,inspired  inspired,lievschreiber</t>
  </si>
  <si>
    <t>last,year  year,took  took,part  part,movember  movember,raise  raise,awareness  awareness,mentalhealth  mentalhealth,rate  rate,suicide  suicide,alarmingly</t>
  </si>
  <si>
    <t>elonmusk,y  y,mustache  mustache,save  save,movember</t>
  </si>
  <si>
    <t>_cloudsolutions,prostatecancer  prostatecancer,second  second,common  common,type  type,cancer  cancer,men  men,worldwide  worldwide,test  test,stay  stay,safe</t>
  </si>
  <si>
    <t>crouchendplayrs,stpatricksday  stpatricksday,hello  hello,super  super,talented  talented,jamin  jamin,o'donovan  o'donovan,plays  plays,master  master,manipulator  manipulator,hobbs</t>
  </si>
  <si>
    <t>stpatricksday,hello  hello,super  super,talented  talented,jamin  jamin,o'donovan  o'donovan,plays  plays,master  master,manipulator  manipulator,hobbs  hobbs,crouchendplayrs</t>
  </si>
  <si>
    <t>y,era  era,de  de,movember  movember,desde  desde,antes  antes,de  de,que  que,fuera  fuera,cool</t>
  </si>
  <si>
    <t>before,head  head,moderncx  moderncx,read  read,movember  movember,tripled  tripled,mobile  mobile,engagement  engagement,using  using,swrve  swrve,oracle</t>
  </si>
  <si>
    <t>3,50  50,grow  grow,movember  movember,mustache  mustache,exept  exept,done  done,dont  dont,know  know,think  think,dropping</t>
  </si>
  <si>
    <t>elvinbox,theironladyruns  theironladyruns,hanleyontheball  hanleyontheball,martina  martina,chrisjcoates  chrisjcoates,steeplechasing  steeplechasing,aaroncumminsnhs  aaroncumminsnhs,alisonbirtle  alisonbirtle,thewilliethorne  thewilliethorne,dhr</t>
  </si>
  <si>
    <t>festa,cancer  movemberjp,mo  mo,festa  cancer,forum動画  forum動画,特に患者シンポジウムは是非みて頂きたいです  特に患者シンポジウムは是非みて頂きたいです,霜月もこの会場で聴いていましたが  霜月もこの会場で聴いていましたが,当事者の方々のお言葉は一つ一つが深く  当事者の方々のお言葉は一つ一つが深く,心に沁みる本当に良いお話でした  forum動画,2018年11月24日に行われたmo  2018年11月24日に行われたmo,festa</t>
  </si>
  <si>
    <t>elvinbox,hanleyontheball  hanleyontheball,smyth_chris  smyth_chris,thetimes  thetimes,chrisjcoates  chrisjcoates,prostateuk  prostateuk,zerocancer  zerocancer,pcfnews  pcfnews,christiesinc  christiesinc,god's  god's,sake</t>
  </si>
  <si>
    <t>dawnbigley2,coutts1  elvinbox,antbigley  antbigley,thewilliethorne  thewilliethorne,hanleyontheball  hanleyontheball,rokelaurence  rokelaurence,dawnbigley2  coutts1,chrispedlar1  chrispedlar1,ashleybanjo  ashleybanjo,thank  thank,ant</t>
  </si>
  <si>
    <t>elvinbox,headline  headline,utterly  utterly,irresponsible  irresponsible,insult  insult,millions  millions,people  people,globally  globally,trying  trying,stop  stop,prostatecancer</t>
  </si>
  <si>
    <t>mensday19nov,movember  internationalmensday,celebrations  saplings,distributed  distributed,part  part,internationalmensday  celebrations,green  green,initiative  initiative,mensday19nov  sifk,activists  activists,awareness</t>
  </si>
  <si>
    <t>internationalmensday,celebrations  sifktka,saplings  saplings,distributed  distributed,part  part,internationalmensday  celebrations,green  green,initiative  initiative,mensday19nov  mensday19nov,movember  sifktka,sifk</t>
  </si>
  <si>
    <t>gurudawalmalik,cmomaharashtra  cmomaharashtra,dev_fadnavis  dev_fadnavis,fadnavis_amruta  fadnavis_amruta,shweta_shalini  shweta_shalini,vasundharabjp  vasundharabjp,drdineshbjp  veerhercules,gurudawalmalik  drdineshbjp,anshulv160118  drdineshbjp,anshulv16011813  anshulv16011813,harinarayanbjp</t>
  </si>
  <si>
    <t>elvinbox,lucky  lucky,mri  mri,prior  prior,biopsy  biopsy,diagnosis  diagnosis,treatment  treatment,spot  spot,please  please,excellent  excellent,piece</t>
  </si>
  <si>
    <t>freefacebookads,movember  movember,facebookads  facebookads,facebookmarketing  facebookmarketing,getleads  getleads,facebookleads  facebookleads,facebook  facebook,facebookbusiness  facebookbusiness,instabusiness  digitalmarketing,content  content,facebookcontent</t>
  </si>
  <si>
    <t>tylerpaley,lol  lol,beard  beard,3  3,1  1,2  2,years  years,fun  fun,fact  fact,grew  grew,movember</t>
  </si>
  <si>
    <t>oh,shit  shit,new  new,dc  dc,movember  movember,gear  gear,hst  hst,movember  movember,dmv</t>
  </si>
  <si>
    <t>shievsh,growing  growing,mustache  mustache,4  4,movember  movember,supporting  supporting,movemberaus  movemberaus,stop  stop,men  men,dying  dying,young</t>
  </si>
  <si>
    <t>amazing,presentation  presentation,indianbeard  indianbeard,outstanding  outstanding,brother  brother,thanks  thanks,sending  sending,repost  repost,indianbeard  indianbeard,get_repost  get_repost,beard</t>
  </si>
  <si>
    <t>brocode4men,gentlemen  gentlemen,put  put,down  down,razors  razors,s  s,shave  shave,november  november,today  today,featuring  featuring,indianbeard</t>
  </si>
  <si>
    <t>s,transformationtuesday  transformationtuesday,here  here,10  10,years  years,ago  ago,looking  looking,sack  sack,spuds  spuds,movember  movember,last</t>
  </si>
  <si>
    <t>electronicarts,movember  movember,kit  kit,show  show,support  support,game  game,30games30days  30games30days,fifa19</t>
  </si>
  <si>
    <t>recognition,movember  movember,congratulate  congratulate,thorsten_bach  thorsten_bach,asklepiosgruppe  asklepiosgruppe,bringing  bringing,relief  relief,200  200,men  men,suffering  suffering,luts</t>
  </si>
  <si>
    <t>aquablation,recognition  recognition,movember  movember,congratulate  congratulate,thorsten_bach  thorsten_bach,asklepiosgruppe  asklepiosgruppe,bringing  bringing,relief  relief,200  200,men  men,suffering</t>
  </si>
  <si>
    <t>well,done  done,crowleysdfk  crowleysdfk,movember  movember,dfkuki  dfkuki,paulpanabaker</t>
  </si>
  <si>
    <t>great,welcome  welcome,holly  holly,movemberireland  movemberireland,offices  offices,thursday  thursday,cheque  cheque,presentation  presentation,mobros  mobros,efforts  efforts,helped</t>
  </si>
  <si>
    <t>masculinismoesp,pokasoltes  pokasoltes,el  el,diainternacionaldelhombre  diainternacionaldelhombre,y  y,el  el,movimiento  movimiento,movember  movember,están  están,hechos  hechos,para</t>
  </si>
  <si>
    <t>crowleysdfk,great  great,welcome  welcome,holly  holly,movemberireland  movemberireland,offices  offices,thursday  thursday,cheque  cheque,presentation  presentation,mobros  mobros,effo</t>
  </si>
  <si>
    <t>https,t  t,co  co,voikud3j5c  voikud3j5c,fundraising  fundraising,movember  movember,charity</t>
  </si>
  <si>
    <t>nilsbjorkman,jag  jag,snackar  snackar,om  om,fimpen20  fimpen20,och  och,auktionen  auktionen,som  som,kommer  kommer,att  att,hända</t>
  </si>
  <si>
    <t>excited,receive  receive,morvelous  morvelous,plaque  plaque,movember  movember,stashes  stashes,panache  panache,team  team,raise  raise,over  over,11</t>
  </si>
  <si>
    <t>little,bit  bit,belated  belated,movember  movember,newprofilepic</t>
  </si>
  <si>
    <t>por,eso  1967superchrged,en  en,realidad  realidad,hoy  hoy,se  se,celebra  celebra,la  la,tradición  tradición,católica  católica,del</t>
  </si>
  <si>
    <t>see,subs  subs,missive  missive,testicular  testicular,cancer  cancer,information  information,advice  advice,health  health,movember  missive,movember  movember,helping</t>
  </si>
  <si>
    <t>movember,facial  facial,haircut  haircut,required  required,needs  needs,waxing  waxing,before  before,ibiza  ibiza,fact  fact,needs  needs,doing</t>
  </si>
  <si>
    <t>cancer,de  de,la  la,prostate  du,café  accuray_fr,cancer  prostate,du  café,pour  pour,éviter  éviter,les  les,métastases</t>
  </si>
  <si>
    <t>cancer,de  de,la  la,prostate  prostate,du  du,café  café,pour  pour,éviter  éviter,les  les,métastases  métastases,movember</t>
  </si>
  <si>
    <t>accuray_fr,cancer  cancer,de  de,la  la,prostate  prostate,du  du,café  café,pour  pour,éviter  éviter,les  les,métastases</t>
  </si>
  <si>
    <t>excellent,lborouniversity  lborouniversity,campaign  campaign,lives  lives,saved  saved,result  result,today's  today's,activity  activity,lumpsandbumps  lumpsandbumps,coppafeel  coppafeel,ballboys</t>
  </si>
  <si>
    <t>favorite,thing  thing,funky  funky,chair  chair,husband  husband,christianmarsch  christianmarsch,grows  grows,out  out,best  best,handlebarmustache  handlebarmustache,movember</t>
  </si>
  <si>
    <t>nycterroristattack,wednesdaywisdom  wednesdaywisdom,happynovember  happynovember,brett  brett,ratner  ratner,noabortionban  noabortionban,kidstowork  kidstowork,gr  gr,movember  movember,worldveganday  aams43,nycterroristattack</t>
  </si>
  <si>
    <t>park,wheels  wheels,relax  relax,movember  movember,keepitneat  keepitneat,barbershop  barbershop,culver  culver,city  city,california</t>
  </si>
  <si>
    <t>Top Word Pairs in Tweet by Salience</t>
  </si>
  <si>
    <t>mtothaaz,new  support,hiphopmusic  hiphopmusic,collab  collab,vacation  vacation,dancehall  dancehall,rhymes  rhymes,spit  spit,reggae  reggae,flow  flow,music</t>
  </si>
  <si>
    <t>merry,mustache  mustache,ronsilva  movember,galleryofmo  galleryofmo,2014  chance,theses  theses,really  really,hope  hope,liked  liked,mustache  mustache,much</t>
  </si>
  <si>
    <t>menunited,movember  movember,menunited  menunited,lifewithcancer  movember,lifewithcancer  dawnbigley2,coutts1  many,thanks  prostatecancerawarenessmonth,menunited  misleading,headline  lifewithcancer,movember  simonmdlord,prostateukprofs</t>
  </si>
  <si>
    <t>natetwn,vulgarviking  vulgarviking,mine  mine,first  first,week  week,march  march,yearly  yearly,movember  march,beard  getting,little  little,'ratty'</t>
  </si>
  <si>
    <t>exept,done  done,dont  dont,know  know,think  think,dropping  dropping,out  exept,bring  bring,india  india,google  3,50</t>
  </si>
  <si>
    <t>forum動画,特に患者シンポジウムは是非みて頂きたいです  特に患者シンポジウムは是非みて頂きたいです,霜月もこの会場で聴いていましたが  霜月もこの会場で聴いていましたが,当事者の方々のお言葉は一つ一つが深く  当事者の方々のお言葉は一つ一つが深く,心に沁みる本当に良いお話でした  forum動画,2018年11月24日に行われたmo  2018年11月24日に行われたmo,festa  cancer,forumの動画です  forumの動画です,前立腺がんや精巣腫瘍の専門治療や病気との向き合い方など  前立腺がんや精巣腫瘍の専門治療や病気との向き合い方など,エキスパートの先生方や当事者の方々の素晴らしいお話が  festa,cancer</t>
  </si>
  <si>
    <t>elvinbox,antbigley  antbigley,thewilliethorne  thewilliethorne,hanleyontheball  hanleyontheball,rokelaurence  rokelaurence,dawnbigley2  coutts1,chrispedlar1  chrispedlar1,ashleybanjo  ashleybanjo,thank  thank,ant  elvinbox,silverhiker1</t>
  </si>
  <si>
    <t>saplings,distributed  distributed,part  part,internationalmensday  celebrations,green  green,initiative  initiative,mensday19nov  sifk,activists  activists,awareness  awareness,drive  drive,internationalmensday</t>
  </si>
  <si>
    <t>sifktka,saplings  saplings,distributed  distributed,part  part,internationalmensday  celebrations,green  green,initiative  initiative,mensday19nov  mensday19nov,movember  sifktka,sifk  sifk,activists</t>
  </si>
  <si>
    <t>veerhercules,gurudawalmalik  drdineshbjp,anshulv160118  drdineshbjp,anshulv16011813  anshulv16011813,harinarayanbjp  harinarayanbjp,eknathkhadsebjp  eknathkhadsebjp,bjp4india  bjp4india,bjp4maharashtra  bjp4maharashtra,bjp4delhi  bjp4delhi,bjp4up  bjp4up,bjplive</t>
  </si>
  <si>
    <t>instabusiness,digitalleads  digitalleads,digitalmarketing  creative,tdd  110k,freefacebookads  instabusiness,digitallead  digitallead,digitalmarketing  freefacebookads,movember  movember,facebookads  facebookads,facebookmarketing  facebookmarketing,getleads</t>
  </si>
  <si>
    <t>jag,snackar  snackar,om  om,fimpen20  fimpen20,och  och,auktionen  auktionen,som  som,kommer  kommer,att  att,hända  hända,mellan</t>
  </si>
  <si>
    <t>missive,testicular  testicular,cancer  cancer,information  information,advice  advice,health  health,movember  missive,movember  movember,helping  helping,men  men,live</t>
  </si>
  <si>
    <t>accuray_fr,cancer  prostate,du  café,pour  pour,éviter  éviter,les  les,métastases  métastases,movember  movember,hcsmeufr  hcsmeufr,deux  deux,composés</t>
  </si>
  <si>
    <t>aams43,nycterroristattack  worldveganday,uk  uk,fr  fr,manus  nycterroristattack,wednesdaywisdom  wednesdaywisdom,happynovember  happynovember,brett  brett,ratner  ratner,noabortionban  noabortionban,kidstowork</t>
  </si>
  <si>
    <t>Word</t>
  </si>
  <si>
    <t>men</t>
  </si>
  <si>
    <t>advice</t>
  </si>
  <si>
    <t>everyday</t>
  </si>
  <si>
    <t>until</t>
  </si>
  <si>
    <t>mov</t>
  </si>
  <si>
    <t>1st</t>
  </si>
  <si>
    <t>biopsy</t>
  </si>
  <si>
    <t>spot</t>
  </si>
  <si>
    <t>piece</t>
  </si>
  <si>
    <t>pr</t>
  </si>
  <si>
    <t>pour</t>
  </si>
  <si>
    <t>mustache</t>
  </si>
  <si>
    <t>stop</t>
  </si>
  <si>
    <t>being</t>
  </si>
  <si>
    <t>november</t>
  </si>
  <si>
    <t>celebrations</t>
  </si>
  <si>
    <t>out</t>
  </si>
  <si>
    <t>headline</t>
  </si>
  <si>
    <t>utterly</t>
  </si>
  <si>
    <t>prostate</t>
  </si>
  <si>
    <t>millions</t>
  </si>
  <si>
    <t>people</t>
  </si>
  <si>
    <t>beard</t>
  </si>
  <si>
    <t>irresponsible</t>
  </si>
  <si>
    <t>insult</t>
  </si>
  <si>
    <t>globally</t>
  </si>
  <si>
    <t>trying</t>
  </si>
  <si>
    <t>30</t>
  </si>
  <si>
    <t>awareness</t>
  </si>
  <si>
    <t>show</t>
  </si>
  <si>
    <t>thanks</t>
  </si>
  <si>
    <t>supporting</t>
  </si>
  <si>
    <t>around</t>
  </si>
  <si>
    <t>go</t>
  </si>
  <si>
    <t>part</t>
  </si>
  <si>
    <t>day</t>
  </si>
  <si>
    <t>ki</t>
  </si>
  <si>
    <t>och</t>
  </si>
  <si>
    <t>thank</t>
  </si>
  <si>
    <t>up</t>
  </si>
  <si>
    <t>together</t>
  </si>
  <si>
    <t>à</t>
  </si>
  <si>
    <t>solo</t>
  </si>
  <si>
    <t>adventure</t>
  </si>
  <si>
    <t>world</t>
  </si>
  <si>
    <t>raises</t>
  </si>
  <si>
    <t>funds</t>
  </si>
  <si>
    <t>1</t>
  </si>
  <si>
    <t>6</t>
  </si>
  <si>
    <t>done</t>
  </si>
  <si>
    <t>down</t>
  </si>
  <si>
    <t>taking</t>
  </si>
  <si>
    <t>man</t>
  </si>
  <si>
    <t>sure</t>
  </si>
  <si>
    <t>esperamos</t>
  </si>
  <si>
    <t>ans</t>
  </si>
  <si>
    <t>et</t>
  </si>
  <si>
    <t>toutes</t>
  </si>
  <si>
    <t>ses</t>
  </si>
  <si>
    <t>dents</t>
  </si>
  <si>
    <t>merci</t>
  </si>
  <si>
    <t>tous</t>
  </si>
  <si>
    <t>vos</t>
  </si>
  <si>
    <t>gentils</t>
  </si>
  <si>
    <t>messages</t>
  </si>
  <si>
    <t>rendez</t>
  </si>
  <si>
    <t>vous</t>
  </si>
  <si>
    <t>fin</t>
  </si>
  <si>
    <t>saison</t>
  </si>
  <si>
    <t>fêter</t>
  </si>
  <si>
    <t>cette</t>
  </si>
  <si>
    <t>café</t>
  </si>
  <si>
    <t>hcsmeufr</t>
  </si>
  <si>
    <t>before</t>
  </si>
  <si>
    <t>mens</t>
  </si>
  <si>
    <t>att</t>
  </si>
  <si>
    <t>10</t>
  </si>
  <si>
    <t>hombres</t>
  </si>
  <si>
    <t>well</t>
  </si>
  <si>
    <t>game</t>
  </si>
  <si>
    <t>years</t>
  </si>
  <si>
    <t>today</t>
  </si>
  <si>
    <t>noshavenovember</t>
  </si>
  <si>
    <t>4</t>
  </si>
  <si>
    <t>need</t>
  </si>
  <si>
    <t>saplings</t>
  </si>
  <si>
    <t>distributed</t>
  </si>
  <si>
    <t>green</t>
  </si>
  <si>
    <t>initiative</t>
  </si>
  <si>
    <t>sifk</t>
  </si>
  <si>
    <t>activists</t>
  </si>
  <si>
    <t>drive</t>
  </si>
  <si>
    <t>nandi</t>
  </si>
  <si>
    <t>hills</t>
  </si>
  <si>
    <t>hello</t>
  </si>
  <si>
    <t>super</t>
  </si>
  <si>
    <t>talented</t>
  </si>
  <si>
    <t>jamin</t>
  </si>
  <si>
    <t>o'donovan</t>
  </si>
  <si>
    <t>plays</t>
  </si>
  <si>
    <t>master</t>
  </si>
  <si>
    <t>manipulator</t>
  </si>
  <si>
    <t>hobbs</t>
  </si>
  <si>
    <t>help</t>
  </si>
  <si>
    <t>hair</t>
  </si>
  <si>
    <t>paul</t>
  </si>
  <si>
    <t>month</t>
  </si>
  <si>
    <t>run</t>
  </si>
  <si>
    <t>music</t>
  </si>
  <si>
    <t>find</t>
  </si>
  <si>
    <t>still</t>
  </si>
  <si>
    <t>salud</t>
  </si>
  <si>
    <t>week</t>
  </si>
  <si>
    <t>éviter</t>
  </si>
  <si>
    <t>les</t>
  </si>
  <si>
    <t>métastases</t>
  </si>
  <si>
    <t>see</t>
  </si>
  <si>
    <t>helping</t>
  </si>
  <si>
    <t>bigote</t>
  </si>
  <si>
    <t>team</t>
  </si>
  <si>
    <t>raise</t>
  </si>
  <si>
    <t>over</t>
  </si>
  <si>
    <t>11</t>
  </si>
  <si>
    <t>om</t>
  </si>
  <si>
    <t>som</t>
  </si>
  <si>
    <t>rosabandet</t>
  </si>
  <si>
    <t>helped</t>
  </si>
  <si>
    <t>last</t>
  </si>
  <si>
    <t>bringing</t>
  </si>
  <si>
    <t>more</t>
  </si>
  <si>
    <t>free</t>
  </si>
  <si>
    <t>here</t>
  </si>
  <si>
    <t>featuring</t>
  </si>
  <si>
    <t>contest</t>
  </si>
  <si>
    <t>amazing</t>
  </si>
  <si>
    <t>brother</t>
  </si>
  <si>
    <t>dying</t>
  </si>
  <si>
    <t>new</t>
  </si>
  <si>
    <t>3</t>
  </si>
  <si>
    <t>2</t>
  </si>
  <si>
    <t>marketing</t>
  </si>
  <si>
    <t>know</t>
  </si>
  <si>
    <t>diagnosed</t>
  </si>
  <si>
    <t>read</t>
  </si>
  <si>
    <t>ant</t>
  </si>
  <si>
    <t>family</t>
  </si>
  <si>
    <t>one</t>
  </si>
  <si>
    <t>good</t>
  </si>
  <si>
    <t>through</t>
  </si>
  <si>
    <t>cause</t>
  </si>
  <si>
    <t>open</t>
  </si>
  <si>
    <t>much</t>
  </si>
  <si>
    <t>save</t>
  </si>
  <si>
    <t>god's</t>
  </si>
  <si>
    <t>sake</t>
  </si>
  <si>
    <t>crouchendpla</t>
  </si>
  <si>
    <t>now</t>
  </si>
  <si>
    <t>second</t>
  </si>
  <si>
    <t>high</t>
  </si>
  <si>
    <t>supplements</t>
  </si>
  <si>
    <t>diet</t>
  </si>
  <si>
    <t>vitamins</t>
  </si>
  <si>
    <t>protein</t>
  </si>
  <si>
    <t>vitamin</t>
  </si>
  <si>
    <t>vitamind</t>
  </si>
  <si>
    <t>nutrition</t>
  </si>
  <si>
    <t>loss</t>
  </si>
  <si>
    <t>review</t>
  </si>
  <si>
    <t>f1</t>
  </si>
  <si>
    <t>gift</t>
  </si>
  <si>
    <t>recovery</t>
  </si>
  <si>
    <t>blackpool</t>
  </si>
  <si>
    <t>going</t>
  </si>
  <si>
    <t>total</t>
  </si>
  <si>
    <t>next</t>
  </si>
  <si>
    <t>club</t>
  </si>
  <si>
    <t>enjoy</t>
  </si>
  <si>
    <t>coming</t>
  </si>
  <si>
    <t>soon</t>
  </si>
  <si>
    <t>problemas</t>
  </si>
  <si>
    <t>vacation</t>
  </si>
  <si>
    <t>video</t>
  </si>
  <si>
    <t>2018</t>
  </si>
  <si>
    <t>barbershop</t>
  </si>
  <si>
    <t>nycterroristattack</t>
  </si>
  <si>
    <t>wednesdaywisdom</t>
  </si>
  <si>
    <t>happynovember</t>
  </si>
  <si>
    <t>brett</t>
  </si>
  <si>
    <t>ratner</t>
  </si>
  <si>
    <t>noabortionban</t>
  </si>
  <si>
    <t>kidstowork</t>
  </si>
  <si>
    <t>gr</t>
  </si>
  <si>
    <t>worldveganday</t>
  </si>
  <si>
    <t>best</t>
  </si>
  <si>
    <t>appreciate</t>
  </si>
  <si>
    <t>campaign</t>
  </si>
  <si>
    <t>facial</t>
  </si>
  <si>
    <t>needs</t>
  </si>
  <si>
    <t>fact</t>
  </si>
  <si>
    <t>subs</t>
  </si>
  <si>
    <t>missive</t>
  </si>
  <si>
    <t>testicular</t>
  </si>
  <si>
    <t>live</t>
  </si>
  <si>
    <t>hoy</t>
  </si>
  <si>
    <t>celebra</t>
  </si>
  <si>
    <t>día</t>
  </si>
  <si>
    <t>también</t>
  </si>
  <si>
    <t>noviembre</t>
  </si>
  <si>
    <t>cáncer</t>
  </si>
  <si>
    <t>próstata</t>
  </si>
  <si>
    <t>movimiento</t>
  </si>
  <si>
    <t>jag</t>
  </si>
  <si>
    <t>snackar</t>
  </si>
  <si>
    <t>auktionen</t>
  </si>
  <si>
    <t>kommer</t>
  </si>
  <si>
    <t>hända</t>
  </si>
  <si>
    <t>mellan</t>
  </si>
  <si>
    <t>på</t>
  </si>
  <si>
    <t>ulf</t>
  </si>
  <si>
    <t>t</t>
  </si>
  <si>
    <t>charity</t>
  </si>
  <si>
    <t>efforts</t>
  </si>
  <si>
    <t>recognition</t>
  </si>
  <si>
    <t>congratulate</t>
  </si>
  <si>
    <t>relief</t>
  </si>
  <si>
    <t>200</t>
  </si>
  <si>
    <t>suffering</t>
  </si>
  <si>
    <t>f</t>
  </si>
  <si>
    <t>kit</t>
  </si>
  <si>
    <t>30games30days</t>
  </si>
  <si>
    <t>fifa19</t>
  </si>
  <si>
    <t>ago</t>
  </si>
  <si>
    <t>days</t>
  </si>
  <si>
    <t>gentlemen</t>
  </si>
  <si>
    <t>put</t>
  </si>
  <si>
    <t>razors</t>
  </si>
  <si>
    <t>shave</t>
  </si>
  <si>
    <t>brocode</t>
  </si>
  <si>
    <t>outstanding</t>
  </si>
  <si>
    <t>sending</t>
  </si>
  <si>
    <t>growing</t>
  </si>
  <si>
    <t>young</t>
  </si>
  <si>
    <t>grew</t>
  </si>
  <si>
    <t>freefacebookads</t>
  </si>
  <si>
    <t>facebookads</t>
  </si>
  <si>
    <t>facebookmarketing</t>
  </si>
  <si>
    <t>getleads</t>
  </si>
  <si>
    <t>facebookleads</t>
  </si>
  <si>
    <t>facebook</t>
  </si>
  <si>
    <t>facebookbusiness</t>
  </si>
  <si>
    <t>instabusiness</t>
  </si>
  <si>
    <t>digitalmarketing</t>
  </si>
  <si>
    <t>content</t>
  </si>
  <si>
    <t>facebookcontent</t>
  </si>
  <si>
    <t>qualifiedleads</t>
  </si>
  <si>
    <t>funnel</t>
  </si>
  <si>
    <t>brisbanebusiness</t>
  </si>
  <si>
    <t>onlinemarketing</t>
  </si>
  <si>
    <t>brisbane</t>
  </si>
  <si>
    <t>creative</t>
  </si>
  <si>
    <t>kill</t>
  </si>
  <si>
    <t>time</t>
  </si>
  <si>
    <t>deadly</t>
  </si>
  <si>
    <t>nice</t>
  </si>
  <si>
    <t>lead</t>
  </si>
  <si>
    <t>story</t>
  </si>
  <si>
    <t>hope</t>
  </si>
  <si>
    <t>david</t>
  </si>
  <si>
    <t>many</t>
  </si>
  <si>
    <t>coverage</t>
  </si>
  <si>
    <t>indian</t>
  </si>
  <si>
    <t>karnataka's</t>
  </si>
  <si>
    <t>town</t>
  </si>
  <si>
    <t>hall</t>
  </si>
  <si>
    <t>bengaluru</t>
  </si>
  <si>
    <t>such</t>
  </si>
  <si>
    <t>misleading</t>
  </si>
  <si>
    <t>think</t>
  </si>
  <si>
    <t>loved</t>
  </si>
  <si>
    <t>smyth_ch</t>
  </si>
  <si>
    <t>特に患者シンポジウムは是非みて頂きたいです</t>
  </si>
  <si>
    <t>霜月もこの会場で聴いていましたが</t>
  </si>
  <si>
    <t>当事者の方々のお言葉は一つ一つが深く</t>
  </si>
  <si>
    <t>心に沁みる本当に良いお話でした</t>
  </si>
  <si>
    <t>50</t>
  </si>
  <si>
    <t>exept</t>
  </si>
  <si>
    <t>dont</t>
  </si>
  <si>
    <t>common</t>
  </si>
  <si>
    <t>type</t>
  </si>
  <si>
    <t>worldwide</t>
  </si>
  <si>
    <t>test</t>
  </si>
  <si>
    <t>stay</t>
  </si>
  <si>
    <t>safe</t>
  </si>
  <si>
    <t>mentalhealth</t>
  </si>
  <si>
    <t>suicide</t>
  </si>
  <si>
    <t>okay</t>
  </si>
  <si>
    <t>winner</t>
  </si>
  <si>
    <t>friday</t>
  </si>
  <si>
    <t>place</t>
  </si>
  <si>
    <t>ll</t>
  </si>
  <si>
    <t>post</t>
  </si>
  <si>
    <t>16</t>
  </si>
  <si>
    <t>rene</t>
  </si>
  <si>
    <t>throwback</t>
  </si>
  <si>
    <t>back</t>
  </si>
  <si>
    <t>challenge</t>
  </si>
  <si>
    <t>voor</t>
  </si>
  <si>
    <t>way</t>
  </si>
  <si>
    <t>bearded</t>
  </si>
  <si>
    <t>brave</t>
  </si>
  <si>
    <t>e</t>
  </si>
  <si>
    <t>این</t>
  </si>
  <si>
    <t>که</t>
  </si>
  <si>
    <t>お髭ペン</t>
  </si>
  <si>
    <t>こんなmovemberにぴったりgoodsを</t>
  </si>
  <si>
    <t>どこでget出来るの</t>
  </si>
  <si>
    <t>灬</t>
  </si>
  <si>
    <t>ก</t>
  </si>
  <si>
    <t>というわけで</t>
  </si>
  <si>
    <t>行ってきました</t>
  </si>
  <si>
    <t>bands</t>
  </si>
  <si>
    <t>festival</t>
  </si>
  <si>
    <t>returns</t>
  </si>
  <si>
    <t>sunday</t>
  </si>
  <si>
    <t>16th</t>
  </si>
  <si>
    <t>june</t>
  </si>
  <si>
    <t>both</t>
  </si>
  <si>
    <t>managed</t>
  </si>
  <si>
    <t>pick</t>
  </si>
  <si>
    <t>top</t>
  </si>
  <si>
    <t>notch</t>
  </si>
  <si>
    <t>pin</t>
  </si>
  <si>
    <t>gyms</t>
  </si>
  <si>
    <t>strong</t>
  </si>
  <si>
    <t>move</t>
  </si>
  <si>
    <t>remember</t>
  </si>
  <si>
    <t>re</t>
  </si>
  <si>
    <t>24</t>
  </si>
  <si>
    <t>hours</t>
  </si>
  <si>
    <t>d</t>
  </si>
  <si>
    <t>donated</t>
  </si>
  <si>
    <t>m</t>
  </si>
  <si>
    <t>poster</t>
  </si>
  <si>
    <t>prostatecancercanada</t>
  </si>
  <si>
    <t>prostatecancercanadaatlantic</t>
  </si>
  <si>
    <t>prostatecancerawareness</t>
  </si>
  <si>
    <t>dismayed</t>
  </si>
  <si>
    <t>between</t>
  </si>
  <si>
    <t>20</t>
  </si>
  <si>
    <t>stage</t>
  </si>
  <si>
    <t>sadly</t>
  </si>
  <si>
    <t>incurable</t>
  </si>
  <si>
    <t>set</t>
  </si>
  <si>
    <t>upon</t>
  </si>
  <si>
    <t>matthewfatino</t>
  </si>
  <si>
    <t>selling</t>
  </si>
  <si>
    <t>wristbands</t>
  </si>
  <si>
    <t>lunch</t>
  </si>
  <si>
    <t>complex</t>
  </si>
  <si>
    <t>problems</t>
  </si>
  <si>
    <t>survivors</t>
  </si>
  <si>
    <t>sexual</t>
  </si>
  <si>
    <t>intimacy</t>
  </si>
  <si>
    <t>aid</t>
  </si>
  <si>
    <t>pretty</t>
  </si>
  <si>
    <t>fly</t>
  </si>
  <si>
    <t>school</t>
  </si>
  <si>
    <t>yearbook</t>
  </si>
  <si>
    <t>age</t>
  </si>
  <si>
    <t>18</t>
  </si>
  <si>
    <t>fair</t>
  </si>
  <si>
    <t>está</t>
  </si>
  <si>
    <t>listo</t>
  </si>
  <si>
    <t>apoyar</t>
  </si>
  <si>
    <t>mostrar</t>
  </si>
  <si>
    <t>apoyo</t>
  </si>
  <si>
    <t>money</t>
  </si>
  <si>
    <t>精巣腫瘍は20</t>
  </si>
  <si>
    <t>40代という若い世代</t>
  </si>
  <si>
    <t>働き盛りに発症が多いがんなんだって</t>
  </si>
  <si>
    <t>精巣が腫れても痛みない事が多いらしい</t>
  </si>
  <si>
    <t>異変を感じたら病院へ相談だ</t>
  </si>
  <si>
    <t>絶対</t>
  </si>
  <si>
    <t>御許可頂いたので</t>
  </si>
  <si>
    <t>j</t>
  </si>
  <si>
    <t>tagさんの情報もこれから追々お伝えしていきますね</t>
  </si>
  <si>
    <t>fear</t>
  </si>
  <si>
    <t>look</t>
  </si>
  <si>
    <t>då</t>
  </si>
  <si>
    <t>var</t>
  </si>
  <si>
    <t>slut</t>
  </si>
  <si>
    <t>dags</t>
  </si>
  <si>
    <t>åka</t>
  </si>
  <si>
    <t>hem</t>
  </si>
  <si>
    <t>raka</t>
  </si>
  <si>
    <t>sig</t>
  </si>
  <si>
    <t>illustration</t>
  </si>
  <si>
    <t>oldies</t>
  </si>
  <si>
    <t>galleryofmo</t>
  </si>
  <si>
    <t>2014</t>
  </si>
  <si>
    <t>track</t>
  </si>
  <si>
    <t>feature</t>
  </si>
  <si>
    <t>upcoming</t>
  </si>
  <si>
    <t>mixtape</t>
  </si>
  <si>
    <t>chicago</t>
  </si>
  <si>
    <t>killed</t>
  </si>
  <si>
    <t>creationmakingadifference</t>
  </si>
  <si>
    <t>feedourstarvingchildren</t>
  </si>
  <si>
    <t>rednoseday</t>
  </si>
  <si>
    <t>change</t>
  </si>
  <si>
    <t>face</t>
  </si>
  <si>
    <t>donation</t>
  </si>
  <si>
    <t>join</t>
  </si>
  <si>
    <t>important</t>
  </si>
  <si>
    <t>dj</t>
  </si>
  <si>
    <t>contagious</t>
  </si>
  <si>
    <t>ideology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</si>
  <si>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</si>
  <si>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</si>
  <si>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</si>
  <si>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</si>
  <si>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</si>
  <si>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</si>
  <si>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</si>
  <si>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</si>
  <si>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</si>
  <si>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</si>
  <si>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</si>
  <si>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</si>
  <si>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</si>
  <si>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</si>
  <si>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</si>
  <si>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</si>
  <si>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</si>
  <si>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</si>
  <si>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</si>
  <si>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</si>
  <si>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</si>
  <si>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</si>
  <si>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</si>
  <si>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</si>
  <si>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</si>
  <si>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</si>
  <si>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</si>
  <si>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</si>
  <si>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</si>
  <si>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</si>
  <si>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</si>
  <si>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2013</t>
  </si>
  <si>
    <t>Oct</t>
  </si>
  <si>
    <t>31-Oct</t>
  </si>
  <si>
    <t>3 PM</t>
  </si>
  <si>
    <t>Dec</t>
  </si>
  <si>
    <t>1-Dec</t>
  </si>
  <si>
    <t>12 PM</t>
  </si>
  <si>
    <t>2015</t>
  </si>
  <si>
    <t>Aug</t>
  </si>
  <si>
    <t>13-Aug</t>
  </si>
  <si>
    <t>7 AM</t>
  </si>
  <si>
    <t>2016</t>
  </si>
  <si>
    <t>Nov</t>
  </si>
  <si>
    <t>8-Nov</t>
  </si>
  <si>
    <t>10 AM</t>
  </si>
  <si>
    <t>2017</t>
  </si>
  <si>
    <t>1-Nov</t>
  </si>
  <si>
    <t>5 PM</t>
  </si>
  <si>
    <t>22-Oct</t>
  </si>
  <si>
    <t>2 PM</t>
  </si>
  <si>
    <t>28-Oct</t>
  </si>
  <si>
    <t>4 PM</t>
  </si>
  <si>
    <t>2-Nov</t>
  </si>
  <si>
    <t>6 PM</t>
  </si>
  <si>
    <t>3-Nov</t>
  </si>
  <si>
    <t>10-Nov</t>
  </si>
  <si>
    <t>14-Nov</t>
  </si>
  <si>
    <t>8 PM</t>
  </si>
  <si>
    <t>15-Nov</t>
  </si>
  <si>
    <t>1 PM</t>
  </si>
  <si>
    <t>16-Nov</t>
  </si>
  <si>
    <t>6 AM</t>
  </si>
  <si>
    <t>18-Nov</t>
  </si>
  <si>
    <t>20-Nov</t>
  </si>
  <si>
    <t>12 AM</t>
  </si>
  <si>
    <t>24-Nov</t>
  </si>
  <si>
    <t>30-Nov</t>
  </si>
  <si>
    <t>2019</t>
  </si>
  <si>
    <t>Mar</t>
  </si>
  <si>
    <t>1-Mar</t>
  </si>
  <si>
    <t>5-Mar</t>
  </si>
  <si>
    <t>10 PM</t>
  </si>
  <si>
    <t>6-Mar</t>
  </si>
  <si>
    <t>7-Mar</t>
  </si>
  <si>
    <t>3 AM</t>
  </si>
  <si>
    <t>5 AM</t>
  </si>
  <si>
    <t>9 AM</t>
  </si>
  <si>
    <t>9 PM</t>
  </si>
  <si>
    <t>11 PM</t>
  </si>
  <si>
    <t>8-Mar</t>
  </si>
  <si>
    <t>9-Mar</t>
  </si>
  <si>
    <t>1 AM</t>
  </si>
  <si>
    <t>11 AM</t>
  </si>
  <si>
    <t>7 PM</t>
  </si>
  <si>
    <t>10-Mar</t>
  </si>
  <si>
    <t>11-Mar</t>
  </si>
  <si>
    <t>12-Mar</t>
  </si>
  <si>
    <t>13-Mar</t>
  </si>
  <si>
    <t>14-Mar</t>
  </si>
  <si>
    <t>15-Mar</t>
  </si>
  <si>
    <t>2 AM</t>
  </si>
  <si>
    <t>16-Mar</t>
  </si>
  <si>
    <t>8 AM</t>
  </si>
  <si>
    <t>17-Mar</t>
  </si>
  <si>
    <t>18-Mar</t>
  </si>
  <si>
    <t>4 AM</t>
  </si>
  <si>
    <t>19-Mar</t>
  </si>
  <si>
    <t>20-Mar</t>
  </si>
  <si>
    <t>128, 128, 128</t>
  </si>
  <si>
    <t>171, 85, 85</t>
  </si>
  <si>
    <t>Red</t>
  </si>
  <si>
    <t>212, 43, 43</t>
  </si>
  <si>
    <t>G1: elvinbox prostatecancer treatment diagnosis please excellent movember lucky mri prior</t>
  </si>
  <si>
    <t>G2: movember health year grow support jimmyfallon fallontonight men's sexymo tweets</t>
  </si>
  <si>
    <t>G3: gurudawalmalik cmomaharashtra dev_fadnavis fadnavis_amruta shweta_shalini vasundharabjp drdineshbjp</t>
  </si>
  <si>
    <t>G4: s goalkeeper bike surprises everyone ride love following henry crew</t>
  </si>
  <si>
    <t>G5: movember movemberireland crowleysdfk great welcome holly offices thursday cheque presentation</t>
  </si>
  <si>
    <t>G6: festa cancer movemberjp mo forum動画 movember 2018年11月24日に行われたmo forumの動画です 前立腺がんや精巣腫瘍の専門治療や病気との向き合い方など エキスパートの先生方や当事者の方々の素晴らしいお話が</t>
  </si>
  <si>
    <t>G9: march movember getting little 'ratty' looking thebeardadvent cellular shaved</t>
  </si>
  <si>
    <t>G10: 13 centro miércoles marzo 15 tenéis cita conocer nuestro os</t>
  </si>
  <si>
    <t>G11: pour 30 ans et toutes ses dents merci à tous</t>
  </si>
  <si>
    <t>G12: och som movember rosabandet jag snackar om fimpen20 auktionen kommer</t>
  </si>
  <si>
    <t>G13: aquablation recognition movember congratulate thorsten_bach asklepiosgruppe bringing relief 200 men</t>
  </si>
  <si>
    <t>G14: crouchendplayrs stpatricksday hello super talented jamin o'donovan plays master manipulator</t>
  </si>
  <si>
    <t>G15: out find both managed pick top notch movember moustache pin</t>
  </si>
  <si>
    <t>G16: cancer prostate café movember hcsmeufr pour éviter les métastases accuray_fr</t>
  </si>
  <si>
    <t>G18: indianbeard november featuring noshavenovember gentlemen put down razors s shave</t>
  </si>
  <si>
    <t>G19: growing mustache 4 movember supporting movemberaus stop men dying young</t>
  </si>
  <si>
    <t>G20: internationalmensday celebrations mensday19nov movember sifktka sifk activists awareness drive nandi</t>
  </si>
  <si>
    <t>G22: health supplements men diet vitamins movember protein vitamin vitamind nutrition</t>
  </si>
  <si>
    <t>G23: jeremyclarkson movember</t>
  </si>
  <si>
    <t>G26: movember hillf1 está listo bigote apoyar mostrar apoyo problemas salud</t>
  </si>
  <si>
    <t>G29: helping movember change face men's health donation join supporting important</t>
  </si>
  <si>
    <t>G30: great support</t>
  </si>
  <si>
    <t>G31: chair</t>
  </si>
  <si>
    <t>G33: hoy día</t>
  </si>
  <si>
    <t>G34: movember kit show support game 30games30days fifa19</t>
  </si>
  <si>
    <t>G37: prostatecancer second common type cancer men worldwide test stay safe</t>
  </si>
  <si>
    <t>G41: run blackpool bands music festival returns sunday 16th june bpoolmusicrun</t>
  </si>
  <si>
    <t>G43: movember day gyms up down country still going strong move</t>
  </si>
  <si>
    <t>G44: dem</t>
  </si>
  <si>
    <t>G45: 6 years cancer free prostatecancercanada prostatecancercanadaatlantic prostatecancer prostatecancerawareness</t>
  </si>
  <si>
    <t>G47: movember upon matthewfatino club selling wristbands 2 lunch next week</t>
  </si>
  <si>
    <t>G50: då var movember slut dags att åka hem och raka</t>
  </si>
  <si>
    <t>G53: show vacation video new track coming soon feature jazzytsent upcoming</t>
  </si>
  <si>
    <t>G54: chicago team killed 2018 supporting creationmakingadifference feedourstarvingchildren rednoseday</t>
  </si>
  <si>
    <t>Autofill Workbook Results</t>
  </si>
  <si>
    <t>Edge Weight▓1▓4▓0▓True▓Gray▓Red▓▓Edge Weight▓1▓4▓0▓3▓10▓False▓Edge Weight▓1▓4▓0▓35▓12▓False▓▓0▓0▓0▓True▓Black▓Black▓▓Followers▓0▓1201398▓0▓162▓1000▓False▓▓0▓0▓0▓0▓0▓False▓▓0▓0▓0▓0▓0▓False▓▓0▓0▓0▓0▓0▓False</t>
  </si>
  <si>
    <t>GraphSource░GraphServerTwitterSearch▓GraphTerm░#Movember▓ImportDescription░The graph represents a network of 280 Twitter users whose tweets in the requested range contained "#Movember", or who were replied to or mentioned in those tweets.  The network was obtained from the NodeXL Graph Server on Saturday, 23 March 2019 at 03:48 UTC.
The requested start date was Thursday, 21 March 2019 at 00:01 UTC and the maximum number of days (going backward) was 14.
The maximum number of tweets collected was 5,000.
The tweets in the network were tweeted over the 13-day, 18-hour, 33-minute period from Thursday, 07 March 2019 at 03:13 UTC to Wednesday, 20 March 2019 at 21:47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</si>
</sst>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398418"/>
        <c:axId val="19823715"/>
      </c:barChart>
      <c:catAx>
        <c:axId val="543984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823715"/>
        <c:crosses val="autoZero"/>
        <c:auto val="1"/>
        <c:lblOffset val="100"/>
        <c:noMultiLvlLbl val="0"/>
      </c:catAx>
      <c:valAx>
        <c:axId val="19823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98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#Movember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Series'!$A$26:$A$231</c:f>
              <c:strCache>
                <c:ptCount val="155"/>
                <c:pt idx="0">
                  <c:v>3 PM
31-Oct
Oct
2013</c:v>
                </c:pt>
                <c:pt idx="1">
                  <c:v>12 PM
1-Dec
Dec
2014</c:v>
                </c:pt>
                <c:pt idx="2">
                  <c:v>7 AM
13-Aug
Aug
2015</c:v>
                </c:pt>
                <c:pt idx="3">
                  <c:v>10 AM
8-Nov
Nov
2016</c:v>
                </c:pt>
                <c:pt idx="4">
                  <c:v>5 PM
1-Nov
Nov
2017</c:v>
                </c:pt>
                <c:pt idx="5">
                  <c:v>2 PM
22-Oct
Oct
2018</c:v>
                </c:pt>
                <c:pt idx="6">
                  <c:v>4 PM
28-Oct</c:v>
                </c:pt>
                <c:pt idx="7">
                  <c:v>3 PM
1-Nov
Nov</c:v>
                </c:pt>
                <c:pt idx="8">
                  <c:v>7 AM
2-Nov</c:v>
                </c:pt>
                <c:pt idx="9">
                  <c:v>6 PM</c:v>
                </c:pt>
                <c:pt idx="10">
                  <c:v>12 PM
3-Nov</c:v>
                </c:pt>
                <c:pt idx="11">
                  <c:v>2 PM
10-Nov</c:v>
                </c:pt>
                <c:pt idx="12">
                  <c:v>8 PM
14-Nov</c:v>
                </c:pt>
                <c:pt idx="13">
                  <c:v>1 PM
15-Nov</c:v>
                </c:pt>
                <c:pt idx="14">
                  <c:v>6 AM
16-Nov</c:v>
                </c:pt>
                <c:pt idx="15">
                  <c:v>2 PM
18-Nov</c:v>
                </c:pt>
                <c:pt idx="16">
                  <c:v>3 PM</c:v>
                </c:pt>
                <c:pt idx="17">
                  <c:v>12 AM
20-Nov</c:v>
                </c:pt>
                <c:pt idx="18">
                  <c:v>4 PM
24-Nov</c:v>
                </c:pt>
                <c:pt idx="19">
                  <c:v>8 PM
30-Nov</c:v>
                </c:pt>
                <c:pt idx="20">
                  <c:v>1 PM
1-Mar
Mar
2019</c:v>
                </c:pt>
                <c:pt idx="21">
                  <c:v>10 PM
5-Mar</c:v>
                </c:pt>
                <c:pt idx="22">
                  <c:v>4 PM
6-Mar</c:v>
                </c:pt>
                <c:pt idx="23">
                  <c:v>3 AM
7-Mar</c:v>
                </c:pt>
                <c:pt idx="24">
                  <c:v>5 AM</c:v>
                </c:pt>
                <c:pt idx="25">
                  <c:v>7 AM</c:v>
                </c:pt>
                <c:pt idx="26">
                  <c:v>9 AM</c:v>
                </c:pt>
                <c:pt idx="27">
                  <c:v>10 AM</c:v>
                </c:pt>
                <c:pt idx="28">
                  <c:v>12 PM</c:v>
                </c:pt>
                <c:pt idx="29">
                  <c:v>1 PM</c:v>
                </c:pt>
                <c:pt idx="30">
                  <c:v>2 PM</c:v>
                </c:pt>
                <c:pt idx="31">
                  <c:v>4 PM</c:v>
                </c:pt>
                <c:pt idx="32">
                  <c:v>6 PM</c:v>
                </c:pt>
                <c:pt idx="33">
                  <c:v>8 PM</c:v>
                </c:pt>
                <c:pt idx="34">
                  <c:v>9 PM</c:v>
                </c:pt>
                <c:pt idx="35">
                  <c:v>10 PM</c:v>
                </c:pt>
                <c:pt idx="36">
                  <c:v>11 PM</c:v>
                </c:pt>
                <c:pt idx="37">
                  <c:v>3 AM
8-Mar</c:v>
                </c:pt>
                <c:pt idx="38">
                  <c:v>9 AM</c:v>
                </c:pt>
                <c:pt idx="39">
                  <c:v>10 AM</c:v>
                </c:pt>
                <c:pt idx="40">
                  <c:v>12 PM</c:v>
                </c:pt>
                <c:pt idx="41">
                  <c:v>3 PM</c:v>
                </c:pt>
                <c:pt idx="42">
                  <c:v>4 PM</c:v>
                </c:pt>
                <c:pt idx="43">
                  <c:v>5 PM</c:v>
                </c:pt>
                <c:pt idx="44">
                  <c:v>8 PM</c:v>
                </c:pt>
                <c:pt idx="45">
                  <c:v>10 PM</c:v>
                </c:pt>
                <c:pt idx="46">
                  <c:v>1 AM
9-Mar</c:v>
                </c:pt>
                <c:pt idx="47">
                  <c:v>3 AM</c:v>
                </c:pt>
                <c:pt idx="48">
                  <c:v>7 AM</c:v>
                </c:pt>
                <c:pt idx="49">
                  <c:v>9 AM</c:v>
                </c:pt>
                <c:pt idx="50">
                  <c:v>10 AM</c:v>
                </c:pt>
                <c:pt idx="51">
                  <c:v>11 AM</c:v>
                </c:pt>
                <c:pt idx="52">
                  <c:v>1 PM</c:v>
                </c:pt>
                <c:pt idx="53">
                  <c:v>7 PM</c:v>
                </c:pt>
                <c:pt idx="54">
                  <c:v>8 PM</c:v>
                </c:pt>
                <c:pt idx="55">
                  <c:v>11 PM</c:v>
                </c:pt>
                <c:pt idx="56">
                  <c:v>9 AM
10-Mar</c:v>
                </c:pt>
                <c:pt idx="57">
                  <c:v>3 PM</c:v>
                </c:pt>
                <c:pt idx="58">
                  <c:v>5 PM</c:v>
                </c:pt>
                <c:pt idx="59">
                  <c:v>6 PM</c:v>
                </c:pt>
                <c:pt idx="60">
                  <c:v>7 PM</c:v>
                </c:pt>
                <c:pt idx="61">
                  <c:v>12 AM
11-Mar</c:v>
                </c:pt>
                <c:pt idx="62">
                  <c:v>3 AM</c:v>
                </c:pt>
                <c:pt idx="63">
                  <c:v>7 AM</c:v>
                </c:pt>
                <c:pt idx="64">
                  <c:v>11 AM</c:v>
                </c:pt>
                <c:pt idx="65">
                  <c:v>1 PM</c:v>
                </c:pt>
                <c:pt idx="66">
                  <c:v>4 PM</c:v>
                </c:pt>
                <c:pt idx="67">
                  <c:v>6 PM</c:v>
                </c:pt>
                <c:pt idx="68">
                  <c:v>7 PM</c:v>
                </c:pt>
                <c:pt idx="69">
                  <c:v>8 PM</c:v>
                </c:pt>
                <c:pt idx="70">
                  <c:v>9 PM</c:v>
                </c:pt>
                <c:pt idx="71">
                  <c:v>12 AM
12-Mar</c:v>
                </c:pt>
                <c:pt idx="72">
                  <c:v>5 AM</c:v>
                </c:pt>
                <c:pt idx="73">
                  <c:v>6 AM</c:v>
                </c:pt>
                <c:pt idx="74">
                  <c:v>7 AM</c:v>
                </c:pt>
                <c:pt idx="75">
                  <c:v>9 AM</c:v>
                </c:pt>
                <c:pt idx="76">
                  <c:v>11 AM</c:v>
                </c:pt>
                <c:pt idx="77">
                  <c:v>12 PM</c:v>
                </c:pt>
                <c:pt idx="78">
                  <c:v>2 PM</c:v>
                </c:pt>
                <c:pt idx="79">
                  <c:v>3 PM</c:v>
                </c:pt>
                <c:pt idx="80">
                  <c:v>7 PM</c:v>
                </c:pt>
                <c:pt idx="81">
                  <c:v>10 PM</c:v>
                </c:pt>
                <c:pt idx="82">
                  <c:v>1 PM
13-Mar</c:v>
                </c:pt>
                <c:pt idx="83">
                  <c:v>4 PM</c:v>
                </c:pt>
                <c:pt idx="84">
                  <c:v>7 PM</c:v>
                </c:pt>
                <c:pt idx="85">
                  <c:v>10 PM</c:v>
                </c:pt>
                <c:pt idx="86">
                  <c:v>1 AM
14-Mar</c:v>
                </c:pt>
                <c:pt idx="87">
                  <c:v>10 AM</c:v>
                </c:pt>
                <c:pt idx="88">
                  <c:v>11 AM</c:v>
                </c:pt>
                <c:pt idx="89">
                  <c:v>12 PM</c:v>
                </c:pt>
                <c:pt idx="90">
                  <c:v>2 PM</c:v>
                </c:pt>
                <c:pt idx="91">
                  <c:v>4 PM</c:v>
                </c:pt>
                <c:pt idx="92">
                  <c:v>7 PM</c:v>
                </c:pt>
                <c:pt idx="93">
                  <c:v>8 PM</c:v>
                </c:pt>
                <c:pt idx="94">
                  <c:v>9 PM</c:v>
                </c:pt>
                <c:pt idx="95">
                  <c:v>2 AM
15-Mar</c:v>
                </c:pt>
                <c:pt idx="96">
                  <c:v>11 AM</c:v>
                </c:pt>
                <c:pt idx="97">
                  <c:v>4 PM</c:v>
                </c:pt>
                <c:pt idx="98">
                  <c:v>7 PM</c:v>
                </c:pt>
                <c:pt idx="99">
                  <c:v>10 PM</c:v>
                </c:pt>
                <c:pt idx="100">
                  <c:v>12 AM
16-Mar</c:v>
                </c:pt>
                <c:pt idx="101">
                  <c:v>7 AM</c:v>
                </c:pt>
                <c:pt idx="102">
                  <c:v>8 AM</c:v>
                </c:pt>
                <c:pt idx="103">
                  <c:v>1 PM</c:v>
                </c:pt>
                <c:pt idx="104">
                  <c:v>5 PM</c:v>
                </c:pt>
                <c:pt idx="105">
                  <c:v>7 PM</c:v>
                </c:pt>
                <c:pt idx="106">
                  <c:v>8 PM</c:v>
                </c:pt>
                <c:pt idx="107">
                  <c:v>9 PM</c:v>
                </c:pt>
                <c:pt idx="108">
                  <c:v>10 PM</c:v>
                </c:pt>
                <c:pt idx="109">
                  <c:v>7 AM
17-Mar</c:v>
                </c:pt>
                <c:pt idx="110">
                  <c:v>12 PM</c:v>
                </c:pt>
                <c:pt idx="111">
                  <c:v>1 PM</c:v>
                </c:pt>
                <c:pt idx="112">
                  <c:v>4 PM</c:v>
                </c:pt>
                <c:pt idx="113">
                  <c:v>6 PM</c:v>
                </c:pt>
                <c:pt idx="114">
                  <c:v>7 PM</c:v>
                </c:pt>
                <c:pt idx="115">
                  <c:v>8 PM</c:v>
                </c:pt>
                <c:pt idx="116">
                  <c:v>9 PM</c:v>
                </c:pt>
                <c:pt idx="117">
                  <c:v>4 AM
18-Mar</c:v>
                </c:pt>
                <c:pt idx="118">
                  <c:v>1 PM</c:v>
                </c:pt>
                <c:pt idx="119">
                  <c:v>2 PM</c:v>
                </c:pt>
                <c:pt idx="120">
                  <c:v>3 PM</c:v>
                </c:pt>
                <c:pt idx="121">
                  <c:v>4 PM</c:v>
                </c:pt>
                <c:pt idx="122">
                  <c:v>6 PM</c:v>
                </c:pt>
                <c:pt idx="123">
                  <c:v>7 PM</c:v>
                </c:pt>
                <c:pt idx="124">
                  <c:v>8 PM</c:v>
                </c:pt>
                <c:pt idx="125">
                  <c:v>10 PM</c:v>
                </c:pt>
                <c:pt idx="126">
                  <c:v>12 AM
19-Mar</c:v>
                </c:pt>
                <c:pt idx="127">
                  <c:v>2 AM</c:v>
                </c:pt>
                <c:pt idx="128">
                  <c:v>3 AM</c:v>
                </c:pt>
                <c:pt idx="129">
                  <c:v>4 AM</c:v>
                </c:pt>
                <c:pt idx="130">
                  <c:v>5 AM</c:v>
                </c:pt>
                <c:pt idx="131">
                  <c:v>7 AM</c:v>
                </c:pt>
                <c:pt idx="132">
                  <c:v>8 AM</c:v>
                </c:pt>
                <c:pt idx="133">
                  <c:v>10 AM</c:v>
                </c:pt>
                <c:pt idx="134">
                  <c:v>1 PM</c:v>
                </c:pt>
                <c:pt idx="135">
                  <c:v>2 PM</c:v>
                </c:pt>
                <c:pt idx="136">
                  <c:v>3 PM</c:v>
                </c:pt>
                <c:pt idx="137">
                  <c:v>5 PM</c:v>
                </c:pt>
                <c:pt idx="138">
                  <c:v>6 PM</c:v>
                </c:pt>
                <c:pt idx="139">
                  <c:v>7 PM</c:v>
                </c:pt>
                <c:pt idx="140">
                  <c:v>8 PM</c:v>
                </c:pt>
                <c:pt idx="141">
                  <c:v>9 PM</c:v>
                </c:pt>
                <c:pt idx="142">
                  <c:v>12 AM
20-Mar</c:v>
                </c:pt>
                <c:pt idx="143">
                  <c:v>1 AM</c:v>
                </c:pt>
                <c:pt idx="144">
                  <c:v>3 AM</c:v>
                </c:pt>
                <c:pt idx="145">
                  <c:v>5 AM</c:v>
                </c:pt>
                <c:pt idx="146">
                  <c:v>6 AM</c:v>
                </c:pt>
                <c:pt idx="147">
                  <c:v>8 AM</c:v>
                </c:pt>
                <c:pt idx="148">
                  <c:v>9 AM</c:v>
                </c:pt>
                <c:pt idx="149">
                  <c:v>11 AM</c:v>
                </c:pt>
                <c:pt idx="150">
                  <c:v>3 PM</c:v>
                </c:pt>
                <c:pt idx="151">
                  <c:v>6 PM</c:v>
                </c:pt>
                <c:pt idx="152">
                  <c:v>7 PM</c:v>
                </c:pt>
                <c:pt idx="153">
                  <c:v>8 PM</c:v>
                </c:pt>
                <c:pt idx="154">
                  <c:v>9 PM</c:v>
                </c:pt>
              </c:strCache>
            </c:strRef>
          </c:cat>
          <c:val>
            <c:numRef>
              <c:f>'Time Series'!$B$26:$B$231</c:f>
              <c:numCache>
                <c:formatCode>General</c:formatCode>
                <c:ptCount val="15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3</c:v>
                </c:pt>
                <c:pt idx="16">
                  <c:v>2</c:v>
                </c:pt>
                <c:pt idx="17">
                  <c:v>1</c:v>
                </c:pt>
                <c:pt idx="18">
                  <c:v>1</c:v>
                </c:pt>
                <c:pt idx="19">
                  <c:v>1</c:v>
                </c:pt>
                <c:pt idx="20">
                  <c:v>1</c:v>
                </c:pt>
                <c:pt idx="21">
                  <c:v>1</c:v>
                </c:pt>
                <c:pt idx="22">
                  <c:v>1</c:v>
                </c:pt>
                <c:pt idx="23">
                  <c:v>1</c:v>
                </c:pt>
                <c:pt idx="24">
                  <c:v>2</c:v>
                </c:pt>
                <c:pt idx="25">
                  <c:v>1</c:v>
                </c:pt>
                <c:pt idx="26">
                  <c:v>2</c:v>
                </c:pt>
                <c:pt idx="27">
                  <c:v>1</c:v>
                </c:pt>
                <c:pt idx="28">
                  <c:v>1</c:v>
                </c:pt>
                <c:pt idx="29">
                  <c:v>2</c:v>
                </c:pt>
                <c:pt idx="30">
                  <c:v>1</c:v>
                </c:pt>
                <c:pt idx="31">
                  <c:v>2</c:v>
                </c:pt>
                <c:pt idx="32">
                  <c:v>2</c:v>
                </c:pt>
                <c:pt idx="33">
                  <c:v>2</c:v>
                </c:pt>
                <c:pt idx="34">
                  <c:v>3</c:v>
                </c:pt>
                <c:pt idx="35">
                  <c:v>1</c:v>
                </c:pt>
                <c:pt idx="36">
                  <c:v>1</c:v>
                </c:pt>
                <c:pt idx="37">
                  <c:v>1</c:v>
                </c:pt>
                <c:pt idx="38">
                  <c:v>1</c:v>
                </c:pt>
                <c:pt idx="39">
                  <c:v>1</c:v>
                </c:pt>
                <c:pt idx="40">
                  <c:v>1</c:v>
                </c:pt>
                <c:pt idx="41">
                  <c:v>2</c:v>
                </c:pt>
                <c:pt idx="42">
                  <c:v>1</c:v>
                </c:pt>
                <c:pt idx="43">
                  <c:v>1</c:v>
                </c:pt>
                <c:pt idx="44">
                  <c:v>1</c:v>
                </c:pt>
                <c:pt idx="45">
                  <c:v>1</c:v>
                </c:pt>
                <c:pt idx="46">
                  <c:v>1</c:v>
                </c:pt>
                <c:pt idx="47">
                  <c:v>1</c:v>
                </c:pt>
                <c:pt idx="48">
                  <c:v>1</c:v>
                </c:pt>
                <c:pt idx="49">
                  <c:v>1</c:v>
                </c:pt>
                <c:pt idx="50">
                  <c:v>1</c:v>
                </c:pt>
                <c:pt idx="51">
                  <c:v>1</c:v>
                </c:pt>
                <c:pt idx="52">
                  <c:v>1</c:v>
                </c:pt>
                <c:pt idx="53">
                  <c:v>2</c:v>
                </c:pt>
                <c:pt idx="54">
                  <c:v>1</c:v>
                </c:pt>
                <c:pt idx="55">
                  <c:v>1</c:v>
                </c:pt>
                <c:pt idx="56">
                  <c:v>2</c:v>
                </c:pt>
                <c:pt idx="57">
                  <c:v>1</c:v>
                </c:pt>
                <c:pt idx="58">
                  <c:v>3</c:v>
                </c:pt>
                <c:pt idx="59">
                  <c:v>1</c:v>
                </c:pt>
                <c:pt idx="60">
                  <c:v>2</c:v>
                </c:pt>
                <c:pt idx="61">
                  <c:v>1</c:v>
                </c:pt>
                <c:pt idx="62">
                  <c:v>1</c:v>
                </c:pt>
                <c:pt idx="63">
                  <c:v>1</c:v>
                </c:pt>
                <c:pt idx="64">
                  <c:v>1</c:v>
                </c:pt>
                <c:pt idx="65">
                  <c:v>1</c:v>
                </c:pt>
                <c:pt idx="66">
                  <c:v>1</c:v>
                </c:pt>
                <c:pt idx="67">
                  <c:v>1</c:v>
                </c:pt>
                <c:pt idx="68">
                  <c:v>2</c:v>
                </c:pt>
                <c:pt idx="69">
                  <c:v>1</c:v>
                </c:pt>
                <c:pt idx="70">
                  <c:v>1</c:v>
                </c:pt>
                <c:pt idx="71">
                  <c:v>1</c:v>
                </c:pt>
                <c:pt idx="72">
                  <c:v>1</c:v>
                </c:pt>
                <c:pt idx="73">
                  <c:v>1</c:v>
                </c:pt>
                <c:pt idx="74">
                  <c:v>1</c:v>
                </c:pt>
                <c:pt idx="75">
                  <c:v>3</c:v>
                </c:pt>
                <c:pt idx="76">
                  <c:v>1</c:v>
                </c:pt>
                <c:pt idx="77">
                  <c:v>2</c:v>
                </c:pt>
                <c:pt idx="78">
                  <c:v>2</c:v>
                </c:pt>
                <c:pt idx="79">
                  <c:v>1</c:v>
                </c:pt>
                <c:pt idx="80">
                  <c:v>1</c:v>
                </c:pt>
                <c:pt idx="81">
                  <c:v>1</c:v>
                </c:pt>
                <c:pt idx="82">
                  <c:v>1</c:v>
                </c:pt>
                <c:pt idx="83">
                  <c:v>1</c:v>
                </c:pt>
                <c:pt idx="84">
                  <c:v>1</c:v>
                </c:pt>
                <c:pt idx="85">
                  <c:v>1</c:v>
                </c:pt>
                <c:pt idx="86">
                  <c:v>1</c:v>
                </c:pt>
                <c:pt idx="87">
                  <c:v>3</c:v>
                </c:pt>
                <c:pt idx="88">
                  <c:v>1</c:v>
                </c:pt>
                <c:pt idx="89">
                  <c:v>1</c:v>
                </c:pt>
                <c:pt idx="90">
                  <c:v>1</c:v>
                </c:pt>
                <c:pt idx="91">
                  <c:v>1</c:v>
                </c:pt>
                <c:pt idx="92">
                  <c:v>2</c:v>
                </c:pt>
                <c:pt idx="93">
                  <c:v>2</c:v>
                </c:pt>
                <c:pt idx="94">
                  <c:v>1</c:v>
                </c:pt>
                <c:pt idx="95">
                  <c:v>1</c:v>
                </c:pt>
                <c:pt idx="96">
                  <c:v>1</c:v>
                </c:pt>
                <c:pt idx="97">
                  <c:v>1</c:v>
                </c:pt>
                <c:pt idx="98">
                  <c:v>1</c:v>
                </c:pt>
                <c:pt idx="99">
                  <c:v>1</c:v>
                </c:pt>
                <c:pt idx="100">
                  <c:v>1</c:v>
                </c:pt>
                <c:pt idx="101">
                  <c:v>1</c:v>
                </c:pt>
                <c:pt idx="102">
                  <c:v>1</c:v>
                </c:pt>
                <c:pt idx="103">
                  <c:v>3</c:v>
                </c:pt>
                <c:pt idx="104">
                  <c:v>1</c:v>
                </c:pt>
                <c:pt idx="105">
                  <c:v>5</c:v>
                </c:pt>
                <c:pt idx="106">
                  <c:v>1</c:v>
                </c:pt>
                <c:pt idx="107">
                  <c:v>1</c:v>
                </c:pt>
                <c:pt idx="108">
                  <c:v>1</c:v>
                </c:pt>
                <c:pt idx="109">
                  <c:v>1</c:v>
                </c:pt>
                <c:pt idx="110">
                  <c:v>1</c:v>
                </c:pt>
                <c:pt idx="111">
                  <c:v>1</c:v>
                </c:pt>
                <c:pt idx="112">
                  <c:v>2</c:v>
                </c:pt>
                <c:pt idx="113">
                  <c:v>1</c:v>
                </c:pt>
                <c:pt idx="114">
                  <c:v>2</c:v>
                </c:pt>
                <c:pt idx="115">
                  <c:v>1</c:v>
                </c:pt>
                <c:pt idx="116">
                  <c:v>2</c:v>
                </c:pt>
                <c:pt idx="117">
                  <c:v>2</c:v>
                </c:pt>
                <c:pt idx="118">
                  <c:v>3</c:v>
                </c:pt>
                <c:pt idx="119">
                  <c:v>6</c:v>
                </c:pt>
                <c:pt idx="120">
                  <c:v>5</c:v>
                </c:pt>
                <c:pt idx="121">
                  <c:v>1</c:v>
                </c:pt>
                <c:pt idx="122">
                  <c:v>1</c:v>
                </c:pt>
                <c:pt idx="123">
                  <c:v>1</c:v>
                </c:pt>
                <c:pt idx="124">
                  <c:v>4</c:v>
                </c:pt>
                <c:pt idx="125">
                  <c:v>2</c:v>
                </c:pt>
                <c:pt idx="126">
                  <c:v>1</c:v>
                </c:pt>
                <c:pt idx="127">
                  <c:v>1</c:v>
                </c:pt>
                <c:pt idx="128">
                  <c:v>1</c:v>
                </c:pt>
                <c:pt idx="129">
                  <c:v>2</c:v>
                </c:pt>
                <c:pt idx="130">
                  <c:v>1</c:v>
                </c:pt>
                <c:pt idx="131">
                  <c:v>2</c:v>
                </c:pt>
                <c:pt idx="132">
                  <c:v>3</c:v>
                </c:pt>
                <c:pt idx="133">
                  <c:v>3</c:v>
                </c:pt>
                <c:pt idx="134">
                  <c:v>2</c:v>
                </c:pt>
                <c:pt idx="135">
                  <c:v>1</c:v>
                </c:pt>
                <c:pt idx="136">
                  <c:v>1</c:v>
                </c:pt>
                <c:pt idx="137">
                  <c:v>2</c:v>
                </c:pt>
                <c:pt idx="138">
                  <c:v>2</c:v>
                </c:pt>
                <c:pt idx="139">
                  <c:v>2</c:v>
                </c:pt>
                <c:pt idx="140">
                  <c:v>1</c:v>
                </c:pt>
                <c:pt idx="141">
                  <c:v>2</c:v>
                </c:pt>
                <c:pt idx="142">
                  <c:v>1</c:v>
                </c:pt>
                <c:pt idx="143">
                  <c:v>2</c:v>
                </c:pt>
                <c:pt idx="144">
                  <c:v>1</c:v>
                </c:pt>
                <c:pt idx="145">
                  <c:v>1</c:v>
                </c:pt>
                <c:pt idx="146">
                  <c:v>1</c:v>
                </c:pt>
                <c:pt idx="147">
                  <c:v>1</c:v>
                </c:pt>
                <c:pt idx="148">
                  <c:v>2</c:v>
                </c:pt>
                <c:pt idx="149">
                  <c:v>1</c:v>
                </c:pt>
                <c:pt idx="150">
                  <c:v>1</c:v>
                </c:pt>
                <c:pt idx="151">
                  <c:v>1</c:v>
                </c:pt>
                <c:pt idx="152">
                  <c:v>2</c:v>
                </c:pt>
                <c:pt idx="153">
                  <c:v>1</c:v>
                </c:pt>
                <c:pt idx="154">
                  <c:v>1</c:v>
                </c:pt>
              </c:numCache>
            </c:numRef>
          </c:val>
        </c:ser>
        <c:axId val="62778700"/>
        <c:axId val="28137389"/>
      </c:barChart>
      <c:catAx>
        <c:axId val="62778700"/>
        <c:scaling>
          <c:orientation val="minMax"/>
        </c:scaling>
        <c:axPos val="b"/>
        <c:delete val="0"/>
        <c:numFmt formatCode="General" sourceLinked="1"/>
        <c:majorTickMark val="out"/>
        <c:minorTickMark val="none"/>
        <c:tickLblPos val="nextTo"/>
        <c:crossAx val="28137389"/>
        <c:crosses val="autoZero"/>
        <c:auto val="1"/>
        <c:lblOffset val="100"/>
        <c:noMultiLvlLbl val="0"/>
      </c:catAx>
      <c:valAx>
        <c:axId val="28137389"/>
        <c:scaling>
          <c:orientation val="minMax"/>
        </c:scaling>
        <c:axPos val="l"/>
        <c:majorGridlines/>
        <c:delete val="0"/>
        <c:numFmt formatCode="General" sourceLinked="1"/>
        <c:majorTickMark val="out"/>
        <c:minorTickMark val="none"/>
        <c:tickLblPos val="nextTo"/>
        <c:crossAx val="627787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195708"/>
        <c:axId val="62217053"/>
      </c:barChart>
      <c:catAx>
        <c:axId val="441957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217053"/>
        <c:crosses val="autoZero"/>
        <c:auto val="1"/>
        <c:lblOffset val="100"/>
        <c:noMultiLvlLbl val="0"/>
      </c:catAx>
      <c:valAx>
        <c:axId val="62217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95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082566"/>
        <c:axId val="6416503"/>
      </c:barChart>
      <c:catAx>
        <c:axId val="230825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16503"/>
        <c:crosses val="autoZero"/>
        <c:auto val="1"/>
        <c:lblOffset val="100"/>
        <c:noMultiLvlLbl val="0"/>
      </c:catAx>
      <c:valAx>
        <c:axId val="6416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2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748528"/>
        <c:axId val="49974705"/>
      </c:barChart>
      <c:catAx>
        <c:axId val="577485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974705"/>
        <c:crosses val="autoZero"/>
        <c:auto val="1"/>
        <c:lblOffset val="100"/>
        <c:noMultiLvlLbl val="0"/>
      </c:catAx>
      <c:valAx>
        <c:axId val="49974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8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7119162"/>
        <c:axId val="21419275"/>
      </c:barChart>
      <c:catAx>
        <c:axId val="471191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419275"/>
        <c:crosses val="autoZero"/>
        <c:auto val="1"/>
        <c:lblOffset val="100"/>
        <c:noMultiLvlLbl val="0"/>
      </c:catAx>
      <c:valAx>
        <c:axId val="21419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19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555748"/>
        <c:axId val="57239685"/>
      </c:barChart>
      <c:catAx>
        <c:axId val="585557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239685"/>
        <c:crosses val="autoZero"/>
        <c:auto val="1"/>
        <c:lblOffset val="100"/>
        <c:noMultiLvlLbl val="0"/>
      </c:catAx>
      <c:valAx>
        <c:axId val="5723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55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395118"/>
        <c:axId val="5902879"/>
      </c:barChart>
      <c:catAx>
        <c:axId val="453951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02879"/>
        <c:crosses val="autoZero"/>
        <c:auto val="1"/>
        <c:lblOffset val="100"/>
        <c:noMultiLvlLbl val="0"/>
      </c:catAx>
      <c:valAx>
        <c:axId val="590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5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125912"/>
        <c:axId val="8371161"/>
      </c:barChart>
      <c:catAx>
        <c:axId val="531259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371161"/>
        <c:crosses val="autoZero"/>
        <c:auto val="1"/>
        <c:lblOffset val="100"/>
        <c:noMultiLvlLbl val="0"/>
      </c:catAx>
      <c:valAx>
        <c:axId val="8371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231586"/>
        <c:axId val="6975411"/>
      </c:barChart>
      <c:catAx>
        <c:axId val="8231586"/>
        <c:scaling>
          <c:orientation val="minMax"/>
        </c:scaling>
        <c:axPos val="b"/>
        <c:delete val="1"/>
        <c:majorTickMark val="out"/>
        <c:minorTickMark val="none"/>
        <c:tickLblPos val="none"/>
        <c:crossAx val="6975411"/>
        <c:crosses val="autoZero"/>
        <c:auto val="1"/>
        <c:lblOffset val="100"/>
        <c:noMultiLvlLbl val="0"/>
      </c:catAx>
      <c:valAx>
        <c:axId val="6975411"/>
        <c:scaling>
          <c:orientation val="minMax"/>
        </c:scaling>
        <c:axPos val="l"/>
        <c:delete val="1"/>
        <c:majorTickMark val="out"/>
        <c:minorTickMark val="none"/>
        <c:tickLblPos val="none"/>
        <c:crossAx val="82315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0" refreshedBy="Marc Smith" refreshedVersion="5">
  <cacheSource type="worksheet">
    <worksheetSource ref="A2:BL22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100">
        <s v="movember"/>
        <s v="movember alfaromeosauberf1team mexicangp mexicogp f1"/>
        <s v="movember goalkeeper higuita moustache colombia goalkeeper scorpionkick"/>
        <s v="movember scramblerducati desertsled"/>
        <m/>
        <s v="movember internationalmensday allboysrock"/>
        <s v="drumandbass dnb music goodmusiconly club dj djset contagious ideology ljubljana metelkova galahala vikingbeard movember friday exited"/>
        <s v="creationmakingadifference feedourstarvingchildren rednoseday wheelingfoodpantry movember ovariancancerawarenessmonth wandsforwildlife berniesbookdrive blooddrive fooddrive"/>
        <s v="creationmakingadifference feedourstarvingchildren rednoseday"/>
        <s v="movember menshealth holinergroup"/>
        <s v="movember mentalhealthawareness beyondblue"/>
        <s v="hiphopmusic collab vacation dancehall rhymes spit reggae flow music musicvideo video movember money stacks smiling wildin piling island"/>
        <s v="movember 8m"/>
        <s v="ronsilva drawing art artwork digital traditional portrait illustration oldies movember galleryofmo"/>
        <s v="views movember"/>
        <s v="jornadapuertasabiertas"/>
        <s v="menshealth movember prostate prostatecancer fear"/>
        <s v="testicularcancer coyi movember menshealth lifewithcancer"/>
        <s v="lessecretsdelaforme brascassé oldchris movember sialavida"/>
        <s v="movember movember f1"/>
        <s v="tbt movember"/>
        <s v="mysommets endurance movember"/>
        <s v="prostatecancer"/>
        <s v="movember seeaustralia gdayusa australiasxsw"/>
        <s v="prostatecancercanada prostatecancercanadaatlantic prostatecancer prostatecancerawareness movember cancerfree"/>
        <s v="prostatecancercanada prostatecancercanadaatlantic prostatecancer prostatecancerawareness"/>
        <s v="barbier barbershop barber men barbering barbershopconnect cannes frenchriviera cotedazur movember leroofcannes evenementiel menstyle oldschool lovemyjob barbhairshop"/>
        <s v="jornadapuertasabiertas centroseducacyl nivel5tic selloleotic educaciónresponsable er sellovidasaludable fundaciónalonsolozano educacióninclusiva centro11f movember"/>
        <s v="moveformovemberday movember stopmendyingtooyoung"/>
        <s v="blackpool musicrun bmr2019 blackpoolrocks blackpoolbands movember"/>
        <s v="cycling movember"/>
        <s v="flyingtiger movember"/>
        <s v="noshavenovember movember"/>
        <s v="movember barba barbudo beard bearded bigode"/>
        <s v="movember gezondheidvandeman"/>
        <s v="movember cellular"/>
        <s v="icebucketchallenge movember trashtag socialmedia"/>
        <s v="tbt throwback movember"/>
        <s v="movember goalkeeper"/>
        <s v="movember prostatecancer"/>
        <s v="vettel movember f1 ausgp"/>
        <s v="supplements men diet vitamins health movember protein vitamin vitamind nutrition taking loss review hair"/>
        <s v="supplements men diet vitamins health movember protein vitamin vitamind nutrition taking loss review hair gamedev maternity cosmetics fashion beauty headphones business health fitness weightloss"/>
        <s v="movember mentalhealth"/>
        <s v="prostatecancer movember cloudsolutions"/>
        <s v="prostatecancer movember"/>
        <s v="stpatricksday"/>
        <s v="moderncx movember"/>
        <s v="stpatricksday amdram n8 meetthecast movember"/>
        <s v="jtag mofesta movember"/>
        <s v="前立腺がん 精巣腫瘍 男性乳がん movember"/>
        <s v="internationalmensday mensday19nov movember"/>
        <s v="internationalmensday"/>
        <s v="internationalmensday menshealth mensday19nov movember"/>
        <s v="internationalmensday menshealth"/>
        <s v="erectiledysfunction menunited movember lifewithcancer prostatecancer"/>
        <s v="prostatecancer testicularcancer movember menunited lifewithcancer"/>
        <s v="prostatecancer prostatecancerawarenessmonth menunited movember lifewithcancer"/>
        <s v="mensmentalhealth movember mindfulness"/>
        <s v="menunited testicularcancer prostatecancer 1love movember lifewithcancer"/>
        <s v="menunited movember lifewithcancer"/>
        <s v="rightstuff 1love menunited movember lifewithcancer"/>
        <s v="movember menunited lifewithcancer"/>
        <s v="prostatecancer movember menunited lifewithcancer"/>
        <s v="mensday19nov movember cstinblue prostatecancer testicularcancer menssuicide savemen speakupman mensrightsarehumanrights genderequality showmensomerespect"/>
        <s v="110k freefacebookads movember facebookads facebookmarketing getleads facebookleads facebook facebookbusiness instabusiness digitallead digitalmarketing content facebookcontent qualifiedleads marketing funnel brisbanebusiness onlinemarketing brisbane creative"/>
        <s v="freefacebookads movember facebookads facebookmarketing getleads facebookleads facebook facebookbusiness instabusiness digitalleads digitalmarketing content facebookcontent qualifiedleads marketing funnel brisbanebusiness onlinemarketing brisbane creative tdd"/>
        <s v="hst movember dmv"/>
        <s v="repost beard beardgame movember noshavenovember"/>
        <s v="repost"/>
        <s v="brocode noshavenovember noshave november movember moustache beard support greatcause mengrooming instanovember instapost potd featuring launching offer contest contestalert"/>
        <s v="brocode noshavenovember"/>
        <s v="tbt throwbackthursday ronburgundy tache moustache laughatyourself movember chickachickabowwow"/>
        <s v="transformationtuesday movember"/>
        <s v="movember 30games30days fifa19"/>
        <s v="movember luts bph aquablation"/>
        <s v="movember dfkuki"/>
        <s v="diainternacionaldelhombre movember"/>
        <s v="mobros movember"/>
        <s v="mobros"/>
        <s v="fundraising movember charity"/>
        <s v="movember rosabandet"/>
        <s v="movember movember2018"/>
        <s v="movember newprofilepic"/>
        <s v="movember cancer depression health mens mental mo prostate"/>
        <s v="testicular cancer advice health movember"/>
        <s v="movember facial haircut waxing ibiza manchestercity clubbing weekend wife"/>
        <s v="hcsmeufr café cancer sante prevention movember"/>
        <s v="cancer prostate café métastases movember hcsmeufr"/>
        <s v="prostatecancer menunited movember lifewithcancer bestdefence"/>
        <s v="prostatecancer prostatecancerawarenessmonth menunited lifewithcancer movember"/>
        <s v="prostatecancer menunited lifewithcancer movember"/>
        <s v="prostatecancer incontinence erectiledysfunction mentalhealth menunited movember lifewithcancer"/>
        <s v="movember menunited lifewithcancer eau19 prostatecancer"/>
        <s v="lumpsandbumps coppafeel ballboys movember"/>
        <s v="handlebarmustache movember"/>
        <s v="movember sexymo"/>
        <s v="nycterroristattack wednesdaywisdom happynovember noabortionban kidstowork gr movember worldveganday us uk fr manus"/>
        <s v="nycterroristattack wednesdaywisdom happynovember noabortionban kidstowork gr movember worldveganday us"/>
        <s v="movember keepitneat barbersho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0">
        <d v="2018-11-20T00:34:46.000"/>
        <d v="2018-10-28T16:01:14.000"/>
        <d v="2018-11-16T06:33:55.000"/>
        <d v="2019-03-06T16:14:41.000"/>
        <d v="2019-03-07T03:13:38.000"/>
        <d v="2019-03-07T05:00:01.000"/>
        <d v="2019-03-07T05:36:12.000"/>
        <d v="2019-03-07T07:30:13.000"/>
        <d v="2019-03-07T09:00:12.000"/>
        <d v="2019-03-07T09:43:35.000"/>
        <d v="2019-03-07T10:39:04.000"/>
        <d v="2019-03-07T12:54:25.000"/>
        <d v="2019-03-07T13:04:27.000"/>
        <d v="2019-03-07T18:35:02.000"/>
        <d v="2019-03-07T18:47:46.000"/>
        <d v="2019-03-07T20:20:38.000"/>
        <d v="2019-03-07T21:09:34.000"/>
        <d v="2019-03-07T21:40:54.000"/>
        <d v="2019-03-07T22:11:21.000"/>
        <d v="2019-03-07T23:37:39.000"/>
        <d v="2018-11-01T15:12:50.000"/>
        <d v="2019-03-08T03:13:34.000"/>
        <d v="2019-03-08T09:32:31.000"/>
        <d v="2019-03-08T12:32:16.000"/>
        <d v="2019-03-07T14:22:50.000"/>
        <d v="2019-03-08T15:09:11.000"/>
        <d v="2019-03-08T15:24:37.000"/>
        <d v="2019-03-08T16:14:35.000"/>
        <d v="2019-03-08T17:33:58.000"/>
        <d v="2019-03-08T22:26:12.000"/>
        <d v="2019-03-09T01:48:18.000"/>
        <d v="2014-12-01T12:11:39.000"/>
        <d v="2019-03-09T03:18:17.000"/>
        <d v="2019-03-09T07:55:05.000"/>
        <d v="2019-03-09T10:39:15.000"/>
        <d v="2019-03-09T11:38:47.000"/>
        <d v="2019-03-09T13:27:34.000"/>
        <d v="2019-03-09T19:45:13.000"/>
        <d v="2019-03-09T19:53:30.000"/>
        <d v="2019-03-09T23:46:13.000"/>
        <d v="2019-03-07T21:01:37.000"/>
        <d v="2019-03-10T09:34:40.000"/>
        <d v="2019-03-10T09:44:21.000"/>
        <d v="2018-10-22T14:01:01.000"/>
        <d v="2019-03-10T15:40:19.000"/>
        <d v="2015-08-13T07:30:03.000"/>
        <d v="2019-03-10T17:32:40.000"/>
        <d v="2019-03-10T19:18:59.000"/>
        <d v="2019-03-11T00:13:44.000"/>
        <d v="2013-10-31T15:06:52.000"/>
        <d v="2019-03-11T03:08:59.000"/>
        <d v="2019-03-11T11:12:36.000"/>
        <d v="2019-03-11T13:40:38.000"/>
        <d v="2019-03-11T18:39:36.000"/>
        <d v="2019-03-11T19:16:58.000"/>
        <d v="2019-03-11T20:45:23.000"/>
        <d v="2019-03-11T16:29:36.000"/>
        <d v="2019-03-11T21:50:14.000"/>
        <d v="2019-03-12T00:33:07.000"/>
        <d v="2019-03-12T05:37:56.000"/>
        <d v="2019-03-12T06:19:24.000"/>
        <d v="2019-03-12T07:52:08.000"/>
        <d v="2019-03-05T22:28:18.000"/>
        <d v="2019-03-12T09:08:30.000"/>
        <d v="2019-03-12T09:46:27.000"/>
        <d v="2018-11-14T20:31:21.000"/>
        <d v="2019-03-12T09:49:46.000"/>
        <d v="2019-03-12T11:51:12.000"/>
        <d v="2019-03-12T12:38:54.000"/>
        <d v="2019-03-12T12:18:18.000"/>
        <d v="2019-03-12T14:28:10.000"/>
        <d v="2019-03-12T14:38:01.000"/>
        <d v="2019-03-12T15:34:30.000"/>
        <d v="2019-03-12T22:57:05.000"/>
        <d v="2019-03-13T16:16:09.000"/>
        <d v="2019-03-13T22:41:40.000"/>
        <d v="2019-03-14T01:43:53.000"/>
        <d v="2019-03-14T12:05:02.000"/>
        <d v="2019-03-14T14:40:42.000"/>
        <d v="2019-03-14T19:16:07.000"/>
        <d v="2019-03-14T20:39:03.000"/>
        <d v="2019-03-14T20:41:23.000"/>
        <d v="2019-03-14T21:07:17.000"/>
        <d v="2019-03-15T02:08:36.000"/>
        <d v="2019-03-15T16:01:31.000"/>
        <d v="2019-03-16T00:25:07.000"/>
        <d v="2019-03-16T07:12:42.000"/>
        <d v="2019-03-16T08:09:44.000"/>
        <d v="2019-03-16T13:58:37.000"/>
        <d v="2019-03-16T19:32:53.000"/>
        <d v="2019-03-16T19:32:28.000"/>
        <d v="2019-03-16T19:33:07.000"/>
        <d v="2019-03-16T19:35:21.000"/>
        <d v="2019-03-16T20:51:01.000"/>
        <d v="2019-03-16T21:55:52.000"/>
        <d v="2019-03-16T22:12:47.000"/>
        <d v="2018-11-15T13:20:54.000"/>
        <d v="2019-03-17T07:49:09.000"/>
        <d v="2019-03-17T13:09:51.000"/>
        <d v="2019-03-17T16:08:02.000"/>
        <d v="2019-03-17T16:18:38.000"/>
        <d v="2019-03-17T18:02:14.000"/>
        <d v="2019-03-16T17:00:02.000"/>
        <d v="2019-03-17T20:00:03.000"/>
        <d v="2019-03-17T12:26:43.000"/>
        <d v="2019-03-17T21:02:37.000"/>
        <d v="2019-03-17T21:34:28.000"/>
        <d v="2018-11-24T16:25:30.000"/>
        <d v="2019-03-01T13:33:20.000"/>
        <d v="2019-03-16T13:48:29.000"/>
        <d v="2019-03-16T13:55:31.000"/>
        <d v="2019-03-18T04:00:38.000"/>
        <d v="2019-03-18T04:09:15.000"/>
        <d v="2019-03-18T14:19:50.000"/>
        <d v="2019-03-18T14:45:38.000"/>
        <d v="2019-03-18T14:54:17.000"/>
        <d v="2018-11-18T14:28:29.000"/>
        <d v="2019-03-18T15:50:32.000"/>
        <d v="2018-11-18T15:04:37.000"/>
        <d v="2018-11-18T15:02:48.000"/>
        <d v="2018-11-18T14:58:09.000"/>
        <d v="2018-11-18T14:50:11.000"/>
        <d v="2019-03-18T15:50:20.000"/>
        <d v="2019-03-18T15:50:24.000"/>
        <d v="2019-03-18T15:50:26.000"/>
        <d v="2019-03-18T15:50:29.000"/>
        <d v="2019-03-07T16:22:10.000"/>
        <d v="2019-03-08T10:44:56.000"/>
        <d v="2019-03-11T07:05:48.000"/>
        <d v="2019-03-07T16:40:29.000"/>
        <d v="2019-03-10T17:48:33.000"/>
        <d v="2019-03-13T13:18:50.000"/>
        <d v="2019-03-14T10:04:51.000"/>
        <d v="2019-03-14T10:14:44.000"/>
        <d v="2019-03-14T10:45:30.000"/>
        <d v="2019-03-15T11:40:04.000"/>
        <d v="2019-03-17T19:32:06.000"/>
        <d v="2019-03-18T14:09:55.000"/>
        <d v="2019-03-18T13:24:22.000"/>
        <d v="2019-03-18T14:01:02.000"/>
        <d v="2018-11-03T12:30:24.000"/>
        <d v="2019-03-18T18:54:44.000"/>
        <d v="2019-03-18T20:02:48.000"/>
        <d v="2019-03-18T20:08:47.000"/>
        <d v="2019-03-18T20:19:27.000"/>
        <d v="2019-03-18T20:40:47.000"/>
        <d v="2019-03-18T22:00:39.000"/>
        <d v="2019-03-18T22:01:04.000"/>
        <d v="2019-03-19T00:11:03.000"/>
        <d v="2019-03-19T02:35:50.000"/>
        <d v="2016-11-08T10:21:54.000"/>
        <d v="2019-03-19T03:52:49.000"/>
        <d v="2018-11-10T14:25:43.000"/>
        <d v="2019-03-19T04:49:09.000"/>
        <d v="2018-11-02T07:31:15.000"/>
        <d v="2019-03-19T04:49:14.000"/>
        <d v="2019-03-19T05:49:41.000"/>
        <d v="2019-03-19T07:26:49.000"/>
        <d v="2019-03-19T07:27:45.000"/>
        <d v="2019-03-19T08:22:00.000"/>
        <d v="2019-03-19T08:22:22.000"/>
        <d v="2019-03-07T13:44:38.000"/>
        <d v="2019-03-19T08:27:30.000"/>
        <d v="2019-03-18T14:31:32.000"/>
        <d v="2019-03-19T10:38:43.000"/>
        <d v="2018-11-02T18:12:14.000"/>
        <d v="2019-03-19T10:39:55.000"/>
        <d v="2018-11-30T20:18:41.000"/>
        <d v="2019-03-19T10:44:57.000"/>
        <d v="2019-03-19T13:10:34.000"/>
        <d v="2019-03-19T14:41:51.000"/>
        <d v="2019-03-19T17:58:20.000"/>
        <d v="2019-03-19T17:59:37.000"/>
        <d v="2019-03-19T13:07:36.000"/>
        <d v="2019-03-19T18:35:23.000"/>
        <d v="2019-03-19T18:49:31.000"/>
        <d v="2019-03-09T09:53:45.000"/>
        <d v="2019-03-19T19:45:45.000"/>
        <d v="2019-03-19T20:14:37.000"/>
        <d v="2019-03-19T21:12:10.000"/>
        <d v="2019-03-19T21:44:03.000"/>
        <d v="2019-03-20T00:47:48.000"/>
        <d v="2019-03-20T01:02:51.000"/>
        <d v="2019-03-20T01:03:43.000"/>
        <d v="2019-03-20T03:16:12.000"/>
        <d v="2019-03-15T22:00:01.000"/>
        <d v="2019-03-20T05:56:47.000"/>
        <d v="2019-03-20T08:48:56.000"/>
        <d v="2019-03-19T15:25:55.000"/>
        <d v="2019-03-20T09:18:01.000"/>
        <d v="2019-03-20T06:30:08.000"/>
        <d v="2019-03-20T09:21:45.000"/>
        <d v="2019-03-10T17:18:28.000"/>
        <d v="2019-03-10T18:03:20.000"/>
        <d v="2019-03-14T16:20:47.000"/>
        <d v="2019-03-18T13:17:20.000"/>
        <d v="2019-03-18T13:52:59.000"/>
        <d v="2019-03-18T16:09:30.000"/>
        <d v="2019-03-20T11:14:15.000"/>
        <d v="2019-03-20T15:07:26.000"/>
        <d v="2019-03-20T18:09:00.000"/>
        <d v="2019-03-07T20:30:09.000"/>
        <d v="2019-03-08T20:30:25.000"/>
        <d v="2019-03-09T20:30:05.000"/>
        <d v="2019-03-10T19:30:26.000"/>
        <d v="2019-03-11T19:30:21.000"/>
        <d v="2019-03-12T19:30:32.000"/>
        <d v="2019-03-13T19:30:14.000"/>
        <d v="2019-03-14T19:30:11.000"/>
        <d v="2019-03-15T19:30:10.000"/>
        <d v="2019-03-16T19:30:09.000"/>
        <d v="2019-03-17T19:30:21.000"/>
        <d v="2019-03-18T19:30:32.000"/>
        <d v="2019-03-19T19:30:20.000"/>
        <d v="2019-03-20T19:30:26.000"/>
        <d v="2017-11-01T17:46:05.000"/>
        <d v="2019-03-20T19:45:34.000"/>
        <d v="2019-03-14T11:09:06.000"/>
        <d v="2019-03-20T20:11:38.000"/>
        <d v="2019-03-20T21:47:25.000"/>
      </sharedItems>
      <fieldGroup par="66" base="22">
        <rangePr groupBy="hours" autoEnd="1" autoStart="1" startDate="2013-10-31T15:06:52.000" endDate="2019-03-20T21:47:25.000"/>
        <groupItems count="26">
          <s v="&lt;10/31/2013"/>
          <s v="12 AM"/>
          <s v="1 AM"/>
          <s v="2 AM"/>
          <s v="3 AM"/>
          <s v="4 AM"/>
          <s v="5 AM"/>
          <s v="6 AM"/>
          <s v="7 AM"/>
          <s v="8 AM"/>
          <s v="9 AM"/>
          <s v="10 AM"/>
          <s v="11 AM"/>
          <s v="12 PM"/>
          <s v="1 PM"/>
          <s v="2 PM"/>
          <s v="3 PM"/>
          <s v="4 PM"/>
          <s v="5 PM"/>
          <s v="6 PM"/>
          <s v="7 PM"/>
          <s v="8 PM"/>
          <s v="9 PM"/>
          <s v="10 PM"/>
          <s v="11 PM"/>
          <s v="&gt;3/2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10-31T15:06:52.000" endDate="2019-03-20T21:47:25.000"/>
        <groupItems count="368">
          <s v="&lt;10/31/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0/2019"/>
        </groupItems>
      </fieldGroup>
    </cacheField>
    <cacheField name="Months" databaseField="0">
      <sharedItems containsMixedTypes="0" count="0"/>
      <fieldGroup base="22">
        <rangePr groupBy="months" autoEnd="1" autoStart="1" startDate="2013-10-31T15:06:52.000" endDate="2019-03-20T21:47:25.000"/>
        <groupItems count="14">
          <s v="&lt;10/31/2013"/>
          <s v="Jan"/>
          <s v="Feb"/>
          <s v="Mar"/>
          <s v="Apr"/>
          <s v="May"/>
          <s v="Jun"/>
          <s v="Jul"/>
          <s v="Aug"/>
          <s v="Sep"/>
          <s v="Oct"/>
          <s v="Nov"/>
          <s v="Dec"/>
          <s v="&gt;3/20/2019"/>
        </groupItems>
      </fieldGroup>
    </cacheField>
    <cacheField name="Years" databaseField="0">
      <sharedItems containsMixedTypes="0" count="0"/>
      <fieldGroup base="22">
        <rangePr groupBy="years" autoEnd="1" autoStart="1" startDate="2013-10-31T15:06:52.000" endDate="2019-03-20T21:47:25.000"/>
        <groupItems count="9">
          <s v="&lt;10/31/2013"/>
          <s v="2013"/>
          <s v="2014"/>
          <s v="2015"/>
          <s v="2016"/>
          <s v="2017"/>
          <s v="2018"/>
          <s v="2019"/>
          <s v="&gt;3/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0">
  <r>
    <s v="leannrimes"/>
    <s v="eddiecibrian"/>
    <m/>
    <m/>
    <m/>
    <m/>
    <m/>
    <m/>
    <m/>
    <m/>
    <s v="No"/>
    <n v="3"/>
    <m/>
    <m/>
    <x v="0"/>
    <d v="2018-11-20T00:34:46.000"/>
    <s v="I'm helping #Movember change the face of men's health with my donation. Join me in supporting this important cause and of course my man @eddiecibrian _x000a_https://t.co/l7bUNP7fWp"/>
    <s v="https://mobro.co/13902626"/>
    <s v="mobro.co"/>
    <x v="0"/>
    <m/>
    <s v="http://pbs.twimg.com/profile_images/1009051591125630976/b69sr0nH_normal.jpg"/>
    <x v="0"/>
    <s v="https://twitter.com/#!/leannrimes/status/1064678402215407616"/>
    <m/>
    <m/>
    <s v="1064678402215407616"/>
    <m/>
    <b v="0"/>
    <n v="94"/>
    <s v=""/>
    <b v="0"/>
    <s v="en"/>
    <m/>
    <s v=""/>
    <b v="0"/>
    <n v="16"/>
    <s v=""/>
    <s v="Twitter for iPhone"/>
    <b v="0"/>
    <s v="1064678402215407616"/>
    <s v="Retweet"/>
    <n v="0"/>
    <n v="0"/>
    <m/>
    <m/>
    <m/>
    <m/>
    <m/>
    <m/>
    <m/>
    <m/>
    <n v="1"/>
    <s v="29"/>
    <s v="29"/>
    <n v="3"/>
    <n v="12"/>
    <n v="0"/>
    <n v="0"/>
    <n v="0"/>
    <n v="0"/>
    <n v="22"/>
    <n v="88"/>
    <n v="25"/>
  </r>
  <r>
    <s v="alfaromeoracing"/>
    <s v="charles_leclerc"/>
    <m/>
    <m/>
    <m/>
    <m/>
    <m/>
    <m/>
    <m/>
    <m/>
    <s v="No"/>
    <n v="4"/>
    <m/>
    <m/>
    <x v="0"/>
    <d v="2018-10-28T16:01:14.000"/>
    <s v="They both managed to pick out a top-notch #Movember moustache, but can they find where to pin it?_x000a__x000a_Find out how @Charles_Leclerc got on in his blindfold challenge! 😂_x000a__x000a_#Alfaromeosauberf1team #MexicanGP #MexicoGP #F1 https://t.co/ebLmceLUq2"/>
    <m/>
    <m/>
    <x v="1"/>
    <s v="https://pbs.twimg.com/ext_tw_video_thumb/1056574959605170176/pu/img/vtzWeffeQJMmIV0L.jpg"/>
    <s v="https://pbs.twimg.com/ext_tw_video_thumb/1056574959605170176/pu/img/vtzWeffeQJMmIV0L.jpg"/>
    <x v="1"/>
    <s v="https://twitter.com/#!/alfaromeoracing/status/1056576633275060224"/>
    <m/>
    <m/>
    <s v="1056576633275060224"/>
    <m/>
    <b v="0"/>
    <n v="1037"/>
    <s v=""/>
    <b v="0"/>
    <s v="en"/>
    <m/>
    <s v=""/>
    <b v="0"/>
    <n v="199"/>
    <s v=""/>
    <s v="Twitter Web Client"/>
    <b v="0"/>
    <s v="1056576633275060224"/>
    <s v="Retweet"/>
    <n v="0"/>
    <n v="0"/>
    <s v="-118.4038571,14.5319181 _x000a_-86.7122178,14.5319181 _x000a_-86.7122178,32.718919 _x000a_-118.4038571,32.718919"/>
    <s v="Mexico"/>
    <s v="MX"/>
    <s v="Mexico"/>
    <s v="25530ba03b7d90c6"/>
    <s v="Mexico"/>
    <s v="country"/>
    <s v="https://api.twitter.com/1.1/geo/id/25530ba03b7d90c6.json"/>
    <n v="1"/>
    <s v="15"/>
    <s v="15"/>
    <n v="1"/>
    <n v="3.0303030303030303"/>
    <n v="0"/>
    <n v="0"/>
    <n v="0"/>
    <n v="0"/>
    <n v="32"/>
    <n v="96.96969696969697"/>
    <n v="33"/>
  </r>
  <r>
    <s v="goalies119"/>
    <s v="higuitarene"/>
    <m/>
    <m/>
    <m/>
    <m/>
    <m/>
    <m/>
    <m/>
    <m/>
    <s v="No"/>
    <n v="5"/>
    <m/>
    <m/>
    <x v="0"/>
    <d v="2018-11-16T06:33:55.000"/>
    <s v="As it’s November I’ll post a goalkeeper with a moustache every day this #Movember month. No.16 is Rene Higuita. #goalkeeper #Higuita #moustache #Colombia #goalkeeper @MovemberUK #scorpionkick @higuitarene  _x000a_Visit https://t.co/GBGGP93tYz for all our goalkeeper heroes. https://t.co/KI0aCfKI8x"/>
    <s v="http://www.dougnash.co.uk"/>
    <s v="co.uk"/>
    <x v="2"/>
    <s v="https://pbs.twimg.com/media/DsGrIN8WoAUQCeU.jpg"/>
    <s v="https://pbs.twimg.com/media/DsGrIN8WoAUQCeU.jpg"/>
    <x v="2"/>
    <s v="https://twitter.com/#!/goalies119/status/1063319231972982786"/>
    <m/>
    <m/>
    <s v="1063319231972982786"/>
    <m/>
    <b v="0"/>
    <n v="8"/>
    <s v=""/>
    <b v="0"/>
    <s v="en"/>
    <m/>
    <s v=""/>
    <b v="0"/>
    <n v="2"/>
    <s v=""/>
    <s v="Twitter Web Client"/>
    <b v="0"/>
    <s v="1063319231972982786"/>
    <s v="Retweet"/>
    <n v="0"/>
    <n v="0"/>
    <m/>
    <m/>
    <m/>
    <m/>
    <m/>
    <m/>
    <m/>
    <m/>
    <n v="1"/>
    <s v="4"/>
    <s v="4"/>
    <m/>
    <m/>
    <m/>
    <m/>
    <m/>
    <m/>
    <m/>
    <m/>
    <m/>
  </r>
  <r>
    <s v="ducatiuk"/>
    <s v="movemberuk"/>
    <m/>
    <m/>
    <m/>
    <m/>
    <m/>
    <m/>
    <m/>
    <m/>
    <s v="No"/>
    <n v="6"/>
    <m/>
    <m/>
    <x v="0"/>
    <d v="2019-03-06T16:14:41.000"/>
    <s v="“This bike surprises everyone I ride with”_x000a__x000a_We love following Henry Crew’s solo adventure around the world as he raises funds for @MovemberUK: https://t.co/gqGv6IBMYV #Movember #ScramblerDucati #DesertSled https://t.co/DVfWqY9df2"/>
    <s v="https://uk.movember.com/mospace/9838737"/>
    <s v="movember.com"/>
    <x v="3"/>
    <s v="https://pbs.twimg.com/media/D0_PAmlXQAA8UMd.jpg"/>
    <s v="https://pbs.twimg.com/media/D0_PAmlXQAA8UMd.jpg"/>
    <x v="3"/>
    <s v="https://twitter.com/#!/ducatiuk/status/1103328055743922178"/>
    <m/>
    <m/>
    <s v="1103328055743922178"/>
    <m/>
    <b v="0"/>
    <n v="12"/>
    <s v=""/>
    <b v="0"/>
    <s v="en"/>
    <m/>
    <s v=""/>
    <b v="0"/>
    <n v="6"/>
    <s v=""/>
    <s v="Tweetbot for Mac"/>
    <b v="0"/>
    <s v="1103328055743922178"/>
    <s v="Retweet"/>
    <n v="0"/>
    <n v="0"/>
    <m/>
    <m/>
    <m/>
    <m/>
    <m/>
    <m/>
    <m/>
    <m/>
    <n v="1"/>
    <s v="4"/>
    <s v="4"/>
    <n v="1"/>
    <n v="3.7037037037037037"/>
    <n v="0"/>
    <n v="0"/>
    <n v="0"/>
    <n v="0"/>
    <n v="26"/>
    <n v="96.29629629629629"/>
    <n v="27"/>
  </r>
  <r>
    <s v="jayman0827"/>
    <s v="mcwurology"/>
    <m/>
    <m/>
    <m/>
    <m/>
    <m/>
    <m/>
    <m/>
    <m/>
    <s v="No"/>
    <n v="8"/>
    <m/>
    <m/>
    <x v="0"/>
    <d v="2019-03-07T03:13:38.000"/>
    <s v="Congratulations on a great career. Also, appreciate all of the support from @kuhnj30 for #Movember, shaving his beard to help support @MCWUrology. Thanks for the great memories. Enjoy retirement! https://t.co/PiQgmJZaSZ"/>
    <s v="https://twitter.com/journalsentinel/status/1103475372891537408"/>
    <s v="twitter.com"/>
    <x v="0"/>
    <m/>
    <s v="http://pbs.twimg.com/profile_images/863737331878158337/dzz328Hw_normal.jpg"/>
    <x v="4"/>
    <s v="https://twitter.com/#!/jayman0827/status/1103493884749987843"/>
    <m/>
    <m/>
    <s v="1103493884749987843"/>
    <m/>
    <b v="0"/>
    <n v="3"/>
    <s v=""/>
    <b v="1"/>
    <s v="en"/>
    <m/>
    <s v="1103475372891537408"/>
    <b v="0"/>
    <n v="0"/>
    <s v=""/>
    <s v="Twitter for iPhone"/>
    <b v="0"/>
    <s v="1103493884749987843"/>
    <s v="Tweet"/>
    <n v="0"/>
    <n v="0"/>
    <m/>
    <m/>
    <m/>
    <m/>
    <m/>
    <m/>
    <m/>
    <m/>
    <n v="1"/>
    <s v="30"/>
    <s v="30"/>
    <m/>
    <m/>
    <m/>
    <m/>
    <m/>
    <m/>
    <m/>
    <m/>
    <m/>
  </r>
  <r>
    <s v="tw_mahesh"/>
    <s v="ducatiuk"/>
    <m/>
    <m/>
    <m/>
    <m/>
    <m/>
    <m/>
    <m/>
    <m/>
    <s v="No"/>
    <n v="10"/>
    <m/>
    <m/>
    <x v="0"/>
    <d v="2019-03-07T05:00:01.000"/>
    <s v="RT @DucatiUK: “This bike surprises everyone I ride with”_x000a__x000a_We love following Henry Crew’s solo adventure around the world as he raises funds…"/>
    <m/>
    <m/>
    <x v="4"/>
    <m/>
    <s v="http://pbs.twimg.com/profile_images/768743014604771332/49Gr7ZFh_normal.jpg"/>
    <x v="5"/>
    <s v="https://twitter.com/#!/tw_mahesh/status/1103520656765808640"/>
    <m/>
    <m/>
    <s v="1103520656765808640"/>
    <m/>
    <b v="0"/>
    <n v="0"/>
    <s v=""/>
    <b v="0"/>
    <s v="en"/>
    <m/>
    <s v=""/>
    <b v="0"/>
    <n v="6"/>
    <s v="1103328055743922178"/>
    <s v="Twitter for Android"/>
    <b v="0"/>
    <s v="1103328055743922178"/>
    <s v="Tweet"/>
    <n v="0"/>
    <n v="0"/>
    <m/>
    <m/>
    <m/>
    <m/>
    <m/>
    <m/>
    <m/>
    <m/>
    <n v="1"/>
    <s v="4"/>
    <s v="4"/>
    <n v="1"/>
    <n v="4.166666666666667"/>
    <n v="0"/>
    <n v="0"/>
    <n v="0"/>
    <n v="0"/>
    <n v="23"/>
    <n v="95.83333333333333"/>
    <n v="24"/>
  </r>
  <r>
    <s v="kuahmel"/>
    <s v="kuahmel"/>
    <m/>
    <m/>
    <m/>
    <m/>
    <m/>
    <m/>
    <m/>
    <m/>
    <s v="No"/>
    <n v="11"/>
    <m/>
    <m/>
    <x v="1"/>
    <d v="2019-03-07T05:36:12.000"/>
    <s v="November would make an excellent Month of the Man what with #Movember and #InternationalMensDay, plus #AllBoysRock._x000a__x000a_If right wing weirdos wouldn't ruin it all being negative, incelish cucks about everything."/>
    <m/>
    <m/>
    <x v="5"/>
    <m/>
    <s v="http://pbs.twimg.com/profile_images/1295122870/107455253_l_normal.jpg"/>
    <x v="6"/>
    <s v="https://twitter.com/#!/kuahmel/status/1103529763237388288"/>
    <m/>
    <m/>
    <s v="1103529763237388288"/>
    <m/>
    <b v="0"/>
    <n v="1"/>
    <s v=""/>
    <b v="0"/>
    <s v="en"/>
    <m/>
    <s v=""/>
    <b v="0"/>
    <n v="0"/>
    <s v=""/>
    <s v="Twitter for Android"/>
    <b v="0"/>
    <s v="1103529763237388288"/>
    <s v="Tweet"/>
    <n v="0"/>
    <n v="0"/>
    <m/>
    <m/>
    <m/>
    <m/>
    <m/>
    <m/>
    <m/>
    <m/>
    <n v="1"/>
    <s v="2"/>
    <s v="2"/>
    <n v="2"/>
    <n v="6.666666666666667"/>
    <n v="2"/>
    <n v="6.666666666666667"/>
    <n v="0"/>
    <n v="0"/>
    <n v="26"/>
    <n v="86.66666666666667"/>
    <n v="30"/>
  </r>
  <r>
    <s v="cctracey"/>
    <s v="botthms"/>
    <m/>
    <m/>
    <m/>
    <m/>
    <m/>
    <m/>
    <m/>
    <m/>
    <s v="No"/>
    <n v="12"/>
    <m/>
    <m/>
    <x v="2"/>
    <d v="2019-03-07T07:30:13.000"/>
    <s v="@botthms Would be good for #movember 👍🏼"/>
    <m/>
    <m/>
    <x v="0"/>
    <m/>
    <s v="http://pbs.twimg.com/profile_images/979391113718091778/PSIdVuOC_normal.jpg"/>
    <x v="7"/>
    <s v="https://twitter.com/#!/cctracey/status/1103558453262462976"/>
    <m/>
    <m/>
    <s v="1103558453262462976"/>
    <s v="1098190900369543168"/>
    <b v="0"/>
    <n v="1"/>
    <s v="1070091119722184706"/>
    <b v="0"/>
    <s v="en"/>
    <m/>
    <s v=""/>
    <b v="0"/>
    <n v="0"/>
    <s v=""/>
    <s v="Twitter for iPhone"/>
    <b v="0"/>
    <s v="1098190900369543168"/>
    <s v="Tweet"/>
    <n v="0"/>
    <n v="0"/>
    <m/>
    <m/>
    <m/>
    <m/>
    <m/>
    <m/>
    <m/>
    <m/>
    <n v="1"/>
    <s v="55"/>
    <s v="55"/>
    <n v="1"/>
    <n v="16.666666666666668"/>
    <n v="0"/>
    <n v="0"/>
    <n v="0"/>
    <n v="0"/>
    <n v="5"/>
    <n v="83.33333333333333"/>
    <n v="6"/>
  </r>
  <r>
    <s v="d_s_c"/>
    <s v="ducatiuk"/>
    <m/>
    <m/>
    <m/>
    <m/>
    <m/>
    <m/>
    <m/>
    <m/>
    <s v="No"/>
    <n v="13"/>
    <m/>
    <m/>
    <x v="0"/>
    <d v="2019-03-07T09:00:12.000"/>
    <s v="RT @DucatiUK: “This bike surprises everyone I ride with”_x000a__x000a_We love following Henry Crew’s solo adventure around the world as he raises funds…"/>
    <m/>
    <m/>
    <x v="4"/>
    <m/>
    <s v="http://pbs.twimg.com/profile_images/647484421453541376/iADGpmdR_normal.jpg"/>
    <x v="8"/>
    <s v="https://twitter.com/#!/d_s_c/status/1103581100016877568"/>
    <m/>
    <m/>
    <s v="1103581100016877568"/>
    <m/>
    <b v="0"/>
    <n v="0"/>
    <s v=""/>
    <b v="0"/>
    <s v="en"/>
    <m/>
    <s v=""/>
    <b v="0"/>
    <n v="6"/>
    <s v="1103328055743922178"/>
    <s v="Twitter for iPhone"/>
    <b v="0"/>
    <s v="1103328055743922178"/>
    <s v="Tweet"/>
    <n v="0"/>
    <n v="0"/>
    <m/>
    <m/>
    <m/>
    <m/>
    <m/>
    <m/>
    <m/>
    <m/>
    <n v="1"/>
    <s v="4"/>
    <s v="4"/>
    <n v="1"/>
    <n v="4.166666666666667"/>
    <n v="0"/>
    <n v="0"/>
    <n v="0"/>
    <n v="0"/>
    <n v="23"/>
    <n v="95.83333333333333"/>
    <n v="24"/>
  </r>
  <r>
    <s v="a2bmototraining"/>
    <s v="ducatiuk"/>
    <m/>
    <m/>
    <m/>
    <m/>
    <m/>
    <m/>
    <m/>
    <m/>
    <s v="No"/>
    <n v="14"/>
    <m/>
    <m/>
    <x v="0"/>
    <d v="2019-03-07T09:43:35.000"/>
    <s v="RT @DucatiUK: “This bike surprises everyone I ride with”_x000a__x000a_We love following Henry Crew’s solo adventure around the world as he raises funds…"/>
    <m/>
    <m/>
    <x v="4"/>
    <m/>
    <s v="http://pbs.twimg.com/profile_images/925075044811857920/fst0gch4_normal.jpg"/>
    <x v="9"/>
    <s v="https://twitter.com/#!/a2bmototraining/status/1103592018943660032"/>
    <m/>
    <m/>
    <s v="1103592018943660032"/>
    <m/>
    <b v="0"/>
    <n v="0"/>
    <s v=""/>
    <b v="0"/>
    <s v="en"/>
    <m/>
    <s v=""/>
    <b v="0"/>
    <n v="6"/>
    <s v="1103328055743922178"/>
    <s v="Twitter Web Client"/>
    <b v="0"/>
    <s v="1103328055743922178"/>
    <s v="Tweet"/>
    <n v="0"/>
    <n v="0"/>
    <m/>
    <m/>
    <m/>
    <m/>
    <m/>
    <m/>
    <m/>
    <m/>
    <n v="1"/>
    <s v="4"/>
    <s v="4"/>
    <n v="1"/>
    <n v="4.166666666666667"/>
    <n v="0"/>
    <n v="0"/>
    <n v="0"/>
    <n v="0"/>
    <n v="23"/>
    <n v="95.83333333333333"/>
    <n v="24"/>
  </r>
  <r>
    <s v="woodsabergele"/>
    <s v="ducatiuk"/>
    <m/>
    <m/>
    <m/>
    <m/>
    <m/>
    <m/>
    <m/>
    <m/>
    <s v="No"/>
    <n v="15"/>
    <m/>
    <m/>
    <x v="0"/>
    <d v="2019-03-07T10:39:04.000"/>
    <s v="RT @DucatiUK: “This bike surprises everyone I ride with”_x000a__x000a_We love following Henry Crew’s solo adventure around the world as he raises funds…"/>
    <m/>
    <m/>
    <x v="4"/>
    <m/>
    <s v="http://pbs.twimg.com/profile_images/1160177810/woods-twitter-logo_normal.jpg"/>
    <x v="10"/>
    <s v="https://twitter.com/#!/woodsabergele/status/1103605980338769920"/>
    <m/>
    <m/>
    <s v="1103605980338769920"/>
    <m/>
    <b v="0"/>
    <n v="0"/>
    <s v=""/>
    <b v="0"/>
    <s v="en"/>
    <m/>
    <s v=""/>
    <b v="0"/>
    <n v="6"/>
    <s v="1103328055743922178"/>
    <s v="Twitter Web Client"/>
    <b v="0"/>
    <s v="1103328055743922178"/>
    <s v="Tweet"/>
    <n v="0"/>
    <n v="0"/>
    <m/>
    <m/>
    <m/>
    <m/>
    <m/>
    <m/>
    <m/>
    <m/>
    <n v="1"/>
    <s v="4"/>
    <s v="4"/>
    <n v="1"/>
    <n v="4.166666666666667"/>
    <n v="0"/>
    <n v="0"/>
    <n v="0"/>
    <n v="0"/>
    <n v="23"/>
    <n v="95.83333333333333"/>
    <n v="24"/>
  </r>
  <r>
    <s v="robs83636775"/>
    <s v="robs83636775"/>
    <m/>
    <m/>
    <m/>
    <m/>
    <m/>
    <m/>
    <m/>
    <m/>
    <s v="No"/>
    <n v="16"/>
    <m/>
    <m/>
    <x v="1"/>
    <d v="2019-03-07T12:54:25.000"/>
    <s v="Dj set from Drum'N'Bass Konferenca 2018. CONTAGIOUS IDEOLOGY #drumandbass #dnb #music #goodmusiconly #party# #club #dj #djset #contagious #ideology #ljubljana #metelkova #galahala #vikingbeard #movember #friday #exited https://t.co/XsUIwJqkvu"/>
    <m/>
    <m/>
    <x v="6"/>
    <s v="https://pbs.twimg.com/media/D1DqlNFXQAIMh8_.jpg"/>
    <s v="https://pbs.twimg.com/media/D1DqlNFXQAIMh8_.jpg"/>
    <x v="11"/>
    <s v="https://twitter.com/#!/robs83636775/status/1103640042042548224"/>
    <m/>
    <m/>
    <s v="1103640042042548224"/>
    <m/>
    <b v="0"/>
    <n v="3"/>
    <s v=""/>
    <b v="0"/>
    <s v="en"/>
    <m/>
    <s v=""/>
    <b v="0"/>
    <n v="0"/>
    <s v=""/>
    <s v="Twitter Web Client"/>
    <b v="0"/>
    <s v="1103640042042548224"/>
    <s v="Tweet"/>
    <n v="0"/>
    <n v="0"/>
    <m/>
    <m/>
    <m/>
    <m/>
    <m/>
    <m/>
    <m/>
    <m/>
    <n v="1"/>
    <s v="2"/>
    <s v="2"/>
    <n v="0"/>
    <n v="0"/>
    <n v="2"/>
    <n v="8"/>
    <n v="0"/>
    <n v="0"/>
    <n v="23"/>
    <n v="92"/>
    <n v="25"/>
  </r>
  <r>
    <s v="leannrimescib16"/>
    <s v="leannrimes"/>
    <m/>
    <m/>
    <m/>
    <m/>
    <m/>
    <m/>
    <m/>
    <m/>
    <s v="No"/>
    <n v="17"/>
    <m/>
    <m/>
    <x v="0"/>
    <d v="2019-03-07T13:04:27.000"/>
    <s v="RT @leannrimes: I'm helping #Movember change the face of men's health with my donation. Join me in supporting this important cause and of c…"/>
    <m/>
    <m/>
    <x v="0"/>
    <m/>
    <s v="http://pbs.twimg.com/profile_images/1103633591039254528/uk_cxYV3_normal.png"/>
    <x v="12"/>
    <s v="https://twitter.com/#!/leannrimescib16/status/1103642566166142983"/>
    <m/>
    <m/>
    <s v="1103642566166142983"/>
    <m/>
    <b v="0"/>
    <n v="0"/>
    <s v=""/>
    <b v="0"/>
    <s v="en"/>
    <m/>
    <s v=""/>
    <b v="0"/>
    <n v="16"/>
    <s v="1064678402215407616"/>
    <s v="Twitter Web Client"/>
    <b v="0"/>
    <s v="1064678402215407616"/>
    <s v="Tweet"/>
    <n v="0"/>
    <n v="0"/>
    <m/>
    <m/>
    <m/>
    <m/>
    <m/>
    <m/>
    <m/>
    <m/>
    <n v="1"/>
    <s v="29"/>
    <s v="29"/>
    <n v="3"/>
    <n v="12.5"/>
    <n v="0"/>
    <n v="0"/>
    <n v="0"/>
    <n v="0"/>
    <n v="21"/>
    <n v="87.5"/>
    <n v="24"/>
  </r>
  <r>
    <s v="creationtech"/>
    <s v="creationtech"/>
    <m/>
    <m/>
    <m/>
    <m/>
    <m/>
    <m/>
    <m/>
    <m/>
    <s v="No"/>
    <n v="18"/>
    <m/>
    <m/>
    <x v="1"/>
    <d v="2019-03-07T18:35:02.000"/>
    <s v="Our Chicago team killed it in 2018 for supporting #CreationMakingADifference ! #FeedOurStarvingChildren #RedNoseDay #WheelingFoodPantry #Movember #OvarianCancerAwarenessMonth #WandsForWildlife #BerniesBookDrive #BloodDrive #FoodDrive https://t.co/EMTzkinEEy"/>
    <m/>
    <m/>
    <x v="7"/>
    <s v="https://pbs.twimg.com/media/D1E3GgSU4AE_TE_.jpg"/>
    <s v="https://pbs.twimg.com/media/D1E3GgSU4AE_TE_.jpg"/>
    <x v="13"/>
    <s v="https://twitter.com/#!/creationtech/status/1103725760131432448"/>
    <m/>
    <m/>
    <s v="1103725760131432448"/>
    <m/>
    <b v="0"/>
    <n v="5"/>
    <s v=""/>
    <b v="0"/>
    <s v="en"/>
    <m/>
    <s v=""/>
    <b v="0"/>
    <n v="1"/>
    <s v=""/>
    <s v="Twitter Web Client"/>
    <b v="0"/>
    <s v="1103725760131432448"/>
    <s v="Tweet"/>
    <n v="0"/>
    <n v="0"/>
    <s v="-87.961117,42.094938 _x000a_-87.886833,42.094938 _x000a_-87.886833,42.154943 _x000a_-87.961117,42.154943"/>
    <s v="United States"/>
    <s v="US"/>
    <s v="Wheeling, IL"/>
    <s v="f2da3efc48696715"/>
    <s v="Wheeling"/>
    <s v="city"/>
    <s v="https://api.twitter.com/1.1/geo/id/f2da3efc48696715.json"/>
    <n v="1"/>
    <s v="54"/>
    <s v="54"/>
    <n v="1"/>
    <n v="5.2631578947368425"/>
    <n v="1"/>
    <n v="5.2631578947368425"/>
    <n v="0"/>
    <n v="0"/>
    <n v="17"/>
    <n v="89.47368421052632"/>
    <n v="19"/>
  </r>
  <r>
    <s v="imtschicago"/>
    <s v="creationtech"/>
    <m/>
    <m/>
    <m/>
    <m/>
    <m/>
    <m/>
    <m/>
    <m/>
    <s v="No"/>
    <n v="19"/>
    <m/>
    <m/>
    <x v="0"/>
    <d v="2019-03-07T18:47:46.000"/>
    <s v="RT @creationtech: Our Chicago team killed it in 2018 for supporting #CreationMakingADifference ! #FeedOurStarvingChildren #RedNoseDay #Whee…"/>
    <m/>
    <m/>
    <x v="8"/>
    <m/>
    <s v="http://pbs.twimg.com/profile_images/1051817195108532226/4I57oUbO_normal.jpg"/>
    <x v="14"/>
    <s v="https://twitter.com/#!/imtschicago/status/1103728965091540993"/>
    <m/>
    <m/>
    <s v="1103728965091540993"/>
    <m/>
    <b v="0"/>
    <n v="0"/>
    <s v=""/>
    <b v="0"/>
    <s v="en"/>
    <m/>
    <s v=""/>
    <b v="0"/>
    <n v="1"/>
    <s v="1103725760131432448"/>
    <s v="Twitter Web Client"/>
    <b v="0"/>
    <s v="1103725760131432448"/>
    <s v="Tweet"/>
    <n v="0"/>
    <n v="0"/>
    <m/>
    <m/>
    <m/>
    <m/>
    <m/>
    <m/>
    <m/>
    <m/>
    <n v="1"/>
    <s v="54"/>
    <s v="54"/>
    <n v="1"/>
    <n v="6.666666666666667"/>
    <n v="1"/>
    <n v="6.666666666666667"/>
    <n v="0"/>
    <n v="0"/>
    <n v="13"/>
    <n v="86.66666666666667"/>
    <n v="15"/>
  </r>
  <r>
    <s v="holinergroup"/>
    <s v="holinergroup"/>
    <m/>
    <m/>
    <m/>
    <m/>
    <m/>
    <m/>
    <m/>
    <m/>
    <s v="No"/>
    <n v="20"/>
    <m/>
    <m/>
    <x v="1"/>
    <d v="2019-03-07T20:20:38.000"/>
    <s v="#Movember puts the spotlight on #MensHealth - share these health tips with a loved one today! #HolinerGroup https://t.co/6aQdSh55zn https://t.co/EwKSR7KExl"/>
    <s v="https://holinergroup.com/blog/5-simple-mens-health-tips-better-life/?utm_source=Twitter&amp;utm_campaign=BLOG-MensHealth0618&amp;utm_medium=socialpost"/>
    <s v="holinergroup.com"/>
    <x v="9"/>
    <s v="https://pbs.twimg.com/media/D1FQ5eDXgAA5PBA.jpg"/>
    <s v="https://pbs.twimg.com/media/D1FQ5eDXgAA5PBA.jpg"/>
    <x v="15"/>
    <s v="https://twitter.com/#!/holinergroup/status/1103752335778557952"/>
    <m/>
    <m/>
    <s v="1103752335778557952"/>
    <m/>
    <b v="0"/>
    <n v="0"/>
    <s v=""/>
    <b v="0"/>
    <s v="en"/>
    <m/>
    <s v=""/>
    <b v="0"/>
    <n v="0"/>
    <s v=""/>
    <s v="Social Media Publisher App "/>
    <b v="0"/>
    <s v="1103752335778557952"/>
    <s v="Tweet"/>
    <n v="0"/>
    <n v="0"/>
    <m/>
    <m/>
    <m/>
    <m/>
    <m/>
    <m/>
    <m/>
    <m/>
    <n v="1"/>
    <s v="2"/>
    <s v="2"/>
    <n v="1"/>
    <n v="6.25"/>
    <n v="0"/>
    <n v="0"/>
    <n v="0"/>
    <n v="0"/>
    <n v="15"/>
    <n v="93.75"/>
    <n v="16"/>
  </r>
  <r>
    <s v="brigittemunich"/>
    <s v="vmuffatjeandet"/>
    <m/>
    <m/>
    <m/>
    <m/>
    <m/>
    <m/>
    <m/>
    <m/>
    <s v="No"/>
    <n v="21"/>
    <m/>
    <m/>
    <x v="0"/>
    <d v="2019-03-07T21:09:34.000"/>
    <s v="RT @vmuffatjeandet: 30 ans et toutes ses dents 😁 ! Merci à tous pour vos gentils messages, rendez-vous en fin de saison pour fêter cette no…"/>
    <m/>
    <m/>
    <x v="4"/>
    <m/>
    <s v="http://pbs.twimg.com/profile_images/900711675187298304/27UdOMBe_normal.jpg"/>
    <x v="16"/>
    <s v="https://twitter.com/#!/brigittemunich/status/1103764650326482944"/>
    <m/>
    <m/>
    <s v="1103764650326482944"/>
    <m/>
    <b v="0"/>
    <n v="0"/>
    <s v=""/>
    <b v="0"/>
    <s v="fr"/>
    <m/>
    <s v=""/>
    <b v="0"/>
    <n v="5"/>
    <s v="1103762650738118656"/>
    <s v="Twitter Web Client"/>
    <b v="0"/>
    <s v="1103762650738118656"/>
    <s v="Tweet"/>
    <n v="0"/>
    <n v="0"/>
    <m/>
    <m/>
    <m/>
    <m/>
    <m/>
    <m/>
    <m/>
    <m/>
    <n v="1"/>
    <s v="11"/>
    <s v="11"/>
    <n v="0"/>
    <n v="0"/>
    <n v="1"/>
    <n v="4"/>
    <n v="0"/>
    <n v="0"/>
    <n v="24"/>
    <n v="96"/>
    <n v="25"/>
  </r>
  <r>
    <s v="jazminholm"/>
    <s v="vmuffatjeandet"/>
    <m/>
    <m/>
    <m/>
    <m/>
    <m/>
    <m/>
    <m/>
    <m/>
    <s v="No"/>
    <n v="22"/>
    <m/>
    <m/>
    <x v="0"/>
    <d v="2019-03-07T21:40:54.000"/>
    <s v="RT @vmuffatjeandet: 30 ans et toutes ses dents 😁 ! Merci à tous pour vos gentils messages, rendez-vous en fin de saison pour fêter cette no…"/>
    <m/>
    <m/>
    <x v="4"/>
    <m/>
    <s v="http://pbs.twimg.com/profile_images/1101183323639029760/uIhy6XjY_normal.jpg"/>
    <x v="17"/>
    <s v="https://twitter.com/#!/jazminholm/status/1103772536507125760"/>
    <m/>
    <m/>
    <s v="1103772536507125760"/>
    <m/>
    <b v="0"/>
    <n v="0"/>
    <s v=""/>
    <b v="0"/>
    <s v="fr"/>
    <m/>
    <s v=""/>
    <b v="0"/>
    <n v="5"/>
    <s v="1103762650738118656"/>
    <s v="Twitter for Android"/>
    <b v="0"/>
    <s v="1103762650738118656"/>
    <s v="Tweet"/>
    <n v="0"/>
    <n v="0"/>
    <m/>
    <m/>
    <m/>
    <m/>
    <m/>
    <m/>
    <m/>
    <m/>
    <n v="1"/>
    <s v="11"/>
    <s v="11"/>
    <n v="0"/>
    <n v="0"/>
    <n v="1"/>
    <n v="4"/>
    <n v="0"/>
    <n v="0"/>
    <n v="24"/>
    <n v="96"/>
    <n v="25"/>
  </r>
  <r>
    <s v="mounetjulien"/>
    <s v="vmuffatjeandet"/>
    <m/>
    <m/>
    <m/>
    <m/>
    <m/>
    <m/>
    <m/>
    <m/>
    <s v="No"/>
    <n v="23"/>
    <m/>
    <m/>
    <x v="0"/>
    <d v="2019-03-07T22:11:21.000"/>
    <s v="RT @vmuffatjeandet: 30 ans et toutes ses dents 😁 ! Merci à tous pour vos gentils messages, rendez-vous en fin de saison pour fêter cette no…"/>
    <m/>
    <m/>
    <x v="4"/>
    <m/>
    <s v="http://pbs.twimg.com/profile_images/609364234447753216/H27uLNiF_normal.jpg"/>
    <x v="18"/>
    <s v="https://twitter.com/#!/mounetjulien/status/1103780198951063553"/>
    <m/>
    <m/>
    <s v="1103780198951063553"/>
    <m/>
    <b v="0"/>
    <n v="0"/>
    <s v=""/>
    <b v="0"/>
    <s v="fr"/>
    <m/>
    <s v=""/>
    <b v="0"/>
    <n v="5"/>
    <s v="1103762650738118656"/>
    <s v="Twitter for iPhone"/>
    <b v="0"/>
    <s v="1103762650738118656"/>
    <s v="Tweet"/>
    <n v="0"/>
    <n v="0"/>
    <m/>
    <m/>
    <m/>
    <m/>
    <m/>
    <m/>
    <m/>
    <m/>
    <n v="1"/>
    <s v="11"/>
    <s v="11"/>
    <n v="0"/>
    <n v="0"/>
    <n v="1"/>
    <n v="4"/>
    <n v="0"/>
    <n v="0"/>
    <n v="24"/>
    <n v="96"/>
    <n v="25"/>
  </r>
  <r>
    <s v="drcnfzd"/>
    <s v="jamilarizvi"/>
    <m/>
    <m/>
    <m/>
    <m/>
    <m/>
    <m/>
    <m/>
    <m/>
    <s v="No"/>
    <n v="24"/>
    <m/>
    <m/>
    <x v="0"/>
    <d v="2019-03-07T23:37:39.000"/>
    <s v="@vanbadham @BenDixon20002 @DonWestley1 @FilesOfDresden @JamilaRizvi #Movember !? Its easy to blame. 1 bad cop doesnt mean all are. I know, twice. Its a natural feeling that will pass over time, being conscious of it can help to subdue it so you dont do what Ive done &amp;amp; look like a total f¥€knut #MentalHealthAwareness #Beyondblue"/>
    <m/>
    <m/>
    <x v="10"/>
    <m/>
    <s v="http://pbs.twimg.com/profile_images/986801020545122304/qn5Ris54_normal.jpg"/>
    <x v="19"/>
    <s v="https://twitter.com/#!/drcnfzd/status/1103801919074529281"/>
    <m/>
    <m/>
    <s v="1103801919074529281"/>
    <s v="1103793174860853248"/>
    <b v="0"/>
    <n v="2"/>
    <s v="33216799"/>
    <b v="0"/>
    <s v="en"/>
    <m/>
    <s v=""/>
    <b v="0"/>
    <n v="0"/>
    <s v=""/>
    <s v="Twitter for Android"/>
    <b v="0"/>
    <s v="1103793174860853248"/>
    <s v="Tweet"/>
    <n v="0"/>
    <n v="0"/>
    <m/>
    <m/>
    <m/>
    <m/>
    <m/>
    <m/>
    <m/>
    <m/>
    <n v="1"/>
    <s v="8"/>
    <s v="8"/>
    <m/>
    <m/>
    <m/>
    <m/>
    <m/>
    <m/>
    <m/>
    <m/>
    <m/>
  </r>
  <r>
    <s v="mtothaaz"/>
    <s v="jazzytsent"/>
    <m/>
    <m/>
    <m/>
    <m/>
    <m/>
    <m/>
    <m/>
    <m/>
    <s v="No"/>
    <n v="29"/>
    <m/>
    <m/>
    <x v="0"/>
    <d v="2018-11-01T15:12:50.000"/>
    <s v="New track “VACATION” Video coming soon feature with @JazzyTSENT from upcoming mixtape. _x000a__x000a_-_x000a_RT show LOVE _x000a_LIKE show SUPPORT _x000a__x000a_#HipHopMusic #collab #vacation #Dancehall #rhymes #spit #reggae #flow #music #musicvideo #Video #Movember #money #stacks #smiling #wildin #piling #island https://t.co/Wc8Huq3h5s"/>
    <m/>
    <m/>
    <x v="11"/>
    <s v="https://pbs.twimg.com/ext_tw_video_thumb/1058013903752445954/pu/img/Xh1FHH4TpCmm0UiE.jpg"/>
    <s v="https://pbs.twimg.com/ext_tw_video_thumb/1058013903752445954/pu/img/Xh1FHH4TpCmm0UiE.jpg"/>
    <x v="20"/>
    <s v="https://twitter.com/#!/mtothaaz/status/1058014004738772992"/>
    <m/>
    <m/>
    <s v="1058014004738772992"/>
    <m/>
    <b v="0"/>
    <n v="2"/>
    <s v=""/>
    <b v="0"/>
    <s v="en"/>
    <m/>
    <s v=""/>
    <b v="0"/>
    <n v="2"/>
    <s v=""/>
    <s v="Twitter for iPhone"/>
    <b v="0"/>
    <s v="1058014004738772992"/>
    <s v="Retweet"/>
    <n v="0"/>
    <n v="0"/>
    <m/>
    <m/>
    <m/>
    <m/>
    <m/>
    <m/>
    <m/>
    <m/>
    <n v="2"/>
    <s v="53"/>
    <s v="53"/>
    <n v="4"/>
    <n v="11.11111111111111"/>
    <n v="0"/>
    <n v="0"/>
    <n v="0"/>
    <n v="0"/>
    <n v="32"/>
    <n v="88.88888888888889"/>
    <n v="36"/>
  </r>
  <r>
    <s v="mtothaaz"/>
    <s v="jazzytsent"/>
    <m/>
    <m/>
    <m/>
    <m/>
    <m/>
    <m/>
    <m/>
    <m/>
    <s v="No"/>
    <n v="30"/>
    <m/>
    <m/>
    <x v="0"/>
    <d v="2019-03-08T03:13:34.000"/>
    <s v="RT @MtothaAZ: New track “VACATION” Video coming soon feature with @JazzyTSENT from upcoming mixtape. _x000a__x000a_-_x000a_RT show LOVE _x000a_LIKE show SUPPORT…"/>
    <m/>
    <m/>
    <x v="4"/>
    <m/>
    <s v="http://pbs.twimg.com/profile_images/978615357496799234/f4pY2dGs_normal.jpg"/>
    <x v="21"/>
    <s v="https://twitter.com/#!/mtothaaz/status/1103856253070176257"/>
    <m/>
    <m/>
    <s v="1103856253070176257"/>
    <m/>
    <b v="0"/>
    <n v="0"/>
    <s v=""/>
    <b v="0"/>
    <s v="en"/>
    <m/>
    <s v=""/>
    <b v="0"/>
    <n v="2"/>
    <s v="1058014004738772992"/>
    <s v="Twitter Web Client"/>
    <b v="0"/>
    <s v="1058014004738772992"/>
    <s v="Tweet"/>
    <n v="0"/>
    <n v="0"/>
    <m/>
    <m/>
    <m/>
    <m/>
    <m/>
    <m/>
    <m/>
    <m/>
    <n v="2"/>
    <s v="53"/>
    <s v="53"/>
    <n v="3"/>
    <n v="15"/>
    <n v="0"/>
    <n v="0"/>
    <n v="0"/>
    <n v="0"/>
    <n v="17"/>
    <n v="85"/>
    <n v="20"/>
  </r>
  <r>
    <s v="cleefhanger"/>
    <s v="cleefhanger"/>
    <m/>
    <m/>
    <m/>
    <m/>
    <m/>
    <m/>
    <m/>
    <m/>
    <s v="No"/>
    <n v="31"/>
    <m/>
    <m/>
    <x v="1"/>
    <d v="2019-03-08T09:32:31.000"/>
    <s v="De hecho durante todo el mes de noviembre se celebra el #movember para concienciar sobre los temas de salud de los hombres. #8m"/>
    <m/>
    <m/>
    <x v="12"/>
    <m/>
    <s v="http://pbs.twimg.com/profile_images/981882416758509569/Jchih4X1_normal.jpg"/>
    <x v="22"/>
    <s v="https://twitter.com/#!/cleefhanger/status/1103951620923162626"/>
    <m/>
    <m/>
    <s v="1103951620923162626"/>
    <s v="1103950670309281793"/>
    <b v="0"/>
    <n v="0"/>
    <s v="469512972"/>
    <b v="0"/>
    <s v="es"/>
    <m/>
    <s v=""/>
    <b v="0"/>
    <n v="0"/>
    <s v=""/>
    <s v="Twitter Web Client"/>
    <b v="0"/>
    <s v="1103950670309281793"/>
    <s v="Tweet"/>
    <n v="0"/>
    <n v="0"/>
    <m/>
    <m/>
    <m/>
    <m/>
    <m/>
    <m/>
    <m/>
    <m/>
    <n v="1"/>
    <s v="2"/>
    <s v="2"/>
    <n v="0"/>
    <n v="0"/>
    <n v="0"/>
    <n v="0"/>
    <n v="0"/>
    <n v="0"/>
    <n v="23"/>
    <n v="100"/>
    <n v="23"/>
  </r>
  <r>
    <s v="usofallido"/>
    <s v="buenolovemos"/>
    <m/>
    <m/>
    <m/>
    <m/>
    <m/>
    <m/>
    <m/>
    <m/>
    <s v="No"/>
    <n v="32"/>
    <m/>
    <m/>
    <x v="2"/>
    <d v="2019-03-08T12:32:16.000"/>
    <s v="@buenolovemos Googlear #Movember ayuda. Creo que la visualización de los problemas de salud es una bandera digna."/>
    <m/>
    <m/>
    <x v="0"/>
    <m/>
    <s v="http://pbs.twimg.com/profile_images/767839141702864896/UsXKiK8-_normal.jpg"/>
    <x v="23"/>
    <s v="https://twitter.com/#!/usofallido/status/1103996855195746305"/>
    <m/>
    <m/>
    <s v="1103996855195746305"/>
    <s v="1103993628475752448"/>
    <b v="0"/>
    <n v="1"/>
    <s v="2168895700"/>
    <b v="0"/>
    <s v="es"/>
    <m/>
    <s v=""/>
    <b v="0"/>
    <n v="0"/>
    <s v=""/>
    <s v="Twitter for Android"/>
    <b v="0"/>
    <s v="1103993628475752448"/>
    <s v="Tweet"/>
    <n v="0"/>
    <n v="0"/>
    <m/>
    <m/>
    <m/>
    <m/>
    <m/>
    <m/>
    <m/>
    <m/>
    <n v="1"/>
    <s v="52"/>
    <s v="52"/>
    <n v="0"/>
    <n v="0"/>
    <n v="0"/>
    <n v="0"/>
    <n v="0"/>
    <n v="0"/>
    <n v="17"/>
    <n v="100"/>
    <n v="17"/>
  </r>
  <r>
    <s v="ronfsilva"/>
    <s v="ronfsilva"/>
    <m/>
    <m/>
    <m/>
    <m/>
    <m/>
    <m/>
    <m/>
    <m/>
    <s v="No"/>
    <n v="33"/>
    <m/>
    <m/>
    <x v="1"/>
    <d v="2019-03-07T14:22:50.000"/>
    <s v="If by any chance any of theses are you...I really hope you liked your mustache as much as I enjoyed drawing it!_x000a__x000a_#ronsilva #drawing #art #artwork #digital #traditional #portrait #illustration #oldies #movember #2014 #galleryofmo https://t.co/M2ILOOQIK6"/>
    <m/>
    <m/>
    <x v="13"/>
    <s v="https://pbs.twimg.com/media/D1D829fWkAAeHBB.jpg"/>
    <s v="https://pbs.twimg.com/media/D1D829fWkAAeHBB.jpg"/>
    <x v="24"/>
    <s v="https://twitter.com/#!/ronfsilva/status/1103662293865414656"/>
    <m/>
    <m/>
    <s v="1103662293865414656"/>
    <m/>
    <b v="0"/>
    <n v="5"/>
    <s v=""/>
    <b v="0"/>
    <s v="en"/>
    <m/>
    <s v=""/>
    <b v="0"/>
    <n v="0"/>
    <s v=""/>
    <s v="Twitter Web Client"/>
    <b v="0"/>
    <s v="1103662293865414656"/>
    <s v="Tweet"/>
    <n v="0"/>
    <n v="0"/>
    <m/>
    <m/>
    <m/>
    <m/>
    <m/>
    <m/>
    <m/>
    <m/>
    <n v="2"/>
    <s v="2"/>
    <s v="2"/>
    <n v="2"/>
    <n v="5.714285714285714"/>
    <n v="0"/>
    <n v="0"/>
    <n v="0"/>
    <n v="0"/>
    <n v="33"/>
    <n v="94.28571428571429"/>
    <n v="35"/>
  </r>
  <r>
    <s v="ronfsilva"/>
    <s v="ronfsilva"/>
    <m/>
    <m/>
    <m/>
    <m/>
    <m/>
    <m/>
    <m/>
    <m/>
    <s v="No"/>
    <n v="34"/>
    <m/>
    <m/>
    <x v="1"/>
    <d v="2019-03-08T15:09:11.000"/>
    <s v="Merry mustache to all!_x000a__x000a_#ronsilva #drawing #art #artwork #digital #traditional #portrait #illustration #oldies #movember #galleryofmo #2014 https://t.co/J38H9r1P9y"/>
    <m/>
    <m/>
    <x v="13"/>
    <s v="https://pbs.twimg.com/media/D1JTAybW0AAL8qV.jpg"/>
    <s v="https://pbs.twimg.com/media/D1JTAybW0AAL8qV.jpg"/>
    <x v="25"/>
    <s v="https://twitter.com/#!/ronfsilva/status/1104036344748273669"/>
    <m/>
    <m/>
    <s v="1104036344748273669"/>
    <m/>
    <b v="0"/>
    <n v="1"/>
    <s v=""/>
    <b v="0"/>
    <s v="en"/>
    <m/>
    <s v=""/>
    <b v="0"/>
    <n v="0"/>
    <s v=""/>
    <s v="Twitter Web Client"/>
    <b v="0"/>
    <s v="1104036344748273669"/>
    <s v="Tweet"/>
    <n v="0"/>
    <n v="0"/>
    <m/>
    <m/>
    <m/>
    <m/>
    <m/>
    <m/>
    <m/>
    <m/>
    <n v="2"/>
    <s v="2"/>
    <s v="2"/>
    <n v="1"/>
    <n v="6.25"/>
    <n v="0"/>
    <n v="0"/>
    <n v="0"/>
    <n v="0"/>
    <n v="15"/>
    <n v="93.75"/>
    <n v="16"/>
  </r>
  <r>
    <s v="redpegmarketing"/>
    <s v="redpegmarketing"/>
    <m/>
    <m/>
    <m/>
    <m/>
    <m/>
    <m/>
    <m/>
    <m/>
    <s v="No"/>
    <n v="35"/>
    <m/>
    <m/>
    <x v="1"/>
    <d v="2019-03-08T15:24:37.000"/>
    <s v="#views from our live Q&amp;amp;A... #movember https://t.co/SPzsNeg5Xx"/>
    <m/>
    <m/>
    <x v="14"/>
    <s v="https://pbs.twimg.com/media/D1JWvFEXgAY9QX7.jpg"/>
    <s v="https://pbs.twimg.com/media/D1JWvFEXgAY9QX7.jpg"/>
    <x v="26"/>
    <s v="https://twitter.com/#!/redpegmarketing/status/1104040230020136962"/>
    <m/>
    <m/>
    <s v="1104040230020136962"/>
    <m/>
    <b v="0"/>
    <n v="2"/>
    <s v=""/>
    <b v="0"/>
    <s v="en"/>
    <m/>
    <s v=""/>
    <b v="0"/>
    <n v="0"/>
    <s v=""/>
    <s v="Twitter for iPhone"/>
    <b v="0"/>
    <s v="1104040230020136962"/>
    <s v="Tweet"/>
    <n v="0"/>
    <n v="0"/>
    <m/>
    <m/>
    <m/>
    <m/>
    <m/>
    <m/>
    <m/>
    <m/>
    <n v="1"/>
    <s v="2"/>
    <s v="2"/>
    <n v="0"/>
    <n v="0"/>
    <n v="0"/>
    <n v="0"/>
    <n v="0"/>
    <n v="0"/>
    <n v="8"/>
    <n v="100"/>
    <n v="8"/>
  </r>
  <r>
    <s v="estebanpilar10"/>
    <s v="ceipsangil"/>
    <m/>
    <m/>
    <m/>
    <m/>
    <m/>
    <m/>
    <m/>
    <m/>
    <s v="No"/>
    <n v="36"/>
    <m/>
    <m/>
    <x v="0"/>
    <d v="2019-03-08T16:14:35.000"/>
    <s v="RT @ceipsangil: Miércoles 13 de marzo a las 13:15 tenéis una cita para conocer nuestro Centro ¡Os esperamos!#Jornadapuertasabiertas #Centro…"/>
    <m/>
    <m/>
    <x v="15"/>
    <m/>
    <s v="http://pbs.twimg.com/profile_images/574640269511036929/C18SfTgJ_normal.jpeg"/>
    <x v="27"/>
    <s v="https://twitter.com/#!/estebanpilar10/status/1104052803985657857"/>
    <m/>
    <m/>
    <s v="1104052803985657857"/>
    <m/>
    <b v="0"/>
    <n v="0"/>
    <s v=""/>
    <b v="0"/>
    <s v="es"/>
    <m/>
    <s v=""/>
    <b v="0"/>
    <n v="11"/>
    <s v="1103059689259102208"/>
    <s v="Twitter for Android"/>
    <b v="0"/>
    <s v="1103059689259102208"/>
    <s v="Tweet"/>
    <n v="0"/>
    <n v="0"/>
    <m/>
    <m/>
    <m/>
    <m/>
    <m/>
    <m/>
    <m/>
    <m/>
    <n v="1"/>
    <s v="10"/>
    <s v="10"/>
    <n v="0"/>
    <n v="0"/>
    <n v="0"/>
    <n v="0"/>
    <n v="0"/>
    <n v="0"/>
    <n v="21"/>
    <n v="100"/>
    <n v="21"/>
  </r>
  <r>
    <s v="gocuar"/>
    <s v="ceipsangil"/>
    <m/>
    <m/>
    <m/>
    <m/>
    <m/>
    <m/>
    <m/>
    <m/>
    <s v="No"/>
    <n v="37"/>
    <m/>
    <m/>
    <x v="0"/>
    <d v="2019-03-08T17:33:58.000"/>
    <s v="RT @ceipsangil: Miércoles 13 de marzo a las 13:15 tenéis una cita para conocer nuestro Centro ¡Os esperamos!#Jornadapuertasabiertas #Centro…"/>
    <m/>
    <m/>
    <x v="15"/>
    <m/>
    <s v="http://abs.twimg.com/sticky/default_profile_images/default_profile_normal.png"/>
    <x v="28"/>
    <s v="https://twitter.com/#!/gocuar/status/1104072780579000320"/>
    <m/>
    <m/>
    <s v="1104072780579000320"/>
    <m/>
    <b v="0"/>
    <n v="0"/>
    <s v=""/>
    <b v="0"/>
    <s v="es"/>
    <m/>
    <s v=""/>
    <b v="0"/>
    <n v="11"/>
    <s v="1103059689259102208"/>
    <s v="Twitter for iPhone"/>
    <b v="0"/>
    <s v="1103059689259102208"/>
    <s v="Tweet"/>
    <n v="0"/>
    <n v="0"/>
    <m/>
    <m/>
    <m/>
    <m/>
    <m/>
    <m/>
    <m/>
    <m/>
    <n v="1"/>
    <s v="10"/>
    <s v="10"/>
    <n v="0"/>
    <n v="0"/>
    <n v="0"/>
    <n v="0"/>
    <n v="0"/>
    <n v="0"/>
    <n v="21"/>
    <n v="100"/>
    <n v="21"/>
  </r>
  <r>
    <s v="carlofabio1"/>
    <s v="lionelmedia"/>
    <m/>
    <m/>
    <m/>
    <m/>
    <m/>
    <m/>
    <m/>
    <m/>
    <s v="No"/>
    <n v="38"/>
    <m/>
    <m/>
    <x v="2"/>
    <d v="2019-03-08T22:26:12.000"/>
    <s v="@LionelMedia It's called #Movember._x000a__x000a_https://t.co/L9SIfLhYEe"/>
    <s v="https://au.movember.com"/>
    <s v="movember.com"/>
    <x v="0"/>
    <m/>
    <s v="http://pbs.twimg.com/profile_images/757047096117604352/I50B-Kx9_normal.jpg"/>
    <x v="29"/>
    <s v="https://twitter.com/#!/carlofabio1/status/1104146323844980736"/>
    <m/>
    <m/>
    <s v="1104146323844980736"/>
    <s v="1104105198035849216"/>
    <b v="0"/>
    <n v="0"/>
    <s v="24787367"/>
    <b v="0"/>
    <s v="en"/>
    <m/>
    <s v=""/>
    <b v="0"/>
    <n v="0"/>
    <s v=""/>
    <s v="Twitter Web App"/>
    <b v="0"/>
    <s v="1104105198035849216"/>
    <s v="Tweet"/>
    <n v="0"/>
    <n v="0"/>
    <m/>
    <m/>
    <m/>
    <m/>
    <m/>
    <m/>
    <m/>
    <m/>
    <n v="1"/>
    <s v="51"/>
    <s v="51"/>
    <n v="0"/>
    <n v="0"/>
    <n v="0"/>
    <n v="0"/>
    <n v="0"/>
    <n v="0"/>
    <n v="4"/>
    <n v="100"/>
    <n v="4"/>
  </r>
  <r>
    <s v="murphopolis"/>
    <s v="guinnessus"/>
    <m/>
    <m/>
    <m/>
    <m/>
    <m/>
    <m/>
    <m/>
    <m/>
    <s v="No"/>
    <n v="39"/>
    <m/>
    <m/>
    <x v="0"/>
    <d v="2019-03-09T01:48:18.000"/>
    <s v="⁦@GuinnessIreland⁩ ⁦@GuinnessUS⁩ #movember https://t.co/QjOZya55Zo"/>
    <m/>
    <m/>
    <x v="0"/>
    <s v="https://pbs.twimg.com/media/D1Lle_eWsAEAn2C.jpg"/>
    <s v="https://pbs.twimg.com/media/D1Lle_eWsAEAn2C.jpg"/>
    <x v="30"/>
    <s v="https://twitter.com/#!/murphopolis/status/1104197183937699840"/>
    <m/>
    <m/>
    <s v="1104197183937699840"/>
    <m/>
    <b v="0"/>
    <n v="1"/>
    <s v=""/>
    <b v="0"/>
    <s v="und"/>
    <m/>
    <s v=""/>
    <b v="0"/>
    <n v="0"/>
    <s v=""/>
    <s v="Twitter for iPhone"/>
    <b v="0"/>
    <s v="1104197183937699840"/>
    <s v="Tweet"/>
    <n v="0"/>
    <n v="0"/>
    <m/>
    <m/>
    <m/>
    <m/>
    <m/>
    <m/>
    <m/>
    <m/>
    <n v="1"/>
    <s v="28"/>
    <s v="28"/>
    <m/>
    <m/>
    <m/>
    <m/>
    <m/>
    <m/>
    <m/>
    <m/>
    <m/>
  </r>
  <r>
    <s v="bliddan"/>
    <s v="bliddan"/>
    <m/>
    <m/>
    <m/>
    <m/>
    <m/>
    <m/>
    <m/>
    <m/>
    <s v="No"/>
    <n v="41"/>
    <m/>
    <m/>
    <x v="1"/>
    <d v="2014-12-01T12:11:39.000"/>
    <s v="Då var #Movember slut... Dags att åka hem och raka sig :) http://t.co/iQPBVLSDca"/>
    <m/>
    <m/>
    <x v="0"/>
    <s v="https://pbs.twimg.com/media/B3xNloDIUAAZNOa.jpg"/>
    <s v="https://pbs.twimg.com/media/B3xNloDIUAAZNOa.jpg"/>
    <x v="31"/>
    <s v="https://twitter.com/#!/bliddan/status/539391372592414720"/>
    <n v="57.69926255"/>
    <n v="11.96770685"/>
    <s v="539391372592414720"/>
    <m/>
    <b v="0"/>
    <n v="20"/>
    <s v=""/>
    <b v="0"/>
    <s v="sv"/>
    <m/>
    <s v=""/>
    <b v="0"/>
    <n v="1"/>
    <s v=""/>
    <s v="Twitter for iPhone"/>
    <b v="0"/>
    <s v="539391372592414720"/>
    <s v="Retweet"/>
    <n v="0"/>
    <n v="0"/>
    <s v="11.226313,57.496298 _x000a_12.2417273,57.496298 _x000a_12.2417273,57.8659142 _x000a_11.226313,57.8659142"/>
    <s v="Sweden"/>
    <s v="SE"/>
    <s v="Gothenburg, Sweden"/>
    <s v="53e060d6652640f4"/>
    <s v="Gothenburg"/>
    <s v="city"/>
    <s v="https://api.twitter.com/1.1/geo/id/53e060d6652640f4.json"/>
    <n v="1"/>
    <s v="50"/>
    <s v="50"/>
    <n v="0"/>
    <n v="0"/>
    <n v="1"/>
    <n v="9.090909090909092"/>
    <n v="0"/>
    <n v="0"/>
    <n v="10"/>
    <n v="90.9090909090909"/>
    <n v="11"/>
  </r>
  <r>
    <s v="alysse_stasio"/>
    <s v="bliddan"/>
    <m/>
    <m/>
    <m/>
    <m/>
    <m/>
    <m/>
    <m/>
    <m/>
    <s v="No"/>
    <n v="42"/>
    <m/>
    <m/>
    <x v="0"/>
    <d v="2019-03-09T03:18:17.000"/>
    <s v="RT @bliddan: Då var #Movember slut... Dags att åka hem och raka sig :) http://t.co/iQPBVLSDca"/>
    <m/>
    <m/>
    <x v="0"/>
    <s v="https://pbs.twimg.com/media/B3xNloDIUAAZNOa.jpg"/>
    <s v="https://pbs.twimg.com/media/B3xNloDIUAAZNOa.jpg"/>
    <x v="32"/>
    <s v="https://twitter.com/#!/alysse_stasio/status/1104219830092288000"/>
    <m/>
    <m/>
    <s v="1104219830092288000"/>
    <m/>
    <b v="0"/>
    <n v="0"/>
    <s v=""/>
    <b v="0"/>
    <s v="sv"/>
    <m/>
    <s v=""/>
    <b v="0"/>
    <n v="1"/>
    <s v="539391372592414720"/>
    <s v="Twitter for Android"/>
    <b v="0"/>
    <s v="539391372592414720"/>
    <s v="Tweet"/>
    <n v="0"/>
    <n v="0"/>
    <m/>
    <m/>
    <m/>
    <m/>
    <m/>
    <m/>
    <m/>
    <m/>
    <n v="1"/>
    <s v="50"/>
    <s v="50"/>
    <n v="0"/>
    <n v="0"/>
    <n v="1"/>
    <n v="7.6923076923076925"/>
    <n v="0"/>
    <n v="0"/>
    <n v="12"/>
    <n v="92.3076923076923"/>
    <n v="13"/>
  </r>
  <r>
    <s v="hortonmotor"/>
    <s v="ducatiuk"/>
    <m/>
    <m/>
    <m/>
    <m/>
    <m/>
    <m/>
    <m/>
    <m/>
    <s v="No"/>
    <n v="43"/>
    <m/>
    <m/>
    <x v="0"/>
    <d v="2019-03-09T07:55:05.000"/>
    <s v="RT @DucatiUK: “This bike surprises everyone I ride with”_x000a__x000a_We love following Henry Crew’s solo adventure around the world as he raises funds…"/>
    <m/>
    <m/>
    <x v="4"/>
    <m/>
    <s v="http://pbs.twimg.com/profile_images/989178434432786433/ldlNvEjj_normal.jpg"/>
    <x v="33"/>
    <s v="https://twitter.com/#!/hortonmotor/status/1104289488854048769"/>
    <m/>
    <m/>
    <s v="1104289488854048769"/>
    <m/>
    <b v="0"/>
    <n v="0"/>
    <s v=""/>
    <b v="0"/>
    <s v="en"/>
    <m/>
    <s v=""/>
    <b v="0"/>
    <n v="6"/>
    <s v="1103328055743922178"/>
    <s v="Twitter Web Client"/>
    <b v="0"/>
    <s v="1103328055743922178"/>
    <s v="Tweet"/>
    <n v="0"/>
    <n v="0"/>
    <m/>
    <m/>
    <m/>
    <m/>
    <m/>
    <m/>
    <m/>
    <m/>
    <n v="1"/>
    <s v="4"/>
    <s v="4"/>
    <n v="1"/>
    <n v="4.166666666666667"/>
    <n v="0"/>
    <n v="0"/>
    <n v="0"/>
    <n v="0"/>
    <n v="23"/>
    <n v="95.83333333333333"/>
    <n v="24"/>
  </r>
  <r>
    <s v="jmesillett"/>
    <s v="stejcb"/>
    <m/>
    <m/>
    <m/>
    <m/>
    <m/>
    <m/>
    <m/>
    <m/>
    <s v="No"/>
    <n v="44"/>
    <m/>
    <m/>
    <x v="0"/>
    <d v="2019-03-09T10:39:15.000"/>
    <s v="@DrSKnapp @brycecat13 @VivekPillai4 @TJCoats Dr Knapp it is brave of you to be bringing up facial hair... I still have #movember pictures. See also @SteJCB"/>
    <m/>
    <m/>
    <x v="0"/>
    <m/>
    <s v="http://pbs.twimg.com/profile_images/937358277540794369/i98ikEv9_normal.jpg"/>
    <x v="34"/>
    <s v="https://twitter.com/#!/jmesillett/status/1104330804564578304"/>
    <m/>
    <m/>
    <s v="1104330804564578304"/>
    <s v="1104321469876715520"/>
    <b v="0"/>
    <n v="2"/>
    <s v="485711730"/>
    <b v="0"/>
    <s v="en"/>
    <m/>
    <s v=""/>
    <b v="0"/>
    <n v="0"/>
    <s v=""/>
    <s v="Twitter for iPad"/>
    <b v="0"/>
    <s v="1104321469876715520"/>
    <s v="Tweet"/>
    <n v="0"/>
    <n v="0"/>
    <m/>
    <m/>
    <m/>
    <m/>
    <m/>
    <m/>
    <m/>
    <m/>
    <n v="1"/>
    <s v="7"/>
    <s v="7"/>
    <m/>
    <m/>
    <m/>
    <m/>
    <m/>
    <m/>
    <m/>
    <m/>
    <m/>
  </r>
  <r>
    <s v="dominicpurcei"/>
    <s v="dominicpurcei"/>
    <m/>
    <m/>
    <m/>
    <m/>
    <m/>
    <m/>
    <m/>
    <m/>
    <s v="No"/>
    <n v="49"/>
    <m/>
    <m/>
    <x v="1"/>
    <d v="2019-03-09T11:38:47.000"/>
    <s v="#menshealth #movember #prostate #prostatecancer #fear. Fear is the look in my eyes before I went in… https://t.co/D8UKlspEsV"/>
    <s v="https://www.instagram.com/p/5Q5_WeHAav/"/>
    <s v="instagram.com"/>
    <x v="16"/>
    <m/>
    <s v="http://pbs.twimg.com/profile_images/1104346493488644096/4y2Wa23d_normal.jpg"/>
    <x v="35"/>
    <s v="https://twitter.com/#!/dominicpurcei/status/1104345783204282369"/>
    <m/>
    <m/>
    <s v="1104345783204282369"/>
    <m/>
    <b v="0"/>
    <n v="0"/>
    <s v=""/>
    <b v="0"/>
    <s v="en"/>
    <m/>
    <s v=""/>
    <b v="0"/>
    <n v="0"/>
    <s v=""/>
    <s v="Twitter for Android"/>
    <b v="0"/>
    <s v="1104345783204282369"/>
    <s v="Tweet"/>
    <n v="0"/>
    <n v="0"/>
    <m/>
    <m/>
    <m/>
    <m/>
    <m/>
    <m/>
    <m/>
    <m/>
    <n v="1"/>
    <s v="2"/>
    <s v="2"/>
    <n v="0"/>
    <n v="0"/>
    <n v="2"/>
    <n v="12.5"/>
    <n v="0"/>
    <n v="0"/>
    <n v="14"/>
    <n v="87.5"/>
    <n v="16"/>
  </r>
  <r>
    <s v="eimor66"/>
    <s v="joerogan"/>
    <m/>
    <m/>
    <m/>
    <m/>
    <m/>
    <m/>
    <m/>
    <m/>
    <s v="No"/>
    <n v="50"/>
    <m/>
    <m/>
    <x v="2"/>
    <d v="2019-03-09T13:27:34.000"/>
    <s v="@joerogan Are you sure? Looks more like the #movember issue😉"/>
    <m/>
    <m/>
    <x v="0"/>
    <m/>
    <s v="http://pbs.twimg.com/profile_images/777960075289882624/zVBuGKqM_normal.jpg"/>
    <x v="36"/>
    <s v="https://twitter.com/#!/eimor66/status/1104373159577440258"/>
    <m/>
    <m/>
    <s v="1104373159577440258"/>
    <s v="1104211235220975617"/>
    <b v="0"/>
    <n v="0"/>
    <s v="18208354"/>
    <b v="0"/>
    <s v="en"/>
    <m/>
    <s v=""/>
    <b v="0"/>
    <n v="0"/>
    <s v=""/>
    <s v="Twitter for iPhone"/>
    <b v="0"/>
    <s v="1104211235220975617"/>
    <s v="Tweet"/>
    <n v="0"/>
    <n v="0"/>
    <m/>
    <m/>
    <m/>
    <m/>
    <m/>
    <m/>
    <m/>
    <m/>
    <n v="1"/>
    <s v="49"/>
    <s v="49"/>
    <n v="1"/>
    <n v="10"/>
    <n v="1"/>
    <n v="10"/>
    <n v="0"/>
    <n v="0"/>
    <n v="8"/>
    <n v="80"/>
    <n v="10"/>
  </r>
  <r>
    <s v="1863football"/>
    <s v="1863football"/>
    <m/>
    <m/>
    <m/>
    <m/>
    <m/>
    <m/>
    <m/>
    <m/>
    <s v="No"/>
    <n v="51"/>
    <m/>
    <m/>
    <x v="1"/>
    <d v="2019-03-09T19:45:13.000"/>
    <s v="We need to work at ensuring no man dies of #TesticularCancer. For Dylan &amp;amp; those who have been tortured by this illness #coyi #movember #menshealth #LifeWithCancer https://t.co/LqM67MuxBy"/>
    <s v="https://twitter.com/westhamutd/status/1103975970770436096"/>
    <s v="twitter.com"/>
    <x v="17"/>
    <m/>
    <s v="http://pbs.twimg.com/profile_images/1094616867241672704/hib4QCPY_normal.jpg"/>
    <x v="37"/>
    <s v="https://twitter.com/#!/1863football/status/1104468198567694336"/>
    <m/>
    <m/>
    <s v="1104468198567694336"/>
    <m/>
    <b v="0"/>
    <n v="0"/>
    <s v=""/>
    <b v="1"/>
    <s v="en"/>
    <m/>
    <s v="1103975970770436096"/>
    <b v="0"/>
    <n v="0"/>
    <s v=""/>
    <s v="Twitter for iPad"/>
    <b v="0"/>
    <s v="1104468198567694336"/>
    <s v="Tweet"/>
    <n v="0"/>
    <n v="0"/>
    <m/>
    <m/>
    <m/>
    <m/>
    <m/>
    <m/>
    <m/>
    <m/>
    <n v="1"/>
    <s v="2"/>
    <s v="2"/>
    <n v="1"/>
    <n v="3.8461538461538463"/>
    <n v="3"/>
    <n v="11.538461538461538"/>
    <n v="0"/>
    <n v="0"/>
    <n v="22"/>
    <n v="84.61538461538461"/>
    <n v="26"/>
  </r>
  <r>
    <s v="gestoertebeker"/>
    <s v="krischanprivat"/>
    <m/>
    <m/>
    <m/>
    <m/>
    <m/>
    <m/>
    <m/>
    <m/>
    <s v="No"/>
    <n v="52"/>
    <m/>
    <m/>
    <x v="0"/>
    <d v="2019-03-09T19:53:30.000"/>
    <s v="@HerrEberhardt @krischanprivat Im #movember haben wir kein Spiel verloren!"/>
    <m/>
    <m/>
    <x v="0"/>
    <m/>
    <s v="http://pbs.twimg.com/profile_images/1102274513553768448/C4M2f9VS_normal.jpg"/>
    <x v="38"/>
    <s v="https://twitter.com/#!/gestoertebeker/status/1104470283568799748"/>
    <m/>
    <m/>
    <s v="1104470283568799748"/>
    <s v="1104466490382790658"/>
    <b v="0"/>
    <n v="3"/>
    <s v="27404775"/>
    <b v="0"/>
    <s v="de"/>
    <m/>
    <s v=""/>
    <b v="0"/>
    <n v="0"/>
    <s v=""/>
    <s v="Twitter for Android"/>
    <b v="0"/>
    <s v="1104466490382790658"/>
    <s v="Tweet"/>
    <n v="0"/>
    <n v="0"/>
    <m/>
    <m/>
    <m/>
    <m/>
    <m/>
    <m/>
    <m/>
    <m/>
    <n v="1"/>
    <s v="27"/>
    <s v="27"/>
    <m/>
    <m/>
    <m/>
    <m/>
    <m/>
    <m/>
    <m/>
    <m/>
    <m/>
  </r>
  <r>
    <s v="tomo_matsushima"/>
    <s v="movemberjp"/>
    <m/>
    <m/>
    <m/>
    <m/>
    <m/>
    <m/>
    <m/>
    <m/>
    <s v="No"/>
    <n v="54"/>
    <m/>
    <m/>
    <x v="0"/>
    <d v="2019-03-09T23:46:13.000"/>
    <s v="RT @movemberjp: 精巣腫瘍は20-40代という若い世代、働き盛りに発症が多いがんなんだって！精巣が腫れても痛みない事が多いらしい…異変を感じたら病院へ相談だ！絶対。御許可頂いたので、J-TAGさんの情報もこれから追々お伝えしていきますね🙆‍♂️ホームページもGre…"/>
    <m/>
    <m/>
    <x v="4"/>
    <m/>
    <s v="http://pbs.twimg.com/profile_images/988917747261227008/vgBzCDzk_normal.jpg"/>
    <x v="39"/>
    <s v="https://twitter.com/#!/tomo_matsushima/status/1104528850644418560"/>
    <m/>
    <m/>
    <s v="1104528850644418560"/>
    <m/>
    <b v="0"/>
    <n v="0"/>
    <s v=""/>
    <b v="0"/>
    <s v="ja"/>
    <m/>
    <s v=""/>
    <b v="0"/>
    <n v="1"/>
    <s v="1066367214914220033"/>
    <s v="Twitter for iPhone"/>
    <b v="0"/>
    <s v="1066367214914220033"/>
    <s v="Tweet"/>
    <n v="0"/>
    <n v="0"/>
    <m/>
    <m/>
    <m/>
    <m/>
    <m/>
    <m/>
    <m/>
    <m/>
    <n v="1"/>
    <s v="6"/>
    <s v="6"/>
    <n v="0"/>
    <n v="0"/>
    <n v="0"/>
    <n v="0"/>
    <n v="0"/>
    <n v="0"/>
    <n v="12"/>
    <n v="100"/>
    <n v="12"/>
  </r>
  <r>
    <s v="vmuffatjeandet"/>
    <s v="vmuffatjeandet"/>
    <m/>
    <m/>
    <m/>
    <m/>
    <m/>
    <m/>
    <m/>
    <m/>
    <s v="No"/>
    <n v="55"/>
    <m/>
    <m/>
    <x v="1"/>
    <d v="2019-03-07T21:01:37.000"/>
    <s v="30 ans et toutes ses dents 😁 ! Merci à tous pour vos gentils messages, rendez-vous en fin de saison pour fêter cette nouvelle dizaine 😱😉 #LesSecretsDeLaForme #BrasCassé #OldChris #Movember #SiALaVida https://t.co/EZCalduG6m"/>
    <m/>
    <m/>
    <x v="18"/>
    <s v="https://pbs.twimg.com/media/D1FaRvcXgAAt2tD.jpg"/>
    <s v="https://pbs.twimg.com/media/D1FaRvcXgAAt2tD.jpg"/>
    <x v="40"/>
    <s v="https://twitter.com/#!/vmuffatjeandet/status/1103762650738118656"/>
    <m/>
    <m/>
    <s v="1103762650738118656"/>
    <m/>
    <b v="0"/>
    <n v="84"/>
    <s v=""/>
    <b v="0"/>
    <s v="fr"/>
    <m/>
    <s v=""/>
    <b v="0"/>
    <n v="5"/>
    <s v=""/>
    <s v="Twitter for iPhone"/>
    <b v="0"/>
    <s v="1103762650738118656"/>
    <s v="Tweet"/>
    <n v="0"/>
    <n v="0"/>
    <m/>
    <m/>
    <m/>
    <m/>
    <m/>
    <m/>
    <m/>
    <m/>
    <n v="1"/>
    <s v="11"/>
    <s v="11"/>
    <n v="0"/>
    <n v="0"/>
    <n v="1"/>
    <n v="3.4482758620689653"/>
    <n v="0"/>
    <n v="0"/>
    <n v="28"/>
    <n v="96.55172413793103"/>
    <n v="29"/>
  </r>
  <r>
    <s v="albator7438"/>
    <s v="vmuffatjeandet"/>
    <m/>
    <m/>
    <m/>
    <m/>
    <m/>
    <m/>
    <m/>
    <m/>
    <s v="No"/>
    <n v="56"/>
    <m/>
    <m/>
    <x v="0"/>
    <d v="2019-03-10T09:34:40.000"/>
    <s v="RT @vmuffatjeandet: 30 ans et toutes ses dents 😁 ! Merci à tous pour vos gentils messages, rendez-vous en fin de saison pour fêter cette no…"/>
    <m/>
    <m/>
    <x v="4"/>
    <m/>
    <s v="http://pbs.twimg.com/profile_images/934091578162937858/Drbfy6I1_normal.jpg"/>
    <x v="41"/>
    <s v="https://twitter.com/#!/albator7438/status/1104676937723715585"/>
    <m/>
    <m/>
    <s v="1104676937723715585"/>
    <m/>
    <b v="0"/>
    <n v="0"/>
    <s v=""/>
    <b v="0"/>
    <s v="fr"/>
    <m/>
    <s v=""/>
    <b v="0"/>
    <n v="5"/>
    <s v="1103762650738118656"/>
    <s v="Twitter for iPhone"/>
    <b v="0"/>
    <s v="1103762650738118656"/>
    <s v="Tweet"/>
    <n v="0"/>
    <n v="0"/>
    <m/>
    <m/>
    <m/>
    <m/>
    <m/>
    <m/>
    <m/>
    <m/>
    <n v="1"/>
    <s v="11"/>
    <s v="11"/>
    <n v="0"/>
    <n v="0"/>
    <n v="1"/>
    <n v="4"/>
    <n v="0"/>
    <n v="0"/>
    <n v="24"/>
    <n v="96"/>
    <n v="25"/>
  </r>
  <r>
    <s v="trevorbranton"/>
    <s v="jeremyclarkson"/>
    <m/>
    <m/>
    <m/>
    <m/>
    <m/>
    <m/>
    <m/>
    <m/>
    <s v="No"/>
    <n v="57"/>
    <m/>
    <m/>
    <x v="2"/>
    <d v="2019-03-10T09:44:21.000"/>
    <s v="@JeremyClarkson When raising money for #Movember https://t.co/ZJXP2ix5SS"/>
    <m/>
    <m/>
    <x v="0"/>
    <s v="https://pbs.twimg.com/tweet_video_thumb/D1ScB6oX4AAgqwP.jpg"/>
    <s v="https://pbs.twimg.com/tweet_video_thumb/D1ScB6oX4AAgqwP.jpg"/>
    <x v="42"/>
    <s v="https://twitter.com/#!/trevorbranton/status/1104679373616152577"/>
    <m/>
    <m/>
    <s v="1104679373616152577"/>
    <s v="1104646197850107904"/>
    <b v="0"/>
    <n v="0"/>
    <s v="527526077"/>
    <b v="0"/>
    <s v="en"/>
    <m/>
    <s v=""/>
    <b v="0"/>
    <n v="0"/>
    <s v=""/>
    <s v="Twitter for iPhone"/>
    <b v="0"/>
    <s v="1104646197850107904"/>
    <s v="Tweet"/>
    <n v="0"/>
    <n v="0"/>
    <m/>
    <m/>
    <m/>
    <m/>
    <m/>
    <m/>
    <m/>
    <m/>
    <n v="1"/>
    <s v="23"/>
    <s v="23"/>
    <n v="0"/>
    <n v="0"/>
    <n v="0"/>
    <n v="0"/>
    <n v="0"/>
    <n v="0"/>
    <n v="6"/>
    <n v="100"/>
    <n v="6"/>
  </r>
  <r>
    <s v="mexicogp"/>
    <s v="hillf1"/>
    <m/>
    <m/>
    <m/>
    <m/>
    <m/>
    <m/>
    <m/>
    <m/>
    <s v="No"/>
    <n v="58"/>
    <m/>
    <m/>
    <x v="0"/>
    <d v="2018-10-22T14:01:01.000"/>
    <s v="🇲🇽@HillF1 ya está listo con su bigote para apoyar a #Movember y mostrar su apoyo por los problemas de salud de los hombres. 😁 _x000a_¿Tu ya tienes el tuyo preparado?_x000a__x000a_🇺🇸Damon Hill is ready with his mustache to support #Movember and show his support for men's health problems._x000a_#F1 https://t.co/80EAn45nXw"/>
    <m/>
    <m/>
    <x v="19"/>
    <s v="https://pbs.twimg.com/ext_tw_video_thumb/1054371856457912320/pu/img/ekFspBWjDRcNSkCl.jpg"/>
    <s v="https://pbs.twimg.com/ext_tw_video_thumb/1054371856457912320/pu/img/ekFspBWjDRcNSkCl.jpg"/>
    <x v="43"/>
    <s v="https://twitter.com/#!/mexicogp/status/1054372054210936832"/>
    <m/>
    <m/>
    <s v="1054372054210936832"/>
    <m/>
    <b v="0"/>
    <n v="187"/>
    <s v=""/>
    <b v="0"/>
    <s v="es"/>
    <m/>
    <s v=""/>
    <b v="0"/>
    <n v="55"/>
    <s v=""/>
    <s v="Salesforce - Social Studio"/>
    <b v="0"/>
    <s v="1054372054210936832"/>
    <s v="Retweet"/>
    <n v="0"/>
    <n v="0"/>
    <m/>
    <m/>
    <m/>
    <m/>
    <m/>
    <m/>
    <m/>
    <m/>
    <n v="1"/>
    <s v="26"/>
    <s v="26"/>
    <n v="3"/>
    <n v="6.25"/>
    <n v="1"/>
    <n v="2.0833333333333335"/>
    <n v="0"/>
    <n v="0"/>
    <n v="44"/>
    <n v="91.66666666666667"/>
    <n v="48"/>
  </r>
  <r>
    <s v="crazyho00313839"/>
    <s v="hillf1"/>
    <m/>
    <m/>
    <m/>
    <m/>
    <m/>
    <m/>
    <m/>
    <m/>
    <s v="No"/>
    <n v="59"/>
    <m/>
    <m/>
    <x v="0"/>
    <d v="2019-03-10T15:40:19.000"/>
    <s v="RT @mexicogp: 🇲🇽@HillF1 ya está listo con su bigote para apoyar a #Movember y mostrar su apoyo por los problemas de salud de los hombres. 😁…"/>
    <m/>
    <m/>
    <x v="0"/>
    <m/>
    <s v="http://pbs.twimg.com/profile_images/946446973854461952/KHHB2DXe_normal.jpg"/>
    <x v="44"/>
    <s v="https://twitter.com/#!/crazyho00313839/status/1104768955028328453"/>
    <m/>
    <m/>
    <s v="1104768955028328453"/>
    <m/>
    <b v="0"/>
    <n v="0"/>
    <s v=""/>
    <b v="0"/>
    <s v="es"/>
    <m/>
    <s v=""/>
    <b v="0"/>
    <n v="55"/>
    <s v="1054372054210936832"/>
    <s v="Twitter for iPad"/>
    <b v="0"/>
    <s v="1054372054210936832"/>
    <s v="Tweet"/>
    <n v="0"/>
    <n v="0"/>
    <m/>
    <m/>
    <m/>
    <m/>
    <m/>
    <m/>
    <m/>
    <m/>
    <n v="1"/>
    <s v="26"/>
    <s v="26"/>
    <m/>
    <m/>
    <m/>
    <m/>
    <m/>
    <m/>
    <m/>
    <m/>
    <m/>
  </r>
  <r>
    <s v="movemberireland"/>
    <s v="therock"/>
    <m/>
    <m/>
    <m/>
    <m/>
    <m/>
    <m/>
    <m/>
    <m/>
    <s v="No"/>
    <n v="61"/>
    <m/>
    <m/>
    <x v="0"/>
    <d v="2015-08-13T07:30:03.000"/>
    <s v=".@TheRock looking pretty fly in his high school yearbook at age, what, 18? That’s not fair. #TBT #Movember http://t.co/T2WjCYkI15"/>
    <m/>
    <m/>
    <x v="20"/>
    <s v="https://pbs.twimg.com/media/CMNWoWRWIAA_GL4.jpg"/>
    <s v="https://pbs.twimg.com/media/CMNWoWRWIAA_GL4.jpg"/>
    <x v="45"/>
    <s v="https://twitter.com/#!/movemberireland/status/631729410173894656"/>
    <m/>
    <m/>
    <s v="631729410173894656"/>
    <m/>
    <b v="0"/>
    <n v="216"/>
    <s v=""/>
    <b v="0"/>
    <s v="en"/>
    <m/>
    <s v=""/>
    <b v="0"/>
    <n v="55"/>
    <s v=""/>
    <s v="TweetDeck"/>
    <b v="0"/>
    <s v="631729410173894656"/>
    <s v="Retweet"/>
    <n v="0"/>
    <n v="0"/>
    <m/>
    <m/>
    <m/>
    <m/>
    <m/>
    <m/>
    <m/>
    <m/>
    <n v="1"/>
    <s v="5"/>
    <s v="5"/>
    <n v="2"/>
    <n v="10.526315789473685"/>
    <n v="0"/>
    <n v="0"/>
    <n v="0"/>
    <n v="0"/>
    <n v="17"/>
    <n v="89.47368421052632"/>
    <n v="19"/>
  </r>
  <r>
    <s v="bethunemaurice"/>
    <s v="therock"/>
    <m/>
    <m/>
    <m/>
    <m/>
    <m/>
    <m/>
    <m/>
    <m/>
    <s v="No"/>
    <n v="62"/>
    <m/>
    <m/>
    <x v="0"/>
    <d v="2019-03-10T17:32:40.000"/>
    <s v="RT @MovemberIreland: .@TheRock looking pretty fly in his high school yearbook at age, what, 18? That’s not fair. #TBT #Movember http://t.co…"/>
    <m/>
    <m/>
    <x v="20"/>
    <m/>
    <s v="http://pbs.twimg.com/profile_images/1097484265791635457/AxE09sj2_normal.jpg"/>
    <x v="46"/>
    <s v="https://twitter.com/#!/bethunemaurice/status/1104797230286942209"/>
    <m/>
    <m/>
    <s v="1104797230286942209"/>
    <m/>
    <b v="0"/>
    <n v="0"/>
    <s v=""/>
    <b v="0"/>
    <s v="en"/>
    <m/>
    <s v=""/>
    <b v="0"/>
    <n v="55"/>
    <s v="631729410173894656"/>
    <s v="Twitter Web App"/>
    <b v="0"/>
    <s v="631729410173894656"/>
    <s v="Tweet"/>
    <n v="0"/>
    <n v="0"/>
    <m/>
    <m/>
    <m/>
    <m/>
    <m/>
    <m/>
    <m/>
    <m/>
    <n v="1"/>
    <s v="5"/>
    <s v="5"/>
    <m/>
    <m/>
    <m/>
    <m/>
    <m/>
    <m/>
    <m/>
    <m/>
    <m/>
  </r>
  <r>
    <s v="chrisbeattie40"/>
    <s v="nickfrendo"/>
    <m/>
    <m/>
    <m/>
    <m/>
    <m/>
    <m/>
    <m/>
    <m/>
    <s v="No"/>
    <n v="64"/>
    <m/>
    <m/>
    <x v="0"/>
    <d v="2019-03-10T19:18:59.000"/>
    <s v="Counting down the days to hanging with @NickFrendo in a place that now feels like a second home - Girona we are coming soon! #mysommets #endurance #Movember https://t.co/X2b9XNZQnf"/>
    <m/>
    <m/>
    <x v="21"/>
    <s v="https://pbs.twimg.com/media/D1UfjrzXcAAYS09.jpg"/>
    <s v="https://pbs.twimg.com/media/D1UfjrzXcAAYS09.jpg"/>
    <x v="47"/>
    <s v="https://twitter.com/#!/chrisbeattie40/status/1104823987358580736"/>
    <m/>
    <m/>
    <s v="1104823987358580736"/>
    <m/>
    <b v="0"/>
    <n v="0"/>
    <s v=""/>
    <b v="0"/>
    <s v="en"/>
    <m/>
    <s v=""/>
    <b v="0"/>
    <n v="0"/>
    <s v=""/>
    <s v="Twitter for iPhone"/>
    <b v="0"/>
    <s v="1104823987358580736"/>
    <s v="Tweet"/>
    <n v="0"/>
    <n v="0"/>
    <m/>
    <m/>
    <m/>
    <m/>
    <m/>
    <m/>
    <m/>
    <m/>
    <n v="1"/>
    <s v="48"/>
    <s v="48"/>
    <n v="1"/>
    <n v="3.8461538461538463"/>
    <n v="0"/>
    <n v="0"/>
    <n v="0"/>
    <n v="0"/>
    <n v="25"/>
    <n v="96.15384615384616"/>
    <n v="26"/>
  </r>
  <r>
    <s v="samtalkssex"/>
    <s v="elvinbox"/>
    <m/>
    <m/>
    <m/>
    <m/>
    <m/>
    <m/>
    <m/>
    <m/>
    <s v="No"/>
    <n v="65"/>
    <m/>
    <m/>
    <x v="0"/>
    <d v="2019-03-11T00:13:44.000"/>
    <s v="RT @ElvinBox: Why #prostatecancer survivors should be helped to enjoy sexual intimacy; it is sure to aid recovery #prostatecancerawarenessm…"/>
    <m/>
    <m/>
    <x v="22"/>
    <m/>
    <s v="http://pbs.twimg.com/profile_images/857271965664636931/1_-VHbVk_normal.jpg"/>
    <x v="48"/>
    <s v="https://twitter.com/#!/samtalkssex/status/1104898160135204864"/>
    <m/>
    <m/>
    <s v="1104898160135204864"/>
    <m/>
    <b v="0"/>
    <n v="0"/>
    <s v=""/>
    <b v="1"/>
    <s v="en"/>
    <m/>
    <s v="1104801602022658048"/>
    <b v="0"/>
    <n v="1"/>
    <s v="1104804947915354112"/>
    <s v="Twitter for Android"/>
    <b v="0"/>
    <s v="1104804947915354112"/>
    <s v="Tweet"/>
    <n v="0"/>
    <n v="0"/>
    <m/>
    <m/>
    <m/>
    <m/>
    <m/>
    <m/>
    <m/>
    <m/>
    <n v="1"/>
    <s v="1"/>
    <s v="1"/>
    <n v="4"/>
    <n v="21.05263157894737"/>
    <n v="0"/>
    <n v="0"/>
    <n v="0"/>
    <n v="0"/>
    <n v="15"/>
    <n v="78.94736842105263"/>
    <n v="19"/>
  </r>
  <r>
    <s v="smchstrack"/>
    <s v="smchstrack"/>
    <m/>
    <m/>
    <m/>
    <m/>
    <m/>
    <m/>
    <m/>
    <m/>
    <s v="No"/>
    <n v="66"/>
    <m/>
    <m/>
    <x v="1"/>
    <d v="2013-10-31T15:06:52.000"/>
    <s v="#Movember is upon us! @matthewfatino and the Movember Club is selling wristbands for $2 at lunch this and next week! http://t.co/ZUWwHNU1fq"/>
    <m/>
    <m/>
    <x v="0"/>
    <s v="https://pbs.twimg.com/media/BX6gH1yCAAA_6WZ.jpg"/>
    <s v="https://pbs.twimg.com/media/BX6gH1yCAAA_6WZ.jpg"/>
    <x v="49"/>
    <s v="https://twitter.com/#!/smchstrack/status/395929873807441920"/>
    <m/>
    <m/>
    <s v="395929873807441920"/>
    <m/>
    <b v="0"/>
    <n v="2"/>
    <s v=""/>
    <b v="0"/>
    <s v="en"/>
    <m/>
    <s v=""/>
    <b v="0"/>
    <n v="5"/>
    <s v=""/>
    <s v="Twitter Web Client"/>
    <b v="0"/>
    <s v="395929873807441920"/>
    <s v="Retweet"/>
    <n v="0"/>
    <n v="0"/>
    <m/>
    <m/>
    <m/>
    <m/>
    <m/>
    <m/>
    <m/>
    <m/>
    <n v="1"/>
    <s v="47"/>
    <s v="47"/>
    <n v="0"/>
    <n v="0"/>
    <n v="0"/>
    <n v="0"/>
    <n v="0"/>
    <n v="0"/>
    <n v="20"/>
    <n v="100"/>
    <n v="20"/>
  </r>
  <r>
    <s v="iminbreeder"/>
    <s v="smchstrack"/>
    <m/>
    <m/>
    <m/>
    <m/>
    <m/>
    <m/>
    <m/>
    <m/>
    <s v="No"/>
    <n v="67"/>
    <m/>
    <m/>
    <x v="0"/>
    <d v="2019-03-11T03:08:59.000"/>
    <s v="RT @SMCHSTrack: #Movember is upon us! @matthewfatino and the Movember Club is selling wristbands for $2 at lunch this and next week! http:/…"/>
    <m/>
    <m/>
    <x v="0"/>
    <m/>
    <s v="http://pbs.twimg.com/profile_images/1104729940816216064/coDB5y5u_normal.jpg"/>
    <x v="50"/>
    <s v="https://twitter.com/#!/iminbreeder/status/1104942264030318592"/>
    <m/>
    <m/>
    <s v="1104942264030318592"/>
    <m/>
    <b v="0"/>
    <n v="0"/>
    <s v=""/>
    <b v="0"/>
    <s v="en"/>
    <m/>
    <s v=""/>
    <b v="0"/>
    <n v="5"/>
    <s v="395929873807441920"/>
    <s v="Twitter Web App"/>
    <b v="0"/>
    <s v="395929873807441920"/>
    <s v="Tweet"/>
    <n v="0"/>
    <n v="0"/>
    <m/>
    <m/>
    <m/>
    <m/>
    <m/>
    <m/>
    <m/>
    <m/>
    <n v="1"/>
    <s v="47"/>
    <s v="47"/>
    <n v="0"/>
    <n v="0"/>
    <n v="0"/>
    <n v="0"/>
    <n v="0"/>
    <n v="0"/>
    <n v="23"/>
    <n v="100"/>
    <n v="23"/>
  </r>
  <r>
    <s v="mhrashman"/>
    <s v="yorkscatrescue"/>
    <m/>
    <m/>
    <m/>
    <m/>
    <m/>
    <m/>
    <m/>
    <m/>
    <s v="No"/>
    <n v="68"/>
    <m/>
    <m/>
    <x v="0"/>
    <d v="2019-03-11T11:12:36.000"/>
    <s v="@SusanCalman I adopted Lester Bangs from @Yorkscatrescue in memory of a dear cat mad friend who’d just died of prostate cancer. #Movember https://t.co/2BXgJoFnIF"/>
    <m/>
    <m/>
    <x v="0"/>
    <s v="https://pbs.twimg.com/media/D1X50n0WwAE-8Qu.jpg"/>
    <s v="https://pbs.twimg.com/media/D1X50n0WwAE-8Qu.jpg"/>
    <x v="51"/>
    <s v="https://twitter.com/#!/mhrashman/status/1105063970594086912"/>
    <m/>
    <m/>
    <s v="1105063970594086912"/>
    <s v="1105019079801348096"/>
    <b v="0"/>
    <n v="0"/>
    <s v="20427223"/>
    <b v="0"/>
    <s v="en"/>
    <m/>
    <s v=""/>
    <b v="0"/>
    <n v="0"/>
    <s v=""/>
    <s v="Twitter for iPhone"/>
    <b v="0"/>
    <s v="1105019079801348096"/>
    <s v="Tweet"/>
    <n v="0"/>
    <n v="0"/>
    <m/>
    <m/>
    <m/>
    <m/>
    <m/>
    <m/>
    <m/>
    <m/>
    <n v="1"/>
    <s v="25"/>
    <s v="25"/>
    <m/>
    <m/>
    <m/>
    <m/>
    <m/>
    <m/>
    <m/>
    <m/>
    <m/>
  </r>
  <r>
    <s v="steven_g_martin"/>
    <s v="steven_g_martin"/>
    <m/>
    <m/>
    <m/>
    <m/>
    <m/>
    <m/>
    <m/>
    <m/>
    <s v="No"/>
    <n v="70"/>
    <m/>
    <m/>
    <x v="1"/>
    <d v="2019-03-11T13:40:38.000"/>
    <s v="Thanks to a lovely matching gift from the company of one of my donors, my #Movember total reached $449, and my team's total eclipsed the $900 level. Hurrah! And thank you!_x000a__x000a_(It was a nice way to begin a Monday, and I have a better idea of what goals to set next year.) https://t.co/fbinAUNEeu"/>
    <m/>
    <m/>
    <x v="0"/>
    <s v="https://pbs.twimg.com/tweet_video_thumb/D1YblwQX0AEmaCF.jpg"/>
    <s v="https://pbs.twimg.com/tweet_video_thumb/D1YblwQX0AEmaCF.jpg"/>
    <x v="52"/>
    <s v="https://twitter.com/#!/steven_g_martin/status/1105101223504605186"/>
    <m/>
    <m/>
    <s v="1105101223504605186"/>
    <m/>
    <b v="0"/>
    <n v="1"/>
    <s v=""/>
    <b v="0"/>
    <s v="en"/>
    <m/>
    <s v=""/>
    <b v="0"/>
    <n v="0"/>
    <s v=""/>
    <s v="Twitter Web Client"/>
    <b v="0"/>
    <s v="1105101223504605186"/>
    <s v="Tweet"/>
    <n v="0"/>
    <n v="0"/>
    <m/>
    <m/>
    <m/>
    <m/>
    <m/>
    <m/>
    <m/>
    <m/>
    <n v="1"/>
    <s v="2"/>
    <s v="2"/>
    <n v="4"/>
    <n v="7.547169811320755"/>
    <n v="0"/>
    <n v="0"/>
    <n v="0"/>
    <n v="0"/>
    <n v="49"/>
    <n v="92.45283018867924"/>
    <n v="53"/>
  </r>
  <r>
    <s v="mobroscot"/>
    <s v="mobroscot"/>
    <m/>
    <m/>
    <m/>
    <m/>
    <m/>
    <m/>
    <m/>
    <m/>
    <s v="No"/>
    <n v="71"/>
    <m/>
    <m/>
    <x v="1"/>
    <d v="2019-03-11T18:39:36.000"/>
    <s v="#Movember _x000a_#SeeAustralia_x000a_#GDayUSA_x000a_#australiasxsw https://t.co/pNbbLc1l4e"/>
    <s v="https://twitter.com/movember/status/1105163244463890432"/>
    <s v="twitter.com"/>
    <x v="23"/>
    <m/>
    <s v="http://pbs.twimg.com/profile_images/1085633554413993996/GB2HC6NV_normal.jpg"/>
    <x v="53"/>
    <s v="https://twitter.com/#!/mobroscot/status/1105176463421071362"/>
    <m/>
    <m/>
    <s v="1105176463421071362"/>
    <m/>
    <b v="0"/>
    <n v="2"/>
    <s v=""/>
    <b v="1"/>
    <s v="und"/>
    <m/>
    <s v="1105163244463890432"/>
    <b v="0"/>
    <n v="0"/>
    <s v=""/>
    <s v="Twitter for iPhone"/>
    <b v="0"/>
    <s v="1105176463421071362"/>
    <s v="Tweet"/>
    <n v="0"/>
    <n v="0"/>
    <m/>
    <m/>
    <m/>
    <m/>
    <m/>
    <m/>
    <m/>
    <m/>
    <n v="1"/>
    <s v="2"/>
    <s v="2"/>
    <n v="0"/>
    <n v="0"/>
    <n v="0"/>
    <n v="0"/>
    <n v="0"/>
    <n v="0"/>
    <n v="4"/>
    <n v="100"/>
    <n v="4"/>
  </r>
  <r>
    <s v="engineertr1g"/>
    <s v="wolf_inthewilds"/>
    <m/>
    <m/>
    <m/>
    <m/>
    <m/>
    <m/>
    <m/>
    <m/>
    <s v="No"/>
    <n v="72"/>
    <m/>
    <m/>
    <x v="2"/>
    <d v="2019-03-11T19:16:58.000"/>
    <s v="@Wolf_InTheWilds Yup actually, I celebrate it while participating in #Movember on November 19."/>
    <m/>
    <m/>
    <x v="0"/>
    <m/>
    <s v="http://pbs.twimg.com/profile_images/1105184059876171777/_fltfmBT_normal.jpg"/>
    <x v="54"/>
    <s v="https://twitter.com/#!/engineertr1g/status/1105185864509022208"/>
    <m/>
    <m/>
    <s v="1105185864509022208"/>
    <s v="1104292638587408384"/>
    <b v="0"/>
    <n v="0"/>
    <s v="305500037"/>
    <b v="0"/>
    <s v="en"/>
    <m/>
    <s v=""/>
    <b v="0"/>
    <n v="0"/>
    <s v=""/>
    <s v="Twitter Web Client"/>
    <b v="0"/>
    <s v="1104292638587408384"/>
    <s v="Tweet"/>
    <n v="0"/>
    <n v="0"/>
    <m/>
    <m/>
    <m/>
    <m/>
    <m/>
    <m/>
    <m/>
    <m/>
    <n v="1"/>
    <s v="46"/>
    <s v="46"/>
    <n v="1"/>
    <n v="7.6923076923076925"/>
    <n v="0"/>
    <n v="0"/>
    <n v="0"/>
    <n v="0"/>
    <n v="12"/>
    <n v="92.3076923076923"/>
    <n v="13"/>
  </r>
  <r>
    <s v="donald26637137"/>
    <s v="elvinbox"/>
    <m/>
    <m/>
    <m/>
    <m/>
    <m/>
    <m/>
    <m/>
    <m/>
    <s v="No"/>
    <n v="73"/>
    <m/>
    <m/>
    <x v="0"/>
    <d v="2019-03-11T20:45:23.000"/>
    <s v="RT @ElvinBox: Utterly dismayed that between 15-20% of men are diagnosed with #prostatecancer at Stage 4 which; sadly, is incurable #menunit…"/>
    <m/>
    <m/>
    <x v="22"/>
    <m/>
    <s v="http://pbs.twimg.com/profile_images/790998044858806273/nRfLn3YM_normal.jpg"/>
    <x v="55"/>
    <s v="https://twitter.com/#!/donald26637137/status/1105208115392331782"/>
    <m/>
    <m/>
    <s v="1105208115392331782"/>
    <m/>
    <b v="0"/>
    <n v="0"/>
    <s v=""/>
    <b v="1"/>
    <s v="en"/>
    <m/>
    <s v="1104690898254876672"/>
    <b v="0"/>
    <n v="1"/>
    <s v="1104793655926292481"/>
    <s v="Twitter for Android"/>
    <b v="0"/>
    <s v="1104793655926292481"/>
    <s v="Tweet"/>
    <n v="0"/>
    <n v="0"/>
    <m/>
    <m/>
    <m/>
    <m/>
    <m/>
    <m/>
    <m/>
    <m/>
    <n v="1"/>
    <s v="1"/>
    <s v="1"/>
    <n v="0"/>
    <n v="0"/>
    <n v="3"/>
    <n v="13.636363636363637"/>
    <n v="0"/>
    <n v="0"/>
    <n v="19"/>
    <n v="86.36363636363636"/>
    <n v="22"/>
  </r>
  <r>
    <s v="charlie69446075"/>
    <s v="charlie69446075"/>
    <m/>
    <m/>
    <m/>
    <m/>
    <m/>
    <m/>
    <m/>
    <m/>
    <s v="No"/>
    <n v="74"/>
    <m/>
    <m/>
    <x v="1"/>
    <d v="2019-03-11T16:29:36.000"/>
    <s v="6 Years Cancer Free!!!!!! #prostatecancercanada #prostatecancercanadaatlantic #prostatecancer #prostatecancerawareness #movember #cancerfree https://t.co/Ouns8z8I6t"/>
    <s v="https://www.instagram.com/p/Bu3_DSSg-eF/?utm_source=ig_twitter_share&amp;igshid=1r5idqagjlna4"/>
    <s v="instagram.com"/>
    <x v="24"/>
    <m/>
    <s v="http://pbs.twimg.com/profile_images/1064201707972784128/tjEiO4_k_normal.jpg"/>
    <x v="56"/>
    <s v="https://twitter.com/#!/charlie69446075/status/1105143747770310656"/>
    <m/>
    <m/>
    <s v="1105143747770310656"/>
    <m/>
    <b v="0"/>
    <n v="1"/>
    <s v=""/>
    <b v="0"/>
    <s v="en"/>
    <m/>
    <s v=""/>
    <b v="0"/>
    <n v="1"/>
    <s v=""/>
    <s v="Instagram"/>
    <b v="0"/>
    <s v="1105143747770310656"/>
    <s v="Tweet"/>
    <n v="0"/>
    <n v="0"/>
    <m/>
    <m/>
    <m/>
    <m/>
    <m/>
    <m/>
    <m/>
    <m/>
    <n v="1"/>
    <s v="45"/>
    <s v="45"/>
    <n v="1"/>
    <n v="10"/>
    <n v="1"/>
    <n v="10"/>
    <n v="0"/>
    <n v="0"/>
    <n v="8"/>
    <n v="80"/>
    <n v="10"/>
  </r>
  <r>
    <s v="annebreakeyhart"/>
    <s v="charlie69446075"/>
    <m/>
    <m/>
    <m/>
    <m/>
    <m/>
    <m/>
    <m/>
    <m/>
    <s v="No"/>
    <n v="75"/>
    <m/>
    <m/>
    <x v="0"/>
    <d v="2019-03-11T21:50:14.000"/>
    <s v="RT @Charlie69446075: 6 Years Cancer Free!!!!!! #prostatecancercanada #prostatecancercanadaatlantic #prostatecancer #prostatecancerawareness…"/>
    <m/>
    <m/>
    <x v="25"/>
    <m/>
    <s v="http://pbs.twimg.com/profile_images/687769949687930880/53cR_3et_normal.jpg"/>
    <x v="57"/>
    <s v="https://twitter.com/#!/annebreakeyhart/status/1105224436297486337"/>
    <m/>
    <m/>
    <s v="1105224436297486337"/>
    <m/>
    <b v="0"/>
    <n v="0"/>
    <s v=""/>
    <b v="0"/>
    <s v="en"/>
    <m/>
    <s v=""/>
    <b v="0"/>
    <n v="1"/>
    <s v="1105143747770310656"/>
    <s v="Twitter for Android"/>
    <b v="0"/>
    <s v="1105143747770310656"/>
    <s v="Tweet"/>
    <n v="0"/>
    <n v="0"/>
    <m/>
    <m/>
    <m/>
    <m/>
    <m/>
    <m/>
    <m/>
    <m/>
    <n v="1"/>
    <s v="45"/>
    <s v="45"/>
    <n v="1"/>
    <n v="10"/>
    <n v="1"/>
    <n v="10"/>
    <n v="0"/>
    <n v="0"/>
    <n v="8"/>
    <n v="80"/>
    <n v="10"/>
  </r>
  <r>
    <s v="scottco"/>
    <s v="scottco"/>
    <m/>
    <m/>
    <m/>
    <m/>
    <m/>
    <m/>
    <m/>
    <m/>
    <s v="No"/>
    <n v="76"/>
    <m/>
    <m/>
    <x v="1"/>
    <d v="2019-03-12T00:33:07.000"/>
    <s v="I’m now part of the #Movember movement. Check out my awesome Movember poster here: //cdn.movember.com/uploads/member-download/PersonalisedPosters/1/1397/13976878/Poster.pdf https://t.co/fNFJyh7Hq1"/>
    <s v="https://twitter.com/intent/tweet?url=&amp;text=I%E2%80%99m%20now%20part%20of%20the%20%23Movember%20movement.%20Check%20out%20my%20awesome%20Movember%20poster%20here%3A%20%2F%2Fcdn.movember.com%2Fuploads%2Fmember-download%2FPersonalisedPosters%2F1%2F1397%2F13976878%2FPoster.pdf&amp;original_referer="/>
    <s v="twitter.com"/>
    <x v="0"/>
    <m/>
    <s v="http://pbs.twimg.com/profile_images/1119715290/41716_546405591_935_n_normal.jpg"/>
    <x v="58"/>
    <s v="https://twitter.com/#!/scottco/status/1105265427683385344"/>
    <m/>
    <m/>
    <s v="1105265427683385344"/>
    <m/>
    <b v="0"/>
    <n v="0"/>
    <s v=""/>
    <b v="0"/>
    <s v="en"/>
    <m/>
    <s v=""/>
    <b v="0"/>
    <n v="0"/>
    <s v=""/>
    <s v="Twitter Web Client"/>
    <b v="0"/>
    <s v="1105265427683385344"/>
    <s v="Tweet"/>
    <n v="0"/>
    <n v="0"/>
    <m/>
    <m/>
    <m/>
    <m/>
    <m/>
    <m/>
    <m/>
    <m/>
    <n v="1"/>
    <s v="2"/>
    <s v="2"/>
    <n v="1"/>
    <n v="3.7037037037037037"/>
    <n v="0"/>
    <n v="0"/>
    <n v="0"/>
    <n v="0"/>
    <n v="26"/>
    <n v="96.29629629629629"/>
    <n v="27"/>
  </r>
  <r>
    <s v="barbhairshop"/>
    <s v="barbhairshop"/>
    <m/>
    <m/>
    <m/>
    <m/>
    <m/>
    <m/>
    <m/>
    <m/>
    <s v="No"/>
    <n v="77"/>
    <m/>
    <m/>
    <x v="1"/>
    <d v="2019-03-12T05:37:56.000"/>
    <s v="#barbier #barbershop #barber #men #barbering #barbershopconnect #cannes #frenchriviera #cotedazur #movember #leroofcannes #evenementiel #menstyle #oldschool #lovemyjob #barbhairshop à… https://t.co/FDknpGmMJa"/>
    <s v="https://www.instagram.com/p/Bu5ZRNjB3dU/?utm_source=ig_twitter_share&amp;igshid=14nbrwplu3h71"/>
    <s v="instagram.com"/>
    <x v="26"/>
    <m/>
    <s v="http://pbs.twimg.com/profile_images/378800000500661491/67c800e34aed0872cfa5873c54aa4b81_normal.jpeg"/>
    <x v="59"/>
    <s v="https://twitter.com/#!/barbhairshop/status/1105342138382934017"/>
    <n v="43.55662"/>
    <n v="7.01671"/>
    <s v="1105342138382934017"/>
    <m/>
    <b v="0"/>
    <n v="0"/>
    <s v=""/>
    <b v="0"/>
    <s v="und"/>
    <m/>
    <s v=""/>
    <b v="0"/>
    <n v="0"/>
    <s v=""/>
    <s v="Instagram"/>
    <b v="0"/>
    <s v="1105342138382934017"/>
    <s v="Tweet"/>
    <n v="0"/>
    <n v="0"/>
    <s v="6.944769,43.5050121 _x000a_7.0740105,43.5050121 _x000a_7.0740105,43.5747458 _x000a_6.944769,43.5747458"/>
    <s v="France"/>
    <s v="FR"/>
    <s v="Cannes, France"/>
    <s v="002f75b6382e431e"/>
    <s v="Cannes"/>
    <s v="city"/>
    <s v="https://api.twitter.com/1.1/geo/id/002f75b6382e431e.json"/>
    <n v="1"/>
    <s v="2"/>
    <s v="2"/>
    <n v="0"/>
    <n v="0"/>
    <n v="0"/>
    <n v="0"/>
    <n v="0"/>
    <n v="0"/>
    <n v="17"/>
    <n v="100"/>
    <n v="17"/>
  </r>
  <r>
    <s v="martacuellar4"/>
    <s v="ceipsangil"/>
    <m/>
    <m/>
    <m/>
    <m/>
    <m/>
    <m/>
    <m/>
    <m/>
    <s v="No"/>
    <n v="78"/>
    <m/>
    <m/>
    <x v="0"/>
    <d v="2019-03-12T06:19:24.000"/>
    <s v="RT @ceipsangil: Miércoles 13 de marzo a las 13:15 tenéis una cita para conocer nuestro Centro ¡Os esperamos!#Jornadapuertasabiertas #Centro…"/>
    <m/>
    <m/>
    <x v="15"/>
    <m/>
    <s v="http://pbs.twimg.com/profile_images/2176952811/yo_normal.jpg"/>
    <x v="60"/>
    <s v="https://twitter.com/#!/martacuellar4/status/1105352573832302592"/>
    <m/>
    <m/>
    <s v="1105352573832302592"/>
    <m/>
    <b v="0"/>
    <n v="0"/>
    <s v=""/>
    <b v="0"/>
    <s v="es"/>
    <m/>
    <s v=""/>
    <b v="0"/>
    <n v="13"/>
    <s v="1103059689259102208"/>
    <s v="Twitter for Android"/>
    <b v="0"/>
    <s v="1103059689259102208"/>
    <s v="Tweet"/>
    <n v="0"/>
    <n v="0"/>
    <m/>
    <m/>
    <m/>
    <m/>
    <m/>
    <m/>
    <m/>
    <m/>
    <n v="1"/>
    <s v="10"/>
    <s v="10"/>
    <n v="0"/>
    <n v="0"/>
    <n v="0"/>
    <n v="0"/>
    <n v="0"/>
    <n v="0"/>
    <n v="21"/>
    <n v="100"/>
    <n v="21"/>
  </r>
  <r>
    <s v="alex_muc86"/>
    <s v="nurdertim"/>
    <m/>
    <m/>
    <m/>
    <m/>
    <m/>
    <m/>
    <m/>
    <m/>
    <s v="No"/>
    <n v="79"/>
    <m/>
    <m/>
    <x v="0"/>
    <d v="2019-03-12T07:52:08.000"/>
    <s v="Dem @nurdertim alles Gute zum Geburtstag. Möge dein Bart wieder so prächtig wachsen wie vor dem #Movember."/>
    <m/>
    <m/>
    <x v="0"/>
    <m/>
    <s v="http://pbs.twimg.com/profile_images/1064509253304705025/vcFZKIse_normal.jpg"/>
    <x v="61"/>
    <s v="https://twitter.com/#!/alex_muc86/status/1105375908876206080"/>
    <m/>
    <m/>
    <s v="1105375908876206080"/>
    <m/>
    <b v="0"/>
    <n v="1"/>
    <s v=""/>
    <b v="0"/>
    <s v="de"/>
    <m/>
    <s v=""/>
    <b v="0"/>
    <n v="0"/>
    <s v=""/>
    <s v="Twitter for Android"/>
    <b v="0"/>
    <s v="1105375908876206080"/>
    <s v="Tweet"/>
    <n v="0"/>
    <n v="0"/>
    <s v="11.360589,48.061634 _x000a_11.722918,48.061634 _x000a_11.722918,48.248124 _x000a_11.360589,48.248124"/>
    <s v="Germany"/>
    <s v="DE"/>
    <s v="Munich, Germany"/>
    <s v="37439688c6302728"/>
    <s v="Munich"/>
    <s v="city"/>
    <s v="https://api.twitter.com/1.1/geo/id/37439688c6302728.json"/>
    <n v="1"/>
    <s v="44"/>
    <s v="44"/>
    <n v="0"/>
    <n v="0"/>
    <n v="0"/>
    <n v="0"/>
    <n v="0"/>
    <n v="0"/>
    <n v="17"/>
    <n v="100"/>
    <n v="17"/>
  </r>
  <r>
    <s v="ceipsangil"/>
    <s v="ceipsangil"/>
    <m/>
    <m/>
    <m/>
    <m/>
    <m/>
    <m/>
    <m/>
    <m/>
    <s v="No"/>
    <n v="80"/>
    <m/>
    <m/>
    <x v="1"/>
    <d v="2019-03-05T22:28:18.000"/>
    <s v="Miércoles 13 de marzo a las 13:15 tenéis una cita para conocer nuestro Centro ¡Os esperamos!#Jornadapuertasabiertas #CentrosEducacyl #Nivel5TIC #SelloLeoTic #EducaciónResponsable #ER #Sellovidasaludable #FundaciónAlonsoLozano #EducaciónInclusiva #Centro11F #Movember y mucho más.. https://t.co/ibStFuaPQd"/>
    <m/>
    <m/>
    <x v="27"/>
    <s v="https://pbs.twimg.com/media/D07a7_IX0AEu9I-.jpg"/>
    <s v="https://pbs.twimg.com/media/D07a7_IX0AEu9I-.jpg"/>
    <x v="62"/>
    <s v="https://twitter.com/#!/ceipsangil/status/1103059689259102208"/>
    <m/>
    <m/>
    <s v="1103059689259102208"/>
    <m/>
    <b v="0"/>
    <n v="11"/>
    <s v=""/>
    <b v="0"/>
    <s v="es"/>
    <m/>
    <s v=""/>
    <b v="0"/>
    <n v="13"/>
    <s v=""/>
    <s v="Twitter for iPhone"/>
    <b v="0"/>
    <s v="1103059689259102208"/>
    <s v="Retweet"/>
    <n v="0"/>
    <n v="0"/>
    <s v="-4.928146,41.5231077 _x000a_-4.6308818,41.5231077 _x000a_-4.6308818,41.8155527 _x000a_-4.928146,41.8155527"/>
    <s v="Spain"/>
    <s v="ES"/>
    <s v="Valladolid, Spain"/>
    <s v="2afe3164f39d1b83"/>
    <s v="Valladolid"/>
    <s v="city"/>
    <s v="https://api.twitter.com/1.1/geo/id/2afe3164f39d1b83.json"/>
    <n v="1"/>
    <s v="10"/>
    <s v="10"/>
    <n v="0"/>
    <n v="0"/>
    <n v="0"/>
    <n v="0"/>
    <n v="0"/>
    <n v="0"/>
    <n v="31"/>
    <n v="100"/>
    <n v="31"/>
  </r>
  <r>
    <s v="isabelmarinero"/>
    <s v="ceipsangil"/>
    <m/>
    <m/>
    <m/>
    <m/>
    <m/>
    <m/>
    <m/>
    <m/>
    <s v="No"/>
    <n v="81"/>
    <m/>
    <m/>
    <x v="0"/>
    <d v="2019-03-12T09:08:30.000"/>
    <s v="RT @ceipsangil: Miércoles 13 de marzo a las 13:15 tenéis una cita para conocer nuestro Centro ¡Os esperamos!#Jornadapuertasabiertas #Centro…"/>
    <m/>
    <m/>
    <x v="15"/>
    <m/>
    <s v="http://pbs.twimg.com/profile_images/3320051330/8213957599282cd7effd2dea5eec8256_normal.jpeg"/>
    <x v="63"/>
    <s v="https://twitter.com/#!/isabelmarinero/status/1105395128729042946"/>
    <m/>
    <m/>
    <s v="1105395128729042946"/>
    <m/>
    <b v="0"/>
    <n v="0"/>
    <s v=""/>
    <b v="0"/>
    <s v="es"/>
    <m/>
    <s v=""/>
    <b v="0"/>
    <n v="13"/>
    <s v="1103059689259102208"/>
    <s v="Twitter for iPhone"/>
    <b v="0"/>
    <s v="1103059689259102208"/>
    <s v="Tweet"/>
    <n v="0"/>
    <n v="0"/>
    <m/>
    <m/>
    <m/>
    <m/>
    <m/>
    <m/>
    <m/>
    <m/>
    <n v="1"/>
    <s v="10"/>
    <s v="10"/>
    <n v="0"/>
    <n v="0"/>
    <n v="0"/>
    <n v="0"/>
    <n v="0"/>
    <n v="0"/>
    <n v="21"/>
    <n v="100"/>
    <n v="21"/>
  </r>
  <r>
    <s v="devxvda"/>
    <s v="movemberireland"/>
    <m/>
    <m/>
    <m/>
    <m/>
    <m/>
    <m/>
    <m/>
    <m/>
    <s v="No"/>
    <n v="82"/>
    <m/>
    <m/>
    <x v="0"/>
    <d v="2019-03-12T09:46:27.000"/>
    <s v="6 months ago I donated €845 to @MovemberIreland. Today I donated €820. Together we can help other men going through testicular and prostate cancer. #Movember"/>
    <m/>
    <m/>
    <x v="0"/>
    <m/>
    <s v="http://pbs.twimg.com/profile_images/990007035902251008/HAiYgjWG_normal.jpg"/>
    <x v="64"/>
    <s v="https://twitter.com/#!/devxvda/status/1105404679905787904"/>
    <m/>
    <m/>
    <s v="1105404679905787904"/>
    <m/>
    <b v="0"/>
    <n v="3"/>
    <s v=""/>
    <b v="0"/>
    <s v="en"/>
    <m/>
    <s v=""/>
    <b v="0"/>
    <n v="0"/>
    <s v=""/>
    <s v="Twitter Web Client"/>
    <b v="0"/>
    <s v="1105404679905787904"/>
    <s v="Tweet"/>
    <n v="0"/>
    <n v="0"/>
    <m/>
    <m/>
    <m/>
    <m/>
    <m/>
    <m/>
    <m/>
    <m/>
    <n v="1"/>
    <s v="5"/>
    <s v="5"/>
    <n v="0"/>
    <n v="0"/>
    <n v="1"/>
    <n v="4"/>
    <n v="0"/>
    <n v="0"/>
    <n v="24"/>
    <n v="96"/>
    <n v="25"/>
  </r>
  <r>
    <s v="thegymgroup"/>
    <s v="thegymgroup"/>
    <m/>
    <m/>
    <m/>
    <m/>
    <m/>
    <m/>
    <m/>
    <m/>
    <s v="No"/>
    <n v="83"/>
    <m/>
    <m/>
    <x v="1"/>
    <d v="2018-11-14T20:31:21.000"/>
    <s v="All of our gyms up and down the country are still going strong for Move for Movember Day. Remember we’re open 24 hours a day, so it’s not too late to get involved: https://t.co/vmaVVzfPdd _x000a_#MoveForMovemberDay #Movember #StopMenDyingTooYoung https://t.co/Bhko12H4dI"/>
    <s v="https://www.thegymgroup.com/movember"/>
    <s v="thegymgroup.com"/>
    <x v="28"/>
    <s v="https://pbs.twimg.com/media/Dr_XmqLWoAI5ZBl.jpg"/>
    <s v="https://pbs.twimg.com/media/Dr_XmqLWoAI5ZBl.jpg"/>
    <x v="65"/>
    <s v="https://twitter.com/#!/thegymgroup/status/1062805204465258497"/>
    <m/>
    <m/>
    <s v="1062805204465258497"/>
    <m/>
    <b v="0"/>
    <n v="7"/>
    <s v=""/>
    <b v="0"/>
    <s v="en"/>
    <m/>
    <s v=""/>
    <b v="0"/>
    <n v="3"/>
    <s v=""/>
    <s v="Twitter Web Client"/>
    <b v="0"/>
    <s v="1062805204465258497"/>
    <s v="Retweet"/>
    <n v="0"/>
    <n v="0"/>
    <m/>
    <m/>
    <m/>
    <m/>
    <m/>
    <m/>
    <m/>
    <m/>
    <n v="1"/>
    <s v="43"/>
    <s v="43"/>
    <n v="1"/>
    <n v="2.6315789473684212"/>
    <n v="0"/>
    <n v="0"/>
    <n v="0"/>
    <n v="0"/>
    <n v="37"/>
    <n v="97.36842105263158"/>
    <n v="38"/>
  </r>
  <r>
    <s v="dangeezer3"/>
    <s v="thegymgroup"/>
    <m/>
    <m/>
    <m/>
    <m/>
    <m/>
    <m/>
    <m/>
    <m/>
    <s v="No"/>
    <n v="84"/>
    <m/>
    <m/>
    <x v="0"/>
    <d v="2019-03-12T09:49:46.000"/>
    <s v="RT @TheGymGroup: All of our gyms up and down the country are still going strong for Move for Movember Day. Remember we’re open 24 hours a d…"/>
    <m/>
    <m/>
    <x v="4"/>
    <m/>
    <s v="http://pbs.twimg.com/profile_images/1105065176041168904/4IPOJQ-t_normal.jpg"/>
    <x v="66"/>
    <s v="https://twitter.com/#!/dangeezer3/status/1105405513934798849"/>
    <m/>
    <m/>
    <s v="1105405513934798849"/>
    <m/>
    <b v="0"/>
    <n v="0"/>
    <s v=""/>
    <b v="0"/>
    <s v="en"/>
    <m/>
    <s v=""/>
    <b v="0"/>
    <n v="3"/>
    <s v="1062805204465258497"/>
    <s v="Twitter for Android"/>
    <b v="0"/>
    <s v="1062805204465258497"/>
    <s v="Tweet"/>
    <n v="0"/>
    <n v="0"/>
    <m/>
    <m/>
    <m/>
    <m/>
    <m/>
    <m/>
    <m/>
    <m/>
    <n v="1"/>
    <s v="43"/>
    <s v="43"/>
    <n v="1"/>
    <n v="3.5714285714285716"/>
    <n v="0"/>
    <n v="0"/>
    <n v="0"/>
    <n v="0"/>
    <n v="27"/>
    <n v="96.42857142857143"/>
    <n v="28"/>
  </r>
  <r>
    <s v="mannanzaheer"/>
    <s v="nakvitazi"/>
    <m/>
    <m/>
    <m/>
    <m/>
    <m/>
    <m/>
    <m/>
    <m/>
    <s v="No"/>
    <n v="85"/>
    <m/>
    <m/>
    <x v="2"/>
    <d v="2019-03-12T11:51:12.000"/>
    <s v="@NakviTazi We have a whole month... November it is... _x000a_#Movember"/>
    <m/>
    <m/>
    <x v="0"/>
    <m/>
    <s v="http://pbs.twimg.com/profile_images/1102868304362946562/bND2b0N6_normal.jpg"/>
    <x v="67"/>
    <s v="https://twitter.com/#!/mannanzaheer/status/1105436072245452807"/>
    <m/>
    <m/>
    <s v="1105436072245452807"/>
    <s v="1105370046195367937"/>
    <b v="0"/>
    <n v="0"/>
    <s v="949163199856865281"/>
    <b v="0"/>
    <s v="en"/>
    <m/>
    <s v=""/>
    <b v="0"/>
    <n v="0"/>
    <s v=""/>
    <s v="Twitter for Android"/>
    <b v="0"/>
    <s v="1105370046195367937"/>
    <s v="Tweet"/>
    <n v="0"/>
    <n v="0"/>
    <m/>
    <m/>
    <m/>
    <m/>
    <m/>
    <m/>
    <m/>
    <m/>
    <n v="1"/>
    <s v="42"/>
    <s v="42"/>
    <n v="0"/>
    <n v="0"/>
    <n v="0"/>
    <n v="0"/>
    <n v="0"/>
    <n v="0"/>
    <n v="10"/>
    <n v="100"/>
    <n v="10"/>
  </r>
  <r>
    <s v="tomastpcosta"/>
    <s v="charl"/>
    <m/>
    <m/>
    <m/>
    <m/>
    <m/>
    <m/>
    <m/>
    <m/>
    <s v="No"/>
    <n v="86"/>
    <m/>
    <m/>
    <x v="0"/>
    <d v="2019-03-12T12:38:54.000"/>
    <s v="RT @alfaromeoracing: They both managed to pick out a top-notch #Movember moustache, but can they find where to pin it?_x000a__x000a_Find out how @Charl…"/>
    <m/>
    <m/>
    <x v="0"/>
    <m/>
    <s v="http://pbs.twimg.com/profile_images/984796927534551040/oXvWWnqZ_normal.jpg"/>
    <x v="68"/>
    <s v="https://twitter.com/#!/tomastpcosta/status/1105448078746832896"/>
    <m/>
    <m/>
    <s v="1105448078746832896"/>
    <m/>
    <b v="0"/>
    <n v="0"/>
    <s v=""/>
    <b v="0"/>
    <s v="en"/>
    <m/>
    <s v=""/>
    <b v="0"/>
    <n v="199"/>
    <s v="1056576633275060224"/>
    <s v="Twitter for iPhone"/>
    <b v="0"/>
    <s v="1056576633275060224"/>
    <s v="Tweet"/>
    <n v="0"/>
    <n v="0"/>
    <m/>
    <m/>
    <m/>
    <m/>
    <m/>
    <m/>
    <m/>
    <m/>
    <n v="1"/>
    <s v="15"/>
    <s v="15"/>
    <n v="1"/>
    <n v="4"/>
    <n v="0"/>
    <n v="0"/>
    <n v="0"/>
    <n v="0"/>
    <n v="24"/>
    <n v="96"/>
    <n v="25"/>
  </r>
  <r>
    <s v="link_mag"/>
    <s v="bpoolmusicrun"/>
    <m/>
    <m/>
    <m/>
    <m/>
    <m/>
    <m/>
    <m/>
    <m/>
    <s v="Yes"/>
    <n v="88"/>
    <m/>
    <m/>
    <x v="0"/>
    <d v="2019-03-12T12:18:18.000"/>
    <s v="Bands on the Run _x000a__x000a_The Blackpool Music Run Festival returns on Sunday 16th June_x000a__x000a_https://t.co/G1qRukdvNr_x000a__x000a_@bpoolmusicrun #blackpool #musicrun #BMR2019 #blackpoolrocks #blackpoolbands #movember https://t.co/3DhLCQHoDO"/>
    <s v="https://www.link-mag.co.uk/news/bands-on-the-run/"/>
    <s v="co.uk"/>
    <x v="29"/>
    <s v="https://pbs.twimg.com/media/D1dScWWWkAA5PmE.jpg"/>
    <s v="https://pbs.twimg.com/media/D1dScWWWkAA5PmE.jpg"/>
    <x v="69"/>
    <s v="https://twitter.com/#!/link_mag/status/1105442891307069441"/>
    <m/>
    <m/>
    <s v="1105442891307069441"/>
    <m/>
    <b v="0"/>
    <n v="0"/>
    <s v=""/>
    <b v="0"/>
    <s v="en"/>
    <m/>
    <s v=""/>
    <b v="0"/>
    <n v="0"/>
    <s v=""/>
    <s v="Twitter Web Client"/>
    <b v="0"/>
    <s v="1105442891307069441"/>
    <s v="Tweet"/>
    <n v="0"/>
    <n v="0"/>
    <m/>
    <m/>
    <m/>
    <m/>
    <m/>
    <m/>
    <m/>
    <m/>
    <n v="1"/>
    <s v="41"/>
    <s v="41"/>
    <n v="0"/>
    <n v="0"/>
    <n v="0"/>
    <n v="0"/>
    <n v="0"/>
    <n v="0"/>
    <n v="21"/>
    <n v="100"/>
    <n v="21"/>
  </r>
  <r>
    <s v="bpoolmusicrun"/>
    <s v="link_mag"/>
    <m/>
    <m/>
    <m/>
    <m/>
    <m/>
    <m/>
    <m/>
    <m/>
    <s v="Yes"/>
    <n v="89"/>
    <m/>
    <m/>
    <x v="0"/>
    <d v="2019-03-12T14:28:10.000"/>
    <s v="RT @LINK_MAG: Bands on the Run _x000a__x000a_The Blackpool Music Run Festival returns on Sunday 16th June_x000a__x000a_https://t.co/G1qRukdvNr_x000a__x000a_@bpoolmusicrun #bla…"/>
    <s v="https://www.link-mag.co.uk/news/bands-on-the-run/"/>
    <s v="co.uk"/>
    <x v="4"/>
    <m/>
    <s v="http://pbs.twimg.com/profile_images/1047570112293867520/L_uN8jWZ_normal.jpg"/>
    <x v="70"/>
    <s v="https://twitter.com/#!/bpoolmusicrun/status/1105475576624828417"/>
    <m/>
    <m/>
    <s v="1105475576624828417"/>
    <m/>
    <b v="0"/>
    <n v="0"/>
    <s v=""/>
    <b v="0"/>
    <s v="en"/>
    <m/>
    <s v=""/>
    <b v="0"/>
    <n v="1"/>
    <s v="1105442891307069441"/>
    <s v="Twitter for Android"/>
    <b v="0"/>
    <s v="1105442891307069441"/>
    <s v="Tweet"/>
    <n v="0"/>
    <n v="0"/>
    <m/>
    <m/>
    <m/>
    <m/>
    <m/>
    <m/>
    <m/>
    <m/>
    <n v="1"/>
    <s v="41"/>
    <s v="41"/>
    <n v="0"/>
    <n v="0"/>
    <n v="0"/>
    <n v="0"/>
    <n v="0"/>
    <n v="0"/>
    <n v="18"/>
    <n v="100"/>
    <n v="18"/>
  </r>
  <r>
    <s v="havebike"/>
    <s v="havebike"/>
    <m/>
    <m/>
    <m/>
    <m/>
    <m/>
    <m/>
    <m/>
    <m/>
    <s v="No"/>
    <n v="90"/>
    <m/>
    <m/>
    <x v="1"/>
    <d v="2019-03-12T14:38:01.000"/>
    <s v="These moustachio'd chaps are #cycling from London to Japan for #Movember _x000a_👨🏻👨🏽👌🏻🚲🇬🇧🇯🇵 https://t.co/suDBYE800C"/>
    <s v="https://twitter.com/HairyHandlebars/status/1039452352011542529"/>
    <s v="twitter.com"/>
    <x v="30"/>
    <m/>
    <s v="http://pbs.twimg.com/profile_images/499854755925991424/dSyVkDQz_normal.png"/>
    <x v="71"/>
    <s v="https://twitter.com/#!/havebike/status/1105478055676571648"/>
    <m/>
    <m/>
    <s v="1105478055676571648"/>
    <m/>
    <b v="0"/>
    <n v="1"/>
    <s v=""/>
    <b v="1"/>
    <s v="en"/>
    <m/>
    <s v="1039452352011542529"/>
    <b v="0"/>
    <n v="0"/>
    <s v=""/>
    <s v="Twitter Web Client"/>
    <b v="0"/>
    <s v="1105478055676571648"/>
    <s v="Tweet"/>
    <n v="0"/>
    <n v="0"/>
    <m/>
    <m/>
    <m/>
    <m/>
    <m/>
    <m/>
    <m/>
    <m/>
    <n v="1"/>
    <s v="2"/>
    <s v="2"/>
    <n v="0"/>
    <n v="0"/>
    <n v="0"/>
    <n v="0"/>
    <n v="0"/>
    <n v="0"/>
    <n v="11"/>
    <n v="100"/>
    <n v="11"/>
  </r>
  <r>
    <s v="artstmi"/>
    <s v="movemberjp"/>
    <m/>
    <m/>
    <m/>
    <m/>
    <m/>
    <m/>
    <m/>
    <m/>
    <s v="No"/>
    <n v="91"/>
    <m/>
    <m/>
    <x v="0"/>
    <d v="2019-03-12T15:34:30.000"/>
    <s v="RT @movemberjp: 【お髭ペン】_x000a_こんなMovemberにぴったりgoodsを_x000a_どこでget出来るの。。。( ˙灬˙ ก) 💙_x000a_というわけで✨_x000a_行ってきました！_x000a__x000a_#Flyingtiger #Movember https://t.co/9V7cZ5tlX1"/>
    <m/>
    <m/>
    <x v="31"/>
    <s v="https://pbs.twimg.com/media/D0k46jXVYAIlRN9.jpg"/>
    <s v="https://pbs.twimg.com/media/D0k46jXVYAIlRN9.jpg"/>
    <x v="72"/>
    <s v="https://twitter.com/#!/artstmi/status/1105492267245101056"/>
    <m/>
    <m/>
    <s v="1105492267245101056"/>
    <m/>
    <b v="0"/>
    <n v="0"/>
    <s v=""/>
    <b v="0"/>
    <s v="ja"/>
    <m/>
    <s v=""/>
    <b v="0"/>
    <n v="12"/>
    <s v="1101475507340664832"/>
    <s v="Twitter for iPhone"/>
    <b v="0"/>
    <s v="1101475507340664832"/>
    <s v="Tweet"/>
    <n v="0"/>
    <n v="0"/>
    <m/>
    <m/>
    <m/>
    <m/>
    <m/>
    <m/>
    <m/>
    <m/>
    <n v="1"/>
    <s v="6"/>
    <s v="6"/>
    <n v="0"/>
    <n v="0"/>
    <n v="0"/>
    <n v="0"/>
    <n v="0"/>
    <n v="0"/>
    <n v="11"/>
    <n v="100"/>
    <n v="11"/>
  </r>
  <r>
    <s v="mymazinlife"/>
    <s v="mymazinlife"/>
    <m/>
    <m/>
    <m/>
    <m/>
    <m/>
    <m/>
    <m/>
    <m/>
    <s v="No"/>
    <n v="92"/>
    <m/>
    <m/>
    <x v="1"/>
    <d v="2019-03-12T22:57:05.000"/>
    <s v="این آقا شاید فراموش کرده که این همه مرد هستند که ماه نوامبر به خاطر اطلاع رسانی سبیل می گذارند و یا ریش‌هاشون را نمی تراشند. _x000a_#noshavenovember _x000a_#movember https://t.co/xq251P5qnI"/>
    <s v="https://twitter.com/elhamns/status/1105366915663376384"/>
    <s v="twitter.com"/>
    <x v="32"/>
    <m/>
    <s v="http://pbs.twimg.com/profile_images/1012350170179108865/t7ZTa91R_normal.jpg"/>
    <x v="73"/>
    <s v="https://twitter.com/#!/mymazinlife/status/1105603647755317249"/>
    <m/>
    <m/>
    <s v="1105603647755317249"/>
    <m/>
    <b v="0"/>
    <n v="17"/>
    <s v=""/>
    <b v="1"/>
    <s v="fa"/>
    <m/>
    <s v="1105366915663376384"/>
    <b v="0"/>
    <n v="0"/>
    <s v=""/>
    <s v="Twitter for iPhone"/>
    <b v="0"/>
    <s v="1105603647755317249"/>
    <s v="Tweet"/>
    <n v="0"/>
    <n v="0"/>
    <m/>
    <m/>
    <m/>
    <m/>
    <m/>
    <m/>
    <m/>
    <m/>
    <n v="1"/>
    <s v="2"/>
    <s v="2"/>
    <n v="0"/>
    <n v="0"/>
    <n v="0"/>
    <n v="0"/>
    <n v="0"/>
    <n v="0"/>
    <n v="29"/>
    <n v="100"/>
    <n v="29"/>
  </r>
  <r>
    <s v="unrulyco"/>
    <s v="iabuk"/>
    <m/>
    <m/>
    <m/>
    <m/>
    <m/>
    <m/>
    <m/>
    <m/>
    <s v="No"/>
    <n v="93"/>
    <m/>
    <m/>
    <x v="0"/>
    <d v="2019-03-13T16:16:09.000"/>
    <s v="Great session from @NewsUK Mark Fields @IABUK this afternoon on delivering an incredibly successful #movember campaign https://t.co/NEdq0mWBxK"/>
    <m/>
    <m/>
    <x v="0"/>
    <s v="https://pbs.twimg.com/media/D1jSevTWsAUoRjz.jpg"/>
    <s v="https://pbs.twimg.com/media/D1jSevTWsAUoRjz.jpg"/>
    <x v="74"/>
    <s v="https://twitter.com/#!/unrulyco/status/1105865138777792512"/>
    <m/>
    <m/>
    <s v="1105865138777792512"/>
    <m/>
    <b v="0"/>
    <n v="0"/>
    <s v=""/>
    <b v="0"/>
    <s v="en"/>
    <m/>
    <s v=""/>
    <b v="0"/>
    <n v="0"/>
    <s v=""/>
    <s v="Twitter for iPhone"/>
    <b v="0"/>
    <s v="1105865138777792512"/>
    <s v="Tweet"/>
    <n v="0"/>
    <n v="0"/>
    <m/>
    <m/>
    <m/>
    <m/>
    <m/>
    <m/>
    <m/>
    <m/>
    <n v="1"/>
    <s v="24"/>
    <s v="24"/>
    <m/>
    <m/>
    <m/>
    <m/>
    <m/>
    <m/>
    <m/>
    <m/>
    <m/>
  </r>
  <r>
    <s v="acredite_co"/>
    <s v="acredite_co"/>
    <m/>
    <m/>
    <m/>
    <m/>
    <m/>
    <m/>
    <m/>
    <m/>
    <s v="No"/>
    <n v="95"/>
    <m/>
    <m/>
    <x v="1"/>
    <d v="2019-03-13T22:41:40.000"/>
    <s v="Be bearded. Be brave. #Movember e Novembro Azul. _x000a_Leia este e outros artigos no blog da AcrediteCo! https://t.co/uqYOdWcRJJ #barba #barbudo #beard #bearded #bigode"/>
    <s v="https://acredite.co/movember-novembro-azul/?utm_source=ReviveOldPost&amp;utm_medium=social&amp;utm_campaign=ReviveOldPost"/>
    <s v="acredite.co"/>
    <x v="33"/>
    <m/>
    <s v="http://pbs.twimg.com/profile_images/748552404665241600/vH8AHajP_normal.jpg"/>
    <x v="75"/>
    <s v="https://twitter.com/#!/acredite_co/status/1105962156678414336"/>
    <m/>
    <m/>
    <s v="1105962156678414336"/>
    <m/>
    <b v="0"/>
    <n v="0"/>
    <s v=""/>
    <b v="0"/>
    <s v="pt"/>
    <m/>
    <s v=""/>
    <b v="0"/>
    <n v="0"/>
    <s v=""/>
    <s v="AcrediteCoOldTweets"/>
    <b v="0"/>
    <s v="1105962156678414336"/>
    <s v="Tweet"/>
    <n v="0"/>
    <n v="0"/>
    <m/>
    <m/>
    <m/>
    <m/>
    <m/>
    <m/>
    <m/>
    <m/>
    <n v="1"/>
    <s v="2"/>
    <s v="2"/>
    <n v="1"/>
    <n v="4.545454545454546"/>
    <n v="0"/>
    <n v="0"/>
    <n v="0"/>
    <n v="0"/>
    <n v="21"/>
    <n v="95.45454545454545"/>
    <n v="22"/>
  </r>
  <r>
    <s v="rtmonson"/>
    <s v="matt_dumba"/>
    <m/>
    <m/>
    <m/>
    <m/>
    <m/>
    <m/>
    <m/>
    <m/>
    <s v="No"/>
    <n v="96"/>
    <m/>
    <m/>
    <x v="2"/>
    <d v="2019-03-14T01:43:53.000"/>
    <s v="@matt_dumba Way to go!_x000a_Thanks for being a force of positivity!_x000a__x000a_Best wishes on a swift and sure recovery. The Wild need ya back._x000a__x000a_And #Movember"/>
    <m/>
    <m/>
    <x v="0"/>
    <m/>
    <s v="http://pbs.twimg.com/profile_images/534182779756355585/ih0HaFxu_normal.jpeg"/>
    <x v="76"/>
    <s v="https://twitter.com/#!/rtmonson/status/1106008013880610816"/>
    <m/>
    <m/>
    <s v="1106008013880610816"/>
    <s v="1105875921909760006"/>
    <b v="0"/>
    <n v="0"/>
    <s v="3798698893"/>
    <b v="0"/>
    <s v="en"/>
    <m/>
    <s v=""/>
    <b v="0"/>
    <n v="0"/>
    <s v=""/>
    <s v="Twitter for Android"/>
    <b v="0"/>
    <s v="1105875921909760006"/>
    <s v="Tweet"/>
    <n v="0"/>
    <n v="0"/>
    <s v="-93.329515,44.889964 _x000a_-93.194578,44.889964 _x000a_-93.194578,45.051257 _x000a_-93.329515,45.051257"/>
    <s v="United States"/>
    <s v="US"/>
    <s v="Minneapolis, MN"/>
    <s v="8e9665cec9370f0f"/>
    <s v="Minneapolis"/>
    <s v="city"/>
    <s v="https://api.twitter.com/1.1/geo/id/8e9665cec9370f0f.json"/>
    <n v="1"/>
    <s v="40"/>
    <s v="40"/>
    <n v="3"/>
    <n v="11.538461538461538"/>
    <n v="1"/>
    <n v="3.8461538461538463"/>
    <n v="0"/>
    <n v="0"/>
    <n v="22"/>
    <n v="84.61538461538461"/>
    <n v="26"/>
  </r>
  <r>
    <s v="bunckie"/>
    <s v="bunckie"/>
    <m/>
    <m/>
    <m/>
    <m/>
    <m/>
    <m/>
    <m/>
    <m/>
    <s v="No"/>
    <n v="97"/>
    <m/>
    <m/>
    <x v="1"/>
    <d v="2019-03-14T12:05:02.000"/>
    <s v="Doneer om mijn vriend(in) dit jaar in #Movember te helpen broodnodige fondsen te werven voor de #gezondheidvandeman – voor alle vaders, broers, zoons en vrienden in ons leven. Voorkom dat mannen te jong overlijden."/>
    <m/>
    <m/>
    <x v="34"/>
    <m/>
    <s v="http://abs.twimg.com/sticky/default_profile_images/default_profile_normal.png"/>
    <x v="77"/>
    <s v="https://twitter.com/#!/bunckie/status/1106164332205875201"/>
    <m/>
    <m/>
    <s v="1106164332205875201"/>
    <m/>
    <b v="0"/>
    <n v="0"/>
    <s v=""/>
    <b v="0"/>
    <s v="nl"/>
    <m/>
    <s v=""/>
    <b v="0"/>
    <n v="0"/>
    <s v=""/>
    <s v="Twitter Web Client"/>
    <b v="0"/>
    <s v="1106164332205875201"/>
    <s v="Tweet"/>
    <n v="0"/>
    <n v="0"/>
    <m/>
    <m/>
    <m/>
    <m/>
    <m/>
    <m/>
    <m/>
    <m/>
    <n v="1"/>
    <s v="2"/>
    <s v="2"/>
    <n v="0"/>
    <n v="0"/>
    <n v="0"/>
    <n v="0"/>
    <n v="0"/>
    <n v="0"/>
    <n v="34"/>
    <n v="100"/>
    <n v="34"/>
  </r>
  <r>
    <s v="ecuadordon"/>
    <s v="thebeardadvent"/>
    <m/>
    <m/>
    <m/>
    <m/>
    <m/>
    <m/>
    <m/>
    <m/>
    <s v="No"/>
    <n v="98"/>
    <m/>
    <m/>
    <x v="0"/>
    <d v="2019-03-14T14:40:42.000"/>
    <s v="RT @NSRasta: It was getting a little 'ratty' looking #Movember to March, @TheBeardAdvent and there is no #cellular where I shaved it. You w…"/>
    <m/>
    <m/>
    <x v="35"/>
    <m/>
    <s v="http://pbs.twimg.com/profile_images/464031460127551488/vaj0byGY_normal.jpeg"/>
    <x v="78"/>
    <s v="https://twitter.com/#!/ecuadordon/status/1106203504404762625"/>
    <m/>
    <m/>
    <s v="1106203504404762625"/>
    <m/>
    <b v="0"/>
    <n v="0"/>
    <s v=""/>
    <b v="0"/>
    <s v="en"/>
    <m/>
    <s v=""/>
    <b v="0"/>
    <n v="1"/>
    <s v="1106150253626122240"/>
    <s v="Twitter Web Client"/>
    <b v="0"/>
    <s v="1106150253626122240"/>
    <s v="Tweet"/>
    <n v="0"/>
    <n v="0"/>
    <m/>
    <m/>
    <m/>
    <m/>
    <m/>
    <m/>
    <m/>
    <m/>
    <n v="1"/>
    <s v="9"/>
    <s v="9"/>
    <m/>
    <m/>
    <m/>
    <m/>
    <m/>
    <m/>
    <m/>
    <m/>
    <m/>
  </r>
  <r>
    <s v="ruby_redsky"/>
    <s v="ruby_redsky"/>
    <m/>
    <m/>
    <m/>
    <m/>
    <m/>
    <m/>
    <m/>
    <m/>
    <s v="No"/>
    <n v="100"/>
    <m/>
    <m/>
    <x v="1"/>
    <d v="2019-03-14T19:16:07.000"/>
    <s v="#movember rings https://t.co/1zXGtc2n5z  https://t.co/EHFAENVvW5   #gadgets#gift"/>
    <s v="https://www.ebay.co.uk/str/rubyredsky"/>
    <s v="co.uk"/>
    <x v="0"/>
    <s v="https://pbs.twimg.com/media/CpsiswcWgAAbhUV.jpg"/>
    <s v="https://pbs.twimg.com/media/CpsiswcWgAAbhUV.jpg"/>
    <x v="79"/>
    <s v="https://twitter.com/#!/ruby_redsky/status/1106272817790808064"/>
    <m/>
    <m/>
    <s v="1106272817790808064"/>
    <m/>
    <b v="0"/>
    <n v="0"/>
    <s v=""/>
    <b v="0"/>
    <s v="en"/>
    <m/>
    <s v=""/>
    <b v="0"/>
    <n v="0"/>
    <s v=""/>
    <s v="myautotweeterproapp 5"/>
    <b v="0"/>
    <s v="1106272817790808064"/>
    <s v="Tweet"/>
    <n v="0"/>
    <n v="0"/>
    <m/>
    <m/>
    <m/>
    <m/>
    <m/>
    <m/>
    <m/>
    <m/>
    <n v="1"/>
    <s v="2"/>
    <s v="2"/>
    <n v="0"/>
    <n v="0"/>
    <n v="0"/>
    <n v="0"/>
    <n v="0"/>
    <n v="0"/>
    <n v="4"/>
    <n v="100"/>
    <n v="4"/>
  </r>
  <r>
    <s v="happydogsocial"/>
    <s v="happydogsocial"/>
    <m/>
    <m/>
    <m/>
    <m/>
    <m/>
    <m/>
    <m/>
    <m/>
    <s v="No"/>
    <n v="101"/>
    <m/>
    <m/>
    <x v="1"/>
    <d v="2019-03-14T20:39:03.000"/>
    <s v="From the #icebucketchallenge to #movember, charity campaigns that go viral are a great example of how social media can be used positively._x000a__x000a_Here’s the latest:_x000a_#Trashtag: The online challenge cleaning places up https://t.co/sJl6HZKl7D_x000a__x000a_I love a feel-good #socialmedia story!"/>
    <s v="https://www.bbc.co.uk/news/world-47536861"/>
    <s v="co.uk"/>
    <x v="36"/>
    <m/>
    <s v="http://pbs.twimg.com/profile_images/1100112160016027650/SEC57l4b_normal.jpg"/>
    <x v="80"/>
    <s v="https://twitter.com/#!/happydogsocial/status/1106293687955439616"/>
    <m/>
    <m/>
    <s v="1106293687955439616"/>
    <m/>
    <b v="0"/>
    <n v="0"/>
    <s v=""/>
    <b v="0"/>
    <s v="en"/>
    <m/>
    <s v=""/>
    <b v="0"/>
    <n v="0"/>
    <s v=""/>
    <s v="Twitter for iPhone"/>
    <b v="0"/>
    <s v="1106293687955439616"/>
    <s v="Tweet"/>
    <n v="0"/>
    <n v="0"/>
    <m/>
    <m/>
    <m/>
    <m/>
    <m/>
    <m/>
    <m/>
    <m/>
    <n v="1"/>
    <s v="2"/>
    <s v="2"/>
    <n v="4"/>
    <n v="10"/>
    <n v="0"/>
    <n v="0"/>
    <n v="0"/>
    <n v="0"/>
    <n v="36"/>
    <n v="90"/>
    <n v="40"/>
  </r>
  <r>
    <s v="blackdiamondbdn"/>
    <s v="blackdiamondbdn"/>
    <m/>
    <m/>
    <m/>
    <m/>
    <m/>
    <m/>
    <m/>
    <m/>
    <s v="No"/>
    <n v="102"/>
    <m/>
    <m/>
    <x v="1"/>
    <d v="2019-03-14T20:41:23.000"/>
    <s v="A throwback from Tom's mustache back in November for our Movember mustache contest! He was the winner and won an American Express Gift Card!_x000a__x000a_#tbt #throwback #Movember https://t.co/CPnm3x0E1g"/>
    <m/>
    <m/>
    <x v="37"/>
    <s v="https://pbs.twimg.com/media/D1pYh_gX0AIut_5.jpg"/>
    <s v="https://pbs.twimg.com/media/D1pYh_gX0AIut_5.jpg"/>
    <x v="81"/>
    <s v="https://twitter.com/#!/blackdiamondbdn/status/1106294272586907649"/>
    <m/>
    <m/>
    <s v="1106294272586907649"/>
    <m/>
    <b v="0"/>
    <n v="0"/>
    <s v=""/>
    <b v="0"/>
    <s v="en"/>
    <m/>
    <s v=""/>
    <b v="0"/>
    <n v="0"/>
    <s v=""/>
    <s v="Twitter Web Client"/>
    <b v="0"/>
    <s v="1106294272586907649"/>
    <s v="Tweet"/>
    <n v="0"/>
    <n v="0"/>
    <m/>
    <m/>
    <m/>
    <m/>
    <m/>
    <m/>
    <m/>
    <m/>
    <n v="1"/>
    <s v="2"/>
    <s v="2"/>
    <n v="2"/>
    <n v="7.407407407407407"/>
    <n v="0"/>
    <n v="0"/>
    <n v="0"/>
    <n v="0"/>
    <n v="25"/>
    <n v="92.5925925925926"/>
    <n v="27"/>
  </r>
  <r>
    <s v="zorro_7cu"/>
    <s v="goalies119"/>
    <m/>
    <m/>
    <m/>
    <m/>
    <m/>
    <m/>
    <m/>
    <m/>
    <s v="No"/>
    <n v="103"/>
    <m/>
    <m/>
    <x v="0"/>
    <d v="2019-03-14T21:07:17.000"/>
    <s v="RT @goalies119: As it’s November I’ll post a goalkeeper with a moustache every day this #Movember month. No.16 is Rene Higuita. #goalkeeper…"/>
    <m/>
    <m/>
    <x v="38"/>
    <m/>
    <s v="http://pbs.twimg.com/profile_images/1038190108548231170/bGwJq7re_normal.jpg"/>
    <x v="82"/>
    <s v="https://twitter.com/#!/zorro_7cu/status/1106300792317734912"/>
    <m/>
    <m/>
    <s v="1106300792317734912"/>
    <m/>
    <b v="0"/>
    <n v="0"/>
    <s v=""/>
    <b v="0"/>
    <s v="en"/>
    <m/>
    <s v=""/>
    <b v="0"/>
    <n v="2"/>
    <s v="1063319231972982786"/>
    <s v="Twitter Web Client"/>
    <b v="0"/>
    <s v="1063319231972982786"/>
    <s v="Tweet"/>
    <n v="0"/>
    <n v="0"/>
    <m/>
    <m/>
    <m/>
    <m/>
    <m/>
    <m/>
    <m/>
    <m/>
    <n v="1"/>
    <s v="4"/>
    <s v="4"/>
    <n v="0"/>
    <n v="0"/>
    <n v="0"/>
    <n v="0"/>
    <n v="0"/>
    <n v="0"/>
    <n v="25"/>
    <n v="100"/>
    <n v="25"/>
  </r>
  <r>
    <s v="blueskieschina"/>
    <s v="jeremyclarkson"/>
    <m/>
    <m/>
    <m/>
    <m/>
    <m/>
    <m/>
    <m/>
    <m/>
    <s v="No"/>
    <n v="104"/>
    <m/>
    <m/>
    <x v="2"/>
    <d v="2019-03-15T02:08:36.000"/>
    <s v="@JeremyClarkson #Movember dare you"/>
    <m/>
    <m/>
    <x v="0"/>
    <m/>
    <s v="http://pbs.twimg.com/profile_images/1074609891300392960/1IH0lkcV_normal.jpg"/>
    <x v="83"/>
    <s v="https://twitter.com/#!/blueskieschina/status/1106376618648330240"/>
    <m/>
    <m/>
    <s v="1106376618648330240"/>
    <s v="1104646197850107904"/>
    <b v="0"/>
    <n v="0"/>
    <s v="527526077"/>
    <b v="0"/>
    <s v="en"/>
    <m/>
    <s v=""/>
    <b v="0"/>
    <n v="0"/>
    <s v=""/>
    <s v="Twitter Web Client"/>
    <b v="0"/>
    <s v="1104646197850107904"/>
    <s v="Tweet"/>
    <n v="0"/>
    <n v="0"/>
    <m/>
    <m/>
    <m/>
    <m/>
    <m/>
    <m/>
    <m/>
    <m/>
    <n v="1"/>
    <s v="23"/>
    <s v="23"/>
    <n v="0"/>
    <n v="0"/>
    <n v="0"/>
    <n v="0"/>
    <n v="0"/>
    <n v="0"/>
    <n v="4"/>
    <n v="100"/>
    <n v="4"/>
  </r>
  <r>
    <s v="maggiesmersey"/>
    <s v="maggiesmersey"/>
    <m/>
    <m/>
    <m/>
    <m/>
    <m/>
    <m/>
    <m/>
    <m/>
    <s v="No"/>
    <n v="105"/>
    <m/>
    <m/>
    <x v="1"/>
    <d v="2019-03-15T16:01:31.000"/>
    <s v="This weeks Friday Fundraiser goes to Paul Rodgers. Paul has raised a massive £180 for Maggie's by taking part in Movember. Paul shaved off his beard and grew a groovy mustache in it's place - how amazing! Thank you so much for all of your support Paul and well done!! #movember https://t.co/wjbklkXZNc"/>
    <m/>
    <m/>
    <x v="0"/>
    <s v="https://pbs.twimg.com/media/D1tiUBrX0Ao-DLq.jpg"/>
    <s v="https://pbs.twimg.com/media/D1tiUBrX0Ao-DLq.jpg"/>
    <x v="84"/>
    <s v="https://twitter.com/#!/maggiesmersey/status/1106586231431970816"/>
    <m/>
    <m/>
    <s v="1106586231431970816"/>
    <m/>
    <b v="0"/>
    <n v="2"/>
    <s v=""/>
    <b v="0"/>
    <s v="en"/>
    <m/>
    <s v=""/>
    <b v="0"/>
    <n v="0"/>
    <s v=""/>
    <s v="Hootsuite Inc."/>
    <b v="0"/>
    <s v="1106586231431970816"/>
    <s v="Tweet"/>
    <n v="0"/>
    <n v="0"/>
    <m/>
    <m/>
    <m/>
    <m/>
    <m/>
    <m/>
    <m/>
    <m/>
    <n v="1"/>
    <s v="2"/>
    <s v="2"/>
    <n v="4"/>
    <n v="8"/>
    <n v="0"/>
    <n v="0"/>
    <n v="0"/>
    <n v="0"/>
    <n v="46"/>
    <n v="92"/>
    <n v="50"/>
  </r>
  <r>
    <s v="gpsconsultingco"/>
    <s v="gpsconsultingco"/>
    <m/>
    <m/>
    <m/>
    <m/>
    <m/>
    <m/>
    <m/>
    <m/>
    <s v="No"/>
    <n v="106"/>
    <m/>
    <m/>
    <x v="1"/>
    <d v="2019-03-16T00:25:07.000"/>
    <s v="Meet Our #Movember Contest Winner at GPS #ProstateCancer https://t.co/0yHW21DkR1"/>
    <s v="http://ow.ly/sb4ha"/>
    <s v="ow.ly"/>
    <x v="39"/>
    <m/>
    <s v="http://pbs.twimg.com/profile_images/378800000379779026/e5b64e31e085ce5a091d0d2894506e8c_normal.png"/>
    <x v="85"/>
    <s v="https://twitter.com/#!/gpsconsultingco/status/1106712964176977921"/>
    <m/>
    <m/>
    <s v="1106712964176977921"/>
    <m/>
    <b v="0"/>
    <n v="0"/>
    <s v=""/>
    <b v="0"/>
    <s v="en"/>
    <m/>
    <s v=""/>
    <b v="0"/>
    <n v="0"/>
    <s v=""/>
    <s v="Hootsuite Inc."/>
    <b v="0"/>
    <s v="1106712964176977921"/>
    <s v="Tweet"/>
    <n v="0"/>
    <n v="0"/>
    <m/>
    <m/>
    <m/>
    <m/>
    <m/>
    <m/>
    <m/>
    <m/>
    <n v="1"/>
    <s v="2"/>
    <s v="2"/>
    <n v="1"/>
    <n v="12.5"/>
    <n v="0"/>
    <n v="0"/>
    <n v="0"/>
    <n v="0"/>
    <n v="7"/>
    <n v="87.5"/>
    <n v="8"/>
  </r>
  <r>
    <s v="chaonaut"/>
    <s v="chaonaut"/>
    <m/>
    <m/>
    <m/>
    <m/>
    <m/>
    <m/>
    <m/>
    <m/>
    <s v="No"/>
    <n v="107"/>
    <m/>
    <m/>
    <x v="1"/>
    <d v="2019-03-16T07:12:42.000"/>
    <s v="#Vettel’s moustache is incredible, not sure if he forgot #Movember is over or if he’s given up on life. #f1 #AusGP"/>
    <m/>
    <m/>
    <x v="40"/>
    <m/>
    <s v="http://pbs.twimg.com/profile_images/2797108176/2aeaecff246f71e1a9e113cb48798c19_normal.jpeg"/>
    <x v="86"/>
    <s v="https://twitter.com/#!/chaonaut/status/1106815538561511424"/>
    <m/>
    <m/>
    <s v="1106815538561511424"/>
    <m/>
    <b v="0"/>
    <n v="1"/>
    <s v=""/>
    <b v="0"/>
    <s v="en"/>
    <m/>
    <s v=""/>
    <b v="0"/>
    <n v="0"/>
    <s v=""/>
    <s v="Echofon"/>
    <b v="0"/>
    <s v="1106815538561511424"/>
    <s v="Tweet"/>
    <n v="0"/>
    <n v="0"/>
    <m/>
    <m/>
    <m/>
    <m/>
    <m/>
    <m/>
    <m/>
    <m/>
    <n v="1"/>
    <s v="2"/>
    <s v="2"/>
    <n v="1"/>
    <n v="4.3478260869565215"/>
    <n v="0"/>
    <n v="0"/>
    <n v="0"/>
    <n v="0"/>
    <n v="22"/>
    <n v="95.65217391304348"/>
    <n v="23"/>
  </r>
  <r>
    <s v="frunk_1138"/>
    <s v="remyvanmannekes"/>
    <m/>
    <m/>
    <m/>
    <m/>
    <m/>
    <m/>
    <m/>
    <m/>
    <s v="No"/>
    <n v="108"/>
    <m/>
    <m/>
    <x v="2"/>
    <d v="2019-03-16T08:09:44.000"/>
    <s v="@remyvanmannekes Maar het is bijna #Movember!"/>
    <m/>
    <m/>
    <x v="0"/>
    <m/>
    <s v="http://pbs.twimg.com/profile_images/862717549489901568/TksdDv5I_normal.jpg"/>
    <x v="87"/>
    <s v="https://twitter.com/#!/frunk_1138/status/1106829888806371328"/>
    <m/>
    <m/>
    <s v="1106829888806371328"/>
    <s v="1106814915325710336"/>
    <b v="0"/>
    <n v="0"/>
    <s v="19393576"/>
    <b v="0"/>
    <s v="nl"/>
    <m/>
    <s v=""/>
    <b v="0"/>
    <n v="0"/>
    <s v=""/>
    <s v="Twitter for iPhone"/>
    <b v="0"/>
    <s v="1106814915325710336"/>
    <s v="Tweet"/>
    <n v="0"/>
    <n v="0"/>
    <s v="6.6259012,53.2350121 _x000a_6.7729005,53.2350121 _x000a_6.7729005,53.3128702 _x000a_6.6259012,53.3128702"/>
    <s v="The Netherlands"/>
    <s v="NL"/>
    <s v="Ten Boer, Nederland"/>
    <s v="1eb0e920c1998f74"/>
    <s v="Ten Boer"/>
    <s v="city"/>
    <s v="https://api.twitter.com/1.1/geo/id/1eb0e920c1998f74.json"/>
    <n v="1"/>
    <s v="39"/>
    <s v="39"/>
    <n v="0"/>
    <n v="0"/>
    <n v="0"/>
    <n v="0"/>
    <n v="0"/>
    <n v="0"/>
    <n v="6"/>
    <n v="100"/>
    <n v="6"/>
  </r>
  <r>
    <s v="fmp0ja"/>
    <s v="movemberjp"/>
    <m/>
    <m/>
    <m/>
    <m/>
    <m/>
    <m/>
    <m/>
    <m/>
    <s v="No"/>
    <n v="109"/>
    <m/>
    <m/>
    <x v="0"/>
    <d v="2019-03-16T13:58:37.000"/>
    <s v="RT @movemberjp: 【Mo-festa Cancer Forum動画】_x000a_2018年11月24日に行われたMo-festa Cancer Forumの動画です🍀前立腺がんや精巣腫瘍の専門治療や病気との向き合い方など、エキスパートの先生方や当事者の方々の素晴らしいお話が…"/>
    <m/>
    <m/>
    <x v="4"/>
    <m/>
    <s v="http://pbs.twimg.com/profile_images/1106838585842372608/MMhyRb0h_normal.jpg"/>
    <x v="88"/>
    <s v="https://twitter.com/#!/fmp0ja/status/1106917690801704960"/>
    <m/>
    <m/>
    <s v="1106917690801704960"/>
    <m/>
    <b v="0"/>
    <n v="0"/>
    <s v=""/>
    <b v="0"/>
    <s v="ja"/>
    <m/>
    <s v=""/>
    <b v="0"/>
    <n v="4"/>
    <s v="1106915140866203648"/>
    <s v="Twitter for Android"/>
    <b v="0"/>
    <s v="1106915140866203648"/>
    <s v="Tweet"/>
    <n v="0"/>
    <n v="0"/>
    <m/>
    <m/>
    <m/>
    <m/>
    <m/>
    <m/>
    <m/>
    <m/>
    <n v="1"/>
    <s v="6"/>
    <s v="6"/>
    <n v="0"/>
    <n v="0"/>
    <n v="2"/>
    <n v="16.666666666666668"/>
    <n v="0"/>
    <n v="0"/>
    <n v="10"/>
    <n v="83.33333333333333"/>
    <n v="12"/>
  </r>
  <r>
    <s v="gainhealthcamp"/>
    <s v="dinfomall"/>
    <m/>
    <m/>
    <m/>
    <m/>
    <m/>
    <m/>
    <m/>
    <m/>
    <s v="No"/>
    <n v="110"/>
    <m/>
    <m/>
    <x v="0"/>
    <d v="2019-03-16T19:32:53.000"/>
    <s v="RT @dinfomall: #supplements #men #diet #vitamins #health #movember #protein #vitamin #vitamind #nutrition #taking #loss #review #hair #game…"/>
    <m/>
    <m/>
    <x v="41"/>
    <m/>
    <s v="http://pbs.twimg.com/profile_images/1015655874755375105/FdU8pwgY_normal.jpg"/>
    <x v="89"/>
    <s v="https://twitter.com/#!/gainhealthcamp/status/1107001810223616000"/>
    <m/>
    <m/>
    <s v="1107001810223616000"/>
    <m/>
    <b v="0"/>
    <n v="0"/>
    <s v=""/>
    <b v="0"/>
    <s v="en"/>
    <m/>
    <s v=""/>
    <b v="0"/>
    <n v="2"/>
    <s v="1107001706397814784"/>
    <s v="Bot Libre!"/>
    <b v="0"/>
    <s v="1107001706397814784"/>
    <s v="Tweet"/>
    <n v="0"/>
    <n v="0"/>
    <m/>
    <m/>
    <m/>
    <m/>
    <m/>
    <m/>
    <m/>
    <m/>
    <n v="1"/>
    <s v="22"/>
    <s v="22"/>
    <n v="0"/>
    <n v="0"/>
    <n v="1"/>
    <n v="5.882352941176471"/>
    <n v="0"/>
    <n v="0"/>
    <n v="16"/>
    <n v="94.11764705882354"/>
    <n v="17"/>
  </r>
  <r>
    <s v="dinfomall"/>
    <s v="dinfomall"/>
    <m/>
    <m/>
    <m/>
    <m/>
    <m/>
    <m/>
    <m/>
    <m/>
    <s v="No"/>
    <n v="111"/>
    <m/>
    <m/>
    <x v="1"/>
    <d v="2019-03-16T19:32:28.000"/>
    <s v="#supplements #men #diet #vitamins #health #movember #protein #vitamin #vitamind #nutrition #taking #loss #review #hair #gamedev #maternity #cosmetics #fashion #beauty #headphones #business #health #fitness #weightloss_x000a__x000a_Puritan's Pride_x000a_Deal of the day! https://t.co/pZScWstTEa https://t.co/DFHtJzHrfB"/>
    <s v="http://redirect.viglink.com/?key=eb006834b9e7ee4964f8a11de63170e9&amp;type=bk&amp;u=https://www.puritan.com/vitamins-supplements-2657%3Ficid%3Dros-_-topnav-_-vitaminssupplements"/>
    <s v="viglink.com"/>
    <x v="42"/>
    <s v="https://pbs.twimg.com/media/D1zbrE3WkAAEjjv.jpg"/>
    <s v="https://pbs.twimg.com/media/D1zbrE3WkAAEjjv.jpg"/>
    <x v="90"/>
    <s v="https://twitter.com/#!/dinfomall/status/1107001706397814784"/>
    <m/>
    <m/>
    <s v="1107001706397814784"/>
    <m/>
    <b v="0"/>
    <n v="1"/>
    <s v=""/>
    <b v="0"/>
    <s v="en"/>
    <m/>
    <s v=""/>
    <b v="0"/>
    <n v="2"/>
    <s v=""/>
    <s v="Twitter Web Client"/>
    <b v="0"/>
    <s v="1107001706397814784"/>
    <s v="Tweet"/>
    <n v="0"/>
    <n v="0"/>
    <m/>
    <m/>
    <m/>
    <m/>
    <m/>
    <m/>
    <m/>
    <m/>
    <n v="1"/>
    <s v="22"/>
    <s v="22"/>
    <n v="2"/>
    <n v="6.666666666666667"/>
    <n v="1"/>
    <n v="3.3333333333333335"/>
    <n v="0"/>
    <n v="0"/>
    <n v="27"/>
    <n v="90"/>
    <n v="30"/>
  </r>
  <r>
    <s v="game_devbot"/>
    <s v="dinfomall"/>
    <m/>
    <m/>
    <m/>
    <m/>
    <m/>
    <m/>
    <m/>
    <m/>
    <s v="No"/>
    <n v="112"/>
    <m/>
    <m/>
    <x v="0"/>
    <d v="2019-03-16T19:33:07.000"/>
    <s v="RT @dinfomall: #supplements #men #diet #vitamins #health #movember #protein #vitamin #vitamind #nutrition #taking #loss #review #hair #game…"/>
    <m/>
    <m/>
    <x v="41"/>
    <m/>
    <s v="http://pbs.twimg.com/profile_images/1067835531755548673/GMZd6Ouv_normal.jpg"/>
    <x v="91"/>
    <s v="https://twitter.com/#!/game_devbot/status/1107001871141662720"/>
    <m/>
    <m/>
    <s v="1107001871141662720"/>
    <m/>
    <b v="0"/>
    <n v="0"/>
    <s v=""/>
    <b v="0"/>
    <s v="en"/>
    <m/>
    <s v=""/>
    <b v="0"/>
    <n v="2"/>
    <s v="1107001706397814784"/>
    <s v="GameDev Chirper"/>
    <b v="0"/>
    <s v="1107001706397814784"/>
    <s v="Tweet"/>
    <n v="0"/>
    <n v="0"/>
    <m/>
    <m/>
    <m/>
    <m/>
    <m/>
    <m/>
    <m/>
    <m/>
    <n v="1"/>
    <s v="22"/>
    <s v="22"/>
    <n v="0"/>
    <n v="0"/>
    <n v="1"/>
    <n v="5.882352941176471"/>
    <n v="0"/>
    <n v="0"/>
    <n v="16"/>
    <n v="94.11764705882354"/>
    <n v="17"/>
  </r>
  <r>
    <s v="pasys"/>
    <s v="movemberjp"/>
    <m/>
    <m/>
    <m/>
    <m/>
    <m/>
    <m/>
    <m/>
    <m/>
    <s v="No"/>
    <n v="113"/>
    <m/>
    <m/>
    <x v="0"/>
    <d v="2019-03-16T19:35:21.000"/>
    <s v="RT @movemberjp: 【Mo-festa Cancer Forum動画】_x000a_2018年11月24日に行われたMo-festa Cancer Forumの動画です🍀前立腺がんや精巣腫瘍の専門治療や病気との向き合い方など、エキスパートの先生方や当事者の方々の素晴らしいお話が…"/>
    <m/>
    <m/>
    <x v="4"/>
    <m/>
    <s v="http://pbs.twimg.com/profile_images/1077966665625694208/O9qZ_KuJ_normal.jpg"/>
    <x v="92"/>
    <s v="https://twitter.com/#!/pasys/status/1107002430456119296"/>
    <m/>
    <m/>
    <s v="1107002430456119296"/>
    <m/>
    <b v="0"/>
    <n v="0"/>
    <s v=""/>
    <b v="0"/>
    <s v="ja"/>
    <m/>
    <s v=""/>
    <b v="0"/>
    <n v="4"/>
    <s v="1106915140866203648"/>
    <s v="Twitter Web Client"/>
    <b v="0"/>
    <s v="1106915140866203648"/>
    <s v="Tweet"/>
    <n v="0"/>
    <n v="0"/>
    <m/>
    <m/>
    <m/>
    <m/>
    <m/>
    <m/>
    <m/>
    <m/>
    <n v="1"/>
    <s v="6"/>
    <s v="6"/>
    <n v="0"/>
    <n v="0"/>
    <n v="2"/>
    <n v="16.666666666666668"/>
    <n v="0"/>
    <n v="0"/>
    <n v="10"/>
    <n v="83.33333333333333"/>
    <n v="12"/>
  </r>
  <r>
    <s v="stevedickernl"/>
    <s v="lievschreiber"/>
    <m/>
    <m/>
    <m/>
    <m/>
    <m/>
    <m/>
    <m/>
    <m/>
    <s v="No"/>
    <n v="114"/>
    <m/>
    <m/>
    <x v="0"/>
    <d v="2019-03-16T20:51:01.000"/>
    <s v="@dwancherry My #Movember stache is always Ross-inspired. @LievSchreiber"/>
    <m/>
    <m/>
    <x v="0"/>
    <m/>
    <s v="http://pbs.twimg.com/profile_images/1082471277951094784/dK3tmIy6_normal.jpg"/>
    <x v="93"/>
    <s v="https://twitter.com/#!/stevedickernl/status/1107021472122486784"/>
    <m/>
    <m/>
    <s v="1107021472122486784"/>
    <s v="1107014400177827840"/>
    <b v="0"/>
    <n v="1"/>
    <s v="41468957"/>
    <b v="0"/>
    <s v="en"/>
    <m/>
    <s v=""/>
    <b v="0"/>
    <n v="0"/>
    <s v=""/>
    <s v="Twitter for Android"/>
    <b v="0"/>
    <s v="1107014400177827840"/>
    <s v="Tweet"/>
    <n v="0"/>
    <n v="0"/>
    <m/>
    <m/>
    <m/>
    <m/>
    <m/>
    <m/>
    <m/>
    <m/>
    <n v="1"/>
    <s v="21"/>
    <s v="21"/>
    <m/>
    <m/>
    <m/>
    <m/>
    <m/>
    <m/>
    <m/>
    <m/>
    <m/>
  </r>
  <r>
    <s v="tape_business"/>
    <s v="tape_business"/>
    <m/>
    <m/>
    <m/>
    <m/>
    <m/>
    <m/>
    <m/>
    <m/>
    <s v="No"/>
    <n v="116"/>
    <m/>
    <m/>
    <x v="1"/>
    <d v="2019-03-16T21:55:52.000"/>
    <s v="Last year, I took part in #Movember to raise awareness for #MentalHealth. The rate of suicide is alarmingly high, particularly in men. On average we lose a man to suicide every minute of every day. 6 out of 10 suicides are men. It's okay, not to be okay. Please reach out for help https://t.co/tTMF8LeiUz"/>
    <m/>
    <m/>
    <x v="43"/>
    <s v="https://pbs.twimg.com/media/D1z9Ab2WwAEfwUi.jpg"/>
    <s v="https://pbs.twimg.com/media/D1z9Ab2WwAEfwUi.jpg"/>
    <x v="94"/>
    <s v="https://twitter.com/#!/tape_business/status/1107037794084491266"/>
    <m/>
    <m/>
    <s v="1107037794084491266"/>
    <m/>
    <b v="0"/>
    <n v="1"/>
    <s v=""/>
    <b v="0"/>
    <s v="en"/>
    <m/>
    <s v=""/>
    <b v="0"/>
    <n v="0"/>
    <s v=""/>
    <s v="Yext Twitter Management"/>
    <b v="0"/>
    <s v="1107037794084491266"/>
    <s v="Tweet"/>
    <n v="0"/>
    <n v="0"/>
    <m/>
    <m/>
    <m/>
    <m/>
    <m/>
    <m/>
    <m/>
    <m/>
    <n v="1"/>
    <s v="2"/>
    <s v="2"/>
    <n v="0"/>
    <n v="0"/>
    <n v="4"/>
    <n v="7.547169811320755"/>
    <n v="0"/>
    <n v="0"/>
    <n v="49"/>
    <n v="92.45283018867924"/>
    <n v="53"/>
  </r>
  <r>
    <s v="evwanttobe"/>
    <s v="elonmusk"/>
    <m/>
    <m/>
    <m/>
    <m/>
    <m/>
    <m/>
    <m/>
    <m/>
    <s v="No"/>
    <n v="117"/>
    <m/>
    <m/>
    <x v="2"/>
    <d v="2019-03-16T22:12:47.000"/>
    <s v="@elonmusk But Y the mustache? Save it for #Movember"/>
    <m/>
    <m/>
    <x v="0"/>
    <m/>
    <s v="http://pbs.twimg.com/profile_images/1021810706142912512/PQQOKsF4_normal.jpg"/>
    <x v="95"/>
    <s v="https://twitter.com/#!/evwanttobe/status/1107042053207347200"/>
    <m/>
    <m/>
    <s v="1107042053207347200"/>
    <s v="1107029046095810561"/>
    <b v="0"/>
    <n v="0"/>
    <s v="44196397"/>
    <b v="0"/>
    <s v="en"/>
    <m/>
    <s v=""/>
    <b v="0"/>
    <n v="0"/>
    <s v=""/>
    <s v="Twitter for Android"/>
    <b v="0"/>
    <s v="1107029046095810561"/>
    <s v="Tweet"/>
    <n v="0"/>
    <n v="0"/>
    <m/>
    <m/>
    <m/>
    <m/>
    <m/>
    <m/>
    <m/>
    <m/>
    <n v="1"/>
    <s v="38"/>
    <s v="38"/>
    <n v="0"/>
    <n v="0"/>
    <n v="0"/>
    <n v="0"/>
    <n v="0"/>
    <n v="0"/>
    <n v="9"/>
    <n v="100"/>
    <n v="9"/>
  </r>
  <r>
    <s v="_cloudsolutions"/>
    <s v="_cloudsolutions"/>
    <m/>
    <m/>
    <m/>
    <m/>
    <m/>
    <m/>
    <m/>
    <m/>
    <s v="No"/>
    <n v="118"/>
    <m/>
    <m/>
    <x v="1"/>
    <d v="2018-11-15T13:20:54.000"/>
    <s v="#Prostatecancer is the second most common type of cancer in men worldwide. _x000a__x000a_Do the test and stay safe._x000a__x000a_#Movember #CloudSolutions https://t.co/Qd7j7kbRRE"/>
    <m/>
    <m/>
    <x v="44"/>
    <s v="https://pbs.twimg.com/media/DsC-w9pXQAA0kOI.jpg"/>
    <s v="https://pbs.twimg.com/media/DsC-w9pXQAA0kOI.jpg"/>
    <x v="96"/>
    <s v="https://twitter.com/#!/_cloudsolutions/status/1063059268218376192"/>
    <m/>
    <m/>
    <s v="1063059268218376192"/>
    <m/>
    <b v="0"/>
    <n v="1"/>
    <s v=""/>
    <b v="0"/>
    <s v="en"/>
    <m/>
    <s v=""/>
    <b v="0"/>
    <n v="5"/>
    <s v=""/>
    <s v="Twitter for iPhone"/>
    <b v="0"/>
    <s v="1063059268218376192"/>
    <s v="Retweet"/>
    <n v="0"/>
    <n v="0"/>
    <m/>
    <m/>
    <m/>
    <m/>
    <m/>
    <m/>
    <m/>
    <m/>
    <n v="1"/>
    <s v="37"/>
    <s v="37"/>
    <n v="1"/>
    <n v="5"/>
    <n v="1"/>
    <n v="5"/>
    <n v="0"/>
    <n v="0"/>
    <n v="18"/>
    <n v="90"/>
    <n v="20"/>
  </r>
  <r>
    <s v="alybnorah"/>
    <s v="_cloudsolutions"/>
    <m/>
    <m/>
    <m/>
    <m/>
    <m/>
    <m/>
    <m/>
    <m/>
    <s v="No"/>
    <n v="119"/>
    <m/>
    <m/>
    <x v="0"/>
    <d v="2019-03-17T07:49:09.000"/>
    <s v="RT @_CloudSolutions: #Prostatecancer is the second most common type of cancer in men worldwide. _x000a__x000a_Do the test and stay safe._x000a__x000a_#Movember #Cl…"/>
    <m/>
    <m/>
    <x v="45"/>
    <m/>
    <s v="http://pbs.twimg.com/profile_images/1069915727304540160/FSPMxuki_normal.jpg"/>
    <x v="97"/>
    <s v="https://twitter.com/#!/alybnorah/status/1107187100233990144"/>
    <m/>
    <m/>
    <s v="1107187100233990144"/>
    <m/>
    <b v="0"/>
    <n v="0"/>
    <s v=""/>
    <b v="0"/>
    <s v="en"/>
    <m/>
    <s v=""/>
    <b v="0"/>
    <n v="5"/>
    <s v="1063059268218376192"/>
    <s v="Twitter for iPhone"/>
    <b v="0"/>
    <s v="1063059268218376192"/>
    <s v="Tweet"/>
    <n v="0"/>
    <n v="0"/>
    <m/>
    <m/>
    <m/>
    <m/>
    <m/>
    <m/>
    <m/>
    <m/>
    <n v="1"/>
    <s v="37"/>
    <s v="37"/>
    <n v="1"/>
    <n v="4.545454545454546"/>
    <n v="1"/>
    <n v="4.545454545454546"/>
    <n v="0"/>
    <n v="0"/>
    <n v="20"/>
    <n v="90.9090909090909"/>
    <n v="22"/>
  </r>
  <r>
    <s v="dmahonesq"/>
    <s v="crouchendplayrs"/>
    <m/>
    <m/>
    <m/>
    <m/>
    <m/>
    <m/>
    <m/>
    <m/>
    <s v="No"/>
    <n v="120"/>
    <m/>
    <m/>
    <x v="0"/>
    <d v="2019-03-17T13:09:51.000"/>
    <s v="RT @crouchendplayrs: For #StPatricksDay say hello to the super talented Jamin O'Donovan who plays master manipulator Hobbs in @crouchendpla…"/>
    <m/>
    <m/>
    <x v="46"/>
    <m/>
    <s v="http://pbs.twimg.com/profile_images/3152268229/915a62a0e9568dff4e4346457db4c6c2_normal.jpeg"/>
    <x v="98"/>
    <s v="https://twitter.com/#!/dmahonesq/status/1107267807039946753"/>
    <m/>
    <m/>
    <s v="1107267807039946753"/>
    <m/>
    <b v="0"/>
    <n v="0"/>
    <s v=""/>
    <b v="0"/>
    <s v="en"/>
    <m/>
    <s v=""/>
    <b v="0"/>
    <n v="4"/>
    <s v="1107256952285999104"/>
    <s v="Twitter Web Client"/>
    <b v="0"/>
    <s v="1107256952285999104"/>
    <s v="Tweet"/>
    <n v="0"/>
    <n v="0"/>
    <m/>
    <m/>
    <m/>
    <m/>
    <m/>
    <m/>
    <m/>
    <m/>
    <n v="1"/>
    <s v="14"/>
    <s v="14"/>
    <n v="3"/>
    <n v="15.789473684210526"/>
    <n v="0"/>
    <n v="0"/>
    <n v="0"/>
    <n v="0"/>
    <n v="16"/>
    <n v="84.21052631578948"/>
    <n v="19"/>
  </r>
  <r>
    <s v="denizelevett"/>
    <s v="crouchendplayrs"/>
    <m/>
    <m/>
    <m/>
    <m/>
    <m/>
    <m/>
    <m/>
    <m/>
    <s v="No"/>
    <n v="121"/>
    <m/>
    <m/>
    <x v="0"/>
    <d v="2019-03-17T16:08:02.000"/>
    <s v="RT @crouchendplayrs: For #StPatricksDay say hello to the super talented Jamin O'Donovan who plays master manipulator Hobbs in @crouchendpla…"/>
    <m/>
    <m/>
    <x v="46"/>
    <m/>
    <s v="http://pbs.twimg.com/profile_images/1095072235419766784/hSWvxon-_normal.jpg"/>
    <x v="99"/>
    <s v="https://twitter.com/#!/denizelevett/status/1107312646116790272"/>
    <m/>
    <m/>
    <s v="1107312646116790272"/>
    <m/>
    <b v="0"/>
    <n v="0"/>
    <s v=""/>
    <b v="0"/>
    <s v="en"/>
    <m/>
    <s v=""/>
    <b v="0"/>
    <n v="4"/>
    <s v="1107256952285999104"/>
    <s v="Twitter for iPhone"/>
    <b v="0"/>
    <s v="1107256952285999104"/>
    <s v="Tweet"/>
    <n v="0"/>
    <n v="0"/>
    <m/>
    <m/>
    <m/>
    <m/>
    <m/>
    <m/>
    <m/>
    <m/>
    <n v="1"/>
    <s v="14"/>
    <s v="14"/>
    <n v="3"/>
    <n v="15.789473684210526"/>
    <n v="0"/>
    <n v="0"/>
    <n v="0"/>
    <n v="0"/>
    <n v="16"/>
    <n v="84.21052631578948"/>
    <n v="19"/>
  </r>
  <r>
    <s v="juanisidro"/>
    <s v="juanisidro"/>
    <m/>
    <m/>
    <m/>
    <m/>
    <m/>
    <m/>
    <m/>
    <m/>
    <s v="No"/>
    <n v="122"/>
    <m/>
    <m/>
    <x v="1"/>
    <d v="2019-03-17T16:18:38.000"/>
    <s v="y era de #Movember desde antes de que fuera cool. https://t.co/24kbBubMHW"/>
    <s v="https://twitter.com/ulerio09/status/1107314521994072064"/>
    <s v="twitter.com"/>
    <x v="0"/>
    <m/>
    <s v="http://pbs.twimg.com/profile_images/968646674393415680/gz2x7l3D_normal.jpg"/>
    <x v="100"/>
    <s v="https://twitter.com/#!/juanisidro/status/1107315312679100424"/>
    <m/>
    <m/>
    <s v="1107315312679100424"/>
    <m/>
    <b v="0"/>
    <n v="2"/>
    <s v=""/>
    <b v="1"/>
    <s v="es"/>
    <m/>
    <s v="1107314521994072064"/>
    <b v="0"/>
    <n v="0"/>
    <s v=""/>
    <s v="Twitter Web App"/>
    <b v="0"/>
    <s v="1107315312679100424"/>
    <s v="Tweet"/>
    <n v="0"/>
    <n v="0"/>
    <m/>
    <m/>
    <m/>
    <m/>
    <m/>
    <m/>
    <m/>
    <m/>
    <n v="1"/>
    <s v="2"/>
    <s v="2"/>
    <n v="1"/>
    <n v="10"/>
    <n v="0"/>
    <n v="0"/>
    <n v="0"/>
    <n v="0"/>
    <n v="9"/>
    <n v="90"/>
    <n v="10"/>
  </r>
  <r>
    <s v="swrve_inc"/>
    <s v="oracle"/>
    <m/>
    <m/>
    <m/>
    <m/>
    <m/>
    <m/>
    <m/>
    <m/>
    <s v="No"/>
    <n v="123"/>
    <m/>
    <m/>
    <x v="0"/>
    <d v="2019-03-17T18:02:14.000"/>
    <s v="Before you head to #ModernCX read how #Movember tripled their mobile engagement using Swrve and @Oracle Marketing Cloud.  https://t.co/hbLBiXjRMp https://t.co/vMaCpUAh9a"/>
    <s v="http://go.swrve.com/l/361741/2019-03-17/gfmscm/11976"/>
    <s v="swrve.com"/>
    <x v="47"/>
    <s v="https://pbs.twimg.com/media/D14RHi_XgAAtB0l.jpg"/>
    <s v="https://pbs.twimg.com/media/D14RHi_XgAAtB0l.jpg"/>
    <x v="101"/>
    <s v="https://twitter.com/#!/swrve_inc/status/1107341384539869187"/>
    <m/>
    <m/>
    <s v="1107341384539869187"/>
    <m/>
    <b v="0"/>
    <n v="0"/>
    <s v=""/>
    <b v="0"/>
    <s v="en"/>
    <m/>
    <s v=""/>
    <b v="0"/>
    <n v="0"/>
    <s v=""/>
    <s v="Pardot"/>
    <b v="0"/>
    <s v="1107341384539869187"/>
    <s v="Tweet"/>
    <n v="0"/>
    <n v="0"/>
    <m/>
    <m/>
    <m/>
    <m/>
    <m/>
    <m/>
    <m/>
    <m/>
    <n v="1"/>
    <s v="36"/>
    <s v="36"/>
    <n v="0"/>
    <n v="0"/>
    <n v="1"/>
    <n v="5.555555555555555"/>
    <n v="0"/>
    <n v="0"/>
    <n v="17"/>
    <n v="94.44444444444444"/>
    <n v="18"/>
  </r>
  <r>
    <s v="nogwashere"/>
    <s v="nogwashere"/>
    <m/>
    <m/>
    <m/>
    <m/>
    <m/>
    <m/>
    <m/>
    <m/>
    <s v="No"/>
    <n v="124"/>
    <m/>
    <m/>
    <x v="1"/>
    <d v="2019-03-16T17:00:02.000"/>
    <s v="If it had been $3.50 I would grow a #movember mustache exept for that i can bring to india and not Google?"/>
    <m/>
    <m/>
    <x v="0"/>
    <m/>
    <s v="http://pbs.twimg.com/profile_images/1105565753812664325/iDX8btkI_normal.jpg"/>
    <x v="102"/>
    <s v="https://twitter.com/#!/nogwashere/status/1106963343724761088"/>
    <m/>
    <m/>
    <s v="1106963343724761088"/>
    <m/>
    <b v="0"/>
    <n v="0"/>
    <s v=""/>
    <b v="0"/>
    <s v="en"/>
    <m/>
    <s v=""/>
    <b v="0"/>
    <n v="0"/>
    <s v=""/>
    <s v="NOG Was Here"/>
    <b v="0"/>
    <s v="1106963343724761088"/>
    <s v="Tweet"/>
    <n v="0"/>
    <n v="0"/>
    <m/>
    <m/>
    <m/>
    <m/>
    <m/>
    <m/>
    <m/>
    <m/>
    <n v="2"/>
    <s v="2"/>
    <s v="2"/>
    <n v="0"/>
    <n v="0"/>
    <n v="0"/>
    <n v="0"/>
    <n v="0"/>
    <n v="0"/>
    <n v="23"/>
    <n v="100"/>
    <n v="23"/>
  </r>
  <r>
    <s v="nogwashere"/>
    <s v="nogwashere"/>
    <m/>
    <m/>
    <m/>
    <m/>
    <m/>
    <m/>
    <m/>
    <m/>
    <s v="No"/>
    <n v="125"/>
    <m/>
    <m/>
    <x v="1"/>
    <d v="2019-03-17T20:00:03.000"/>
    <s v="If it had been $3.50 I would grow a #movember mustache exept for that i can be done this i dont know what to think about dropping out."/>
    <m/>
    <m/>
    <x v="0"/>
    <m/>
    <s v="http://pbs.twimg.com/profile_images/1105565753812664325/iDX8btkI_normal.jpg"/>
    <x v="103"/>
    <s v="https://twitter.com/#!/nogwashere/status/1107371033542184960"/>
    <m/>
    <m/>
    <s v="1107371033542184960"/>
    <m/>
    <b v="0"/>
    <n v="0"/>
    <s v=""/>
    <b v="0"/>
    <s v="en"/>
    <m/>
    <s v=""/>
    <b v="0"/>
    <n v="0"/>
    <s v=""/>
    <s v="NOG Was Here"/>
    <b v="0"/>
    <s v="1107371033542184960"/>
    <s v="Tweet"/>
    <n v="0"/>
    <n v="0"/>
    <m/>
    <m/>
    <m/>
    <m/>
    <m/>
    <m/>
    <m/>
    <m/>
    <n v="2"/>
    <s v="2"/>
    <s v="2"/>
    <n v="0"/>
    <n v="0"/>
    <n v="0"/>
    <n v="0"/>
    <n v="0"/>
    <n v="0"/>
    <n v="29"/>
    <n v="100"/>
    <n v="29"/>
  </r>
  <r>
    <s v="crouchendplayrs"/>
    <s v="crouchendplayrs"/>
    <m/>
    <m/>
    <m/>
    <m/>
    <m/>
    <m/>
    <m/>
    <m/>
    <s v="No"/>
    <n v="126"/>
    <m/>
    <m/>
    <x v="1"/>
    <d v="2019-03-17T12:26:43.000"/>
    <s v="For #StPatricksDay say hello to the super talented Jamin O'Donovan who plays master manipulator Hobbs in @crouchendplayrs production of @ASoldiersSong #amdram #n8 #MeetTheCast #movember?!_x000a__x000a_Don’t forget to buy your tickets now (!) for 27th - 31st Mar at https://t.co/IDu0v5EPv8 https://t.co/N7WnMDEfJJ"/>
    <s v="http://crouchendplayers.blogspot.com"/>
    <s v="blogspot.com"/>
    <x v="48"/>
    <s v="https://pbs.twimg.com/media/D13ELC8WkAAICJi.jpg"/>
    <s v="https://pbs.twimg.com/media/D13ELC8WkAAICJi.jpg"/>
    <x v="104"/>
    <s v="https://twitter.com/#!/crouchendplayrs/status/1107256952285999104"/>
    <m/>
    <m/>
    <s v="1107256952285999104"/>
    <m/>
    <b v="0"/>
    <n v="4"/>
    <s v=""/>
    <b v="0"/>
    <s v="en"/>
    <m/>
    <s v=""/>
    <b v="0"/>
    <n v="4"/>
    <s v=""/>
    <s v="Twitter Web Client"/>
    <b v="0"/>
    <s v="1107256952285999104"/>
    <s v="Tweet"/>
    <n v="0"/>
    <n v="0"/>
    <m/>
    <m/>
    <m/>
    <m/>
    <m/>
    <m/>
    <m/>
    <m/>
    <n v="1"/>
    <s v="14"/>
    <s v="14"/>
    <n v="3"/>
    <n v="8.108108108108109"/>
    <n v="1"/>
    <n v="2.7027027027027026"/>
    <n v="0"/>
    <n v="0"/>
    <n v="33"/>
    <n v="89.1891891891892"/>
    <n v="37"/>
  </r>
  <r>
    <s v="rebequah1"/>
    <s v="crouchendplayrs"/>
    <m/>
    <m/>
    <m/>
    <m/>
    <m/>
    <m/>
    <m/>
    <m/>
    <s v="No"/>
    <n v="127"/>
    <m/>
    <m/>
    <x v="0"/>
    <d v="2019-03-17T21:02:37.000"/>
    <s v="RT @crouchendplayrs: For #StPatricksDay say hello to the super talented Jamin O'Donovan who plays master manipulator Hobbs in @crouchendpla…"/>
    <m/>
    <m/>
    <x v="46"/>
    <m/>
    <s v="http://pbs.twimg.com/profile_images/785469066509217792/e2-MV1yC_normal.jpg"/>
    <x v="105"/>
    <s v="https://twitter.com/#!/rebequah1/status/1107386779924160514"/>
    <m/>
    <m/>
    <s v="1107386779924160514"/>
    <m/>
    <b v="0"/>
    <n v="0"/>
    <s v=""/>
    <b v="0"/>
    <s v="en"/>
    <m/>
    <s v=""/>
    <b v="0"/>
    <n v="4"/>
    <s v="1107256952285999104"/>
    <s v="Twitter for iPad"/>
    <b v="0"/>
    <s v="1107256952285999104"/>
    <s v="Tweet"/>
    <n v="0"/>
    <n v="0"/>
    <m/>
    <m/>
    <m/>
    <m/>
    <m/>
    <m/>
    <m/>
    <m/>
    <n v="1"/>
    <s v="14"/>
    <s v="14"/>
    <n v="3"/>
    <n v="15.789473684210526"/>
    <n v="0"/>
    <n v="0"/>
    <n v="0"/>
    <n v="0"/>
    <n v="16"/>
    <n v="84.21052631578948"/>
    <n v="19"/>
  </r>
  <r>
    <s v="alisonbirtle"/>
    <s v="dhr"/>
    <m/>
    <m/>
    <m/>
    <m/>
    <m/>
    <m/>
    <m/>
    <m/>
    <s v="No"/>
    <n v="128"/>
    <m/>
    <m/>
    <x v="0"/>
    <d v="2019-03-17T21:34:28.000"/>
    <s v="RT @ElvinBox: @TheIronLadyRuns @Hanleyontheball @Martina @ChrisJCoates @steeplechasing @aaroncumminsNHS @AlisonBirtle @TheWillieThorne @dhr…"/>
    <m/>
    <m/>
    <x v="4"/>
    <m/>
    <s v="http://pbs.twimg.com/profile_images/1102152461484244992/8Cfyv8NE_normal.jpg"/>
    <x v="106"/>
    <s v="https://twitter.com/#!/alisonbirtle/status/1107394796388339712"/>
    <m/>
    <m/>
    <s v="1107394796388339712"/>
    <m/>
    <b v="0"/>
    <n v="0"/>
    <s v=""/>
    <b v="0"/>
    <s v="en"/>
    <m/>
    <s v=""/>
    <b v="0"/>
    <n v="1"/>
    <s v="1107364000751407105"/>
    <s v="Twitter for Android"/>
    <b v="0"/>
    <s v="1107364000751407105"/>
    <s v="Tweet"/>
    <n v="0"/>
    <n v="0"/>
    <m/>
    <m/>
    <m/>
    <m/>
    <m/>
    <m/>
    <m/>
    <m/>
    <n v="1"/>
    <s v="1"/>
    <s v="1"/>
    <m/>
    <m/>
    <m/>
    <m/>
    <m/>
    <m/>
    <m/>
    <m/>
    <m/>
  </r>
  <r>
    <s v="movemberjp"/>
    <s v="movemberjp"/>
    <m/>
    <m/>
    <m/>
    <m/>
    <m/>
    <m/>
    <m/>
    <m/>
    <s v="No"/>
    <n v="129"/>
    <m/>
    <m/>
    <x v="1"/>
    <d v="2018-11-24T16:25:30.000"/>
    <s v="精巣腫瘍は20-40代という若い世代、働き盛りに発症が多いがんなんだって！精巣が腫れても痛みない事が多いらしい…異変を感じたら病院へ相談だ！絶対。御許可頂いたので、J-TAGさんの情報もこれから追々お伝えしていきますね🙆‍♂️ホームページもGreat!_x000a_https://t.co/4tyzQmO8iT_x000a__x000a_#jtag #mofesta #movember https://t.co/3Qxj8dAgpH"/>
    <s v="http://j-tag.jp/"/>
    <s v="j-tag.jp"/>
    <x v="49"/>
    <s v="https://pbs.twimg.com/media/Dsx5kWTV4AIcP9H.jpg"/>
    <s v="https://pbs.twimg.com/media/Dsx5kWTV4AIcP9H.jpg"/>
    <x v="107"/>
    <s v="https://twitter.com/#!/movemberjp/status/1066367214914220033"/>
    <m/>
    <m/>
    <s v="1066367214914220033"/>
    <s v="1066367212049448960"/>
    <b v="0"/>
    <n v="17"/>
    <s v="1058629890348445696"/>
    <b v="0"/>
    <s v="ja"/>
    <m/>
    <s v=""/>
    <b v="0"/>
    <n v="1"/>
    <s v=""/>
    <s v="Twitter Web Client"/>
    <b v="0"/>
    <s v="1066367212049448960"/>
    <s v="Retweet"/>
    <n v="0"/>
    <n v="0"/>
    <m/>
    <m/>
    <m/>
    <m/>
    <m/>
    <m/>
    <m/>
    <m/>
    <n v="4"/>
    <s v="6"/>
    <s v="6"/>
    <n v="0"/>
    <n v="0"/>
    <n v="0"/>
    <n v="0"/>
    <n v="0"/>
    <n v="0"/>
    <n v="13"/>
    <n v="100"/>
    <n v="13"/>
  </r>
  <r>
    <s v="movemberjp"/>
    <s v="movemberjp"/>
    <m/>
    <m/>
    <m/>
    <m/>
    <m/>
    <m/>
    <m/>
    <m/>
    <s v="No"/>
    <n v="130"/>
    <m/>
    <m/>
    <x v="1"/>
    <d v="2019-03-01T13:33:20.000"/>
    <s v="【お髭ペン】_x000a_こんなMovemberにぴったりgoodsを_x000a_どこでget出来るの。。。( ˙灬˙ ก) 💙_x000a_というわけで✨_x000a_行ってきました！_x000a__x000a_#Flyingtiger #Movember https://t.co/9V7cZ5tlX1"/>
    <m/>
    <m/>
    <x v="31"/>
    <s v="https://pbs.twimg.com/media/D0k46jXVYAIlRN9.jpg"/>
    <s v="https://pbs.twimg.com/media/D0k46jXVYAIlRN9.jpg"/>
    <x v="108"/>
    <s v="https://twitter.com/#!/movemberjp/status/1101475507340664832"/>
    <m/>
    <m/>
    <s v="1101475507340664832"/>
    <m/>
    <b v="0"/>
    <n v="130"/>
    <s v=""/>
    <b v="0"/>
    <s v="ja"/>
    <m/>
    <s v=""/>
    <b v="0"/>
    <n v="12"/>
    <s v=""/>
    <s v="Twitter Web Client"/>
    <b v="0"/>
    <s v="1101475507340664832"/>
    <s v="Retweet"/>
    <n v="0"/>
    <n v="0"/>
    <m/>
    <m/>
    <m/>
    <m/>
    <m/>
    <m/>
    <m/>
    <m/>
    <n v="4"/>
    <s v="6"/>
    <s v="6"/>
    <n v="0"/>
    <n v="0"/>
    <n v="0"/>
    <n v="0"/>
    <n v="0"/>
    <n v="0"/>
    <n v="9"/>
    <n v="100"/>
    <n v="9"/>
  </r>
  <r>
    <s v="movemberjp"/>
    <s v="movemberjp"/>
    <m/>
    <m/>
    <m/>
    <m/>
    <m/>
    <m/>
    <m/>
    <m/>
    <s v="No"/>
    <n v="131"/>
    <m/>
    <m/>
    <x v="1"/>
    <d v="2019-03-16T13:48:29.000"/>
    <s v="【Mo-festa Cancer Forum動画】_x000a_2018年11月24日に行われたMo-festa Cancer Forumの動画です🍀前立腺がんや精巣腫瘍の専門治療や病気との向き合い方など、エキスパートの先生方や当事者の方々の素晴らしいお話が拝聴出来ます💻✨_x000a_https://t.co/97flDSI0c7_x000a__x000a_#前立腺がん #精巣腫瘍 #男性乳がん #Movember https://t.co/N4ic1zIOWX"/>
    <s v="http://pc-pc.org/20190110/post1159"/>
    <s v="pc-pc.org"/>
    <x v="50"/>
    <s v="https://pbs.twimg.com/media/D1yMfsCVAAA9CHV.jpg"/>
    <s v="https://pbs.twimg.com/media/D1yMfsCVAAA9CHV.jpg"/>
    <x v="109"/>
    <s v="https://twitter.com/#!/movemberjp/status/1106915140866203648"/>
    <m/>
    <m/>
    <s v="1106915140866203648"/>
    <m/>
    <b v="0"/>
    <n v="50"/>
    <s v=""/>
    <b v="0"/>
    <s v="ja"/>
    <m/>
    <s v=""/>
    <b v="0"/>
    <n v="4"/>
    <s v=""/>
    <s v="Twitter Web Client"/>
    <b v="0"/>
    <s v="1106915140866203648"/>
    <s v="Tweet"/>
    <n v="0"/>
    <n v="0"/>
    <m/>
    <m/>
    <m/>
    <m/>
    <m/>
    <m/>
    <m/>
    <m/>
    <n v="4"/>
    <s v="6"/>
    <s v="6"/>
    <n v="0"/>
    <n v="0"/>
    <n v="2"/>
    <n v="14.285714285714286"/>
    <n v="0"/>
    <n v="0"/>
    <n v="12"/>
    <n v="85.71428571428571"/>
    <n v="14"/>
  </r>
  <r>
    <s v="movemberjp"/>
    <s v="movemberjp"/>
    <m/>
    <m/>
    <m/>
    <m/>
    <m/>
    <m/>
    <m/>
    <m/>
    <s v="No"/>
    <n v="132"/>
    <m/>
    <m/>
    <x v="1"/>
    <d v="2019-03-16T13:55:31.000"/>
    <s v="【Mo-festa Cancer Forum動画】_x000a_特に患者シンポジウムは是非みて頂きたいです💻✨霜月もこの会場で聴いていましたが、当事者の方々のお言葉は一つ一つが深く。心に沁みる本当に良いお話でした🍀✨_x000a__x000a_https://t.co/pOa7PuqEox_x000a__x000a_#前立腺がん #精巣腫瘍 #男性乳がん #Movember https://t.co/r2Adgl99hO"/>
    <s v="https://www.youtube.com/watch?v=m3tncTyw14M"/>
    <s v="youtube.com"/>
    <x v="50"/>
    <s v="https://pbs.twimg.com/media/D1yNkYoUcAAidMr.jpg"/>
    <s v="https://pbs.twimg.com/media/D1yNkYoUcAAidMr.jpg"/>
    <x v="110"/>
    <s v="https://twitter.com/#!/movemberjp/status/1106916907863543808"/>
    <m/>
    <m/>
    <s v="1106916907863543808"/>
    <m/>
    <b v="0"/>
    <n v="70"/>
    <s v=""/>
    <b v="0"/>
    <s v="ja"/>
    <m/>
    <s v=""/>
    <b v="0"/>
    <n v="3"/>
    <s v=""/>
    <s v="Twitter Web Client"/>
    <b v="0"/>
    <s v="1106916907863543808"/>
    <s v="Tweet"/>
    <n v="0"/>
    <n v="0"/>
    <m/>
    <m/>
    <m/>
    <m/>
    <m/>
    <m/>
    <m/>
    <m/>
    <n v="4"/>
    <s v="6"/>
    <s v="6"/>
    <n v="0"/>
    <n v="0"/>
    <n v="1"/>
    <n v="8.333333333333334"/>
    <n v="0"/>
    <n v="0"/>
    <n v="11"/>
    <n v="91.66666666666667"/>
    <n v="12"/>
  </r>
  <r>
    <s v="mutual_master"/>
    <s v="movemberjp"/>
    <m/>
    <m/>
    <m/>
    <m/>
    <m/>
    <m/>
    <m/>
    <m/>
    <s v="No"/>
    <n v="133"/>
    <m/>
    <m/>
    <x v="0"/>
    <d v="2019-03-18T04:00:38.000"/>
    <s v="RT @movemberjp: 【Mo-festa Cancer Forum動画】_x000a_2018年11月24日に行われたMo-festa Cancer Forumの動画です🍀前立腺がんや精巣腫瘍の専門治療や病気との向き合い方など、エキスパートの先生方や当事者の方々の素晴らしいお話が…"/>
    <m/>
    <m/>
    <x v="4"/>
    <m/>
    <s v="http://pbs.twimg.com/profile_images/1051805738656354304/h4bgjL3k_normal.jpg"/>
    <x v="111"/>
    <s v="https://twitter.com/#!/mutual_master/status/1107491979426816000"/>
    <m/>
    <m/>
    <s v="1107491979426816000"/>
    <m/>
    <b v="0"/>
    <n v="0"/>
    <s v=""/>
    <b v="0"/>
    <s v="ja"/>
    <m/>
    <s v=""/>
    <b v="0"/>
    <n v="4"/>
    <s v="1106915140866203648"/>
    <s v="Twitter Web Client"/>
    <b v="0"/>
    <s v="1106915140866203648"/>
    <s v="Tweet"/>
    <n v="0"/>
    <n v="0"/>
    <m/>
    <m/>
    <m/>
    <m/>
    <m/>
    <m/>
    <m/>
    <m/>
    <n v="2"/>
    <s v="6"/>
    <s v="6"/>
    <n v="0"/>
    <n v="0"/>
    <n v="2"/>
    <n v="16.666666666666668"/>
    <n v="0"/>
    <n v="0"/>
    <n v="10"/>
    <n v="83.33333333333333"/>
    <n v="12"/>
  </r>
  <r>
    <s v="mutual_master"/>
    <s v="movemberjp"/>
    <m/>
    <m/>
    <m/>
    <m/>
    <m/>
    <m/>
    <m/>
    <m/>
    <s v="No"/>
    <n v="134"/>
    <m/>
    <m/>
    <x v="0"/>
    <d v="2019-03-18T04:09:15.000"/>
    <s v="RT @movemberjp: 【Mo-festa Cancer Forum動画】_x000a_特に患者シンポジウムは是非みて頂きたいです💻✨霜月もこの会場で聴いていましたが、当事者の方々のお言葉は一つ一つが深く。心に沁みる本当に良いお話でした🍀✨_x000a__x000a_https://t.co/pOa7Pu…"/>
    <m/>
    <m/>
    <x v="4"/>
    <m/>
    <s v="http://pbs.twimg.com/profile_images/1051805738656354304/h4bgjL3k_normal.jpg"/>
    <x v="112"/>
    <s v="https://twitter.com/#!/mutual_master/status/1107494145063444480"/>
    <m/>
    <m/>
    <s v="1107494145063444480"/>
    <m/>
    <b v="0"/>
    <n v="0"/>
    <s v=""/>
    <b v="0"/>
    <s v="ja"/>
    <m/>
    <s v=""/>
    <b v="0"/>
    <n v="3"/>
    <s v="1106916907863543808"/>
    <s v="Twitter Web Client"/>
    <b v="0"/>
    <s v="1106916907863543808"/>
    <s v="Tweet"/>
    <n v="0"/>
    <n v="0"/>
    <m/>
    <m/>
    <m/>
    <m/>
    <m/>
    <m/>
    <m/>
    <m/>
    <n v="2"/>
    <s v="6"/>
    <s v="6"/>
    <n v="0"/>
    <n v="0"/>
    <n v="1"/>
    <n v="10"/>
    <n v="0"/>
    <n v="0"/>
    <n v="9"/>
    <n v="90"/>
    <n v="10"/>
  </r>
  <r>
    <s v="dclark3105"/>
    <s v="christiesinc"/>
    <m/>
    <m/>
    <m/>
    <m/>
    <m/>
    <m/>
    <m/>
    <m/>
    <s v="No"/>
    <n v="135"/>
    <m/>
    <m/>
    <x v="0"/>
    <d v="2019-03-18T14:19:50.000"/>
    <s v="RT @ElvinBox: @Hanleyontheball @Smyth_Chris @thetimes @ChrisJCoates @ProstateUK @ZEROCancer @PCFnews @ChristiesInc For God's sake @Smyth_Ch…"/>
    <m/>
    <m/>
    <x v="4"/>
    <m/>
    <s v="http://pbs.twimg.com/profile_images/1104313345216258048/bUnP4xJO_normal.jpg"/>
    <x v="113"/>
    <s v="https://twitter.com/#!/dclark3105/status/1107647803885527041"/>
    <m/>
    <m/>
    <s v="1107647803885527041"/>
    <m/>
    <b v="0"/>
    <n v="0"/>
    <s v=""/>
    <b v="0"/>
    <s v="en"/>
    <m/>
    <s v=""/>
    <b v="0"/>
    <n v="2"/>
    <s v="1107633847137722368"/>
    <s v="Twitter for iPhone"/>
    <b v="0"/>
    <s v="1107633847137722368"/>
    <s v="Tweet"/>
    <n v="0"/>
    <n v="0"/>
    <m/>
    <m/>
    <m/>
    <m/>
    <m/>
    <m/>
    <m/>
    <m/>
    <n v="1"/>
    <s v="1"/>
    <s v="1"/>
    <m/>
    <m/>
    <m/>
    <m/>
    <m/>
    <m/>
    <m/>
    <m/>
    <m/>
  </r>
  <r>
    <s v="jpearso13006496"/>
    <s v="elvinbox"/>
    <m/>
    <m/>
    <m/>
    <m/>
    <m/>
    <m/>
    <m/>
    <m/>
    <s v="No"/>
    <n v="144"/>
    <m/>
    <m/>
    <x v="0"/>
    <d v="2019-03-18T14:45:38.000"/>
    <s v="RT @ElvinBox: This headline IS utterly irresponsible &amp;amp; an insult to millions of people, globally, trying to STOP #prostatecancer being a ki…"/>
    <m/>
    <m/>
    <x v="22"/>
    <m/>
    <s v="http://abs.twimg.com/sticky/default_profile_images/default_profile_normal.png"/>
    <x v="114"/>
    <s v="https://twitter.com/#!/jpearso13006496/status/1107654296680759296"/>
    <m/>
    <m/>
    <s v="1107654296680759296"/>
    <m/>
    <b v="0"/>
    <n v="0"/>
    <s v=""/>
    <b v="0"/>
    <s v="en"/>
    <m/>
    <s v=""/>
    <b v="0"/>
    <n v="5"/>
    <s v="1107632077330137088"/>
    <s v="Twitter Web Client"/>
    <b v="0"/>
    <s v="1107632077330137088"/>
    <s v="Tweet"/>
    <n v="0"/>
    <n v="0"/>
    <m/>
    <m/>
    <m/>
    <m/>
    <m/>
    <m/>
    <m/>
    <m/>
    <n v="1"/>
    <s v="1"/>
    <s v="1"/>
    <n v="0"/>
    <n v="0"/>
    <n v="3"/>
    <n v="13.636363636363637"/>
    <n v="0"/>
    <n v="0"/>
    <n v="19"/>
    <n v="86.36363636363636"/>
    <n v="22"/>
  </r>
  <r>
    <s v="27orchard"/>
    <s v="elvinbox"/>
    <m/>
    <m/>
    <m/>
    <m/>
    <m/>
    <m/>
    <m/>
    <m/>
    <s v="No"/>
    <n v="145"/>
    <m/>
    <m/>
    <x v="0"/>
    <d v="2019-03-18T14:54:17.000"/>
    <s v="RT @ElvinBox: This headline IS utterly irresponsible &amp;amp; an insult to millions of people, globally, trying to STOP #prostatecancer being a ki…"/>
    <m/>
    <m/>
    <x v="22"/>
    <m/>
    <s v="http://pbs.twimg.com/profile_images/2814663648/5200bc5bae180d04441f7d104efa60ec_normal.png"/>
    <x v="115"/>
    <s v="https://twitter.com/#!/27orchard/status/1107656474233397250"/>
    <m/>
    <m/>
    <s v="1107656474233397250"/>
    <m/>
    <b v="0"/>
    <n v="0"/>
    <s v=""/>
    <b v="0"/>
    <s v="en"/>
    <m/>
    <s v=""/>
    <b v="0"/>
    <n v="5"/>
    <s v="1107632077330137088"/>
    <s v="Twitter for iPad"/>
    <b v="0"/>
    <s v="1107632077330137088"/>
    <s v="Tweet"/>
    <n v="0"/>
    <n v="0"/>
    <m/>
    <m/>
    <m/>
    <m/>
    <m/>
    <m/>
    <m/>
    <m/>
    <n v="1"/>
    <s v="1"/>
    <s v="1"/>
    <n v="0"/>
    <n v="0"/>
    <n v="3"/>
    <n v="13.636363636363637"/>
    <n v="0"/>
    <n v="0"/>
    <n v="19"/>
    <n v="86.36363636363636"/>
    <n v="22"/>
  </r>
  <r>
    <s v="sifktka"/>
    <s v="news9tweets"/>
    <m/>
    <m/>
    <m/>
    <m/>
    <m/>
    <m/>
    <m/>
    <m/>
    <s v="No"/>
    <n v="146"/>
    <m/>
    <m/>
    <x v="0"/>
    <d v="2018-11-18T14:28:29.000"/>
    <s v="Coverage by @NEWS9TWEETS ￼of Save Indian Family - Karnataka's #InternationalMensDay celebrations at Town Hall, Bengaluru #MensDay19Nov #Movember _x000a__x000a_https://t.co/7mBL4uXrOu"/>
    <s v="https://youtu.be/39wauK2jqtc"/>
    <s v="youtu.be"/>
    <x v="51"/>
    <m/>
    <s v="http://pbs.twimg.com/profile_images/378800000261274773/c914d77309fca238c6be4d80da4e9645_normal.jpeg"/>
    <x v="116"/>
    <s v="https://twitter.com/#!/sifktka/status/1064163439684214785"/>
    <m/>
    <m/>
    <s v="1064163439684214785"/>
    <m/>
    <b v="0"/>
    <n v="40"/>
    <s v=""/>
    <b v="0"/>
    <s v="en"/>
    <m/>
    <s v=""/>
    <b v="0"/>
    <n v="93"/>
    <s v=""/>
    <s v="Twitter Web Client"/>
    <b v="0"/>
    <s v="1064163439684214785"/>
    <s v="Retweet"/>
    <n v="0"/>
    <n v="0"/>
    <m/>
    <m/>
    <m/>
    <m/>
    <m/>
    <m/>
    <m/>
    <m/>
    <n v="1"/>
    <s v="20"/>
    <s v="20"/>
    <n v="0"/>
    <n v="0"/>
    <n v="0"/>
    <n v="0"/>
    <n v="0"/>
    <n v="0"/>
    <n v="16"/>
    <n v="100"/>
    <n v="16"/>
  </r>
  <r>
    <s v="thilakhr"/>
    <s v="news9tweets"/>
    <m/>
    <m/>
    <m/>
    <m/>
    <m/>
    <m/>
    <m/>
    <m/>
    <s v="No"/>
    <n v="147"/>
    <m/>
    <m/>
    <x v="0"/>
    <d v="2019-03-18T15:50:32.000"/>
    <s v="RT @SIFKtka: Coverage by @NEWS9TWEETS ￼of Save Indian Family - Karnataka's #InternationalMensDay celebrations at Town Hall, Bengaluru #Mens…"/>
    <m/>
    <m/>
    <x v="52"/>
    <m/>
    <s v="http://pbs.twimg.com/profile_images/749156934289268736/0pZl35H0_normal.jpg"/>
    <x v="117"/>
    <s v="https://twitter.com/#!/thilakhr/status/1107670629942099969"/>
    <m/>
    <m/>
    <s v="1107670629942099969"/>
    <m/>
    <b v="0"/>
    <n v="0"/>
    <s v=""/>
    <b v="0"/>
    <s v="en"/>
    <m/>
    <s v=""/>
    <b v="0"/>
    <n v="93"/>
    <s v="1064163439684214785"/>
    <s v="Twitter for Android"/>
    <b v="0"/>
    <s v="1064163439684214785"/>
    <s v="Tweet"/>
    <n v="0"/>
    <n v="0"/>
    <m/>
    <m/>
    <m/>
    <m/>
    <m/>
    <m/>
    <m/>
    <m/>
    <n v="1"/>
    <s v="20"/>
    <s v="20"/>
    <m/>
    <m/>
    <m/>
    <m/>
    <m/>
    <m/>
    <m/>
    <m/>
    <m/>
  </r>
  <r>
    <s v="sifktka"/>
    <s v="sifktka"/>
    <m/>
    <m/>
    <m/>
    <m/>
    <m/>
    <m/>
    <m/>
    <m/>
    <s v="No"/>
    <n v="148"/>
    <m/>
    <m/>
    <x v="1"/>
    <d v="2018-11-18T15:04:37.000"/>
    <s v="SIFK Activists at an awareness drive for #InternationalMensDay at Nandi Hills. #MensHealth and celebrations go together. #MensDay19Nov #Movember https://t.co/BZLX5FIEle"/>
    <m/>
    <m/>
    <x v="53"/>
    <s v="https://pbs.twimg.com/media/DsSy_opU8AEJLy0.jpg"/>
    <s v="https://pbs.twimg.com/media/DsSy_opU8AEJLy0.jpg"/>
    <x v="118"/>
    <s v="https://twitter.com/#!/sifktka/status/1064172532507435008"/>
    <m/>
    <m/>
    <s v="1064172532507435008"/>
    <m/>
    <b v="0"/>
    <n v="50"/>
    <s v=""/>
    <b v="0"/>
    <s v="en"/>
    <m/>
    <s v=""/>
    <b v="0"/>
    <n v="110"/>
    <s v=""/>
    <s v="Twitter Web Client"/>
    <b v="0"/>
    <s v="1064172532507435008"/>
    <s v="Retweet"/>
    <n v="0"/>
    <n v="0"/>
    <m/>
    <m/>
    <m/>
    <m/>
    <m/>
    <m/>
    <m/>
    <m/>
    <n v="4"/>
    <s v="20"/>
    <s v="20"/>
    <n v="0"/>
    <n v="0"/>
    <n v="0"/>
    <n v="0"/>
    <n v="0"/>
    <n v="0"/>
    <n v="18"/>
    <n v="100"/>
    <n v="18"/>
  </r>
  <r>
    <s v="sifktka"/>
    <s v="sifktka"/>
    <m/>
    <m/>
    <m/>
    <m/>
    <m/>
    <m/>
    <m/>
    <m/>
    <s v="No"/>
    <n v="149"/>
    <m/>
    <m/>
    <x v="1"/>
    <d v="2018-11-18T15:02:48.000"/>
    <s v="Saplings were distributed as part of #InternationalMensDay celebrations. A green initiative. #MensDay19Nov #Movember https://t.co/vbUHa9jTob"/>
    <m/>
    <m/>
    <x v="51"/>
    <s v="https://pbs.twimg.com/media/DsSyxElUUAAoHvx.jpg"/>
    <s v="https://pbs.twimg.com/media/DsSyxElUUAAoHvx.jpg"/>
    <x v="119"/>
    <s v="https://twitter.com/#!/sifktka/status/1064172074128691200"/>
    <m/>
    <m/>
    <s v="1064172074128691200"/>
    <m/>
    <b v="0"/>
    <n v="49"/>
    <s v=""/>
    <b v="0"/>
    <s v="en"/>
    <m/>
    <s v=""/>
    <b v="0"/>
    <n v="105"/>
    <s v=""/>
    <s v="Twitter Web Client"/>
    <b v="0"/>
    <s v="1064172074128691200"/>
    <s v="Retweet"/>
    <n v="0"/>
    <n v="0"/>
    <m/>
    <m/>
    <m/>
    <m/>
    <m/>
    <m/>
    <m/>
    <m/>
    <n v="4"/>
    <s v="20"/>
    <s v="20"/>
    <n v="0"/>
    <n v="0"/>
    <n v="0"/>
    <n v="0"/>
    <n v="0"/>
    <n v="0"/>
    <n v="13"/>
    <n v="100"/>
    <n v="13"/>
  </r>
  <r>
    <s v="sifktka"/>
    <s v="sifktka"/>
    <m/>
    <m/>
    <m/>
    <m/>
    <m/>
    <m/>
    <m/>
    <m/>
    <s v="No"/>
    <n v="150"/>
    <m/>
    <m/>
    <x v="1"/>
    <d v="2018-11-18T14:58:09.000"/>
    <s v="SIFK Activists at an awareness drive for #InternationalMensDay at Nandi Hills. #MensHealth and celebrations go together. #MensDay19Nov #Movember"/>
    <m/>
    <m/>
    <x v="53"/>
    <m/>
    <s v="http://pbs.twimg.com/profile_images/378800000261274773/c914d77309fca238c6be4d80da4e9645_normal.jpeg"/>
    <x v="120"/>
    <s v="https://twitter.com/#!/sifktka/status/1064170902827474944"/>
    <m/>
    <m/>
    <s v="1064170902827474944"/>
    <m/>
    <b v="0"/>
    <n v="16"/>
    <s v=""/>
    <b v="0"/>
    <s v="en"/>
    <m/>
    <s v=""/>
    <b v="0"/>
    <n v="64"/>
    <s v=""/>
    <s v="Facebook"/>
    <b v="0"/>
    <s v="1064170902827474944"/>
    <s v="Retweet"/>
    <n v="0"/>
    <n v="0"/>
    <m/>
    <m/>
    <m/>
    <m/>
    <m/>
    <m/>
    <m/>
    <m/>
    <n v="4"/>
    <s v="20"/>
    <s v="20"/>
    <n v="0"/>
    <n v="0"/>
    <n v="0"/>
    <n v="0"/>
    <n v="0"/>
    <n v="0"/>
    <n v="18"/>
    <n v="100"/>
    <n v="18"/>
  </r>
  <r>
    <s v="sifktka"/>
    <s v="sifktka"/>
    <m/>
    <m/>
    <m/>
    <m/>
    <m/>
    <m/>
    <m/>
    <m/>
    <s v="No"/>
    <n v="151"/>
    <m/>
    <m/>
    <x v="1"/>
    <d v="2018-11-18T14:50:11.000"/>
    <s v="Saplings were distributed as part of #InternationalMensDay celebrations. A green initiative. #MensDay19Nov #Movember"/>
    <m/>
    <m/>
    <x v="51"/>
    <m/>
    <s v="http://pbs.twimg.com/profile_images/378800000261274773/c914d77309fca238c6be4d80da4e9645_normal.jpeg"/>
    <x v="121"/>
    <s v="https://twitter.com/#!/sifktka/status/1064168898201862144"/>
    <m/>
    <m/>
    <s v="1064168898201862144"/>
    <m/>
    <b v="0"/>
    <n v="31"/>
    <s v=""/>
    <b v="0"/>
    <s v="en"/>
    <m/>
    <s v=""/>
    <b v="0"/>
    <n v="73"/>
    <s v=""/>
    <s v="Facebook"/>
    <b v="0"/>
    <s v="1064168898201862144"/>
    <s v="Retweet"/>
    <n v="0"/>
    <n v="0"/>
    <m/>
    <m/>
    <m/>
    <m/>
    <m/>
    <m/>
    <m/>
    <m/>
    <n v="4"/>
    <s v="20"/>
    <s v="20"/>
    <n v="0"/>
    <n v="0"/>
    <n v="0"/>
    <n v="0"/>
    <n v="0"/>
    <n v="0"/>
    <n v="13"/>
    <n v="100"/>
    <n v="13"/>
  </r>
  <r>
    <s v="thilakhr"/>
    <s v="sifktka"/>
    <m/>
    <m/>
    <m/>
    <m/>
    <m/>
    <m/>
    <m/>
    <m/>
    <s v="No"/>
    <n v="152"/>
    <m/>
    <m/>
    <x v="0"/>
    <d v="2019-03-18T15:50:20.000"/>
    <s v="RT @SIFKtka: SIFK Activists at an awareness drive for #InternationalMensDay at Nandi Hills. #MensHealth and celebrations go together. #Mens…"/>
    <m/>
    <m/>
    <x v="54"/>
    <m/>
    <s v="http://pbs.twimg.com/profile_images/749156934289268736/0pZl35H0_normal.jpg"/>
    <x v="122"/>
    <s v="https://twitter.com/#!/thilakhr/status/1107670581594345473"/>
    <m/>
    <m/>
    <s v="1107670581594345473"/>
    <m/>
    <b v="0"/>
    <n v="0"/>
    <s v=""/>
    <b v="0"/>
    <s v="en"/>
    <m/>
    <s v=""/>
    <b v="0"/>
    <n v="110"/>
    <s v="1064172532507435008"/>
    <s v="Twitter for Android"/>
    <b v="0"/>
    <s v="1064172532507435008"/>
    <s v="Tweet"/>
    <n v="0"/>
    <n v="0"/>
    <m/>
    <m/>
    <m/>
    <m/>
    <m/>
    <m/>
    <m/>
    <m/>
    <n v="5"/>
    <s v="20"/>
    <s v="20"/>
    <n v="0"/>
    <n v="0"/>
    <n v="0"/>
    <n v="0"/>
    <n v="0"/>
    <n v="0"/>
    <n v="19"/>
    <n v="100"/>
    <n v="19"/>
  </r>
  <r>
    <s v="thilakhr"/>
    <s v="sifktka"/>
    <m/>
    <m/>
    <m/>
    <m/>
    <m/>
    <m/>
    <m/>
    <m/>
    <s v="No"/>
    <n v="153"/>
    <m/>
    <m/>
    <x v="0"/>
    <d v="2019-03-18T15:50:24.000"/>
    <s v="RT @SIFKtka: Saplings were distributed as part of #InternationalMensDay celebrations. A green initiative. #MensDay19Nov #Movember https://t…"/>
    <m/>
    <m/>
    <x v="51"/>
    <m/>
    <s v="http://pbs.twimg.com/profile_images/749156934289268736/0pZl35H0_normal.jpg"/>
    <x v="123"/>
    <s v="https://twitter.com/#!/thilakhr/status/1107670595452309504"/>
    <m/>
    <m/>
    <s v="1107670595452309504"/>
    <m/>
    <b v="0"/>
    <n v="0"/>
    <s v=""/>
    <b v="0"/>
    <s v="en"/>
    <m/>
    <s v=""/>
    <b v="0"/>
    <n v="105"/>
    <s v="1064172074128691200"/>
    <s v="Twitter for Android"/>
    <b v="0"/>
    <s v="1064172074128691200"/>
    <s v="Tweet"/>
    <n v="0"/>
    <n v="0"/>
    <m/>
    <m/>
    <m/>
    <m/>
    <m/>
    <m/>
    <m/>
    <m/>
    <n v="5"/>
    <s v="20"/>
    <s v="20"/>
    <n v="0"/>
    <n v="0"/>
    <n v="0"/>
    <n v="0"/>
    <n v="0"/>
    <n v="0"/>
    <n v="15"/>
    <n v="100"/>
    <n v="15"/>
  </r>
  <r>
    <s v="thilakhr"/>
    <s v="sifktka"/>
    <m/>
    <m/>
    <m/>
    <m/>
    <m/>
    <m/>
    <m/>
    <m/>
    <s v="No"/>
    <n v="154"/>
    <m/>
    <m/>
    <x v="0"/>
    <d v="2019-03-18T15:50:26.000"/>
    <s v="RT @SIFKtka: SIFK Activists at an awareness drive for #InternationalMensDay at Nandi Hills. #MensHealth and celebrations go together. #Mens…"/>
    <m/>
    <m/>
    <x v="54"/>
    <m/>
    <s v="http://pbs.twimg.com/profile_images/749156934289268736/0pZl35H0_normal.jpg"/>
    <x v="124"/>
    <s v="https://twitter.com/#!/thilakhr/status/1107670607146053634"/>
    <m/>
    <m/>
    <s v="1107670607146053634"/>
    <m/>
    <b v="0"/>
    <n v="0"/>
    <s v=""/>
    <b v="0"/>
    <s v="en"/>
    <m/>
    <s v=""/>
    <b v="0"/>
    <n v="64"/>
    <s v="1064170902827474944"/>
    <s v="Twitter for Android"/>
    <b v="0"/>
    <s v="1064170902827474944"/>
    <s v="Tweet"/>
    <n v="0"/>
    <n v="0"/>
    <m/>
    <m/>
    <m/>
    <m/>
    <m/>
    <m/>
    <m/>
    <m/>
    <n v="5"/>
    <s v="20"/>
    <s v="20"/>
    <n v="0"/>
    <n v="0"/>
    <n v="0"/>
    <n v="0"/>
    <n v="0"/>
    <n v="0"/>
    <n v="19"/>
    <n v="100"/>
    <n v="19"/>
  </r>
  <r>
    <s v="thilakhr"/>
    <s v="sifktka"/>
    <m/>
    <m/>
    <m/>
    <m/>
    <m/>
    <m/>
    <m/>
    <m/>
    <s v="No"/>
    <n v="155"/>
    <m/>
    <m/>
    <x v="0"/>
    <d v="2019-03-18T15:50:29.000"/>
    <s v="RT @SIFKtka: Saplings were distributed as part of #InternationalMensDay celebrations. A green initiative. #MensDay19Nov #Movember"/>
    <m/>
    <m/>
    <x v="51"/>
    <m/>
    <s v="http://pbs.twimg.com/profile_images/749156934289268736/0pZl35H0_normal.jpg"/>
    <x v="125"/>
    <s v="https://twitter.com/#!/thilakhr/status/1107670617665331200"/>
    <m/>
    <m/>
    <s v="1107670617665331200"/>
    <m/>
    <b v="0"/>
    <n v="0"/>
    <s v=""/>
    <b v="0"/>
    <s v="en"/>
    <m/>
    <s v=""/>
    <b v="0"/>
    <n v="73"/>
    <s v="1064168898201862144"/>
    <s v="Twitter for Android"/>
    <b v="0"/>
    <s v="1064168898201862144"/>
    <s v="Tweet"/>
    <n v="0"/>
    <n v="0"/>
    <m/>
    <m/>
    <m/>
    <m/>
    <m/>
    <m/>
    <m/>
    <m/>
    <n v="5"/>
    <s v="20"/>
    <s v="20"/>
    <n v="0"/>
    <n v="0"/>
    <n v="0"/>
    <n v="0"/>
    <n v="0"/>
    <n v="0"/>
    <n v="15"/>
    <n v="100"/>
    <n v="15"/>
  </r>
  <r>
    <s v="elvinbox"/>
    <s v="dramirkhangp"/>
    <m/>
    <m/>
    <m/>
    <m/>
    <m/>
    <m/>
    <m/>
    <m/>
    <s v="No"/>
    <n v="157"/>
    <m/>
    <m/>
    <x v="0"/>
    <d v="2019-03-07T16:22:10.000"/>
    <s v="Well played @DrAmirKhanGP open, honest and unapologetic, much appreciated #ErectileDysfunction #MenUnited #Movember #LifeWithCancer #prostatecancer https://t.co/eaqdloaV9e"/>
    <s v="https://twitter.com/DrAmirKhanGP/status/1102955526051254272"/>
    <s v="twitter.com"/>
    <x v="55"/>
    <m/>
    <s v="http://pbs.twimg.com/profile_images/1086769200683773955/JOhFwOQp_normal.jpg"/>
    <x v="126"/>
    <s v="https://twitter.com/#!/elvinbox/status/1103692325681803265"/>
    <m/>
    <m/>
    <s v="1103692325681803265"/>
    <m/>
    <b v="0"/>
    <n v="2"/>
    <s v=""/>
    <b v="1"/>
    <s v="en"/>
    <m/>
    <s v="1102955526051254272"/>
    <b v="0"/>
    <n v="0"/>
    <s v=""/>
    <s v="Twitter Web Client"/>
    <b v="0"/>
    <s v="1103692325681803265"/>
    <s v="Tweet"/>
    <n v="0"/>
    <n v="0"/>
    <m/>
    <m/>
    <m/>
    <m/>
    <m/>
    <m/>
    <m/>
    <m/>
    <n v="1"/>
    <s v="1"/>
    <s v="1"/>
    <n v="3"/>
    <n v="21.428571428571427"/>
    <n v="0"/>
    <n v="0"/>
    <n v="0"/>
    <n v="0"/>
    <n v="11"/>
    <n v="78.57142857142857"/>
    <n v="14"/>
  </r>
  <r>
    <s v="silverhiker1"/>
    <s v="ashleybanjo"/>
    <m/>
    <m/>
    <m/>
    <m/>
    <m/>
    <m/>
    <m/>
    <m/>
    <s v="No"/>
    <n v="158"/>
    <m/>
    <m/>
    <x v="0"/>
    <d v="2019-03-08T10:44:56.000"/>
    <s v="RT @ElvinBox: @AntBigley @TheWillieThorne @Hanleyontheball @RokeLaurence @dawnbigley2 @Coutts1 @ChrisPedlar1 @AshleyBanjo Thank you Ant for…"/>
    <m/>
    <m/>
    <x v="4"/>
    <m/>
    <s v="http://pbs.twimg.com/profile_images/1066041288611569664/zoTQsZ2H_normal.jpg"/>
    <x v="127"/>
    <s v="https://twitter.com/#!/silverhiker1/status/1103969846440718337"/>
    <m/>
    <m/>
    <s v="1103969846440718337"/>
    <m/>
    <b v="0"/>
    <n v="0"/>
    <s v=""/>
    <b v="0"/>
    <s v="en"/>
    <m/>
    <s v=""/>
    <b v="0"/>
    <n v="1"/>
    <s v="1103696934798270465"/>
    <s v="Twitter for iPad"/>
    <b v="0"/>
    <s v="1103696934798270465"/>
    <s v="Tweet"/>
    <n v="0"/>
    <n v="0"/>
    <m/>
    <m/>
    <m/>
    <m/>
    <m/>
    <m/>
    <m/>
    <m/>
    <n v="1"/>
    <s v="1"/>
    <s v="1"/>
    <m/>
    <m/>
    <m/>
    <m/>
    <m/>
    <m/>
    <m/>
    <m/>
    <m/>
  </r>
  <r>
    <s v="chrisjcoates"/>
    <s v="ashleybanjo"/>
    <m/>
    <m/>
    <m/>
    <m/>
    <m/>
    <m/>
    <m/>
    <m/>
    <s v="No"/>
    <n v="159"/>
    <m/>
    <m/>
    <x v="0"/>
    <d v="2019-03-11T07:05:48.000"/>
    <s v="RT @ElvinBox: @AntBigley @TheWillieThorne @Hanleyontheball @RokeLaurence @dawnbigley2 @Coutts1 @ChrisPedlar1 @AshleyBanjo Thank you Ant for…"/>
    <m/>
    <m/>
    <x v="4"/>
    <m/>
    <s v="http://pbs.twimg.com/profile_images/982636276183719936/HwhOB3sU_normal.jpg"/>
    <x v="128"/>
    <s v="https://twitter.com/#!/chrisjcoates/status/1105001862288293888"/>
    <m/>
    <m/>
    <s v="1105001862288293888"/>
    <m/>
    <b v="0"/>
    <n v="0"/>
    <s v=""/>
    <b v="0"/>
    <s v="en"/>
    <m/>
    <s v=""/>
    <b v="0"/>
    <n v="2"/>
    <s v="1103696934798270465"/>
    <s v="Twitter for iPhone"/>
    <b v="0"/>
    <s v="1103696934798270465"/>
    <s v="Tweet"/>
    <n v="0"/>
    <n v="0"/>
    <m/>
    <m/>
    <m/>
    <m/>
    <m/>
    <m/>
    <m/>
    <m/>
    <n v="1"/>
    <s v="1"/>
    <s v="1"/>
    <m/>
    <m/>
    <m/>
    <m/>
    <m/>
    <m/>
    <m/>
    <m/>
    <m/>
  </r>
  <r>
    <s v="elvinbox"/>
    <s v="ashleybanjo"/>
    <m/>
    <m/>
    <m/>
    <m/>
    <m/>
    <m/>
    <m/>
    <m/>
    <s v="No"/>
    <n v="160"/>
    <m/>
    <m/>
    <x v="0"/>
    <d v="2019-03-07T16:40:29.000"/>
    <s v="@AntBigley @TheWillieThorne @Hanleyontheball @RokeLaurence @dawnbigley2 @Coutts1 @ChrisPedlar1 @AshleyBanjo Thank you Ant for taking the lead on this.  Getting a family vote on where my 'Hat-Tattoo' will be 'inked'! #prostatecancer #testicularcancer #movember #menunited #LifeWithCancer"/>
    <m/>
    <m/>
    <x v="56"/>
    <m/>
    <s v="http://pbs.twimg.com/profile_images/1086769200683773955/JOhFwOQp_normal.jpg"/>
    <x v="129"/>
    <s v="https://twitter.com/#!/elvinbox/status/1103696934798270465"/>
    <m/>
    <m/>
    <s v="1103696934798270465"/>
    <s v="1103646303677022223"/>
    <b v="0"/>
    <n v="4"/>
    <s v="1098672001147944960"/>
    <b v="0"/>
    <s v="en"/>
    <m/>
    <s v=""/>
    <b v="0"/>
    <n v="1"/>
    <s v=""/>
    <s v="Twitter Web Client"/>
    <b v="0"/>
    <s v="1103646303677022223"/>
    <s v="Tweet"/>
    <n v="0"/>
    <n v="0"/>
    <m/>
    <m/>
    <m/>
    <m/>
    <m/>
    <m/>
    <m/>
    <m/>
    <n v="1"/>
    <s v="1"/>
    <s v="1"/>
    <m/>
    <m/>
    <m/>
    <m/>
    <m/>
    <m/>
    <m/>
    <m/>
    <m/>
  </r>
  <r>
    <s v="elvinbox"/>
    <s v="smallmandebbie"/>
    <m/>
    <m/>
    <m/>
    <m/>
    <m/>
    <m/>
    <m/>
    <m/>
    <s v="No"/>
    <n v="164"/>
    <m/>
    <m/>
    <x v="0"/>
    <d v="2019-03-10T17:48:33.000"/>
    <s v="Have to say @SmallmanDebbie that I urge women to attend my #prostatecancer awareness talks. Many thanks for supporting the cause, especially as it is #prostatecancerawarenessmonth #menunited #movember #LifeWithCancer https://t.co/Qy4vCSx9XS"/>
    <s v="https://twitter.com/SmallmanDebbie/status/1104492346337607688"/>
    <s v="twitter.com"/>
    <x v="57"/>
    <m/>
    <s v="http://pbs.twimg.com/profile_images/1086769200683773955/JOhFwOQp_normal.jpg"/>
    <x v="130"/>
    <s v="https://twitter.com/#!/elvinbox/status/1104801226636566528"/>
    <m/>
    <m/>
    <s v="1104801226636566528"/>
    <m/>
    <b v="0"/>
    <n v="0"/>
    <s v=""/>
    <b v="1"/>
    <s v="en"/>
    <m/>
    <s v="1104492346337607688"/>
    <b v="0"/>
    <n v="0"/>
    <s v=""/>
    <s v="Twitter Web Client"/>
    <b v="0"/>
    <s v="1104801226636566528"/>
    <s v="Tweet"/>
    <n v="0"/>
    <n v="0"/>
    <m/>
    <m/>
    <m/>
    <m/>
    <m/>
    <m/>
    <m/>
    <m/>
    <n v="1"/>
    <s v="1"/>
    <s v="1"/>
    <n v="1"/>
    <n v="3.5714285714285716"/>
    <n v="0"/>
    <n v="0"/>
    <n v="0"/>
    <n v="0"/>
    <n v="27"/>
    <n v="96.42857142857143"/>
    <n v="28"/>
  </r>
  <r>
    <s v="elvinbox"/>
    <s v="timesforrhymes"/>
    <m/>
    <m/>
    <m/>
    <m/>
    <m/>
    <m/>
    <m/>
    <m/>
    <s v="No"/>
    <n v="165"/>
    <m/>
    <m/>
    <x v="2"/>
    <d v="2019-03-13T13:18:50.000"/>
    <s v="@timesforrhymes Good man David. To paraphrase Craig David &amp;amp; Bastille &quot;We're all stumbling through the night It doesn't matter, arms around each other, we're all men together&quot; Men need not suffer in silence we need to let it go &amp;amp; seek a brother to lean on #mensmentalhealth #movember #Mindfulness"/>
    <m/>
    <m/>
    <x v="58"/>
    <m/>
    <s v="http://pbs.twimg.com/profile_images/1086769200683773955/JOhFwOQp_normal.jpg"/>
    <x v="131"/>
    <s v="https://twitter.com/#!/elvinbox/status/1105820516127068162"/>
    <m/>
    <m/>
    <s v="1105820516127068162"/>
    <s v="1105814238193479681"/>
    <b v="0"/>
    <n v="2"/>
    <s v="795613988566532096"/>
    <b v="0"/>
    <s v="en"/>
    <m/>
    <s v=""/>
    <b v="0"/>
    <n v="0"/>
    <s v=""/>
    <s v="Twitter Web Client"/>
    <b v="0"/>
    <s v="1105814238193479681"/>
    <s v="Tweet"/>
    <n v="0"/>
    <n v="0"/>
    <m/>
    <m/>
    <m/>
    <m/>
    <m/>
    <m/>
    <m/>
    <m/>
    <n v="1"/>
    <s v="1"/>
    <s v="1"/>
    <n v="2"/>
    <n v="4.081632653061225"/>
    <n v="1"/>
    <n v="2.0408163265306123"/>
    <n v="0"/>
    <n v="0"/>
    <n v="46"/>
    <n v="93.87755102040816"/>
    <n v="49"/>
  </r>
  <r>
    <s v="elvinbox"/>
    <s v="grasmerevillage"/>
    <m/>
    <m/>
    <m/>
    <m/>
    <m/>
    <m/>
    <m/>
    <m/>
    <s v="No"/>
    <n v="166"/>
    <m/>
    <m/>
    <x v="0"/>
    <d v="2019-03-14T10:04:51.000"/>
    <s v="@SilverHiker1 @RokeLaurence @AntBigley @CumbriaZen @dawnbigley2 @Coutts1 @ChrisJCoates @ZenandParis @ryanfaz111 @RVGrasmere @grasmerevillage #MenUnited though one is #testicularcancer and the other #prostatecancer! May the road rise up and give you hope, peace and tranquility! #1Love #movember #LifeWithCancer"/>
    <m/>
    <m/>
    <x v="59"/>
    <m/>
    <s v="http://pbs.twimg.com/profile_images/1086769200683773955/JOhFwOQp_normal.jpg"/>
    <x v="132"/>
    <s v="https://twitter.com/#!/elvinbox/status/1106134086245146624"/>
    <m/>
    <m/>
    <s v="1106134086245146624"/>
    <s v="1105838709306523649"/>
    <b v="0"/>
    <n v="2"/>
    <s v="971065173569101825"/>
    <b v="0"/>
    <s v="en"/>
    <m/>
    <s v=""/>
    <b v="0"/>
    <n v="2"/>
    <s v=""/>
    <s v="Twitter Web Client"/>
    <b v="0"/>
    <s v="1105838709306523649"/>
    <s v="Tweet"/>
    <n v="0"/>
    <n v="0"/>
    <m/>
    <m/>
    <m/>
    <m/>
    <m/>
    <m/>
    <m/>
    <m/>
    <n v="1"/>
    <s v="1"/>
    <s v="1"/>
    <m/>
    <m/>
    <m/>
    <m/>
    <m/>
    <m/>
    <m/>
    <m/>
    <m/>
  </r>
  <r>
    <s v="silverhiker1"/>
    <s v="rvgrasmere"/>
    <m/>
    <m/>
    <m/>
    <m/>
    <m/>
    <m/>
    <m/>
    <m/>
    <s v="No"/>
    <n v="167"/>
    <m/>
    <m/>
    <x v="0"/>
    <d v="2019-03-14T10:14:44.000"/>
    <s v="RT @ElvinBox: @SilverHiker1 @RokeLaurence @AntBigley @CumbriaZen @dawnbigley2 @Coutts1 @ChrisJCoates @ZenandParis @ryanfaz111 @RVGrasmere @…"/>
    <m/>
    <m/>
    <x v="4"/>
    <m/>
    <s v="http://pbs.twimg.com/profile_images/1066041288611569664/zoTQsZ2H_normal.jpg"/>
    <x v="133"/>
    <s v="https://twitter.com/#!/silverhiker1/status/1106136573937098753"/>
    <m/>
    <m/>
    <s v="1106136573937098753"/>
    <m/>
    <b v="0"/>
    <n v="0"/>
    <s v=""/>
    <b v="0"/>
    <s v="en"/>
    <m/>
    <s v=""/>
    <b v="0"/>
    <n v="2"/>
    <s v="1106134086245146624"/>
    <s v="Twitter for iPhone"/>
    <b v="0"/>
    <s v="1106134086245146624"/>
    <s v="Tweet"/>
    <n v="0"/>
    <n v="0"/>
    <m/>
    <m/>
    <m/>
    <m/>
    <m/>
    <m/>
    <m/>
    <m/>
    <n v="1"/>
    <s v="1"/>
    <s v="1"/>
    <m/>
    <m/>
    <m/>
    <m/>
    <m/>
    <m/>
    <m/>
    <m/>
    <m/>
  </r>
  <r>
    <s v="chrisjcoates"/>
    <s v="rvgrasmere"/>
    <m/>
    <m/>
    <m/>
    <m/>
    <m/>
    <m/>
    <m/>
    <m/>
    <s v="No"/>
    <n v="168"/>
    <m/>
    <m/>
    <x v="0"/>
    <d v="2019-03-14T10:45:30.000"/>
    <s v="RT @ElvinBox: @SilverHiker1 @RokeLaurence @AntBigley @CumbriaZen @dawnbigley2 @Coutts1 @ChrisJCoates @ZenandParis @ryanfaz111 @RVGrasmere @…"/>
    <m/>
    <m/>
    <x v="4"/>
    <m/>
    <s v="http://pbs.twimg.com/profile_images/982636276183719936/HwhOB3sU_normal.jpg"/>
    <x v="134"/>
    <s v="https://twitter.com/#!/chrisjcoates/status/1106144315988996101"/>
    <m/>
    <m/>
    <s v="1106144315988996101"/>
    <m/>
    <b v="0"/>
    <n v="0"/>
    <s v=""/>
    <b v="0"/>
    <s v="en"/>
    <m/>
    <s v=""/>
    <b v="0"/>
    <n v="2"/>
    <s v="1106134086245146624"/>
    <s v="Twitter for iPhone"/>
    <b v="0"/>
    <s v="1106134086245146624"/>
    <s v="Tweet"/>
    <n v="0"/>
    <n v="0"/>
    <m/>
    <m/>
    <m/>
    <m/>
    <m/>
    <m/>
    <m/>
    <m/>
    <n v="1"/>
    <s v="1"/>
    <s v="1"/>
    <m/>
    <m/>
    <m/>
    <m/>
    <m/>
    <m/>
    <m/>
    <m/>
    <m/>
  </r>
  <r>
    <s v="elvinbox"/>
    <s v="campaignkate"/>
    <m/>
    <m/>
    <m/>
    <m/>
    <m/>
    <m/>
    <m/>
    <m/>
    <s v="No"/>
    <n v="203"/>
    <m/>
    <m/>
    <x v="2"/>
    <d v="2019-03-15T11:40:04.000"/>
    <s v="@campaignkate Thank you Kate, your efforts and your story have cajoled me to do even more than I do in the fight to STOP people dying of cancer #menunited #movember #LifeWithCancer"/>
    <m/>
    <m/>
    <x v="60"/>
    <m/>
    <s v="http://pbs.twimg.com/profile_images/1086769200683773955/JOhFwOQp_normal.jpg"/>
    <x v="135"/>
    <s v="https://twitter.com/#!/elvinbox/status/1106520436937031680"/>
    <m/>
    <m/>
    <s v="1106520436937031680"/>
    <s v="1106513653765951489"/>
    <b v="0"/>
    <n v="1"/>
    <s v="2590080943"/>
    <b v="0"/>
    <s v="en"/>
    <m/>
    <s v=""/>
    <b v="0"/>
    <n v="0"/>
    <s v=""/>
    <s v="Twitter Web Client"/>
    <b v="0"/>
    <s v="1106513653765951489"/>
    <s v="Tweet"/>
    <n v="0"/>
    <n v="0"/>
    <m/>
    <m/>
    <m/>
    <m/>
    <m/>
    <m/>
    <m/>
    <m/>
    <n v="1"/>
    <s v="1"/>
    <s v="1"/>
    <n v="1"/>
    <n v="3.225806451612903"/>
    <n v="2"/>
    <n v="6.451612903225806"/>
    <n v="0"/>
    <n v="0"/>
    <n v="28"/>
    <n v="90.3225806451613"/>
    <n v="31"/>
  </r>
  <r>
    <s v="elvinbox"/>
    <s v="silverhiker1"/>
    <m/>
    <m/>
    <m/>
    <m/>
    <m/>
    <m/>
    <m/>
    <m/>
    <s v="Yes"/>
    <n v="211"/>
    <m/>
    <m/>
    <x v="0"/>
    <d v="2019-03-17T19:32:06.000"/>
    <s v="@TheIronLadyRuns @Hanleyontheball @Martina @ChrisJCoates @steeplechasing @aaroncumminsNHS @AlisonBirtle @TheWillieThorne @dhrishikesh @SilverHiker1 Nice to read &amp;amp; how kind you are @TheIronLadyRuns! Well done @Hanleyontheball you're working hard on the #RightStuff all strength to your elbow! #1Love #MenUnited #Movember #LifeWithCancer"/>
    <m/>
    <m/>
    <x v="61"/>
    <m/>
    <s v="http://pbs.twimg.com/profile_images/1086769200683773955/JOhFwOQp_normal.jpg"/>
    <x v="136"/>
    <s v="https://twitter.com/#!/elvinbox/status/1107364000751407105"/>
    <m/>
    <m/>
    <s v="1107364000751407105"/>
    <s v="1107361923631337472"/>
    <b v="0"/>
    <n v="3"/>
    <s v="250590717"/>
    <b v="0"/>
    <s v="en"/>
    <m/>
    <s v=""/>
    <b v="0"/>
    <n v="1"/>
    <s v=""/>
    <s v="Twitter Web Client"/>
    <b v="0"/>
    <s v="1107361923631337472"/>
    <s v="Tweet"/>
    <n v="0"/>
    <n v="0"/>
    <m/>
    <m/>
    <m/>
    <m/>
    <m/>
    <m/>
    <m/>
    <m/>
    <n v="1"/>
    <s v="1"/>
    <s v="1"/>
    <m/>
    <m/>
    <m/>
    <m/>
    <m/>
    <m/>
    <m/>
    <m/>
    <m/>
  </r>
  <r>
    <s v="chrisjcoates"/>
    <s v="christiesinc"/>
    <m/>
    <m/>
    <m/>
    <m/>
    <m/>
    <m/>
    <m/>
    <m/>
    <s v="No"/>
    <n v="229"/>
    <m/>
    <m/>
    <x v="0"/>
    <d v="2019-03-18T14:09:55.000"/>
    <s v="RT @ElvinBox: @Hanleyontheball @Smyth_Chris @thetimes @ChrisJCoates @ProstateUK @ZEROCancer @PCFnews @ChristiesInc For God's sake @Smyth_Ch…"/>
    <m/>
    <m/>
    <x v="4"/>
    <m/>
    <s v="http://pbs.twimg.com/profile_images/982636276183719936/HwhOB3sU_normal.jpg"/>
    <x v="137"/>
    <s v="https://twitter.com/#!/chrisjcoates/status/1107645308543082497"/>
    <m/>
    <m/>
    <s v="1107645308543082497"/>
    <m/>
    <b v="0"/>
    <n v="0"/>
    <s v=""/>
    <b v="0"/>
    <s v="en"/>
    <m/>
    <s v=""/>
    <b v="0"/>
    <n v="2"/>
    <s v="1107633847137722368"/>
    <s v="Twitter for iPhone"/>
    <b v="0"/>
    <s v="1107633847137722368"/>
    <s v="Tweet"/>
    <n v="0"/>
    <n v="0"/>
    <m/>
    <m/>
    <m/>
    <m/>
    <m/>
    <m/>
    <m/>
    <m/>
    <n v="1"/>
    <s v="1"/>
    <s v="1"/>
    <m/>
    <m/>
    <m/>
    <m/>
    <m/>
    <m/>
    <m/>
    <m/>
    <m/>
  </r>
  <r>
    <s v="elvinbox"/>
    <s v="christiesinc"/>
    <m/>
    <m/>
    <m/>
    <m/>
    <m/>
    <m/>
    <m/>
    <m/>
    <s v="No"/>
    <n v="230"/>
    <m/>
    <m/>
    <x v="0"/>
    <d v="2019-03-18T13:24:22.000"/>
    <s v="@Hanleyontheball @Smyth_Chris @thetimes @ChrisJCoates @ProstateUK @ZEROCancer @PCFnews @ChristiesInc For God's sake @Smyth_Chris why use such a misleading headline? How do you think families who have lived through the pain of seeing their loved ones wither &amp;amp; die from this vile cancer will react? Have you no empathy? #Movember #MenUnited #LifeWithCancer"/>
    <m/>
    <m/>
    <x v="62"/>
    <m/>
    <s v="http://pbs.twimg.com/profile_images/1086769200683773955/JOhFwOQp_normal.jpg"/>
    <x v="138"/>
    <s v="https://twitter.com/#!/elvinbox/status/1107633847137722368"/>
    <m/>
    <m/>
    <s v="1107633847137722368"/>
    <s v="1107626870764462081"/>
    <b v="0"/>
    <n v="3"/>
    <s v="58153969"/>
    <b v="0"/>
    <s v="en"/>
    <m/>
    <s v=""/>
    <b v="0"/>
    <n v="2"/>
    <s v=""/>
    <s v="Twitter Web Client"/>
    <b v="0"/>
    <s v="1107626870764462081"/>
    <s v="Tweet"/>
    <n v="0"/>
    <n v="0"/>
    <m/>
    <m/>
    <m/>
    <m/>
    <m/>
    <m/>
    <m/>
    <m/>
    <n v="1"/>
    <s v="1"/>
    <s v="1"/>
    <m/>
    <m/>
    <m/>
    <m/>
    <m/>
    <m/>
    <m/>
    <m/>
    <m/>
  </r>
  <r>
    <s v="elvinbox"/>
    <s v="ceoprostateuk"/>
    <m/>
    <m/>
    <m/>
    <m/>
    <m/>
    <m/>
    <m/>
    <m/>
    <s v="No"/>
    <n v="252"/>
    <m/>
    <m/>
    <x v="0"/>
    <d v="2019-03-18T14:01:02.000"/>
    <s v="@SimonMDLord @ProstateUKProfs @CEOProstateUK Agreed. I like millions of others, just want everyone to know &amp;amp; not be misinformed that #prostatecancer does kill &amp;amp; will kill if not properly diagnosed &amp;amp; treated in time. Headlines announcing it is not deadly only hinder this education process #Movember #MenUnited #LifeWithCancer"/>
    <m/>
    <m/>
    <x v="63"/>
    <m/>
    <s v="http://pbs.twimg.com/profile_images/1086769200683773955/JOhFwOQp_normal.jpg"/>
    <x v="139"/>
    <s v="https://twitter.com/#!/elvinbox/status/1107643073763389440"/>
    <m/>
    <m/>
    <s v="1107643073763389440"/>
    <s v="1107638132508364801"/>
    <b v="0"/>
    <n v="4"/>
    <s v="252061039"/>
    <b v="0"/>
    <s v="en"/>
    <m/>
    <s v=""/>
    <b v="0"/>
    <n v="0"/>
    <s v=""/>
    <s v="Twitter Web Client"/>
    <b v="0"/>
    <s v="1107638132508364801"/>
    <s v="Tweet"/>
    <n v="0"/>
    <n v="0"/>
    <m/>
    <m/>
    <m/>
    <m/>
    <m/>
    <m/>
    <m/>
    <m/>
    <n v="1"/>
    <s v="1"/>
    <s v="1"/>
    <m/>
    <m/>
    <m/>
    <m/>
    <m/>
    <m/>
    <m/>
    <m/>
    <m/>
  </r>
  <r>
    <s v="veerhercules"/>
    <s v="shivsena4maha"/>
    <m/>
    <m/>
    <m/>
    <m/>
    <m/>
    <m/>
    <m/>
    <m/>
    <s v="No"/>
    <n v="255"/>
    <m/>
    <m/>
    <x v="0"/>
    <d v="2018-11-03T12:30:24.000"/>
    <s v="@GuruDawalMalik @CMOMaharashtra @Dev_Fadnavis @fadnavis_amruta @shweta_shalini @VasundharaBJP @drdineshbjp @AnshulV16011813 @harinarayanBJP @EknathKhadseBJP @BJP4India @BJP4Maharashtra @BJP4Delhi @BJP4UP @BJPLive @BJP4MP @UNHumanRights #MensDay19Nov #Movember #CSTinBLUE #ProstateCancer #TesticularCancer #MensSuicide #savemen #SpeakUpMan #MensRightsAreHumanRights #GenderEquality #ShowMenSomeRespect @ShivSena @uddhavthackeray @AdityaThackeray @mieknathshinde @DrSEShinde @balajikinikar @ShivSenaRT @Shivsena4Maha https://t.co/pkEnQNCZLf"/>
    <m/>
    <m/>
    <x v="64"/>
    <s v="https://pbs.twimg.com/media/DrFAGiuUwAEojGE.jpg"/>
    <s v="https://pbs.twimg.com/media/DrFAGiuUwAEojGE.jpg"/>
    <x v="140"/>
    <s v="https://twitter.com/#!/veerhercules/status/1058697902401380352"/>
    <m/>
    <m/>
    <s v="1058697902401380352"/>
    <s v="1058693978860613632"/>
    <b v="0"/>
    <n v="26"/>
    <s v="996974070561320960"/>
    <b v="0"/>
    <s v="und"/>
    <m/>
    <s v=""/>
    <b v="0"/>
    <n v="64"/>
    <s v=""/>
    <s v="Twitter for Android"/>
    <b v="0"/>
    <s v="1058693978860613632"/>
    <s v="Retweet"/>
    <n v="0"/>
    <n v="0"/>
    <s v="73.1016321,19.063864 _x000a_73.3904163,19.063864 _x000a_73.3904163,19.2564029 _x000a_73.1016321,19.2564029"/>
    <s v="India"/>
    <s v="IN"/>
    <s v="Ulhasnagar, India"/>
    <s v="05d84006fa98da19"/>
    <s v="Ulhasnagar"/>
    <s v="city"/>
    <s v="https://api.twitter.com/1.1/geo/id/05d84006fa98da19.json"/>
    <n v="1"/>
    <s v="3"/>
    <s v="3"/>
    <m/>
    <m/>
    <m/>
    <m/>
    <m/>
    <m/>
    <m/>
    <m/>
    <m/>
  </r>
  <r>
    <s v="veerhercules"/>
    <s v="drdineshbjp"/>
    <m/>
    <m/>
    <m/>
    <m/>
    <m/>
    <m/>
    <m/>
    <m/>
    <s v="No"/>
    <n v="273"/>
    <m/>
    <m/>
    <x v="0"/>
    <d v="2019-03-18T18:54:44.000"/>
    <s v="RT @VeerHercules: @GuruDawalMalik @CMOMaharashtra @Dev_Fadnavis @fadnavis_amruta @shweta_shalini @VasundharaBJP @drdineshbjp @AnshulV160118…"/>
    <m/>
    <m/>
    <x v="4"/>
    <m/>
    <s v="http://pbs.twimg.com/profile_images/1106238403496960000/KePXl48A_normal.jpg"/>
    <x v="141"/>
    <s v="https://twitter.com/#!/veerhercules/status/1107716987910647812"/>
    <m/>
    <m/>
    <s v="1107716987910647812"/>
    <m/>
    <b v="0"/>
    <n v="0"/>
    <s v=""/>
    <b v="0"/>
    <s v="und"/>
    <m/>
    <s v=""/>
    <b v="0"/>
    <n v="64"/>
    <s v="1058697902401380352"/>
    <s v="Twitter for Android"/>
    <b v="0"/>
    <s v="1058697902401380352"/>
    <s v="Tweet"/>
    <n v="0"/>
    <n v="0"/>
    <m/>
    <m/>
    <m/>
    <m/>
    <m/>
    <m/>
    <m/>
    <m/>
    <n v="2"/>
    <s v="3"/>
    <s v="3"/>
    <m/>
    <m/>
    <m/>
    <m/>
    <m/>
    <m/>
    <m/>
    <m/>
    <m/>
  </r>
  <r>
    <s v="puddledpete"/>
    <s v="elvinbox"/>
    <m/>
    <m/>
    <m/>
    <m/>
    <m/>
    <m/>
    <m/>
    <m/>
    <s v="No"/>
    <n v="286"/>
    <m/>
    <m/>
    <x v="0"/>
    <d v="2019-03-18T20:02:48.000"/>
    <s v="RT @ElvinBox: I was lucky, had an MRI prior to Biopsy &amp;amp; diagnosis &amp;amp; treatment were Spot On Please RT this excellent piece of advice from Pr…"/>
    <m/>
    <m/>
    <x v="4"/>
    <m/>
    <s v="http://pbs.twimg.com/profile_images/784018242981470208/yo7PX_8h_normal.jpg"/>
    <x v="142"/>
    <s v="https://twitter.com/#!/puddledpete/status/1107734116106207232"/>
    <m/>
    <m/>
    <s v="1107734116106207232"/>
    <m/>
    <b v="0"/>
    <n v="0"/>
    <s v=""/>
    <b v="0"/>
    <s v="en"/>
    <m/>
    <s v=""/>
    <b v="0"/>
    <n v="8"/>
    <s v="1107675404972769283"/>
    <s v="Twitter for Android"/>
    <b v="0"/>
    <s v="1107675404972769283"/>
    <s v="Tweet"/>
    <n v="0"/>
    <n v="0"/>
    <m/>
    <m/>
    <m/>
    <m/>
    <m/>
    <m/>
    <m/>
    <m/>
    <n v="1"/>
    <s v="1"/>
    <s v="1"/>
    <n v="2"/>
    <n v="7.407407407407407"/>
    <n v="0"/>
    <n v="0"/>
    <n v="0"/>
    <n v="0"/>
    <n v="25"/>
    <n v="92.5925925925926"/>
    <n v="27"/>
  </r>
  <r>
    <s v="shelagh07"/>
    <s v="elvinbox"/>
    <m/>
    <m/>
    <m/>
    <m/>
    <m/>
    <m/>
    <m/>
    <m/>
    <s v="No"/>
    <n v="287"/>
    <m/>
    <m/>
    <x v="0"/>
    <d v="2019-03-18T20:08:47.000"/>
    <s v="RT @ElvinBox: I was lucky, had an MRI prior to Biopsy &amp;amp; diagnosis &amp;amp; treatment were Spot On Please RT this excellent piece of advice from Pr…"/>
    <m/>
    <m/>
    <x v="4"/>
    <m/>
    <s v="http://pbs.twimg.com/profile_images/1072199950501584903/SB6NKIsT_normal.jpg"/>
    <x v="143"/>
    <s v="https://twitter.com/#!/shelagh07/status/1107735622100361217"/>
    <m/>
    <m/>
    <s v="1107735622100361217"/>
    <m/>
    <b v="0"/>
    <n v="0"/>
    <s v=""/>
    <b v="0"/>
    <s v="en"/>
    <m/>
    <s v=""/>
    <b v="0"/>
    <n v="8"/>
    <s v="1107675404972769283"/>
    <s v="Twitter for Android"/>
    <b v="0"/>
    <s v="1107675404972769283"/>
    <s v="Tweet"/>
    <n v="0"/>
    <n v="0"/>
    <m/>
    <m/>
    <m/>
    <m/>
    <m/>
    <m/>
    <m/>
    <m/>
    <n v="1"/>
    <s v="1"/>
    <s v="1"/>
    <n v="2"/>
    <n v="7.407407407407407"/>
    <n v="0"/>
    <n v="0"/>
    <n v="0"/>
    <n v="0"/>
    <n v="25"/>
    <n v="92.5925925925926"/>
    <n v="27"/>
  </r>
  <r>
    <s v="philipdrinkwat6"/>
    <s v="elvinbox"/>
    <m/>
    <m/>
    <m/>
    <m/>
    <m/>
    <m/>
    <m/>
    <m/>
    <s v="No"/>
    <n v="288"/>
    <m/>
    <m/>
    <x v="0"/>
    <d v="2019-03-18T20:19:27.000"/>
    <s v="RT @ElvinBox: I was lucky, had an MRI prior to Biopsy &amp;amp; diagnosis &amp;amp; treatment were Spot On Please RT this excellent piece of advice from Pr…"/>
    <m/>
    <m/>
    <x v="4"/>
    <m/>
    <s v="http://pbs.twimg.com/profile_images/785497249124085760/hQm50eSx_normal.jpg"/>
    <x v="144"/>
    <s v="https://twitter.com/#!/philipdrinkwat6/status/1107738307541303298"/>
    <m/>
    <m/>
    <s v="1107738307541303298"/>
    <m/>
    <b v="0"/>
    <n v="0"/>
    <s v=""/>
    <b v="0"/>
    <s v="en"/>
    <m/>
    <s v=""/>
    <b v="0"/>
    <n v="8"/>
    <s v="1107675404972769283"/>
    <s v="Twitter for iPad"/>
    <b v="0"/>
    <s v="1107675404972769283"/>
    <s v="Tweet"/>
    <n v="0"/>
    <n v="0"/>
    <m/>
    <m/>
    <m/>
    <m/>
    <m/>
    <m/>
    <m/>
    <m/>
    <n v="1"/>
    <s v="1"/>
    <s v="1"/>
    <n v="2"/>
    <n v="7.407407407407407"/>
    <n v="0"/>
    <n v="0"/>
    <n v="0"/>
    <n v="0"/>
    <n v="25"/>
    <n v="92.5925925925926"/>
    <n v="27"/>
  </r>
  <r>
    <s v="jennymcaleese"/>
    <s v="elvinbox"/>
    <m/>
    <m/>
    <m/>
    <m/>
    <m/>
    <m/>
    <m/>
    <m/>
    <s v="No"/>
    <n v="289"/>
    <m/>
    <m/>
    <x v="0"/>
    <d v="2019-03-18T20:40:47.000"/>
    <s v="RT @ElvinBox: This headline IS utterly irresponsible &amp;amp; an insult to millions of people, globally, trying to STOP #prostatecancer being a ki…"/>
    <m/>
    <m/>
    <x v="22"/>
    <m/>
    <s v="http://pbs.twimg.com/profile_images/1091626767327088641/Bc1HpkJP_normal.jpg"/>
    <x v="145"/>
    <s v="https://twitter.com/#!/jennymcaleese/status/1107743676388790278"/>
    <m/>
    <m/>
    <s v="1107743676388790278"/>
    <m/>
    <b v="0"/>
    <n v="0"/>
    <s v=""/>
    <b v="0"/>
    <s v="en"/>
    <m/>
    <s v=""/>
    <b v="0"/>
    <n v="5"/>
    <s v="1107632077330137088"/>
    <s v="Twitter for iPad"/>
    <b v="0"/>
    <s v="1107632077330137088"/>
    <s v="Tweet"/>
    <n v="0"/>
    <n v="0"/>
    <m/>
    <m/>
    <m/>
    <m/>
    <m/>
    <m/>
    <m/>
    <m/>
    <n v="1"/>
    <s v="1"/>
    <s v="1"/>
    <n v="0"/>
    <n v="0"/>
    <n v="3"/>
    <n v="13.636363636363637"/>
    <n v="0"/>
    <n v="0"/>
    <n v="19"/>
    <n v="86.36363636363636"/>
    <n v="22"/>
  </r>
  <r>
    <s v="godaddydave"/>
    <s v="godaddydave"/>
    <m/>
    <m/>
    <m/>
    <m/>
    <m/>
    <m/>
    <m/>
    <m/>
    <s v="No"/>
    <n v="290"/>
    <m/>
    <m/>
    <x v="1"/>
    <d v="2019-03-18T22:00:39.000"/>
    <s v="#110k_x000a_#freefacebookads #movember #facebookads #facebookmarketing #getleads #facebookleads #facebook #facebookbusiness #instabusiness #digitallead #digitalmarketing #content #facebookcontent #qualifiedleads #marketing #funnel #brisbanebusiness #onlinemarketing #brisbane #creative https://t.co/aswrMAEpQw"/>
    <s v="https://twitter.com/_Cinderella_007/status/1107690721841049600"/>
    <s v="twitter.com"/>
    <x v="65"/>
    <m/>
    <s v="http://pbs.twimg.com/profile_images/1107671386041053190/T4DMRkkZ_normal.jpg"/>
    <x v="146"/>
    <s v="https://twitter.com/#!/godaddydave/status/1107763774075924486"/>
    <m/>
    <m/>
    <s v="1107763774075924486"/>
    <m/>
    <b v="0"/>
    <n v="0"/>
    <s v=""/>
    <b v="1"/>
    <s v="und"/>
    <m/>
    <s v="1107690721841049600"/>
    <b v="0"/>
    <n v="0"/>
    <s v=""/>
    <s v="Twitter for Android"/>
    <b v="0"/>
    <s v="1107763774075924486"/>
    <s v="Tweet"/>
    <n v="0"/>
    <n v="0"/>
    <s v="-85.62981,30.134826 _x000a_-85.5864206,30.134826 _x000a_-85.5864206,30.202333 _x000a_-85.62981,30.202333"/>
    <s v="United States"/>
    <s v="US"/>
    <s v="Springfield, FL"/>
    <s v="0d8b071800a67db2"/>
    <s v="Springfield"/>
    <s v="city"/>
    <s v="https://api.twitter.com/1.1/geo/id/0d8b071800a67db2.json"/>
    <n v="2"/>
    <s v="2"/>
    <s v="2"/>
    <n v="1"/>
    <n v="4.761904761904762"/>
    <n v="0"/>
    <n v="0"/>
    <n v="0"/>
    <n v="0"/>
    <n v="20"/>
    <n v="95.23809523809524"/>
    <n v="21"/>
  </r>
  <r>
    <s v="godaddydave"/>
    <s v="godaddydave"/>
    <m/>
    <m/>
    <m/>
    <m/>
    <m/>
    <m/>
    <m/>
    <m/>
    <s v="No"/>
    <n v="291"/>
    <m/>
    <m/>
    <x v="1"/>
    <d v="2019-03-18T22:01:04.000"/>
    <s v="#freefacebookads #movember #facebookads #facebookmarketing #getleads #facebookleads #facebook #facebookbusiness #instabusiness #digitalleads #digitalmarketing #content #facebookcontent #qualifiedleads #marketing #funnel #brisbanebusiness #onlinemarketing #brisbane #creative #tdd https://t.co/bK6Ua1NVb8"/>
    <s v="https://twitter.com/ab_sync/status/1107682013811748864"/>
    <s v="twitter.com"/>
    <x v="66"/>
    <m/>
    <s v="http://pbs.twimg.com/profile_images/1107671386041053190/T4DMRkkZ_normal.jpg"/>
    <x v="147"/>
    <s v="https://twitter.com/#!/godaddydave/status/1107763879260667906"/>
    <m/>
    <m/>
    <s v="1107763879260667906"/>
    <m/>
    <b v="0"/>
    <n v="0"/>
    <s v=""/>
    <b v="1"/>
    <s v="und"/>
    <m/>
    <s v="1107682013811748864"/>
    <b v="0"/>
    <n v="0"/>
    <s v=""/>
    <s v="Twitter for Android"/>
    <b v="0"/>
    <s v="1107763879260667906"/>
    <s v="Tweet"/>
    <n v="0"/>
    <n v="0"/>
    <s v="-85.62981,30.134826 _x000a_-85.5864206,30.134826 _x000a_-85.5864206,30.202333 _x000a_-85.62981,30.202333"/>
    <s v="United States"/>
    <s v="US"/>
    <s v="Springfield, FL"/>
    <s v="0d8b071800a67db2"/>
    <s v="Springfield"/>
    <s v="city"/>
    <s v="https://api.twitter.com/1.1/geo/id/0d8b071800a67db2.json"/>
    <n v="2"/>
    <s v="2"/>
    <s v="2"/>
    <n v="1"/>
    <n v="4.761904761904762"/>
    <n v="0"/>
    <n v="0"/>
    <n v="0"/>
    <n v="0"/>
    <n v="20"/>
    <n v="95.23809523809524"/>
    <n v="21"/>
  </r>
  <r>
    <s v="brettkurland"/>
    <s v="tylerpaley"/>
    <m/>
    <m/>
    <m/>
    <m/>
    <m/>
    <m/>
    <m/>
    <m/>
    <s v="No"/>
    <n v="292"/>
    <m/>
    <m/>
    <x v="2"/>
    <d v="2019-03-19T00:11:03.000"/>
    <s v="@TylerPaley LOL. I've only had the beard for about 3 1/2 years. Fun fact: grew it for #Movember in 2015 and then never shaved it off.🧔"/>
    <m/>
    <m/>
    <x v="0"/>
    <m/>
    <s v="http://pbs.twimg.com/profile_images/817529247233282048/of37-W1R_normal.jpg"/>
    <x v="148"/>
    <s v="https://twitter.com/#!/brettkurland/status/1107796588661923840"/>
    <m/>
    <m/>
    <s v="1107796588661923840"/>
    <s v="1107793326328156160"/>
    <b v="0"/>
    <n v="3"/>
    <s v="325064528"/>
    <b v="0"/>
    <s v="en"/>
    <m/>
    <s v=""/>
    <b v="0"/>
    <n v="0"/>
    <s v=""/>
    <s v="Twitter Web Client"/>
    <b v="0"/>
    <s v="1107793326328156160"/>
    <s v="Tweet"/>
    <n v="0"/>
    <n v="0"/>
    <m/>
    <m/>
    <m/>
    <m/>
    <m/>
    <m/>
    <m/>
    <m/>
    <n v="1"/>
    <s v="35"/>
    <s v="35"/>
    <n v="1"/>
    <n v="3.7037037037037037"/>
    <n v="0"/>
    <n v="0"/>
    <n v="0"/>
    <n v="0"/>
    <n v="26"/>
    <n v="96.29629629629629"/>
    <n v="27"/>
  </r>
  <r>
    <s v="hstmovemberfest"/>
    <s v="hstmovemberfest"/>
    <m/>
    <m/>
    <m/>
    <m/>
    <m/>
    <m/>
    <m/>
    <m/>
    <s v="No"/>
    <n v="293"/>
    <m/>
    <m/>
    <x v="1"/>
    <d v="2019-03-19T02:35:50.000"/>
    <s v="Oh shit! That new DC Movember gear! #HSt #Movember #DMV https://t.co/6xOYL0qBjH"/>
    <m/>
    <m/>
    <x v="67"/>
    <s v="https://pbs.twimg.com/media/D1_QQp0XQAEDyy3.jpg"/>
    <s v="https://pbs.twimg.com/media/D1_QQp0XQAEDyy3.jpg"/>
    <x v="149"/>
    <s v="https://twitter.com/#!/hstmovemberfest/status/1107833025155481600"/>
    <m/>
    <m/>
    <s v="1107833025155481600"/>
    <m/>
    <b v="0"/>
    <n v="0"/>
    <s v=""/>
    <b v="0"/>
    <s v="en"/>
    <m/>
    <s v=""/>
    <b v="0"/>
    <n v="0"/>
    <s v=""/>
    <s v="Twitter for Android"/>
    <b v="0"/>
    <s v="1107833025155481600"/>
    <s v="Tweet"/>
    <n v="0"/>
    <n v="0"/>
    <m/>
    <m/>
    <m/>
    <m/>
    <m/>
    <m/>
    <m/>
    <m/>
    <n v="1"/>
    <s v="2"/>
    <s v="2"/>
    <n v="0"/>
    <n v="0"/>
    <n v="1"/>
    <n v="10"/>
    <n v="0"/>
    <n v="0"/>
    <n v="9"/>
    <n v="90"/>
    <n v="10"/>
  </r>
  <r>
    <s v="shievsh"/>
    <s v="movemberaus"/>
    <m/>
    <m/>
    <m/>
    <m/>
    <m/>
    <m/>
    <m/>
    <m/>
    <s v="No"/>
    <n v="294"/>
    <m/>
    <m/>
    <x v="0"/>
    <d v="2016-11-08T10:21:54.000"/>
    <s v="I am growing my mustache 4 #Movember &amp;amp; supporting @MovemberAUS _x000a_Stop MEN dying too young !_x000a__x000a_https://t.co/fMHFybFbAU https://t.co/LVbHlCuDNh"/>
    <s v="https://mobro.co/Shivesh"/>
    <s v="mobro.co"/>
    <x v="0"/>
    <s v="https://pbs.twimg.com/media/Cwu6FCBUsAACCsm.jpg"/>
    <s v="https://pbs.twimg.com/media/Cwu6FCBUsAACCsm.jpg"/>
    <x v="150"/>
    <s v="https://twitter.com/#!/shievsh/status/795934364295000064"/>
    <m/>
    <m/>
    <s v="795934364295000064"/>
    <s v="795932119105052672"/>
    <b v="0"/>
    <n v="2"/>
    <s v="953797878"/>
    <b v="0"/>
    <s v="en"/>
    <m/>
    <s v=""/>
    <b v="0"/>
    <n v="2"/>
    <s v=""/>
    <s v="Twitter for iPhone"/>
    <b v="0"/>
    <s v="795932119105052672"/>
    <s v="Retweet"/>
    <n v="0"/>
    <n v="0"/>
    <m/>
    <m/>
    <m/>
    <m/>
    <m/>
    <m/>
    <m/>
    <m/>
    <n v="1"/>
    <s v="19"/>
    <s v="19"/>
    <n v="1"/>
    <n v="6.666666666666667"/>
    <n v="1"/>
    <n v="6.666666666666667"/>
    <n v="0"/>
    <n v="0"/>
    <n v="13"/>
    <n v="86.66666666666667"/>
    <n v="15"/>
  </r>
  <r>
    <s v="firassiddiqui1"/>
    <s v="movemberaus"/>
    <m/>
    <m/>
    <m/>
    <m/>
    <m/>
    <m/>
    <m/>
    <m/>
    <s v="No"/>
    <n v="295"/>
    <m/>
    <m/>
    <x v="0"/>
    <d v="2019-03-19T03:52:49.000"/>
    <s v="RT @shievsh: I am growing my mustache 4 #Movember &amp;amp; supporting @MovemberAUS _x000a_Stop MEN dying too young !_x000a__x000a_https://t.co/fMHFybFbAU https://t.…"/>
    <s v="https://mobro.co/Shivesh"/>
    <s v="mobro.co"/>
    <x v="0"/>
    <m/>
    <s v="http://pbs.twimg.com/profile_images/1107806921065746432/7Ir6F0yK_normal.jpg"/>
    <x v="151"/>
    <s v="https://twitter.com/#!/firassiddiqui1/status/1107852398826086400"/>
    <m/>
    <m/>
    <s v="1107852398826086400"/>
    <m/>
    <b v="0"/>
    <n v="0"/>
    <s v=""/>
    <b v="0"/>
    <s v="en"/>
    <m/>
    <s v=""/>
    <b v="0"/>
    <n v="2"/>
    <s v="795934364295000064"/>
    <s v="Twitter for iPhone"/>
    <b v="0"/>
    <s v="795934364295000064"/>
    <s v="Tweet"/>
    <n v="0"/>
    <n v="0"/>
    <m/>
    <m/>
    <m/>
    <m/>
    <m/>
    <m/>
    <m/>
    <m/>
    <n v="1"/>
    <s v="19"/>
    <s v="19"/>
    <m/>
    <m/>
    <m/>
    <m/>
    <m/>
    <m/>
    <m/>
    <m/>
    <m/>
  </r>
  <r>
    <s v="feed_your_beard"/>
    <s v="indianbeard"/>
    <m/>
    <m/>
    <m/>
    <m/>
    <m/>
    <m/>
    <m/>
    <m/>
    <s v="Yes"/>
    <n v="297"/>
    <m/>
    <m/>
    <x v="0"/>
    <d v="2018-11-10T14:25:43.000"/>
    <s v="An Amazing presentation by @indianbeard Outstanding brother!!  Thanks for sending this. #Repost @indianbeard with get_repost_x000a_・・・_x000a_All About #Beard #beardgame _x000a_#movember _x000a_#noshavenovember… https://t.co/PJIhOzf2Lz"/>
    <s v="https://www.instagram.com/p/BqAMpSWnin9/?utm_source=ig_twitter_share&amp;igshid=18mdrakdk336c"/>
    <s v="instagram.com"/>
    <x v="68"/>
    <m/>
    <s v="http://pbs.twimg.com/profile_images/928292984482816001/ZXarMQEK_normal.jpg"/>
    <x v="152"/>
    <s v="https://twitter.com/#!/feed_your_beard/status/1061263638659559424"/>
    <m/>
    <m/>
    <s v="1061263638659559424"/>
    <m/>
    <b v="0"/>
    <n v="1"/>
    <s v=""/>
    <b v="0"/>
    <s v="en"/>
    <m/>
    <s v=""/>
    <b v="0"/>
    <n v="1"/>
    <s v=""/>
    <s v="Instagram"/>
    <b v="0"/>
    <s v="1061263638659559424"/>
    <s v="Retweet"/>
    <n v="0"/>
    <n v="0"/>
    <m/>
    <m/>
    <m/>
    <m/>
    <m/>
    <m/>
    <m/>
    <m/>
    <n v="1"/>
    <s v="18"/>
    <s v="18"/>
    <n v="2"/>
    <n v="9.523809523809524"/>
    <n v="0"/>
    <n v="0"/>
    <n v="0"/>
    <n v="0"/>
    <n v="19"/>
    <n v="90.47619047619048"/>
    <n v="21"/>
  </r>
  <r>
    <s v="indianbeard"/>
    <s v="feed_your_beard"/>
    <m/>
    <m/>
    <m/>
    <m/>
    <m/>
    <m/>
    <m/>
    <m/>
    <s v="Yes"/>
    <n v="298"/>
    <m/>
    <m/>
    <x v="0"/>
    <d v="2019-03-19T04:49:09.000"/>
    <s v="RT @Feed_Your_Beard: An Amazing presentation by @indianbeard Outstanding brother!!  Thanks for sending this. #Repost @indianbeard with get_…"/>
    <m/>
    <m/>
    <x v="69"/>
    <m/>
    <s v="http://pbs.twimg.com/profile_images/865855614014173184/szA6CGca_normal.jpg"/>
    <x v="153"/>
    <s v="https://twitter.com/#!/indianbeard/status/1107866576391270400"/>
    <m/>
    <m/>
    <s v="1107866576391270400"/>
    <m/>
    <b v="0"/>
    <n v="0"/>
    <s v=""/>
    <b v="0"/>
    <s v="en"/>
    <m/>
    <s v=""/>
    <b v="0"/>
    <n v="1"/>
    <s v="1061263638659559424"/>
    <s v="Twitter for Android"/>
    <b v="0"/>
    <s v="1061263638659559424"/>
    <s v="Tweet"/>
    <n v="0"/>
    <n v="0"/>
    <m/>
    <m/>
    <m/>
    <m/>
    <m/>
    <m/>
    <m/>
    <m/>
    <n v="1"/>
    <s v="18"/>
    <s v="18"/>
    <n v="2"/>
    <n v="11.764705882352942"/>
    <n v="0"/>
    <n v="0"/>
    <n v="0"/>
    <n v="0"/>
    <n v="15"/>
    <n v="88.23529411764706"/>
    <n v="17"/>
  </r>
  <r>
    <s v="brocode4men"/>
    <s v="indianbeard"/>
    <m/>
    <m/>
    <m/>
    <m/>
    <m/>
    <m/>
    <m/>
    <m/>
    <s v="Yes"/>
    <n v="299"/>
    <m/>
    <m/>
    <x v="0"/>
    <d v="2018-11-02T07:31:15.000"/>
    <s v="Gentlemen, put down your Razors, It’s No shave november. Today featuring @IndianBeard_x000a_._x000a_._x000a_#Brocode #noshavenovember #noshave #november #movember #moustache #beard #support #greatcause #mengrooming #instanovember #instapost #potd #featuring #launching #offer #contest #contestalert https://t.co/wOc3f5ioK4"/>
    <m/>
    <m/>
    <x v="70"/>
    <s v="https://pbs.twimg.com/media/Dq-yCspV4AAwZeO.jpg"/>
    <s v="https://pbs.twimg.com/media/Dq-yCspV4AAwZeO.jpg"/>
    <x v="154"/>
    <s v="https://twitter.com/#!/brocode4men/status/1058260230599888898"/>
    <m/>
    <m/>
    <s v="1058260230599888898"/>
    <m/>
    <b v="0"/>
    <n v="2"/>
    <s v=""/>
    <b v="0"/>
    <s v="en"/>
    <m/>
    <s v=""/>
    <b v="0"/>
    <n v="2"/>
    <s v=""/>
    <s v="Twitter for Android"/>
    <b v="0"/>
    <s v="1058260230599888898"/>
    <s v="Retweet"/>
    <n v="0"/>
    <n v="0"/>
    <m/>
    <m/>
    <m/>
    <m/>
    <m/>
    <m/>
    <m/>
    <m/>
    <n v="1"/>
    <s v="18"/>
    <s v="18"/>
    <n v="1"/>
    <n v="3.225806451612903"/>
    <n v="0"/>
    <n v="0"/>
    <n v="0"/>
    <n v="0"/>
    <n v="30"/>
    <n v="96.7741935483871"/>
    <n v="31"/>
  </r>
  <r>
    <s v="indianbeard"/>
    <s v="brocode4men"/>
    <m/>
    <m/>
    <m/>
    <m/>
    <m/>
    <m/>
    <m/>
    <m/>
    <s v="Yes"/>
    <n v="300"/>
    <m/>
    <m/>
    <x v="0"/>
    <d v="2019-03-19T04:49:14.000"/>
    <s v="RT @brocode4men: Gentlemen, put down your Razors, It’s No shave november. Today featuring @IndianBeard_x000a_._x000a_._x000a_#Brocode #noshavenovember #nosha…"/>
    <m/>
    <m/>
    <x v="71"/>
    <m/>
    <s v="http://pbs.twimg.com/profile_images/865855614014173184/szA6CGca_normal.jpg"/>
    <x v="155"/>
    <s v="https://twitter.com/#!/indianbeard/status/1107866596188409856"/>
    <m/>
    <m/>
    <s v="1107866596188409856"/>
    <m/>
    <b v="0"/>
    <n v="0"/>
    <s v=""/>
    <b v="0"/>
    <s v="en"/>
    <m/>
    <s v=""/>
    <b v="0"/>
    <n v="2"/>
    <s v="1058260230599888898"/>
    <s v="Twitter for Android"/>
    <b v="0"/>
    <s v="1058260230599888898"/>
    <s v="Tweet"/>
    <n v="0"/>
    <n v="0"/>
    <m/>
    <m/>
    <m/>
    <m/>
    <m/>
    <m/>
    <m/>
    <m/>
    <n v="1"/>
    <s v="18"/>
    <s v="18"/>
    <n v="0"/>
    <n v="0"/>
    <n v="0"/>
    <n v="0"/>
    <n v="0"/>
    <n v="0"/>
    <n v="18"/>
    <n v="100"/>
    <n v="18"/>
  </r>
  <r>
    <s v="mrsprostate"/>
    <s v="elvinbox"/>
    <m/>
    <m/>
    <m/>
    <m/>
    <m/>
    <m/>
    <m/>
    <m/>
    <s v="No"/>
    <n v="301"/>
    <m/>
    <m/>
    <x v="0"/>
    <d v="2019-03-19T05:49:41.000"/>
    <s v="RT @ElvinBox: I was lucky, had an MRI prior to Biopsy &amp;amp; diagnosis &amp;amp; treatment were Spot On Please RT this excellent piece of advice from Pr…"/>
    <m/>
    <m/>
    <x v="4"/>
    <m/>
    <s v="http://pbs.twimg.com/profile_images/996974813720862720/_gqUJPYF_normal.jpg"/>
    <x v="156"/>
    <s v="https://twitter.com/#!/mrsprostate/status/1107881808484618240"/>
    <m/>
    <m/>
    <s v="1107881808484618240"/>
    <m/>
    <b v="0"/>
    <n v="0"/>
    <s v=""/>
    <b v="0"/>
    <s v="en"/>
    <m/>
    <s v=""/>
    <b v="0"/>
    <n v="8"/>
    <s v="1107675404972769283"/>
    <s v="Twitter for iPhone"/>
    <b v="0"/>
    <s v="1107675404972769283"/>
    <s v="Tweet"/>
    <n v="0"/>
    <n v="0"/>
    <m/>
    <m/>
    <m/>
    <m/>
    <m/>
    <m/>
    <m/>
    <m/>
    <n v="1"/>
    <s v="1"/>
    <s v="1"/>
    <n v="2"/>
    <n v="7.407407407407407"/>
    <n v="0"/>
    <n v="0"/>
    <n v="0"/>
    <n v="0"/>
    <n v="25"/>
    <n v="92.5925925925926"/>
    <n v="27"/>
  </r>
  <r>
    <s v="kazzawilk"/>
    <s v="elvinbox"/>
    <m/>
    <m/>
    <m/>
    <m/>
    <m/>
    <m/>
    <m/>
    <m/>
    <s v="No"/>
    <n v="302"/>
    <m/>
    <m/>
    <x v="0"/>
    <d v="2019-03-19T07:26:49.000"/>
    <s v="RT @ElvinBox: I was lucky, had an MRI prior to Biopsy &amp;amp; diagnosis &amp;amp; treatment were Spot On Please RT this excellent piece of advice from Pr…"/>
    <m/>
    <m/>
    <x v="4"/>
    <m/>
    <s v="http://pbs.twimg.com/profile_images/3207924427/beb340ddeb90e3d4fb8648d4de738d5b_normal.jpeg"/>
    <x v="157"/>
    <s v="https://twitter.com/#!/kazzawilk/status/1107906253802496001"/>
    <m/>
    <m/>
    <s v="1107906253802496001"/>
    <m/>
    <b v="0"/>
    <n v="0"/>
    <s v=""/>
    <b v="0"/>
    <s v="en"/>
    <m/>
    <s v=""/>
    <b v="0"/>
    <n v="8"/>
    <s v="1107675404972769283"/>
    <s v="Twitter for iPhone"/>
    <b v="0"/>
    <s v="1107675404972769283"/>
    <s v="Tweet"/>
    <n v="0"/>
    <n v="0"/>
    <m/>
    <m/>
    <m/>
    <m/>
    <m/>
    <m/>
    <m/>
    <m/>
    <n v="1"/>
    <s v="1"/>
    <s v="1"/>
    <n v="2"/>
    <n v="7.407407407407407"/>
    <n v="0"/>
    <n v="0"/>
    <n v="0"/>
    <n v="0"/>
    <n v="25"/>
    <n v="92.5925925925926"/>
    <n v="27"/>
  </r>
  <r>
    <s v="itaysternberg"/>
    <s v="elvinbox"/>
    <m/>
    <m/>
    <m/>
    <m/>
    <m/>
    <m/>
    <m/>
    <m/>
    <s v="No"/>
    <n v="303"/>
    <m/>
    <m/>
    <x v="0"/>
    <d v="2019-03-19T07:27:45.000"/>
    <s v="RT @ElvinBox: I was lucky, had an MRI prior to Biopsy &amp;amp; diagnosis &amp;amp; treatment were Spot On Please RT this excellent piece of advice from Pr…"/>
    <m/>
    <m/>
    <x v="4"/>
    <m/>
    <s v="http://pbs.twimg.com/profile_images/934556243850612736/hPEGPL9g_normal.jpg"/>
    <x v="158"/>
    <s v="https://twitter.com/#!/itaysternberg/status/1107906490118086656"/>
    <m/>
    <m/>
    <s v="1107906490118086656"/>
    <m/>
    <b v="0"/>
    <n v="0"/>
    <s v=""/>
    <b v="0"/>
    <s v="en"/>
    <m/>
    <s v=""/>
    <b v="0"/>
    <n v="8"/>
    <s v="1107675404972769283"/>
    <s v="Twitter for iPhone"/>
    <b v="0"/>
    <s v="1107675404972769283"/>
    <s v="Tweet"/>
    <n v="0"/>
    <n v="0"/>
    <m/>
    <m/>
    <m/>
    <m/>
    <m/>
    <m/>
    <m/>
    <m/>
    <n v="1"/>
    <s v="1"/>
    <s v="1"/>
    <n v="2"/>
    <n v="7.407407407407407"/>
    <n v="0"/>
    <n v="0"/>
    <n v="0"/>
    <n v="0"/>
    <n v="25"/>
    <n v="92.5925925925926"/>
    <n v="27"/>
  </r>
  <r>
    <s v="michellebull4"/>
    <s v="elvinbox"/>
    <m/>
    <m/>
    <m/>
    <m/>
    <m/>
    <m/>
    <m/>
    <m/>
    <s v="No"/>
    <n v="304"/>
    <m/>
    <m/>
    <x v="0"/>
    <d v="2019-03-19T08:22:00.000"/>
    <s v="RT @ElvinBox: This headline IS utterly irresponsible &amp;amp; an insult to millions of people, globally, trying to STOP #prostatecancer being a ki…"/>
    <m/>
    <m/>
    <x v="22"/>
    <m/>
    <s v="http://pbs.twimg.com/profile_images/1051510687065731073/cBDzJZGD_normal.jpg"/>
    <x v="159"/>
    <s v="https://twitter.com/#!/michellebull4/status/1107920143273873408"/>
    <m/>
    <m/>
    <s v="1107920143273873408"/>
    <m/>
    <b v="0"/>
    <n v="0"/>
    <s v=""/>
    <b v="0"/>
    <s v="en"/>
    <m/>
    <s v=""/>
    <b v="0"/>
    <n v="5"/>
    <s v="1107632077330137088"/>
    <s v="Twitter for Android"/>
    <b v="0"/>
    <s v="1107632077330137088"/>
    <s v="Tweet"/>
    <n v="0"/>
    <n v="0"/>
    <m/>
    <m/>
    <m/>
    <m/>
    <m/>
    <m/>
    <m/>
    <m/>
    <n v="1"/>
    <s v="1"/>
    <s v="1"/>
    <n v="0"/>
    <n v="0"/>
    <n v="3"/>
    <n v="13.636363636363637"/>
    <n v="0"/>
    <n v="0"/>
    <n v="19"/>
    <n v="86.36363636363636"/>
    <n v="22"/>
  </r>
  <r>
    <s v="drtevaho"/>
    <s v="elvinbox"/>
    <m/>
    <m/>
    <m/>
    <m/>
    <m/>
    <m/>
    <m/>
    <m/>
    <s v="No"/>
    <n v="305"/>
    <m/>
    <m/>
    <x v="0"/>
    <d v="2019-03-19T08:22:22.000"/>
    <s v="RT @ElvinBox: I was lucky, had an MRI prior to Biopsy &amp;amp; diagnosis &amp;amp; treatment were Spot On Please RT this excellent piece of advice from Pr…"/>
    <m/>
    <m/>
    <x v="4"/>
    <m/>
    <s v="http://pbs.twimg.com/profile_images/447881332094681089/xgegt8Wh_normal.jpeg"/>
    <x v="160"/>
    <s v="https://twitter.com/#!/drtevaho/status/1107920235330445313"/>
    <m/>
    <m/>
    <s v="1107920235330445313"/>
    <m/>
    <b v="0"/>
    <n v="0"/>
    <s v=""/>
    <b v="0"/>
    <s v="en"/>
    <m/>
    <s v=""/>
    <b v="0"/>
    <n v="8"/>
    <s v="1107675404972769283"/>
    <s v="Twitter for iPhone"/>
    <b v="0"/>
    <s v="1107675404972769283"/>
    <s v="Tweet"/>
    <n v="0"/>
    <n v="0"/>
    <m/>
    <m/>
    <m/>
    <m/>
    <m/>
    <m/>
    <m/>
    <m/>
    <n v="1"/>
    <s v="1"/>
    <s v="1"/>
    <n v="2"/>
    <n v="7.407407407407407"/>
    <n v="0"/>
    <n v="0"/>
    <n v="0"/>
    <n v="0"/>
    <n v="25"/>
    <n v="92.5925925925926"/>
    <n v="27"/>
  </r>
  <r>
    <s v="darrenchaplin74"/>
    <s v="darrenchaplin74"/>
    <m/>
    <m/>
    <m/>
    <m/>
    <m/>
    <m/>
    <m/>
    <m/>
    <s v="No"/>
    <n v="306"/>
    <m/>
    <m/>
    <x v="1"/>
    <d v="2019-03-07T13:44:38.000"/>
    <s v="#tbt #throwbackthursday to the days when I was #ronburgundy lovechild. #tache #moustache #laughatyourself #movember #chickachickabowwow @ Basildon, Essex https://t.co/YORrm11qCa"/>
    <s v="https://www.instagram.com/p/ButY_bvlHQY/?utm_source=ig_twitter_share&amp;igshid=fu3idxqsmqo"/>
    <s v="instagram.com"/>
    <x v="72"/>
    <m/>
    <s v="http://pbs.twimg.com/profile_images/856365170066698241/B-GgQV88_normal.jpg"/>
    <x v="161"/>
    <s v="https://twitter.com/#!/darrenchaplin74/status/1103652680248029185"/>
    <n v="51.5761"/>
    <n v="0.4886"/>
    <s v="1103652680248029185"/>
    <m/>
    <b v="0"/>
    <n v="0"/>
    <s v=""/>
    <b v="0"/>
    <s v="en"/>
    <m/>
    <s v=""/>
    <b v="0"/>
    <n v="0"/>
    <s v=""/>
    <s v="Instagram"/>
    <b v="0"/>
    <s v="1103652680248029185"/>
    <s v="Tweet"/>
    <n v="0"/>
    <n v="0"/>
    <s v="0.3836341,51.5463777 _x000a_0.530637,51.5463777 _x000a_0.530637,51.594472 _x000a_0.3836341,51.594472"/>
    <s v="United Kingdom"/>
    <s v="GB"/>
    <s v="Basildon, East"/>
    <s v="13dd0eca94d322f1"/>
    <s v="Basildon"/>
    <s v="city"/>
    <s v="https://api.twitter.com/1.1/geo/id/13dd0eca94d322f1.json"/>
    <n v="2"/>
    <s v="2"/>
    <s v="2"/>
    <n v="0"/>
    <n v="0"/>
    <n v="0"/>
    <n v="0"/>
    <n v="0"/>
    <n v="0"/>
    <n v="17"/>
    <n v="100"/>
    <n v="17"/>
  </r>
  <r>
    <s v="darrenchaplin74"/>
    <s v="darrenchaplin74"/>
    <m/>
    <m/>
    <m/>
    <m/>
    <m/>
    <m/>
    <m/>
    <m/>
    <s v="No"/>
    <n v="307"/>
    <m/>
    <m/>
    <x v="1"/>
    <d v="2019-03-19T08:27:30.000"/>
    <s v="It’s #transformationtuesday so here I am from 10 years ago looking like a sack of spuds to #movember last year. My skin is looking fresher, cleaner and less visible marks.… https://t.co/BTrWNOJZep"/>
    <s v="https://www.instagram.com/p/BvLuPWrFrxg/?utm_source=ig_twitter_share&amp;igshid=qecnvo3iyjy8"/>
    <s v="instagram.com"/>
    <x v="73"/>
    <m/>
    <s v="http://pbs.twimg.com/profile_images/856365170066698241/B-GgQV88_normal.jpg"/>
    <x v="162"/>
    <s v="https://twitter.com/#!/darrenchaplin74/status/1107921527322882049"/>
    <n v="51.57156434"/>
    <n v="0.46760968"/>
    <s v="1107921527322882049"/>
    <m/>
    <b v="0"/>
    <n v="0"/>
    <s v=""/>
    <b v="0"/>
    <s v="en"/>
    <m/>
    <s v=""/>
    <b v="0"/>
    <n v="0"/>
    <s v=""/>
    <s v="Instagram"/>
    <b v="0"/>
    <s v="1107921527322882049"/>
    <s v="Tweet"/>
    <n v="0"/>
    <n v="0"/>
    <s v="0.3836341,51.5463777 _x000a_0.530637,51.5463777 _x000a_0.530637,51.594472 _x000a_0.3836341,51.594472"/>
    <s v="United Kingdom"/>
    <s v="GB"/>
    <s v="Basildon, East"/>
    <s v="13dd0eca94d322f1"/>
    <s v="Basildon"/>
    <s v="city"/>
    <s v="https://api.twitter.com/1.1/geo/id/13dd0eca94d322f1.json"/>
    <n v="2"/>
    <s v="2"/>
    <s v="2"/>
    <n v="3"/>
    <n v="9.67741935483871"/>
    <n v="1"/>
    <n v="3.225806451612903"/>
    <n v="0"/>
    <n v="0"/>
    <n v="27"/>
    <n v="87.09677419354838"/>
    <n v="31"/>
  </r>
  <r>
    <s v="duncombesue"/>
    <s v="elvinbox"/>
    <m/>
    <m/>
    <m/>
    <m/>
    <m/>
    <m/>
    <m/>
    <m/>
    <s v="No"/>
    <n v="308"/>
    <m/>
    <m/>
    <x v="0"/>
    <d v="2019-03-18T14:31:32.000"/>
    <s v="RT @ElvinBox: This headline IS utterly irresponsible &amp;amp; an insult to millions of people, globally, trying to STOP #prostatecancer being a ki…"/>
    <m/>
    <m/>
    <x v="22"/>
    <m/>
    <s v="http://pbs.twimg.com/profile_images/663442115544903680/_JNqqbZ2_normal.jpg"/>
    <x v="163"/>
    <s v="https://twitter.com/#!/duncombesue/status/1107650749729787908"/>
    <m/>
    <m/>
    <s v="1107650749729787908"/>
    <m/>
    <b v="0"/>
    <n v="0"/>
    <s v=""/>
    <b v="0"/>
    <s v="en"/>
    <m/>
    <s v=""/>
    <b v="0"/>
    <n v="5"/>
    <s v="1107632077330137088"/>
    <s v="Twitter for iPhone"/>
    <b v="0"/>
    <s v="1107632077330137088"/>
    <s v="Tweet"/>
    <n v="0"/>
    <n v="0"/>
    <m/>
    <m/>
    <m/>
    <m/>
    <m/>
    <m/>
    <m/>
    <m/>
    <n v="2"/>
    <s v="1"/>
    <s v="1"/>
    <n v="0"/>
    <n v="0"/>
    <n v="3"/>
    <n v="13.636363636363637"/>
    <n v="0"/>
    <n v="0"/>
    <n v="19"/>
    <n v="86.36363636363636"/>
    <n v="22"/>
  </r>
  <r>
    <s v="duncombesue"/>
    <s v="elvinbox"/>
    <m/>
    <m/>
    <m/>
    <m/>
    <m/>
    <m/>
    <m/>
    <m/>
    <s v="No"/>
    <n v="309"/>
    <m/>
    <m/>
    <x v="0"/>
    <d v="2019-03-19T10:38:43.000"/>
    <s v="RT @ElvinBox: I was lucky, had an MRI prior to Biopsy &amp;amp; diagnosis &amp;amp; treatment were Spot On Please RT this excellent piece of advice from Pr…"/>
    <m/>
    <m/>
    <x v="4"/>
    <m/>
    <s v="http://pbs.twimg.com/profile_images/663442115544903680/_JNqqbZ2_normal.jpg"/>
    <x v="164"/>
    <s v="https://twitter.com/#!/duncombesue/status/1107954545240477696"/>
    <m/>
    <m/>
    <s v="1107954545240477696"/>
    <m/>
    <b v="0"/>
    <n v="0"/>
    <s v=""/>
    <b v="0"/>
    <s v="en"/>
    <m/>
    <s v=""/>
    <b v="0"/>
    <n v="8"/>
    <s v="1107675404972769283"/>
    <s v="Twitter for iPhone"/>
    <b v="0"/>
    <s v="1107675404972769283"/>
    <s v="Tweet"/>
    <n v="0"/>
    <n v="0"/>
    <m/>
    <m/>
    <m/>
    <m/>
    <m/>
    <m/>
    <m/>
    <m/>
    <n v="2"/>
    <s v="1"/>
    <s v="1"/>
    <n v="2"/>
    <n v="7.407407407407407"/>
    <n v="0"/>
    <n v="0"/>
    <n v="0"/>
    <n v="0"/>
    <n v="25"/>
    <n v="92.5925925925926"/>
    <n v="27"/>
  </r>
  <r>
    <s v="electronicarts"/>
    <s v="electronicarts"/>
    <m/>
    <m/>
    <m/>
    <m/>
    <m/>
    <m/>
    <m/>
    <m/>
    <s v="No"/>
    <n v="310"/>
    <m/>
    <m/>
    <x v="1"/>
    <d v="2018-11-02T18:12:14.000"/>
    <s v="It's #Movember 👀! Get your kit on and show your support in game!_x000a__x000a_#30Games30Days #FIFA19 https://t.co/iDZTduuIzA"/>
    <m/>
    <m/>
    <x v="74"/>
    <s v="https://pbs.twimg.com/media/DrBERH0X0AEIHxG.jpg"/>
    <s v="https://pbs.twimg.com/media/DrBERH0X0AEIHxG.jpg"/>
    <x v="165"/>
    <s v="https://twitter.com/#!/electronicarts/status/1058421540474314752"/>
    <m/>
    <m/>
    <s v="1058421540474314752"/>
    <m/>
    <b v="0"/>
    <n v="1865"/>
    <s v=""/>
    <b v="0"/>
    <s v="en"/>
    <m/>
    <s v=""/>
    <b v="0"/>
    <n v="119"/>
    <s v=""/>
    <s v="Twitter Web Client"/>
    <b v="0"/>
    <s v="1058421540474314752"/>
    <s v="Retweet"/>
    <n v="0"/>
    <n v="0"/>
    <m/>
    <m/>
    <m/>
    <m/>
    <m/>
    <m/>
    <m/>
    <m/>
    <n v="1"/>
    <s v="34"/>
    <s v="34"/>
    <n v="1"/>
    <n v="7.142857142857143"/>
    <n v="0"/>
    <n v="0"/>
    <n v="0"/>
    <n v="0"/>
    <n v="13"/>
    <n v="92.85714285714286"/>
    <n v="14"/>
  </r>
  <r>
    <s v="faynski"/>
    <s v="electronicarts"/>
    <m/>
    <m/>
    <m/>
    <m/>
    <m/>
    <m/>
    <m/>
    <m/>
    <s v="No"/>
    <n v="311"/>
    <m/>
    <m/>
    <x v="0"/>
    <d v="2019-03-19T10:39:55.000"/>
    <s v="RT @electronicarts: It's #Movember 👀! Get your kit on and show your support in game!_x000a__x000a_#30Games30Days #FIFA19 https://t.co/iDZTduuIzA"/>
    <m/>
    <m/>
    <x v="74"/>
    <s v="https://pbs.twimg.com/media/DrBERH0X0AEIHxG.jpg"/>
    <s v="https://pbs.twimg.com/media/DrBERH0X0AEIHxG.jpg"/>
    <x v="166"/>
    <s v="https://twitter.com/#!/faynski/status/1107954851181256704"/>
    <m/>
    <m/>
    <s v="1107954851181256704"/>
    <m/>
    <b v="0"/>
    <n v="0"/>
    <s v=""/>
    <b v="0"/>
    <s v="en"/>
    <m/>
    <s v=""/>
    <b v="0"/>
    <n v="119"/>
    <s v="1058421540474314752"/>
    <s v="Twitter for iPhone"/>
    <b v="0"/>
    <s v="1058421540474314752"/>
    <s v="Tweet"/>
    <n v="0"/>
    <n v="0"/>
    <m/>
    <m/>
    <m/>
    <m/>
    <m/>
    <m/>
    <m/>
    <m/>
    <n v="1"/>
    <s v="34"/>
    <s v="34"/>
    <n v="1"/>
    <n v="6.25"/>
    <n v="0"/>
    <n v="0"/>
    <n v="0"/>
    <n v="0"/>
    <n v="15"/>
    <n v="93.75"/>
    <n v="16"/>
  </r>
  <r>
    <s v="aquablation"/>
    <s v="asklepiosgruppe"/>
    <m/>
    <m/>
    <m/>
    <m/>
    <m/>
    <m/>
    <m/>
    <m/>
    <s v="No"/>
    <n v="312"/>
    <m/>
    <m/>
    <x v="0"/>
    <d v="2018-11-30T20:18:41.000"/>
    <s v="In recognition of #Movember, we congratulate @thorsten_bach of @asklepiosgruppe for bringing relief to 200 men suffering from #LUTS due to #BPH with #Aquablation therapy. Learn more about the autonomous robot with the heat-free waterjet at https://t.co/hnuClzR5jK https://t.co/ADs4VXxnTN"/>
    <s v="https://www.procept-biorobotics.com/"/>
    <s v="procept-biorobotics.com"/>
    <x v="75"/>
    <s v="https://pbs.twimg.com/media/DtRtRCaU0AAZI7F.jpg"/>
    <s v="https://pbs.twimg.com/media/DtRtRCaU0AAZI7F.jpg"/>
    <x v="167"/>
    <s v="https://twitter.com/#!/aquablation/status/1068600222954049536"/>
    <m/>
    <m/>
    <s v="1068600222954049536"/>
    <m/>
    <b v="0"/>
    <n v="13"/>
    <s v=""/>
    <b v="0"/>
    <s v="en"/>
    <m/>
    <s v=""/>
    <b v="0"/>
    <n v="3"/>
    <s v=""/>
    <s v="Twitter Web Client"/>
    <b v="0"/>
    <s v="1068600222954049536"/>
    <s v="Retweet"/>
    <n v="0"/>
    <n v="0"/>
    <m/>
    <m/>
    <m/>
    <m/>
    <m/>
    <m/>
    <m/>
    <m/>
    <n v="1"/>
    <s v="13"/>
    <s v="13"/>
    <m/>
    <m/>
    <m/>
    <m/>
    <m/>
    <m/>
    <m/>
    <m/>
    <m/>
  </r>
  <r>
    <s v="bijeshc"/>
    <s v="asklepiosgruppe"/>
    <m/>
    <m/>
    <m/>
    <m/>
    <m/>
    <m/>
    <m/>
    <m/>
    <s v="No"/>
    <n v="313"/>
    <m/>
    <m/>
    <x v="0"/>
    <d v="2019-03-19T10:44:57.000"/>
    <s v="RT @Aquablation: In recognition of #Movember, we congratulate @thorsten_bach of @asklepiosgruppe for bringing relief to 200 men suffering f…"/>
    <m/>
    <m/>
    <x v="0"/>
    <m/>
    <s v="http://abs.twimg.com/sticky/default_profile_images/default_profile_normal.png"/>
    <x v="168"/>
    <s v="https://twitter.com/#!/bijeshc/status/1107956114640039937"/>
    <m/>
    <m/>
    <s v="1107956114640039937"/>
    <m/>
    <b v="0"/>
    <n v="0"/>
    <s v=""/>
    <b v="0"/>
    <s v="en"/>
    <m/>
    <s v=""/>
    <b v="0"/>
    <n v="3"/>
    <s v="1068600222954049536"/>
    <s v="Twitter for iPhone"/>
    <b v="0"/>
    <s v="1068600222954049536"/>
    <s v="Tweet"/>
    <n v="0"/>
    <n v="0"/>
    <m/>
    <m/>
    <m/>
    <m/>
    <m/>
    <m/>
    <m/>
    <m/>
    <n v="1"/>
    <s v="13"/>
    <s v="13"/>
    <m/>
    <m/>
    <m/>
    <m/>
    <m/>
    <m/>
    <m/>
    <m/>
    <m/>
  </r>
  <r>
    <s v="dfkuki"/>
    <s v="paulpanabaker"/>
    <m/>
    <m/>
    <m/>
    <m/>
    <m/>
    <m/>
    <m/>
    <m/>
    <s v="No"/>
    <n v="317"/>
    <m/>
    <m/>
    <x v="0"/>
    <d v="2019-03-19T13:10:34.000"/>
    <s v="Well done to all @CrowleysDFK  #Movember #DFKUKI @PaulPanabaker https://t.co/zMPAtChiB2"/>
    <s v="https://twitter.com/crowleysdfk/status/1107992014900084737"/>
    <s v="twitter.com"/>
    <x v="76"/>
    <m/>
    <s v="http://pbs.twimg.com/profile_images/3685425144/8e0bc8cca02cfc1c95cfb39a455b23f4_normal.jpeg"/>
    <x v="169"/>
    <s v="https://twitter.com/#!/dfkuki/status/1107992762874544131"/>
    <m/>
    <m/>
    <s v="1107992762874544131"/>
    <m/>
    <b v="0"/>
    <n v="0"/>
    <s v=""/>
    <b v="1"/>
    <s v="en"/>
    <m/>
    <s v="1107992014900084737"/>
    <b v="0"/>
    <n v="0"/>
    <s v=""/>
    <s v="Twitter for iPhone"/>
    <b v="0"/>
    <s v="1107992762874544131"/>
    <s v="Tweet"/>
    <n v="0"/>
    <n v="0"/>
    <s v="-6.5468143,53.178753 _x000a_-6.252228,53.178753 _x000a_-6.252228,53.3682523 _x000a_-6.5468143,53.3682523"/>
    <s v="Ireland"/>
    <s v="IE"/>
    <s v="South Dublin, Ireland"/>
    <s v="e59069aafae0aa25"/>
    <s v="South Dublin"/>
    <s v="city"/>
    <s v="https://api.twitter.com/1.1/geo/id/e59069aafae0aa25.json"/>
    <n v="1"/>
    <s v="5"/>
    <s v="5"/>
    <m/>
    <m/>
    <m/>
    <m/>
    <m/>
    <m/>
    <m/>
    <m/>
    <m/>
  </r>
  <r>
    <s v="pedro_gaveston"/>
    <s v="pokasoltes"/>
    <m/>
    <m/>
    <m/>
    <m/>
    <m/>
    <m/>
    <m/>
    <m/>
    <s v="No"/>
    <n v="319"/>
    <m/>
    <m/>
    <x v="0"/>
    <d v="2019-03-19T14:41:51.000"/>
    <s v="@MasculinismoEsp @pokasoltes El #DiaInternacionalDelHombre y el movimiento #Movember están hechos para eso. Para recordar a los hombres que también se tienen que cuidar a sí mismos y a seres queridos. Por eso se hacen campañas anti cáncer de testículos o próstata. Infórmate de lo que es el masculinismo anda."/>
    <m/>
    <m/>
    <x v="77"/>
    <m/>
    <s v="http://pbs.twimg.com/profile_images/1055876197903728641/mXSEPCu7_normal.jpg"/>
    <x v="170"/>
    <s v="https://twitter.com/#!/pedro_gaveston/status/1108015732778885120"/>
    <m/>
    <m/>
    <s v="1108015732778885120"/>
    <s v="1108014970275422209"/>
    <b v="0"/>
    <n v="1"/>
    <s v="907321385906733056"/>
    <b v="0"/>
    <s v="es"/>
    <m/>
    <s v=""/>
    <b v="0"/>
    <n v="0"/>
    <s v=""/>
    <s v="Twitter for Android"/>
    <b v="0"/>
    <s v="1108014970275422209"/>
    <s v="Tweet"/>
    <n v="0"/>
    <n v="0"/>
    <m/>
    <m/>
    <m/>
    <m/>
    <m/>
    <m/>
    <m/>
    <m/>
    <n v="1"/>
    <s v="17"/>
    <s v="17"/>
    <m/>
    <m/>
    <m/>
    <m/>
    <m/>
    <m/>
    <m/>
    <m/>
    <m/>
  </r>
  <r>
    <s v="nuadamedical"/>
    <s v="elvinbox"/>
    <m/>
    <m/>
    <m/>
    <m/>
    <m/>
    <m/>
    <m/>
    <m/>
    <s v="No"/>
    <n v="321"/>
    <m/>
    <m/>
    <x v="0"/>
    <d v="2019-03-19T17:58:20.000"/>
    <s v="RT @ElvinBox: I was lucky, had an MRI prior to Biopsy &amp;amp; diagnosis &amp;amp; treatment were Spot On Please RT this excellent piece of advice from Pr…"/>
    <m/>
    <m/>
    <x v="4"/>
    <m/>
    <s v="http://pbs.twimg.com/profile_images/615791093792182272/2pXV10BQ_normal.png"/>
    <x v="171"/>
    <s v="https://twitter.com/#!/nuadamedical/status/1108065178661343237"/>
    <m/>
    <m/>
    <s v="1108065178661343237"/>
    <m/>
    <b v="0"/>
    <n v="0"/>
    <s v=""/>
    <b v="0"/>
    <s v="en"/>
    <m/>
    <s v=""/>
    <b v="0"/>
    <n v="13"/>
    <s v="1107675404972769283"/>
    <s v="Twitter Web Client"/>
    <b v="0"/>
    <s v="1107675404972769283"/>
    <s v="Tweet"/>
    <n v="0"/>
    <n v="0"/>
    <m/>
    <m/>
    <m/>
    <m/>
    <m/>
    <m/>
    <m/>
    <m/>
    <n v="1"/>
    <s v="1"/>
    <s v="1"/>
    <n v="2"/>
    <n v="7.407407407407407"/>
    <n v="0"/>
    <n v="0"/>
    <n v="0"/>
    <n v="0"/>
    <n v="25"/>
    <n v="92.5925925925926"/>
    <n v="27"/>
  </r>
  <r>
    <s v="prostateexperts"/>
    <s v="elvinbox"/>
    <m/>
    <m/>
    <m/>
    <m/>
    <m/>
    <m/>
    <m/>
    <m/>
    <s v="No"/>
    <n v="322"/>
    <m/>
    <m/>
    <x v="0"/>
    <d v="2019-03-19T17:59:37.000"/>
    <s v="RT @ElvinBox: I was lucky, had an MRI prior to Biopsy &amp;amp; diagnosis &amp;amp; treatment were Spot On Please RT this excellent piece of advice from Pr…"/>
    <m/>
    <m/>
    <x v="4"/>
    <m/>
    <s v="http://pbs.twimg.com/profile_images/1097839752332693505/HtjFJdDs_normal.jpg"/>
    <x v="172"/>
    <s v="https://twitter.com/#!/prostateexperts/status/1108065502633644033"/>
    <m/>
    <m/>
    <s v="1108065502633644033"/>
    <m/>
    <b v="0"/>
    <n v="0"/>
    <s v=""/>
    <b v="0"/>
    <s v="en"/>
    <m/>
    <s v=""/>
    <b v="0"/>
    <n v="13"/>
    <s v="1107675404972769283"/>
    <s v="Twitter Web Client"/>
    <b v="0"/>
    <s v="1107675404972769283"/>
    <s v="Tweet"/>
    <n v="0"/>
    <n v="0"/>
    <m/>
    <m/>
    <m/>
    <m/>
    <m/>
    <m/>
    <m/>
    <m/>
    <n v="1"/>
    <s v="1"/>
    <s v="1"/>
    <n v="2"/>
    <n v="7.407407407407407"/>
    <n v="0"/>
    <n v="0"/>
    <n v="0"/>
    <n v="0"/>
    <n v="25"/>
    <n v="92.5925925925926"/>
    <n v="27"/>
  </r>
  <r>
    <s v="crowleysdfk"/>
    <s v="movemberireland"/>
    <m/>
    <m/>
    <m/>
    <m/>
    <m/>
    <m/>
    <m/>
    <m/>
    <s v="No"/>
    <n v="323"/>
    <m/>
    <m/>
    <x v="0"/>
    <d v="2019-03-19T13:07:36.000"/>
    <s v="It was great to welcome Holly from @MovemberIreland to our offices on Thursday for a cheque presentation. Our #MoBros efforts helped raise €6,972 and vital awareness of men's health issues last November._x000a__x000a_#Movember https://t.co/RWbS41in03"/>
    <m/>
    <m/>
    <x v="78"/>
    <s v="https://pbs.twimg.com/media/D2Bg23bWoAAGGHD.jpg"/>
    <s v="https://pbs.twimg.com/media/D2Bg23bWoAAGGHD.jpg"/>
    <x v="173"/>
    <s v="https://twitter.com/#!/crowleysdfk/status/1107992014900084737"/>
    <m/>
    <m/>
    <s v="1107992014900084737"/>
    <m/>
    <b v="0"/>
    <n v="1"/>
    <s v=""/>
    <b v="0"/>
    <s v="en"/>
    <m/>
    <s v=""/>
    <b v="0"/>
    <n v="0"/>
    <s v=""/>
    <s v="Twitter Web Client"/>
    <b v="0"/>
    <s v="1107992014900084737"/>
    <s v="Tweet"/>
    <n v="0"/>
    <n v="0"/>
    <m/>
    <m/>
    <m/>
    <m/>
    <m/>
    <m/>
    <m/>
    <m/>
    <n v="1"/>
    <s v="5"/>
    <s v="5"/>
    <n v="3"/>
    <n v="8.823529411764707"/>
    <n v="1"/>
    <n v="2.9411764705882355"/>
    <n v="0"/>
    <n v="0"/>
    <n v="30"/>
    <n v="88.23529411764706"/>
    <n v="34"/>
  </r>
  <r>
    <s v="justinnagle74"/>
    <s v="movemberireland"/>
    <m/>
    <m/>
    <m/>
    <m/>
    <m/>
    <m/>
    <m/>
    <m/>
    <s v="No"/>
    <n v="324"/>
    <m/>
    <m/>
    <x v="0"/>
    <d v="2019-03-19T18:35:23.000"/>
    <s v="RT @CrowleysDFK: It was great to welcome Holly from @MovemberIreland to our offices on Thursday for a cheque presentation. Our #MoBros effo…"/>
    <m/>
    <m/>
    <x v="79"/>
    <m/>
    <s v="http://pbs.twimg.com/profile_images/1057736086217261058/h_xVNNkk_normal.jpg"/>
    <x v="174"/>
    <s v="https://twitter.com/#!/justinnagle74/status/1108074504436228096"/>
    <m/>
    <m/>
    <s v="1108074504436228096"/>
    <m/>
    <b v="0"/>
    <n v="0"/>
    <s v=""/>
    <b v="0"/>
    <s v="en"/>
    <m/>
    <s v=""/>
    <b v="0"/>
    <n v="1"/>
    <s v="1107992014900084737"/>
    <s v="Twitter for Android"/>
    <b v="0"/>
    <s v="1107992014900084737"/>
    <s v="Tweet"/>
    <n v="0"/>
    <n v="0"/>
    <m/>
    <m/>
    <m/>
    <m/>
    <m/>
    <m/>
    <m/>
    <m/>
    <n v="1"/>
    <s v="5"/>
    <s v="5"/>
    <m/>
    <m/>
    <m/>
    <m/>
    <m/>
    <m/>
    <m/>
    <m/>
    <m/>
  </r>
  <r>
    <s v="fotosaad"/>
    <s v="fotosaad"/>
    <m/>
    <m/>
    <m/>
    <m/>
    <m/>
    <m/>
    <m/>
    <m/>
    <s v="No"/>
    <n v="326"/>
    <m/>
    <m/>
    <x v="1"/>
    <d v="2019-03-19T18:49:31.000"/>
    <s v="😂😂https://t.co/Voikud3J5C #fundraising #movember #charity"/>
    <s v="https://www.youtube.com/watch?v=oLj4NZ0p59Q&amp;feature=youtu.be"/>
    <s v="youtube.com"/>
    <x v="80"/>
    <m/>
    <s v="http://pbs.twimg.com/profile_images/1106895369852645376/qS09pjnW_normal.png"/>
    <x v="175"/>
    <s v="https://twitter.com/#!/fotosaad/status/1108078059192832005"/>
    <m/>
    <m/>
    <s v="1108078059192832005"/>
    <m/>
    <b v="0"/>
    <n v="0"/>
    <s v=""/>
    <b v="0"/>
    <s v="und"/>
    <m/>
    <s v=""/>
    <b v="0"/>
    <n v="0"/>
    <s v=""/>
    <s v="Twitter for Android"/>
    <b v="0"/>
    <s v="1108078059192832005"/>
    <s v="Tweet"/>
    <n v="0"/>
    <n v="0"/>
    <m/>
    <m/>
    <m/>
    <m/>
    <m/>
    <m/>
    <m/>
    <m/>
    <n v="1"/>
    <s v="2"/>
    <s v="2"/>
    <n v="0"/>
    <n v="0"/>
    <n v="0"/>
    <n v="0"/>
    <n v="0"/>
    <n v="0"/>
    <n v="7"/>
    <n v="100"/>
    <n v="7"/>
  </r>
  <r>
    <s v="nilsbjorkman"/>
    <s v="niklasa24"/>
    <m/>
    <m/>
    <m/>
    <m/>
    <m/>
    <m/>
    <m/>
    <m/>
    <s v="No"/>
    <n v="327"/>
    <m/>
    <m/>
    <x v="0"/>
    <d v="2019-03-09T09:53:45.000"/>
    <s v="På måndag skickas brev med kort som ska signeras till Börje Salming, Tomas Holmström, Mikael Andersson och @niklasa24 😀👍_x000a_Har fortfarande inte fått tag på Nicklas Lidström, Ulf Dahlén och Ulf Samuelsson men sökandet fortsätter💪_x000a_#Movember #Rosabandet https://t.co/fb7CvV0N5b"/>
    <s v="https://twitter.com/NilsBjorkman/status/1094889684784812033"/>
    <s v="twitter.com"/>
    <x v="81"/>
    <m/>
    <s v="http://pbs.twimg.com/profile_images/1092914693671403521/2caNbG_F_normal.jpg"/>
    <x v="176"/>
    <s v="https://twitter.com/#!/nilsbjorkman/status/1104319352596320258"/>
    <m/>
    <m/>
    <s v="1104319352596320258"/>
    <m/>
    <b v="0"/>
    <n v="1"/>
    <s v=""/>
    <b v="1"/>
    <s v="sv"/>
    <m/>
    <s v="1094889684784812033"/>
    <b v="0"/>
    <n v="0"/>
    <s v=""/>
    <s v="Twitter for Android"/>
    <b v="0"/>
    <s v="1104319352596320258"/>
    <s v="Tweet"/>
    <n v="0"/>
    <n v="0"/>
    <m/>
    <m/>
    <m/>
    <m/>
    <m/>
    <m/>
    <m/>
    <m/>
    <n v="1"/>
    <s v="12"/>
    <s v="12"/>
    <n v="0"/>
    <n v="0"/>
    <n v="0"/>
    <n v="0"/>
    <n v="0"/>
    <n v="0"/>
    <n v="36"/>
    <n v="100"/>
    <n v="36"/>
  </r>
  <r>
    <s v="nilsbjorkman"/>
    <s v="fimpen20"/>
    <m/>
    <m/>
    <m/>
    <m/>
    <m/>
    <m/>
    <m/>
    <m/>
    <s v="No"/>
    <n v="328"/>
    <m/>
    <m/>
    <x v="0"/>
    <d v="2019-03-19T19:45:45.000"/>
    <s v="Jag snackar om @Fimpen20 och auktionen som kommer att hända mellan 1/10 - 30/11_x000a_#Movember #RosaBandet https://t.co/SNSw5YFxOH"/>
    <s v="https://www.pscp.tv/w/b2E9_jFXZ0tncVJObm9sRXZ8MU93eFdPWVp2TlF4URbr2scL-yKucSN_flBtWUaibYxX8UzI6qicSRZViT7K"/>
    <s v="pscp.tv"/>
    <x v="81"/>
    <m/>
    <s v="http://pbs.twimg.com/profile_images/1092914693671403521/2caNbG_F_normal.jpg"/>
    <x v="177"/>
    <s v="https://twitter.com/#!/nilsbjorkman/status/1108092212909404161"/>
    <m/>
    <m/>
    <s v="1108092212909404161"/>
    <m/>
    <b v="0"/>
    <n v="4"/>
    <s v=""/>
    <b v="0"/>
    <s v="sv"/>
    <m/>
    <s v=""/>
    <b v="0"/>
    <n v="1"/>
    <s v=""/>
    <s v="Twitter for Android"/>
    <b v="0"/>
    <s v="1108092212909404161"/>
    <s v="Tweet"/>
    <n v="0"/>
    <n v="0"/>
    <m/>
    <m/>
    <m/>
    <m/>
    <m/>
    <m/>
    <m/>
    <m/>
    <n v="1"/>
    <s v="12"/>
    <s v="12"/>
    <n v="0"/>
    <n v="0"/>
    <n v="0"/>
    <n v="0"/>
    <n v="0"/>
    <n v="0"/>
    <n v="17"/>
    <n v="100"/>
    <n v="17"/>
  </r>
  <r>
    <s v="marthenbergman"/>
    <s v="fimpen20"/>
    <m/>
    <m/>
    <m/>
    <m/>
    <m/>
    <m/>
    <m/>
    <m/>
    <s v="No"/>
    <n v="329"/>
    <m/>
    <m/>
    <x v="0"/>
    <d v="2019-03-19T20:14:37.000"/>
    <s v="RT @NilsBjorkman: Jag snackar om @Fimpen20 och auktionen som kommer att hända mellan 1/10 - 30/11_x000a_#Movember #RosaBandet https://t.co/SNSw5Y…"/>
    <m/>
    <m/>
    <x v="81"/>
    <m/>
    <s v="http://pbs.twimg.com/profile_images/754920698431275008/Op9akc9N_normal.jpg"/>
    <x v="178"/>
    <s v="https://twitter.com/#!/marthenbergman/status/1108099475434815491"/>
    <m/>
    <m/>
    <s v="1108099475434815491"/>
    <m/>
    <b v="0"/>
    <n v="0"/>
    <s v=""/>
    <b v="0"/>
    <s v="sv"/>
    <m/>
    <s v=""/>
    <b v="0"/>
    <n v="1"/>
    <s v="1108092212909404161"/>
    <s v="Twitter Web Client"/>
    <b v="0"/>
    <s v="1108092212909404161"/>
    <s v="Tweet"/>
    <n v="0"/>
    <n v="0"/>
    <m/>
    <m/>
    <m/>
    <m/>
    <m/>
    <m/>
    <m/>
    <m/>
    <n v="1"/>
    <s v="12"/>
    <s v="12"/>
    <m/>
    <m/>
    <m/>
    <m/>
    <m/>
    <m/>
    <m/>
    <m/>
    <m/>
  </r>
  <r>
    <s v="broadmeadpharma"/>
    <s v="broadmeadpharma"/>
    <m/>
    <m/>
    <m/>
    <m/>
    <m/>
    <m/>
    <m/>
    <m/>
    <s v="No"/>
    <n v="331"/>
    <m/>
    <m/>
    <x v="1"/>
    <d v="2019-03-19T21:12:10.000"/>
    <s v="We were so excited to receive this MOrvelous plaque for our movember Stashes With Panache Team!_x000a_They were able to raise over $11,000 for #movember and men’s health!_x000a_._x000a_._x000a_._x000a_#movember2018… https://t.co/7ORO2su0Uz"/>
    <s v="https://www.instagram.com/p/BvNFv3rF5h1/?utm_source=ig_twitter_share&amp;igshid=1xyj16fmqff3z"/>
    <s v="instagram.com"/>
    <x v="82"/>
    <m/>
    <s v="http://pbs.twimg.com/profile_images/3786449363/e76bbf010358182cce0288cac6570872_normal.jpeg"/>
    <x v="179"/>
    <s v="https://twitter.com/#!/broadmeadpharma/status/1108113960870514688"/>
    <n v="48.49690333"/>
    <n v="-123.38227077"/>
    <s v="1108113960870514688"/>
    <m/>
    <b v="0"/>
    <n v="0"/>
    <s v=""/>
    <b v="0"/>
    <s v="en"/>
    <m/>
    <s v=""/>
    <b v="0"/>
    <n v="0"/>
    <s v=""/>
    <s v="Instagram"/>
    <b v="0"/>
    <s v="1108113960870514688"/>
    <s v="Tweet"/>
    <n v="0"/>
    <n v="0"/>
    <s v="-123.478699,48.433384 _x000a_-123.262977,48.433384 _x000a_-123.262977,48.559067 _x000a_-123.478699,48.559067"/>
    <s v="Canada"/>
    <s v="CA"/>
    <s v="Saanich, British Columbia"/>
    <s v="52bc3157f597168a"/>
    <s v="Saanich"/>
    <s v="city"/>
    <s v="https://api.twitter.com/1.1/geo/id/52bc3157f597168a.json"/>
    <n v="1"/>
    <s v="2"/>
    <s v="2"/>
    <n v="1"/>
    <n v="3.225806451612903"/>
    <n v="0"/>
    <n v="0"/>
    <n v="0"/>
    <n v="0"/>
    <n v="30"/>
    <n v="96.7741935483871"/>
    <n v="31"/>
  </r>
  <r>
    <s v="carolarthu"/>
    <s v="elvinbox"/>
    <m/>
    <m/>
    <m/>
    <m/>
    <m/>
    <m/>
    <m/>
    <m/>
    <s v="No"/>
    <n v="332"/>
    <m/>
    <m/>
    <x v="0"/>
    <d v="2019-03-19T21:44:03.000"/>
    <s v="RT @ElvinBox: This headline IS utterly irresponsible &amp;amp; an insult to millions of people, globally, trying to STOP #prostatecancer being a ki…"/>
    <m/>
    <m/>
    <x v="22"/>
    <m/>
    <s v="http://pbs.twimg.com/profile_images/794617190595051521/haXTdDFd_normal.jpg"/>
    <x v="180"/>
    <s v="https://twitter.com/#!/carolarthu/status/1108121984330883072"/>
    <m/>
    <m/>
    <s v="1108121984330883072"/>
    <m/>
    <b v="0"/>
    <n v="0"/>
    <s v=""/>
    <b v="0"/>
    <s v="en"/>
    <m/>
    <s v=""/>
    <b v="0"/>
    <n v="6"/>
    <s v="1107632077330137088"/>
    <s v="Twitter for iPad"/>
    <b v="0"/>
    <s v="1107632077330137088"/>
    <s v="Tweet"/>
    <n v="0"/>
    <n v="0"/>
    <m/>
    <m/>
    <m/>
    <m/>
    <m/>
    <m/>
    <m/>
    <m/>
    <n v="1"/>
    <s v="1"/>
    <s v="1"/>
    <n v="0"/>
    <n v="0"/>
    <n v="3"/>
    <n v="13.636363636363637"/>
    <n v="0"/>
    <n v="0"/>
    <n v="19"/>
    <n v="86.36363636363636"/>
    <n v="22"/>
  </r>
  <r>
    <s v="claretempany"/>
    <s v="elvinbox"/>
    <m/>
    <m/>
    <m/>
    <m/>
    <m/>
    <m/>
    <m/>
    <m/>
    <s v="No"/>
    <n v="333"/>
    <m/>
    <m/>
    <x v="0"/>
    <d v="2019-03-20T00:47:48.000"/>
    <s v="RT @ElvinBox: I was lucky, had an MRI prior to Biopsy &amp;amp; diagnosis &amp;amp; treatment were Spot On Please RT this excellent piece of advice from Pr…"/>
    <m/>
    <m/>
    <x v="4"/>
    <m/>
    <s v="http://pbs.twimg.com/profile_images/580559886003671042/uEcISTqd_normal.jpg"/>
    <x v="181"/>
    <s v="https://twitter.com/#!/claretempany/status/1108168224695373824"/>
    <m/>
    <m/>
    <s v="1108168224695373824"/>
    <m/>
    <b v="0"/>
    <n v="0"/>
    <s v=""/>
    <b v="0"/>
    <s v="en"/>
    <m/>
    <s v=""/>
    <b v="0"/>
    <n v="13"/>
    <s v="1107675404972769283"/>
    <s v="Twitter for iPhone"/>
    <b v="0"/>
    <s v="1107675404972769283"/>
    <s v="Tweet"/>
    <n v="0"/>
    <n v="0"/>
    <m/>
    <m/>
    <m/>
    <m/>
    <m/>
    <m/>
    <m/>
    <m/>
    <n v="1"/>
    <s v="1"/>
    <s v="1"/>
    <n v="2"/>
    <n v="7.407407407407407"/>
    <n v="0"/>
    <n v="0"/>
    <n v="0"/>
    <n v="0"/>
    <n v="25"/>
    <n v="92.5925925925926"/>
    <n v="27"/>
  </r>
  <r>
    <s v="becciibum"/>
    <s v="becciibum"/>
    <m/>
    <m/>
    <m/>
    <m/>
    <m/>
    <m/>
    <m/>
    <m/>
    <s v="No"/>
    <n v="334"/>
    <m/>
    <m/>
    <x v="1"/>
    <d v="2019-03-20T01:02:51.000"/>
    <s v="Little bit belated but #Movember #NewProfilePic https://t.co/eUrLjP1pgB"/>
    <m/>
    <m/>
    <x v="83"/>
    <s v="https://pbs.twimg.com/media/D2EEkQ5X4AEAkPN.jpg"/>
    <s v="https://pbs.twimg.com/media/D2EEkQ5X4AEAkPN.jpg"/>
    <x v="182"/>
    <s v="https://twitter.com/#!/becciibum/status/1108172013422723073"/>
    <m/>
    <m/>
    <s v="1108172013422723073"/>
    <m/>
    <b v="0"/>
    <n v="2"/>
    <s v=""/>
    <b v="0"/>
    <s v="en"/>
    <m/>
    <s v=""/>
    <b v="0"/>
    <n v="0"/>
    <s v=""/>
    <s v="Twitter for iPhone"/>
    <b v="0"/>
    <s v="1108172013422723073"/>
    <s v="Tweet"/>
    <n v="0"/>
    <n v="0"/>
    <m/>
    <m/>
    <m/>
    <m/>
    <m/>
    <m/>
    <m/>
    <m/>
    <n v="1"/>
    <s v="2"/>
    <s v="2"/>
    <n v="0"/>
    <n v="0"/>
    <n v="1"/>
    <n v="16.666666666666668"/>
    <n v="0"/>
    <n v="0"/>
    <n v="5"/>
    <n v="83.33333333333333"/>
    <n v="6"/>
  </r>
  <r>
    <s v="robertsherman"/>
    <s v="elvinbox"/>
    <m/>
    <m/>
    <m/>
    <m/>
    <m/>
    <m/>
    <m/>
    <m/>
    <s v="No"/>
    <n v="335"/>
    <m/>
    <m/>
    <x v="0"/>
    <d v="2019-03-20T01:03:43.000"/>
    <s v="RT @ElvinBox: I was lucky, had an MRI prior to Biopsy &amp;amp; diagnosis &amp;amp; treatment were Spot On Please RT this excellent piece of advice from Pr…"/>
    <m/>
    <m/>
    <x v="4"/>
    <m/>
    <s v="http://pbs.twimg.com/profile_images/727567004954071041/cgm4gvVH_normal.jpg"/>
    <x v="183"/>
    <s v="https://twitter.com/#!/robertsherman/status/1108172231975276544"/>
    <m/>
    <m/>
    <s v="1108172231975276544"/>
    <m/>
    <b v="0"/>
    <n v="0"/>
    <s v=""/>
    <b v="0"/>
    <s v="en"/>
    <m/>
    <s v=""/>
    <b v="0"/>
    <n v="13"/>
    <s v="1107675404972769283"/>
    <s v="Twitter for iPhone"/>
    <b v="0"/>
    <s v="1107675404972769283"/>
    <s v="Tweet"/>
    <n v="0"/>
    <n v="0"/>
    <m/>
    <m/>
    <m/>
    <m/>
    <m/>
    <m/>
    <m/>
    <m/>
    <n v="1"/>
    <s v="1"/>
    <s v="1"/>
    <n v="2"/>
    <n v="7.407407407407407"/>
    <n v="0"/>
    <n v="0"/>
    <n v="0"/>
    <n v="0"/>
    <n v="25"/>
    <n v="92.5925925925926"/>
    <n v="27"/>
  </r>
  <r>
    <s v="santiagoantero"/>
    <s v="1967superchrged"/>
    <m/>
    <m/>
    <m/>
    <m/>
    <m/>
    <m/>
    <m/>
    <m/>
    <s v="No"/>
    <n v="336"/>
    <m/>
    <m/>
    <x v="2"/>
    <d v="2019-03-20T03:16:12.000"/>
    <s v="@1967superchrged En realidad hoy se celebra la tradición católica del día de San José. Por eso, también se dice que hoy es el día del padre!_x000a_La celebración de noviembre, tiene que ver con la sensibilización respecto al cáncer de próstata, por eso el movimiento #Movember donde se dejan el bigote."/>
    <m/>
    <m/>
    <x v="0"/>
    <m/>
    <s v="http://pbs.twimg.com/profile_images/1064778704423931904/QMydxjNx_normal.jpg"/>
    <x v="184"/>
    <s v="https://twitter.com/#!/santiagoantero/status/1108205572032204800"/>
    <m/>
    <m/>
    <s v="1108205572032204800"/>
    <s v="1108196765600231424"/>
    <b v="0"/>
    <n v="1"/>
    <s v="370805698"/>
    <b v="0"/>
    <s v="es"/>
    <m/>
    <s v=""/>
    <b v="0"/>
    <n v="0"/>
    <s v=""/>
    <s v="Twitter for Android"/>
    <b v="0"/>
    <s v="1108196765600231424"/>
    <s v="Tweet"/>
    <n v="0"/>
    <n v="0"/>
    <s v="-84.2022247,9.9435368 _x000a_-83.7017059,9.9435368 _x000a_-83.7017059,10.7896442 _x000a_-84.2022247,10.7896442"/>
    <s v="Costa Rica"/>
    <s v="CR"/>
    <s v="Heredia, Costa Rica"/>
    <s v="012c447f4ce72363"/>
    <s v="Heredia"/>
    <s v="admin"/>
    <s v="https://api.twitter.com/1.1/geo/id/012c447f4ce72363.json"/>
    <n v="1"/>
    <s v="33"/>
    <s v="33"/>
    <n v="0"/>
    <n v="0"/>
    <n v="0"/>
    <n v="0"/>
    <n v="0"/>
    <n v="0"/>
    <n v="51"/>
    <n v="100"/>
    <n v="51"/>
  </r>
  <r>
    <s v="subs_missives"/>
    <s v="subs_missives"/>
    <m/>
    <m/>
    <m/>
    <m/>
    <m/>
    <m/>
    <m/>
    <m/>
    <s v="No"/>
    <n v="337"/>
    <m/>
    <m/>
    <x v="1"/>
    <d v="2019-03-15T22:00:01.000"/>
    <s v="did you see subs missive on  #Movember – Helping men live https://t.co/72zg4qzIzh #cancer #depression #health #mens #mental #mo #prostate"/>
    <s v="http://subsmissives.com/offtopic/mo-2016/movember-helping-men-live/?utm_source=ReviveOldPost&amp;utm_medium=social&amp;utm_campaign=ReviveOldPost"/>
    <s v="subsmissives.com"/>
    <x v="84"/>
    <m/>
    <s v="http://pbs.twimg.com/profile_images/1074524591903657984/GDHLBb6h_normal.jpg"/>
    <x v="185"/>
    <s v="https://twitter.com/#!/subs_missives/status/1106676448788660227"/>
    <m/>
    <m/>
    <s v="1106676448788660227"/>
    <m/>
    <b v="0"/>
    <n v="0"/>
    <s v=""/>
    <b v="0"/>
    <s v="en"/>
    <m/>
    <s v=""/>
    <b v="0"/>
    <n v="0"/>
    <s v=""/>
    <s v="ShareSubsPosts"/>
    <b v="0"/>
    <s v="1106676448788660227"/>
    <s v="Tweet"/>
    <n v="0"/>
    <n v="0"/>
    <m/>
    <m/>
    <m/>
    <m/>
    <m/>
    <m/>
    <m/>
    <m/>
    <n v="2"/>
    <s v="2"/>
    <s v="2"/>
    <n v="1"/>
    <n v="5.882352941176471"/>
    <n v="2"/>
    <n v="11.764705882352942"/>
    <n v="0"/>
    <n v="0"/>
    <n v="14"/>
    <n v="82.3529411764706"/>
    <n v="17"/>
  </r>
  <r>
    <s v="subs_missives"/>
    <s v="subs_missives"/>
    <m/>
    <m/>
    <m/>
    <m/>
    <m/>
    <m/>
    <m/>
    <m/>
    <s v="No"/>
    <n v="338"/>
    <m/>
    <m/>
    <x v="1"/>
    <d v="2019-03-20T05:56:47.000"/>
    <s v="did you see subs missive on  #Testicular #Cancer Information &amp;amp; #Advice https://t.co/IDXl5irqKa #health #movember"/>
    <s v="http://subsmissives.com/offtopic/mo-2016/testicular-cancer-information-advice/?utm_source=ReviveOldPost&amp;utm_medium=social&amp;utm_campaign=ReviveOldPost"/>
    <s v="subsmissives.com"/>
    <x v="85"/>
    <m/>
    <s v="http://pbs.twimg.com/profile_images/1074524591903657984/GDHLBb6h_normal.jpg"/>
    <x v="186"/>
    <s v="https://twitter.com/#!/subs_missives/status/1108245985808003072"/>
    <m/>
    <m/>
    <s v="1108245985808003072"/>
    <m/>
    <b v="0"/>
    <n v="1"/>
    <s v=""/>
    <b v="0"/>
    <s v="en"/>
    <m/>
    <s v=""/>
    <b v="0"/>
    <n v="0"/>
    <s v=""/>
    <s v="ShareSubsPosts"/>
    <b v="0"/>
    <s v="1108245985808003072"/>
    <s v="Tweet"/>
    <n v="0"/>
    <n v="0"/>
    <m/>
    <m/>
    <m/>
    <m/>
    <m/>
    <m/>
    <m/>
    <m/>
    <n v="2"/>
    <s v="2"/>
    <s v="2"/>
    <n v="0"/>
    <n v="0"/>
    <n v="1"/>
    <n v="7.6923076923076925"/>
    <n v="0"/>
    <n v="0"/>
    <n v="12"/>
    <n v="92.3076923076923"/>
    <n v="13"/>
  </r>
  <r>
    <s v="tweetingibiza"/>
    <s v="tweetingibiza"/>
    <m/>
    <m/>
    <m/>
    <m/>
    <m/>
    <m/>
    <m/>
    <m/>
    <s v="No"/>
    <n v="339"/>
    <m/>
    <m/>
    <x v="1"/>
    <d v="2019-03-20T08:48:56.000"/>
    <s v="#movember #facial #haircut required. 😂🤣😂😅🤣😂 - needs #waxing before #ibiza , in fact it needs doing before #manchestercity #clubbing this #weekend - looking forward to the #wife having a… https://t.co/nMbIEzcZIF"/>
    <s v="https://www.instagram.com/p/BvOVfPXgYZ9/?utm_source=ig_twitter_share&amp;igshid=vedzdl2cfiw9"/>
    <s v="instagram.com"/>
    <x v="86"/>
    <m/>
    <s v="http://pbs.twimg.com/profile_images/780582857718767616/WkPucYrQ_normal.jpg"/>
    <x v="187"/>
    <s v="https://twitter.com/#!/tweetingibiza/status/1108289308170076160"/>
    <n v="53.4793"/>
    <n v="-2.2463"/>
    <s v="1108289308170076160"/>
    <m/>
    <b v="0"/>
    <n v="0"/>
    <s v=""/>
    <b v="0"/>
    <s v="en"/>
    <m/>
    <s v=""/>
    <b v="0"/>
    <n v="0"/>
    <s v=""/>
    <s v="Instagram"/>
    <b v="0"/>
    <s v="1108289308170076160"/>
    <s v="Tweet"/>
    <n v="0"/>
    <n v="0"/>
    <s v="-2.319934,53.343623 _x000a_-2.147026,53.343623 _x000a_-2.147026,53.5702824 _x000a_-2.319934,53.5702824"/>
    <s v="United Kingdom"/>
    <s v="GB"/>
    <s v="Manchester, England"/>
    <s v="315b740b108481f6"/>
    <s v="Manchester"/>
    <s v="city"/>
    <s v="https://api.twitter.com/1.1/geo/id/315b740b108481f6.json"/>
    <n v="1"/>
    <s v="2"/>
    <s v="2"/>
    <n v="0"/>
    <n v="0"/>
    <n v="0"/>
    <n v="0"/>
    <n v="0"/>
    <n v="0"/>
    <n v="25"/>
    <n v="100"/>
    <n v="25"/>
  </r>
  <r>
    <s v="dlalande75"/>
    <s v="dlalande75"/>
    <m/>
    <m/>
    <m/>
    <m/>
    <m/>
    <m/>
    <m/>
    <m/>
    <s v="No"/>
    <n v="340"/>
    <m/>
    <m/>
    <x v="1"/>
    <d v="2019-03-19T15:25:55.000"/>
    <s v="#hcsmeufr Deux composés du #café pourraient ralentir la progression du #cancer de la prostate #sante #prevention_x000a_#movember_x000a_https://t.co/QhlvDNwGXQ"/>
    <s v="https://www.24matins.fr/deux-composes-du-cafe-pourraient-ralentir-la-progression-du-cancer-de-la-prostate-990898"/>
    <s v="24matins.fr"/>
    <x v="87"/>
    <m/>
    <s v="http://pbs.twimg.com/profile_images/595679669871083520/-dfHPakw_normal.jpg"/>
    <x v="188"/>
    <s v="https://twitter.com/#!/dlalande75/status/1108026823340892163"/>
    <m/>
    <m/>
    <s v="1108026823340892163"/>
    <m/>
    <b v="0"/>
    <n v="0"/>
    <s v=""/>
    <b v="0"/>
    <s v="fr"/>
    <m/>
    <s v=""/>
    <b v="0"/>
    <n v="0"/>
    <s v=""/>
    <s v="Twitter for Android"/>
    <b v="0"/>
    <s v="1108026823340892163"/>
    <s v="Tweet"/>
    <n v="0"/>
    <n v="0"/>
    <m/>
    <m/>
    <m/>
    <m/>
    <m/>
    <m/>
    <m/>
    <m/>
    <n v="1"/>
    <s v="16"/>
    <s v="16"/>
    <n v="0"/>
    <n v="0"/>
    <n v="1"/>
    <n v="5.882352941176471"/>
    <n v="0"/>
    <n v="0"/>
    <n v="16"/>
    <n v="94.11764705882354"/>
    <n v="17"/>
  </r>
  <r>
    <s v="dlalande75"/>
    <s v="accuray_fr"/>
    <m/>
    <m/>
    <m/>
    <m/>
    <m/>
    <m/>
    <m/>
    <m/>
    <s v="No"/>
    <n v="341"/>
    <m/>
    <m/>
    <x v="0"/>
    <d v="2019-03-20T09:18:01.000"/>
    <s v="RT @Accuray_Fr: #Cancer de la #prostate : du #café pour éviter les #métastases ? #movember #hcsmeufr  https://t.co/NooGPnKZji https://t.co/…"/>
    <s v="https://www.scoop.it/topic/autour-du-cancer/p/4106348799/2019/03/20/cancer-de-la-prostate-du-cafe-pour-eviter-les-metastases-movember-hcsmeufr?utm_medium=social&amp;utm_source=twitter"/>
    <s v="scoop.it"/>
    <x v="88"/>
    <m/>
    <s v="http://pbs.twimg.com/profile_images/595679669871083520/-dfHPakw_normal.jpg"/>
    <x v="189"/>
    <s v="https://twitter.com/#!/dlalande75/status/1108296626786000896"/>
    <m/>
    <m/>
    <s v="1108296626786000896"/>
    <m/>
    <b v="0"/>
    <n v="0"/>
    <s v=""/>
    <b v="0"/>
    <s v="fr"/>
    <m/>
    <s v=""/>
    <b v="0"/>
    <n v="2"/>
    <s v="1108254376848773121"/>
    <s v="Twitter for Android"/>
    <b v="0"/>
    <s v="1108254376848773121"/>
    <s v="Tweet"/>
    <n v="0"/>
    <n v="0"/>
    <m/>
    <m/>
    <m/>
    <m/>
    <m/>
    <m/>
    <m/>
    <m/>
    <n v="1"/>
    <s v="16"/>
    <s v="16"/>
    <n v="0"/>
    <n v="0"/>
    <n v="1"/>
    <n v="7.142857142857143"/>
    <n v="0"/>
    <n v="0"/>
    <n v="13"/>
    <n v="92.85714285714286"/>
    <n v="14"/>
  </r>
  <r>
    <s v="accuray_fr"/>
    <s v="accuray_fr"/>
    <m/>
    <m/>
    <m/>
    <m/>
    <m/>
    <m/>
    <m/>
    <m/>
    <s v="No"/>
    <n v="342"/>
    <m/>
    <m/>
    <x v="1"/>
    <d v="2019-03-20T06:30:08.000"/>
    <s v="#Cancer de la #prostate : du #café pour éviter les #métastases ? #movember #hcsmeufr  https://t.co/NooGPnKZji https://t.co/owC5O2e8Lr"/>
    <s v="https://www.scoop.it/topic/autour-du-cancer/p/4106348799/2019/03/20/cancer-de-la-prostate-du-cafe-pour-eviter-les-metastases-movember-hcsmeufr?utm_medium=social&amp;utm_source=twitter"/>
    <s v="scoop.it"/>
    <x v="88"/>
    <s v="https://pbs.twimg.com/media/D2FPe3zW0AA_Q9o.jpg"/>
    <s v="https://pbs.twimg.com/media/D2FPe3zW0AA_Q9o.jpg"/>
    <x v="190"/>
    <s v="https://twitter.com/#!/accuray_fr/status/1108254376848773121"/>
    <m/>
    <m/>
    <s v="1108254376848773121"/>
    <m/>
    <b v="0"/>
    <n v="2"/>
    <s v=""/>
    <b v="0"/>
    <s v="fr"/>
    <m/>
    <s v=""/>
    <b v="0"/>
    <n v="2"/>
    <s v=""/>
    <s v="Scoop.it"/>
    <b v="0"/>
    <s v="1108254376848773121"/>
    <s v="Tweet"/>
    <n v="0"/>
    <n v="0"/>
    <m/>
    <m/>
    <m/>
    <m/>
    <m/>
    <m/>
    <m/>
    <m/>
    <n v="1"/>
    <s v="16"/>
    <s v="16"/>
    <n v="0"/>
    <n v="0"/>
    <n v="1"/>
    <n v="8.333333333333334"/>
    <n v="0"/>
    <n v="0"/>
    <n v="11"/>
    <n v="91.66666666666667"/>
    <n v="12"/>
  </r>
  <r>
    <s v="radiotherapiefr"/>
    <s v="accuray_fr"/>
    <m/>
    <m/>
    <m/>
    <m/>
    <m/>
    <m/>
    <m/>
    <m/>
    <s v="No"/>
    <n v="343"/>
    <m/>
    <m/>
    <x v="0"/>
    <d v="2019-03-20T09:21:45.000"/>
    <s v="RT @Accuray_Fr: #Cancer de la #prostate : du #café pour éviter les #métastases ? #movember #hcsmeufr  https://t.co/NooGPnKZji https://t.co/…"/>
    <s v="https://www.scoop.it/topic/autour-du-cancer/p/4106348799/2019/03/20/cancer-de-la-prostate-du-cafe-pour-eviter-les-metastases-movember-hcsmeufr?utm_medium=social&amp;utm_source=twitter"/>
    <s v="scoop.it"/>
    <x v="88"/>
    <m/>
    <s v="http://pbs.twimg.com/profile_images/954360502225985536/V-pb3L2p_normal.jpg"/>
    <x v="191"/>
    <s v="https://twitter.com/#!/radiotherapiefr/status/1108297567530635264"/>
    <m/>
    <m/>
    <s v="1108297567530635264"/>
    <m/>
    <b v="0"/>
    <n v="0"/>
    <s v=""/>
    <b v="0"/>
    <s v="fr"/>
    <m/>
    <s v=""/>
    <b v="0"/>
    <n v="2"/>
    <s v="1108254376848773121"/>
    <s v="Twitter for Android"/>
    <b v="0"/>
    <s v="1108254376848773121"/>
    <s v="Tweet"/>
    <n v="0"/>
    <n v="0"/>
    <m/>
    <m/>
    <m/>
    <m/>
    <m/>
    <m/>
    <m/>
    <m/>
    <n v="1"/>
    <s v="16"/>
    <s v="16"/>
    <n v="0"/>
    <n v="0"/>
    <n v="1"/>
    <n v="7.142857142857143"/>
    <n v="0"/>
    <n v="0"/>
    <n v="13"/>
    <n v="92.85714285714286"/>
    <n v="14"/>
  </r>
  <r>
    <s v="elvinbox"/>
    <s v="elvinbox"/>
    <m/>
    <m/>
    <m/>
    <m/>
    <m/>
    <m/>
    <m/>
    <m/>
    <s v="No"/>
    <n v="344"/>
    <m/>
    <m/>
    <x v="1"/>
    <d v="2019-03-10T17:18:28.000"/>
    <s v="Utterly dismayed that between 15-20% of men are diagnosed with #prostatecancer at Stage 4 which; sadly, is incurable #menunited #movember #LifeWithCancer #bestdefence https://t.co/gVK4iX6KcJ"/>
    <s v="https://twitter.com/ProstateCymru/status/1104690898254876672"/>
    <s v="twitter.com"/>
    <x v="89"/>
    <m/>
    <s v="http://pbs.twimg.com/profile_images/1086769200683773955/JOhFwOQp_normal.jpg"/>
    <x v="192"/>
    <s v="https://twitter.com/#!/elvinbox/status/1104793655926292481"/>
    <m/>
    <m/>
    <s v="1104793655926292481"/>
    <m/>
    <b v="0"/>
    <n v="2"/>
    <s v=""/>
    <b v="1"/>
    <s v="en"/>
    <m/>
    <s v="1104690898254876672"/>
    <b v="0"/>
    <n v="0"/>
    <s v=""/>
    <s v="Twitter Web Client"/>
    <b v="0"/>
    <s v="1104793655926292481"/>
    <s v="Tweet"/>
    <n v="0"/>
    <n v="0"/>
    <m/>
    <m/>
    <m/>
    <m/>
    <m/>
    <m/>
    <m/>
    <m/>
    <n v="6"/>
    <s v="1"/>
    <s v="1"/>
    <n v="0"/>
    <n v="0"/>
    <n v="3"/>
    <n v="13.043478260869565"/>
    <n v="0"/>
    <n v="0"/>
    <n v="20"/>
    <n v="86.95652173913044"/>
    <n v="23"/>
  </r>
  <r>
    <s v="elvinbox"/>
    <s v="elvinbox"/>
    <m/>
    <m/>
    <m/>
    <m/>
    <m/>
    <m/>
    <m/>
    <m/>
    <s v="No"/>
    <n v="345"/>
    <m/>
    <m/>
    <x v="1"/>
    <d v="2019-03-10T18:03:20.000"/>
    <s v="Why #prostatecancer survivors should be helped to enjoy sexual intimacy; it is sure to aid recovery #prostatecancerawarenessmonth #menunited #LifeWithCancer #movember https://t.co/acGdFEnPlG"/>
    <s v="https://twitter.com/SamTalksSex/status/1104801602022658048"/>
    <s v="twitter.com"/>
    <x v="90"/>
    <m/>
    <s v="http://pbs.twimg.com/profile_images/1086769200683773955/JOhFwOQp_normal.jpg"/>
    <x v="193"/>
    <s v="https://twitter.com/#!/elvinbox/status/1104804947915354112"/>
    <m/>
    <m/>
    <s v="1104804947915354112"/>
    <m/>
    <b v="0"/>
    <n v="2"/>
    <s v=""/>
    <b v="1"/>
    <s v="en"/>
    <m/>
    <s v="1104801602022658048"/>
    <b v="0"/>
    <n v="1"/>
    <s v=""/>
    <s v="Twitter Web Client"/>
    <b v="0"/>
    <s v="1104804947915354112"/>
    <s v="Tweet"/>
    <n v="0"/>
    <n v="0"/>
    <m/>
    <m/>
    <m/>
    <m/>
    <m/>
    <m/>
    <m/>
    <m/>
    <n v="6"/>
    <s v="1"/>
    <s v="1"/>
    <n v="4"/>
    <n v="20"/>
    <n v="0"/>
    <n v="0"/>
    <n v="0"/>
    <n v="0"/>
    <n v="16"/>
    <n v="80"/>
    <n v="20"/>
  </r>
  <r>
    <s v="elvinbox"/>
    <s v="elvinbox"/>
    <m/>
    <m/>
    <m/>
    <m/>
    <m/>
    <m/>
    <m/>
    <m/>
    <s v="No"/>
    <n v="346"/>
    <m/>
    <m/>
    <x v="1"/>
    <d v="2019-03-14T16:20:47.000"/>
    <s v="Would we have advanced the treatment as far, if such a merger had not happended? #prostatecancer #menunited #LifeWithCancer #movember https://t.co/IV2gD0UgaN"/>
    <s v="https://twitter.com/AMRC/status/1106219676038770690"/>
    <s v="twitter.com"/>
    <x v="91"/>
    <m/>
    <s v="http://pbs.twimg.com/profile_images/1086769200683773955/JOhFwOQp_normal.jpg"/>
    <x v="194"/>
    <s v="https://twitter.com/#!/elvinbox/status/1106228691384918017"/>
    <m/>
    <m/>
    <s v="1106228691384918017"/>
    <m/>
    <b v="0"/>
    <n v="2"/>
    <s v=""/>
    <b v="1"/>
    <s v="en"/>
    <m/>
    <s v="1106219676038770690"/>
    <b v="0"/>
    <n v="0"/>
    <s v=""/>
    <s v="Twitter Web Client"/>
    <b v="0"/>
    <s v="1106228691384918017"/>
    <s v="Tweet"/>
    <n v="0"/>
    <n v="0"/>
    <m/>
    <m/>
    <m/>
    <m/>
    <m/>
    <m/>
    <m/>
    <m/>
    <n v="6"/>
    <s v="1"/>
    <s v="1"/>
    <n v="1"/>
    <n v="5.2631578947368425"/>
    <n v="0"/>
    <n v="0"/>
    <n v="0"/>
    <n v="0"/>
    <n v="18"/>
    <n v="94.73684210526316"/>
    <n v="19"/>
  </r>
  <r>
    <s v="elvinbox"/>
    <s v="elvinbox"/>
    <m/>
    <m/>
    <m/>
    <m/>
    <m/>
    <m/>
    <m/>
    <m/>
    <s v="No"/>
    <n v="347"/>
    <m/>
    <m/>
    <x v="1"/>
    <d v="2019-03-18T13:17:20.000"/>
    <s v="This headline IS utterly irresponsible &amp;amp; an insult to millions of people, globally, trying to STOP #prostatecancer being a killer. NOTE: diagnosis is complex, treatment can lead to #incontinence #erectiledysfunction &amp;amp; #mentalhealth problems #MenUnited #Movember #LifeWithCancer https://t.co/ayWOVTP3b2"/>
    <m/>
    <m/>
    <x v="92"/>
    <s v="https://pbs.twimg.com/media/D18WTRXXQAEHJld.jpg"/>
    <s v="https://pbs.twimg.com/media/D18WTRXXQAEHJld.jpg"/>
    <x v="195"/>
    <s v="https://twitter.com/#!/elvinbox/status/1107632077330137088"/>
    <m/>
    <m/>
    <s v="1107632077330137088"/>
    <m/>
    <b v="0"/>
    <n v="18"/>
    <s v=""/>
    <b v="0"/>
    <s v="en"/>
    <m/>
    <s v=""/>
    <b v="0"/>
    <n v="5"/>
    <s v=""/>
    <s v="Twitter Web Client"/>
    <b v="0"/>
    <s v="1107632077330137088"/>
    <s v="Tweet"/>
    <n v="0"/>
    <n v="0"/>
    <m/>
    <m/>
    <m/>
    <m/>
    <m/>
    <m/>
    <m/>
    <m/>
    <n v="6"/>
    <s v="1"/>
    <s v="1"/>
    <n v="1"/>
    <n v="2.7777777777777777"/>
    <n v="6"/>
    <n v="16.666666666666668"/>
    <n v="0"/>
    <n v="0"/>
    <n v="29"/>
    <n v="80.55555555555556"/>
    <n v="36"/>
  </r>
  <r>
    <s v="elvinbox"/>
    <s v="elvinbox"/>
    <m/>
    <m/>
    <m/>
    <m/>
    <m/>
    <m/>
    <m/>
    <m/>
    <s v="No"/>
    <n v="348"/>
    <m/>
    <m/>
    <x v="1"/>
    <d v="2019-03-18T13:52:59.000"/>
    <s v="PLEASE READ THIS ARTICLE; it is excellent, but has a misleading headline. As is explained #prostatecancer IS DEADLY, but diagnosis is still so very complex &amp;amp; all too often it leads to unecessary &amp;amp; subsequent debilitating treatment. #Movember #MenUnited #LifeWithCancer https://t.co/act44EcoeQ"/>
    <m/>
    <m/>
    <x v="63"/>
    <s v="https://pbs.twimg.com/media/D18fAbSWwAAzX12.jpg"/>
    <s v="https://pbs.twimg.com/media/D18fAbSWwAAzX12.jpg"/>
    <x v="196"/>
    <s v="https://twitter.com/#!/elvinbox/status/1107641049290280960"/>
    <m/>
    <m/>
    <s v="1107641049290280960"/>
    <m/>
    <b v="0"/>
    <n v="0"/>
    <s v=""/>
    <b v="0"/>
    <s v="en"/>
    <m/>
    <s v=""/>
    <b v="0"/>
    <n v="0"/>
    <s v=""/>
    <s v="Twitter Web Client"/>
    <b v="0"/>
    <s v="1107641049290280960"/>
    <s v="Tweet"/>
    <n v="0"/>
    <n v="0"/>
    <m/>
    <m/>
    <m/>
    <m/>
    <m/>
    <m/>
    <m/>
    <m/>
    <n v="6"/>
    <s v="1"/>
    <s v="1"/>
    <n v="2"/>
    <n v="5"/>
    <n v="4"/>
    <n v="10"/>
    <n v="0"/>
    <n v="0"/>
    <n v="34"/>
    <n v="85"/>
    <n v="40"/>
  </r>
  <r>
    <s v="elvinbox"/>
    <s v="elvinbox"/>
    <m/>
    <m/>
    <m/>
    <m/>
    <m/>
    <m/>
    <m/>
    <m/>
    <s v="No"/>
    <n v="349"/>
    <m/>
    <m/>
    <x v="1"/>
    <d v="2019-03-18T16:09:30.000"/>
    <s v="I was lucky, had an MRI prior to Biopsy &amp;amp; diagnosis &amp;amp; treatment were Spot On Please RT this excellent piece of advice from Prof. M. Emberton. Many thanks in advance #Movember #MenUnited #LifeWithCancer #EAU19 #prostatecancer https://t.co/cBvcAAlfz2"/>
    <m/>
    <m/>
    <x v="93"/>
    <s v="https://pbs.twimg.com/media/D186dAMX4AI0ibr.jpg"/>
    <s v="https://pbs.twimg.com/media/D186dAMX4AI0ibr.jpg"/>
    <x v="197"/>
    <s v="https://twitter.com/#!/elvinbox/status/1107675404972769283"/>
    <m/>
    <m/>
    <s v="1107675404972769283"/>
    <m/>
    <b v="0"/>
    <n v="12"/>
    <s v=""/>
    <b v="0"/>
    <s v="en"/>
    <m/>
    <s v=""/>
    <b v="0"/>
    <n v="8"/>
    <s v=""/>
    <s v="Twitter Web Client"/>
    <b v="0"/>
    <s v="1107675404972769283"/>
    <s v="Tweet"/>
    <n v="0"/>
    <n v="0"/>
    <m/>
    <m/>
    <m/>
    <m/>
    <m/>
    <m/>
    <m/>
    <m/>
    <n v="6"/>
    <s v="1"/>
    <s v="1"/>
    <n v="2"/>
    <n v="5.555555555555555"/>
    <n v="0"/>
    <n v="0"/>
    <n v="0"/>
    <n v="0"/>
    <n v="34"/>
    <n v="94.44444444444444"/>
    <n v="36"/>
  </r>
  <r>
    <s v="reimagine_pca"/>
    <s v="elvinbox"/>
    <m/>
    <m/>
    <m/>
    <m/>
    <m/>
    <m/>
    <m/>
    <m/>
    <s v="No"/>
    <n v="350"/>
    <m/>
    <m/>
    <x v="0"/>
    <d v="2019-03-20T11:14:15.000"/>
    <s v="RT @ElvinBox: I was lucky, had an MRI prior to Biopsy &amp;amp; diagnosis &amp;amp; treatment were Spot On Please RT this excellent piece of advice from Pr…"/>
    <m/>
    <m/>
    <x v="4"/>
    <m/>
    <s v="http://pbs.twimg.com/profile_images/1061984659326885888/bAceMqdU_normal.jpg"/>
    <x v="198"/>
    <s v="https://twitter.com/#!/reimagine_pca/status/1108325878172405763"/>
    <m/>
    <m/>
    <s v="1108325878172405763"/>
    <m/>
    <b v="0"/>
    <n v="0"/>
    <s v=""/>
    <b v="0"/>
    <s v="en"/>
    <m/>
    <s v=""/>
    <b v="0"/>
    <n v="13"/>
    <s v="1107675404972769283"/>
    <s v="Twitter Web Client"/>
    <b v="0"/>
    <s v="1107675404972769283"/>
    <s v="Tweet"/>
    <n v="0"/>
    <n v="0"/>
    <m/>
    <m/>
    <m/>
    <m/>
    <m/>
    <m/>
    <m/>
    <m/>
    <n v="1"/>
    <s v="1"/>
    <s v="1"/>
    <n v="2"/>
    <n v="7.407407407407407"/>
    <n v="0"/>
    <n v="0"/>
    <n v="0"/>
    <n v="0"/>
    <n v="25"/>
    <n v="92.5925925925926"/>
    <n v="27"/>
  </r>
  <r>
    <s v="ruthiegrainger"/>
    <s v="lborouniversity"/>
    <m/>
    <m/>
    <m/>
    <m/>
    <m/>
    <m/>
    <m/>
    <m/>
    <s v="No"/>
    <n v="351"/>
    <m/>
    <m/>
    <x v="0"/>
    <d v="2019-03-20T15:07:26.000"/>
    <s v="Excellent @lborouniversity campaign - lives could be saved as a result of today's activity! #LumpsAndBumps #coppafeel #ballboys #movember https://t.co/RM1nV1BL0X"/>
    <m/>
    <m/>
    <x v="94"/>
    <s v="https://pbs.twimg.com/media/D2HF4EtW0AEmfio.jpg"/>
    <s v="https://pbs.twimg.com/media/D2HF4EtW0AEmfio.jpg"/>
    <x v="199"/>
    <s v="https://twitter.com/#!/ruthiegrainger/status/1108384557777195008"/>
    <m/>
    <m/>
    <s v="1108384557777195008"/>
    <m/>
    <b v="0"/>
    <n v="7"/>
    <s v=""/>
    <b v="0"/>
    <s v="en"/>
    <m/>
    <s v=""/>
    <b v="0"/>
    <n v="0"/>
    <s v=""/>
    <s v="Twitter for Android"/>
    <b v="0"/>
    <s v="1108384557777195008"/>
    <s v="Tweet"/>
    <n v="0"/>
    <n v="0"/>
    <s v="-1.2585643,52.7435249 _x000a_-1.18934,52.7435249 _x000a_-1.18934,52.7898929 _x000a_-1.2585643,52.7898929"/>
    <s v="United Kingdom"/>
    <s v="GB"/>
    <s v="Loughborough, England"/>
    <s v="44225138caa10f19"/>
    <s v="Loughborough"/>
    <s v="city"/>
    <s v="https://api.twitter.com/1.1/geo/id/44225138caa10f19.json"/>
    <n v="1"/>
    <s v="32"/>
    <s v="32"/>
    <n v="1"/>
    <n v="5.882352941176471"/>
    <n v="0"/>
    <n v="0"/>
    <n v="0"/>
    <n v="0"/>
    <n v="16"/>
    <n v="94.11764705882354"/>
    <n v="17"/>
  </r>
  <r>
    <s v="designmangrove"/>
    <s v="forsyth"/>
    <m/>
    <m/>
    <m/>
    <m/>
    <m/>
    <m/>
    <m/>
    <m/>
    <s v="No"/>
    <n v="352"/>
    <m/>
    <m/>
    <x v="0"/>
    <d v="2019-03-20T18:09:00.000"/>
    <s v="My favorite thing, a funky chair. My husband @christianmarsch grows out the best #handlebarmustache for #movember and this chair reminds me of him. @forsyth would probably appreciate the likeness. https://t.co/ngpZkGpFVN"/>
    <m/>
    <m/>
    <x v="95"/>
    <s v="https://pbs.twimg.com/media/D2HhuIGWkAcZZid.jpg"/>
    <s v="https://pbs.twimg.com/media/D2HhuIGWkAcZZid.jpg"/>
    <x v="200"/>
    <s v="https://twitter.com/#!/designmangrove/status/1108430251703578624"/>
    <m/>
    <m/>
    <s v="1108430251703578624"/>
    <m/>
    <b v="0"/>
    <n v="0"/>
    <s v=""/>
    <b v="0"/>
    <s v="en"/>
    <m/>
    <s v=""/>
    <b v="0"/>
    <n v="0"/>
    <s v=""/>
    <s v="SEMrush Social Media Tool"/>
    <b v="0"/>
    <s v="1108430251703578624"/>
    <s v="Tweet"/>
    <n v="0"/>
    <n v="0"/>
    <m/>
    <m/>
    <m/>
    <m/>
    <m/>
    <m/>
    <m/>
    <m/>
    <n v="1"/>
    <s v="31"/>
    <s v="31"/>
    <n v="3"/>
    <n v="10.344827586206897"/>
    <n v="1"/>
    <n v="3.4482758620689653"/>
    <n v="0"/>
    <n v="0"/>
    <n v="25"/>
    <n v="86.20689655172414"/>
    <n v="29"/>
  </r>
  <r>
    <s v="brooksies_mo"/>
    <s v="brooksies_mo"/>
    <m/>
    <m/>
    <m/>
    <m/>
    <m/>
    <m/>
    <m/>
    <m/>
    <s v="No"/>
    <n v="353"/>
    <m/>
    <m/>
    <x v="1"/>
    <d v="2019-03-07T20:30:09.000"/>
    <s v="jimmyfallon FallonTonight will you do #Movember this year? And support men's health? Grow that #sexymo!Tweets everyday until Mov 1st!!"/>
    <m/>
    <m/>
    <x v="96"/>
    <m/>
    <s v="http://pbs.twimg.com/profile_images/378800000794324726/5b8f189963a94d62de4482443657a625_normal.png"/>
    <x v="201"/>
    <s v="https://twitter.com/#!/brooksies_mo/status/1103754733083389954"/>
    <m/>
    <m/>
    <s v="1103754733083389954"/>
    <m/>
    <b v="0"/>
    <n v="0"/>
    <s v=""/>
    <b v="0"/>
    <s v="en"/>
    <m/>
    <s v=""/>
    <b v="0"/>
    <n v="0"/>
    <s v=""/>
    <s v="IFTTT"/>
    <b v="0"/>
    <s v="1103754733083389954"/>
    <s v="Tweet"/>
    <n v="0"/>
    <n v="0"/>
    <m/>
    <m/>
    <m/>
    <m/>
    <m/>
    <m/>
    <m/>
    <m/>
    <n v="14"/>
    <s v="2"/>
    <s v="2"/>
    <n v="1"/>
    <n v="5"/>
    <n v="0"/>
    <n v="0"/>
    <n v="0"/>
    <n v="0"/>
    <n v="19"/>
    <n v="95"/>
    <n v="20"/>
  </r>
  <r>
    <s v="brooksies_mo"/>
    <s v="brooksies_mo"/>
    <m/>
    <m/>
    <m/>
    <m/>
    <m/>
    <m/>
    <m/>
    <m/>
    <s v="No"/>
    <n v="354"/>
    <m/>
    <m/>
    <x v="1"/>
    <d v="2019-03-08T20:30:25.000"/>
    <s v="jimmyfallon FallonTonight will you do #Movember this year? And support men's health? Grow that #sexymo!Tweets everyday until Mov 1st!!"/>
    <m/>
    <m/>
    <x v="96"/>
    <m/>
    <s v="http://pbs.twimg.com/profile_images/378800000794324726/5b8f189963a94d62de4482443657a625_normal.png"/>
    <x v="202"/>
    <s v="https://twitter.com/#!/brooksies_mo/status/1104117185843220482"/>
    <m/>
    <m/>
    <s v="1104117185843220482"/>
    <m/>
    <b v="0"/>
    <n v="0"/>
    <s v=""/>
    <b v="0"/>
    <s v="en"/>
    <m/>
    <s v=""/>
    <b v="0"/>
    <n v="0"/>
    <s v=""/>
    <s v="IFTTT"/>
    <b v="0"/>
    <s v="1104117185843220482"/>
    <s v="Tweet"/>
    <n v="0"/>
    <n v="0"/>
    <m/>
    <m/>
    <m/>
    <m/>
    <m/>
    <m/>
    <m/>
    <m/>
    <n v="14"/>
    <s v="2"/>
    <s v="2"/>
    <n v="1"/>
    <n v="5"/>
    <n v="0"/>
    <n v="0"/>
    <n v="0"/>
    <n v="0"/>
    <n v="19"/>
    <n v="95"/>
    <n v="20"/>
  </r>
  <r>
    <s v="brooksies_mo"/>
    <s v="brooksies_mo"/>
    <m/>
    <m/>
    <m/>
    <m/>
    <m/>
    <m/>
    <m/>
    <m/>
    <s v="No"/>
    <n v="355"/>
    <m/>
    <m/>
    <x v="1"/>
    <d v="2019-03-09T20:30:05.000"/>
    <s v="jimmyfallon FallonTonight will you do #Movember this year? And support men's health? Grow that #sexymo!Tweets everyday until Mov 1st!!"/>
    <m/>
    <m/>
    <x v="96"/>
    <m/>
    <s v="http://pbs.twimg.com/profile_images/378800000794324726/5b8f189963a94d62de4482443657a625_normal.png"/>
    <x v="203"/>
    <s v="https://twitter.com/#!/brooksies_mo/status/1104479489680203777"/>
    <m/>
    <m/>
    <s v="1104479489680203777"/>
    <m/>
    <b v="0"/>
    <n v="0"/>
    <s v=""/>
    <b v="0"/>
    <s v="en"/>
    <m/>
    <s v=""/>
    <b v="0"/>
    <n v="0"/>
    <s v=""/>
    <s v="IFTTT"/>
    <b v="0"/>
    <s v="1104479489680203777"/>
    <s v="Tweet"/>
    <n v="0"/>
    <n v="0"/>
    <m/>
    <m/>
    <m/>
    <m/>
    <m/>
    <m/>
    <m/>
    <m/>
    <n v="14"/>
    <s v="2"/>
    <s v="2"/>
    <n v="1"/>
    <n v="5"/>
    <n v="0"/>
    <n v="0"/>
    <n v="0"/>
    <n v="0"/>
    <n v="19"/>
    <n v="95"/>
    <n v="20"/>
  </r>
  <r>
    <s v="brooksies_mo"/>
    <s v="brooksies_mo"/>
    <m/>
    <m/>
    <m/>
    <m/>
    <m/>
    <m/>
    <m/>
    <m/>
    <s v="No"/>
    <n v="356"/>
    <m/>
    <m/>
    <x v="1"/>
    <d v="2019-03-10T19:30:26.000"/>
    <s v="jimmyfallon FallonTonight will you do #Movember this year? And support men's health? Grow that #sexymo!Tweets everyday until Mov 1st!!"/>
    <m/>
    <m/>
    <x v="96"/>
    <m/>
    <s v="http://pbs.twimg.com/profile_images/378800000794324726/5b8f189963a94d62de4482443657a625_normal.png"/>
    <x v="204"/>
    <s v="https://twitter.com/#!/brooksies_mo/status/1104826866098151424"/>
    <m/>
    <m/>
    <s v="1104826866098151424"/>
    <m/>
    <b v="0"/>
    <n v="0"/>
    <s v=""/>
    <b v="0"/>
    <s v="en"/>
    <m/>
    <s v=""/>
    <b v="0"/>
    <n v="0"/>
    <s v=""/>
    <s v="IFTTT"/>
    <b v="0"/>
    <s v="1104826866098151424"/>
    <s v="Tweet"/>
    <n v="0"/>
    <n v="0"/>
    <m/>
    <m/>
    <m/>
    <m/>
    <m/>
    <m/>
    <m/>
    <m/>
    <n v="14"/>
    <s v="2"/>
    <s v="2"/>
    <n v="1"/>
    <n v="5"/>
    <n v="0"/>
    <n v="0"/>
    <n v="0"/>
    <n v="0"/>
    <n v="19"/>
    <n v="95"/>
    <n v="20"/>
  </r>
  <r>
    <s v="brooksies_mo"/>
    <s v="brooksies_mo"/>
    <m/>
    <m/>
    <m/>
    <m/>
    <m/>
    <m/>
    <m/>
    <m/>
    <s v="No"/>
    <n v="357"/>
    <m/>
    <m/>
    <x v="1"/>
    <d v="2019-03-11T19:30:21.000"/>
    <s v="jimmyfallon FallonTonight will you do #Movember this year? And support men's health? Grow that #sexymo!Tweets everyday until Mov 1st!!"/>
    <m/>
    <m/>
    <x v="96"/>
    <m/>
    <s v="http://pbs.twimg.com/profile_images/378800000794324726/5b8f189963a94d62de4482443657a625_normal.png"/>
    <x v="205"/>
    <s v="https://twitter.com/#!/brooksies_mo/status/1105189233701081088"/>
    <m/>
    <m/>
    <s v="1105189233701081088"/>
    <m/>
    <b v="0"/>
    <n v="0"/>
    <s v=""/>
    <b v="0"/>
    <s v="en"/>
    <m/>
    <s v=""/>
    <b v="0"/>
    <n v="0"/>
    <s v=""/>
    <s v="IFTTT"/>
    <b v="0"/>
    <s v="1105189233701081088"/>
    <s v="Tweet"/>
    <n v="0"/>
    <n v="0"/>
    <m/>
    <m/>
    <m/>
    <m/>
    <m/>
    <m/>
    <m/>
    <m/>
    <n v="14"/>
    <s v="2"/>
    <s v="2"/>
    <n v="1"/>
    <n v="5"/>
    <n v="0"/>
    <n v="0"/>
    <n v="0"/>
    <n v="0"/>
    <n v="19"/>
    <n v="95"/>
    <n v="20"/>
  </r>
  <r>
    <s v="brooksies_mo"/>
    <s v="brooksies_mo"/>
    <m/>
    <m/>
    <m/>
    <m/>
    <m/>
    <m/>
    <m/>
    <m/>
    <s v="No"/>
    <n v="358"/>
    <m/>
    <m/>
    <x v="1"/>
    <d v="2019-03-12T19:30:32.000"/>
    <s v="jimmyfallon FallonTonight will you do #Movember this year? And support men's health? Grow that #sexymo!Tweets everyday until Mov 1st!!"/>
    <m/>
    <m/>
    <x v="96"/>
    <m/>
    <s v="http://pbs.twimg.com/profile_images/378800000794324726/5b8f189963a94d62de4482443657a625_normal.png"/>
    <x v="206"/>
    <s v="https://twitter.com/#!/brooksies_mo/status/1105551669834719233"/>
    <m/>
    <m/>
    <s v="1105551669834719233"/>
    <m/>
    <b v="0"/>
    <n v="0"/>
    <s v=""/>
    <b v="0"/>
    <s v="en"/>
    <m/>
    <s v=""/>
    <b v="0"/>
    <n v="0"/>
    <s v=""/>
    <s v="IFTTT"/>
    <b v="0"/>
    <s v="1105551669834719233"/>
    <s v="Tweet"/>
    <n v="0"/>
    <n v="0"/>
    <m/>
    <m/>
    <m/>
    <m/>
    <m/>
    <m/>
    <m/>
    <m/>
    <n v="14"/>
    <s v="2"/>
    <s v="2"/>
    <n v="1"/>
    <n v="5"/>
    <n v="0"/>
    <n v="0"/>
    <n v="0"/>
    <n v="0"/>
    <n v="19"/>
    <n v="95"/>
    <n v="20"/>
  </r>
  <r>
    <s v="brooksies_mo"/>
    <s v="brooksies_mo"/>
    <m/>
    <m/>
    <m/>
    <m/>
    <m/>
    <m/>
    <m/>
    <m/>
    <s v="No"/>
    <n v="359"/>
    <m/>
    <m/>
    <x v="1"/>
    <d v="2019-03-13T19:30:14.000"/>
    <s v="jimmyfallon FallonTonight will you do #Movember this year? And support men's health? Grow that #sexymo!Tweets everyday until Mov 1st!!"/>
    <m/>
    <m/>
    <x v="96"/>
    <m/>
    <s v="http://pbs.twimg.com/profile_images/378800000794324726/5b8f189963a94d62de4482443657a625_normal.png"/>
    <x v="207"/>
    <s v="https://twitter.com/#!/brooksies_mo/status/1105913979493404679"/>
    <m/>
    <m/>
    <s v="1105913979493404679"/>
    <m/>
    <b v="0"/>
    <n v="0"/>
    <s v=""/>
    <b v="0"/>
    <s v="en"/>
    <m/>
    <s v=""/>
    <b v="0"/>
    <n v="0"/>
    <s v=""/>
    <s v="IFTTT"/>
    <b v="0"/>
    <s v="1105913979493404679"/>
    <s v="Tweet"/>
    <n v="0"/>
    <n v="0"/>
    <m/>
    <m/>
    <m/>
    <m/>
    <m/>
    <m/>
    <m/>
    <m/>
    <n v="14"/>
    <s v="2"/>
    <s v="2"/>
    <n v="1"/>
    <n v="5"/>
    <n v="0"/>
    <n v="0"/>
    <n v="0"/>
    <n v="0"/>
    <n v="19"/>
    <n v="95"/>
    <n v="20"/>
  </r>
  <r>
    <s v="brooksies_mo"/>
    <s v="brooksies_mo"/>
    <m/>
    <m/>
    <m/>
    <m/>
    <m/>
    <m/>
    <m/>
    <m/>
    <s v="No"/>
    <n v="360"/>
    <m/>
    <m/>
    <x v="1"/>
    <d v="2019-03-14T19:30:11.000"/>
    <s v="jimmyfallon FallonTonight will you do #Movember this year? And support men's health? Grow that #sexymo!Tweets everyday until Mov 1st!!"/>
    <m/>
    <m/>
    <x v="96"/>
    <m/>
    <s v="http://pbs.twimg.com/profile_images/378800000794324726/5b8f189963a94d62de4482443657a625_normal.png"/>
    <x v="208"/>
    <s v="https://twitter.com/#!/brooksies_mo/status/1106276357762437121"/>
    <m/>
    <m/>
    <s v="1106276357762437121"/>
    <m/>
    <b v="0"/>
    <n v="0"/>
    <s v=""/>
    <b v="0"/>
    <s v="en"/>
    <m/>
    <s v=""/>
    <b v="0"/>
    <n v="0"/>
    <s v=""/>
    <s v="IFTTT"/>
    <b v="0"/>
    <s v="1106276357762437121"/>
    <s v="Tweet"/>
    <n v="0"/>
    <n v="0"/>
    <m/>
    <m/>
    <m/>
    <m/>
    <m/>
    <m/>
    <m/>
    <m/>
    <n v="14"/>
    <s v="2"/>
    <s v="2"/>
    <n v="1"/>
    <n v="5"/>
    <n v="0"/>
    <n v="0"/>
    <n v="0"/>
    <n v="0"/>
    <n v="19"/>
    <n v="95"/>
    <n v="20"/>
  </r>
  <r>
    <s v="brooksies_mo"/>
    <s v="brooksies_mo"/>
    <m/>
    <m/>
    <m/>
    <m/>
    <m/>
    <m/>
    <m/>
    <m/>
    <s v="No"/>
    <n v="361"/>
    <m/>
    <m/>
    <x v="1"/>
    <d v="2019-03-15T19:30:10.000"/>
    <s v="jimmyfallon FallonTonight will you do #Movember this year? And support men's health? Grow that #sexymo!Tweets everyday until Mov 1st!!"/>
    <m/>
    <m/>
    <x v="96"/>
    <m/>
    <s v="http://pbs.twimg.com/profile_images/378800000794324726/5b8f189963a94d62de4482443657a625_normal.png"/>
    <x v="209"/>
    <s v="https://twitter.com/#!/brooksies_mo/status/1106638738384478208"/>
    <m/>
    <m/>
    <s v="1106638738384478208"/>
    <m/>
    <b v="0"/>
    <n v="0"/>
    <s v=""/>
    <b v="0"/>
    <s v="en"/>
    <m/>
    <s v=""/>
    <b v="0"/>
    <n v="0"/>
    <s v=""/>
    <s v="IFTTT"/>
    <b v="0"/>
    <s v="1106638738384478208"/>
    <s v="Tweet"/>
    <n v="0"/>
    <n v="0"/>
    <m/>
    <m/>
    <m/>
    <m/>
    <m/>
    <m/>
    <m/>
    <m/>
    <n v="14"/>
    <s v="2"/>
    <s v="2"/>
    <n v="1"/>
    <n v="5"/>
    <n v="0"/>
    <n v="0"/>
    <n v="0"/>
    <n v="0"/>
    <n v="19"/>
    <n v="95"/>
    <n v="20"/>
  </r>
  <r>
    <s v="brooksies_mo"/>
    <s v="brooksies_mo"/>
    <m/>
    <m/>
    <m/>
    <m/>
    <m/>
    <m/>
    <m/>
    <m/>
    <s v="No"/>
    <n v="362"/>
    <m/>
    <m/>
    <x v="1"/>
    <d v="2019-03-16T19:30:09.000"/>
    <s v="jimmyfallon FallonTonight will you do #Movember this year? And support men's health? Grow that #sexymo!Tweets everyday until Mov 1st!!"/>
    <m/>
    <m/>
    <x v="96"/>
    <m/>
    <s v="http://pbs.twimg.com/profile_images/378800000794324726/5b8f189963a94d62de4482443657a625_normal.png"/>
    <x v="210"/>
    <s v="https://twitter.com/#!/brooksies_mo/status/1107001121892155393"/>
    <m/>
    <m/>
    <s v="1107001121892155393"/>
    <m/>
    <b v="0"/>
    <n v="0"/>
    <s v=""/>
    <b v="0"/>
    <s v="en"/>
    <m/>
    <s v=""/>
    <b v="0"/>
    <n v="0"/>
    <s v=""/>
    <s v="IFTTT"/>
    <b v="0"/>
    <s v="1107001121892155393"/>
    <s v="Tweet"/>
    <n v="0"/>
    <n v="0"/>
    <m/>
    <m/>
    <m/>
    <m/>
    <m/>
    <m/>
    <m/>
    <m/>
    <n v="14"/>
    <s v="2"/>
    <s v="2"/>
    <n v="1"/>
    <n v="5"/>
    <n v="0"/>
    <n v="0"/>
    <n v="0"/>
    <n v="0"/>
    <n v="19"/>
    <n v="95"/>
    <n v="20"/>
  </r>
  <r>
    <s v="brooksies_mo"/>
    <s v="brooksies_mo"/>
    <m/>
    <m/>
    <m/>
    <m/>
    <m/>
    <m/>
    <m/>
    <m/>
    <s v="No"/>
    <n v="363"/>
    <m/>
    <m/>
    <x v="1"/>
    <d v="2019-03-17T19:30:21.000"/>
    <s v="jimmyfallon FallonTonight will you do #Movember this year? And support men's health? Grow that #sexymo!Tweets everyday until Mov 1st!!"/>
    <m/>
    <m/>
    <x v="96"/>
    <m/>
    <s v="http://pbs.twimg.com/profile_images/378800000794324726/5b8f189963a94d62de4482443657a625_normal.png"/>
    <x v="211"/>
    <s v="https://twitter.com/#!/brooksies_mo/status/1107363560303329284"/>
    <m/>
    <m/>
    <s v="1107363560303329284"/>
    <m/>
    <b v="0"/>
    <n v="0"/>
    <s v=""/>
    <b v="0"/>
    <s v="en"/>
    <m/>
    <s v=""/>
    <b v="0"/>
    <n v="0"/>
    <s v=""/>
    <s v="IFTTT"/>
    <b v="0"/>
    <s v="1107363560303329284"/>
    <s v="Tweet"/>
    <n v="0"/>
    <n v="0"/>
    <m/>
    <m/>
    <m/>
    <m/>
    <m/>
    <m/>
    <m/>
    <m/>
    <n v="14"/>
    <s v="2"/>
    <s v="2"/>
    <n v="1"/>
    <n v="5"/>
    <n v="0"/>
    <n v="0"/>
    <n v="0"/>
    <n v="0"/>
    <n v="19"/>
    <n v="95"/>
    <n v="20"/>
  </r>
  <r>
    <s v="brooksies_mo"/>
    <s v="brooksies_mo"/>
    <m/>
    <m/>
    <m/>
    <m/>
    <m/>
    <m/>
    <m/>
    <m/>
    <s v="No"/>
    <n v="364"/>
    <m/>
    <m/>
    <x v="1"/>
    <d v="2019-03-18T19:30:32.000"/>
    <s v="jimmyfallon FallonTonight will you do #Movember this year? And support men's health? Grow that #sexymo!Tweets everyday until Mov 1st!!"/>
    <m/>
    <m/>
    <x v="96"/>
    <m/>
    <s v="http://pbs.twimg.com/profile_images/378800000794324726/5b8f189963a94d62de4482443657a625_normal.png"/>
    <x v="212"/>
    <s v="https://twitter.com/#!/brooksies_mo/status/1107725993563865088"/>
    <m/>
    <m/>
    <s v="1107725993563865088"/>
    <m/>
    <b v="0"/>
    <n v="0"/>
    <s v=""/>
    <b v="0"/>
    <s v="en"/>
    <m/>
    <s v=""/>
    <b v="0"/>
    <n v="0"/>
    <s v=""/>
    <s v="IFTTT"/>
    <b v="0"/>
    <s v="1107725993563865088"/>
    <s v="Tweet"/>
    <n v="0"/>
    <n v="0"/>
    <m/>
    <m/>
    <m/>
    <m/>
    <m/>
    <m/>
    <m/>
    <m/>
    <n v="14"/>
    <s v="2"/>
    <s v="2"/>
    <n v="1"/>
    <n v="5"/>
    <n v="0"/>
    <n v="0"/>
    <n v="0"/>
    <n v="0"/>
    <n v="19"/>
    <n v="95"/>
    <n v="20"/>
  </r>
  <r>
    <s v="brooksies_mo"/>
    <s v="brooksies_mo"/>
    <m/>
    <m/>
    <m/>
    <m/>
    <m/>
    <m/>
    <m/>
    <m/>
    <s v="No"/>
    <n v="365"/>
    <m/>
    <m/>
    <x v="1"/>
    <d v="2019-03-19T19:30:20.000"/>
    <s v="jimmyfallon FallonTonight will you do #Movember this year? And support men's health? Grow that #sexymo!Tweets everyday until Mov 1st!!"/>
    <m/>
    <m/>
    <x v="96"/>
    <m/>
    <s v="http://pbs.twimg.com/profile_images/378800000794324726/5b8f189963a94d62de4482443657a625_normal.png"/>
    <x v="213"/>
    <s v="https://twitter.com/#!/brooksies_mo/status/1108088330888142849"/>
    <m/>
    <m/>
    <s v="1108088330888142849"/>
    <m/>
    <b v="0"/>
    <n v="0"/>
    <s v=""/>
    <b v="0"/>
    <s v="en"/>
    <m/>
    <s v=""/>
    <b v="0"/>
    <n v="0"/>
    <s v=""/>
    <s v="IFTTT"/>
    <b v="0"/>
    <s v="1108088330888142849"/>
    <s v="Tweet"/>
    <n v="0"/>
    <n v="0"/>
    <m/>
    <m/>
    <m/>
    <m/>
    <m/>
    <m/>
    <m/>
    <m/>
    <n v="14"/>
    <s v="2"/>
    <s v="2"/>
    <n v="1"/>
    <n v="5"/>
    <n v="0"/>
    <n v="0"/>
    <n v="0"/>
    <n v="0"/>
    <n v="19"/>
    <n v="95"/>
    <n v="20"/>
  </r>
  <r>
    <s v="brooksies_mo"/>
    <s v="brooksies_mo"/>
    <m/>
    <m/>
    <m/>
    <m/>
    <m/>
    <m/>
    <m/>
    <m/>
    <s v="No"/>
    <n v="366"/>
    <m/>
    <m/>
    <x v="1"/>
    <d v="2019-03-20T19:30:26.000"/>
    <s v="jimmyfallon FallonTonight will you do #Movember this year? And support men's health? Grow that #sexymo!Tweets everyday until Mov 1st!!"/>
    <m/>
    <m/>
    <x v="96"/>
    <m/>
    <s v="http://pbs.twimg.com/profile_images/378800000794324726/5b8f189963a94d62de4482443657a625_normal.png"/>
    <x v="214"/>
    <s v="https://twitter.com/#!/brooksies_mo/status/1108450745278521344"/>
    <m/>
    <m/>
    <s v="1108450745278521344"/>
    <m/>
    <b v="0"/>
    <n v="0"/>
    <s v=""/>
    <b v="0"/>
    <s v="en"/>
    <m/>
    <s v=""/>
    <b v="0"/>
    <n v="0"/>
    <s v=""/>
    <s v="IFTTT"/>
    <b v="0"/>
    <s v="1108450745278521344"/>
    <s v="Tweet"/>
    <n v="0"/>
    <n v="0"/>
    <m/>
    <m/>
    <m/>
    <m/>
    <m/>
    <m/>
    <m/>
    <m/>
    <n v="14"/>
    <s v="2"/>
    <s v="2"/>
    <n v="1"/>
    <n v="5"/>
    <n v="0"/>
    <n v="0"/>
    <n v="0"/>
    <n v="0"/>
    <n v="19"/>
    <n v="95"/>
    <n v="20"/>
  </r>
  <r>
    <s v="aams43"/>
    <s v="aams43"/>
    <m/>
    <m/>
    <m/>
    <m/>
    <m/>
    <m/>
    <m/>
    <m/>
    <s v="No"/>
    <n v="367"/>
    <m/>
    <m/>
    <x v="1"/>
    <d v="2017-11-01T17:46:05.000"/>
    <s v="#NYCTerroristAttack_x000a_#WednesdayWisdom_x000a_#HappyNovember_x000a_Brett Ratner_x000a_#NoAbortionBan_x000a_#KidsToWork_x000a_#GR_x000a_#Movember_x000a_#WorldVeganDaY _x000a_#US #UK #FR_x000a_#Manus https://t.co/BEfhRoQmWT"/>
    <m/>
    <m/>
    <x v="97"/>
    <s v="https://pbs.twimg.com/ext_tw_video_thumb/925780925694251008/pu/img/M_YJndpA-ZVfwxrb.jpg"/>
    <s v="https://pbs.twimg.com/ext_tw_video_thumb/925780925694251008/pu/img/M_YJndpA-ZVfwxrb.jpg"/>
    <x v="215"/>
    <s v="https://twitter.com/#!/aams43/status/925781001766305793"/>
    <m/>
    <m/>
    <s v="925781001766305793"/>
    <m/>
    <b v="0"/>
    <n v="3"/>
    <s v=""/>
    <b v="0"/>
    <s v="no"/>
    <m/>
    <s v=""/>
    <b v="0"/>
    <n v="1"/>
    <s v=""/>
    <s v="Twitter Web Client"/>
    <b v="0"/>
    <s v="925781001766305793"/>
    <s v="Retweet"/>
    <n v="0"/>
    <n v="0"/>
    <m/>
    <m/>
    <m/>
    <m/>
    <m/>
    <m/>
    <m/>
    <m/>
    <n v="2"/>
    <s v="2"/>
    <s v="2"/>
    <n v="0"/>
    <n v="0"/>
    <n v="0"/>
    <n v="0"/>
    <n v="0"/>
    <n v="0"/>
    <n v="14"/>
    <n v="100"/>
    <n v="14"/>
  </r>
  <r>
    <s v="aams43"/>
    <s v="aams43"/>
    <m/>
    <m/>
    <m/>
    <m/>
    <m/>
    <m/>
    <m/>
    <m/>
    <s v="No"/>
    <n v="368"/>
    <m/>
    <m/>
    <x v="1"/>
    <d v="2019-03-20T19:45:34.000"/>
    <s v="RT @Aams43: #NYCTerroristAttack_x000a_#WednesdayWisdom_x000a_#HappyNovember_x000a_Brett Ratner_x000a_#NoAbortionBan_x000a_#KidsToWork_x000a_#GR_x000a_#Movember_x000a_#WorldVeganDaY _x000a_#US #…"/>
    <m/>
    <m/>
    <x v="98"/>
    <m/>
    <s v="http://pbs.twimg.com/profile_images/910450802820632576/ghYQeDJM_normal.jpg"/>
    <x v="216"/>
    <s v="https://twitter.com/#!/aams43/status/1108454555384250371"/>
    <m/>
    <m/>
    <s v="1108454555384250371"/>
    <m/>
    <b v="0"/>
    <n v="0"/>
    <s v=""/>
    <b v="0"/>
    <s v="no"/>
    <m/>
    <s v=""/>
    <b v="0"/>
    <n v="1"/>
    <s v="925781001766305793"/>
    <s v="Twitter for Android"/>
    <b v="0"/>
    <s v="925781001766305793"/>
    <s v="Tweet"/>
    <n v="0"/>
    <n v="0"/>
    <m/>
    <m/>
    <m/>
    <m/>
    <m/>
    <m/>
    <m/>
    <m/>
    <n v="2"/>
    <s v="2"/>
    <s v="2"/>
    <n v="0"/>
    <n v="0"/>
    <n v="0"/>
    <n v="0"/>
    <n v="0"/>
    <n v="0"/>
    <n v="13"/>
    <n v="100"/>
    <n v="13"/>
  </r>
  <r>
    <s v="nsrasta"/>
    <s v="thebeardadvent"/>
    <m/>
    <m/>
    <m/>
    <m/>
    <m/>
    <m/>
    <m/>
    <m/>
    <s v="No"/>
    <n v="369"/>
    <m/>
    <m/>
    <x v="0"/>
    <d v="2019-03-14T11:09:06.000"/>
    <s v="It was getting a little 'ratty' looking #Movember to March, @TheBeardAdvent and there is no #cellular where I shaved it. You wanted that final? https://t.co/0dB8aFukjv"/>
    <m/>
    <m/>
    <x v="35"/>
    <s v="https://pbs.twimg.com/media/D1nVyY2XcAABf7_.jpg"/>
    <s v="https://pbs.twimg.com/media/D1nVyY2XcAABf7_.jpg"/>
    <x v="217"/>
    <s v="https://twitter.com/#!/nsrasta/status/1106150253626122240"/>
    <m/>
    <m/>
    <s v="1106150253626122240"/>
    <m/>
    <b v="0"/>
    <n v="4"/>
    <s v=""/>
    <b v="0"/>
    <s v="en"/>
    <m/>
    <s v=""/>
    <b v="0"/>
    <n v="0"/>
    <s v=""/>
    <s v="Twitter for Android"/>
    <b v="0"/>
    <s v="1106150253626122240"/>
    <s v="Tweet"/>
    <n v="0"/>
    <n v="0"/>
    <m/>
    <m/>
    <m/>
    <m/>
    <m/>
    <m/>
    <m/>
    <m/>
    <n v="1"/>
    <s v="9"/>
    <s v="9"/>
    <n v="0"/>
    <n v="0"/>
    <n v="0"/>
    <n v="0"/>
    <n v="0"/>
    <n v="0"/>
    <n v="24"/>
    <n v="100"/>
    <n v="24"/>
  </r>
  <r>
    <s v="nsrasta"/>
    <s v="vulgarviking"/>
    <m/>
    <m/>
    <m/>
    <m/>
    <m/>
    <m/>
    <m/>
    <m/>
    <s v="No"/>
    <n v="370"/>
    <m/>
    <m/>
    <x v="0"/>
    <d v="2019-03-20T20:11:38.000"/>
    <s v="@NateTWN @VulgarViking Did mine first week of March: It's a yearly #Movember to March beard https://t.co/ICEx4Fmjly"/>
    <m/>
    <m/>
    <x v="0"/>
    <s v="https://pbs.twimg.com/media/D2ILeQNX4AQo6-8.jpg"/>
    <s v="https://pbs.twimg.com/media/D2ILeQNX4AQo6-8.jpg"/>
    <x v="218"/>
    <s v="https://twitter.com/#!/nsrasta/status/1108461113870409728"/>
    <m/>
    <m/>
    <s v="1108461113870409728"/>
    <s v="1108391757723697153"/>
    <b v="0"/>
    <n v="5"/>
    <s v="845978994"/>
    <b v="0"/>
    <s v="en"/>
    <m/>
    <s v=""/>
    <b v="0"/>
    <n v="0"/>
    <s v=""/>
    <s v="Twitter Web Client"/>
    <b v="0"/>
    <s v="1108391757723697153"/>
    <s v="Tweet"/>
    <n v="0"/>
    <n v="0"/>
    <m/>
    <m/>
    <m/>
    <m/>
    <m/>
    <m/>
    <m/>
    <m/>
    <n v="1"/>
    <s v="9"/>
    <s v="9"/>
    <m/>
    <m/>
    <m/>
    <m/>
    <m/>
    <m/>
    <m/>
    <m/>
    <m/>
  </r>
  <r>
    <s v="movember_co"/>
    <s v="movember_co"/>
    <m/>
    <m/>
    <m/>
    <m/>
    <m/>
    <m/>
    <m/>
    <m/>
    <s v="No"/>
    <n v="372"/>
    <m/>
    <m/>
    <x v="1"/>
    <d v="2019-03-20T21:47:25.000"/>
    <s v="Park your wheels and relax, we got you._x000a_._x000a_#Movember #keepitneat #barbershop @ Culver City, California https://t.co/L9Ak6vzfse"/>
    <s v="https://www.instagram.com/p/BvPuk_1BGUl/?utm_source=ig_twitter_share&amp;igshid=2p4ihop27hsk"/>
    <s v="instagram.com"/>
    <x v="99"/>
    <m/>
    <s v="http://pbs.twimg.com/profile_images/464479910153551873/dWE2Fq2y_normal.jpeg"/>
    <x v="219"/>
    <s v="https://twitter.com/#!/movember_co/status/1108485219886292993"/>
    <n v="34.0006"/>
    <n v="-118.3952"/>
    <s v="1108485219886292993"/>
    <m/>
    <b v="0"/>
    <n v="0"/>
    <s v=""/>
    <b v="0"/>
    <s v="en"/>
    <m/>
    <s v=""/>
    <b v="0"/>
    <n v="0"/>
    <s v=""/>
    <s v="Instagram"/>
    <b v="0"/>
    <s v="1108485219886292993"/>
    <s v="Tweet"/>
    <n v="0"/>
    <n v="0"/>
    <s v="-118.4484512,33.976882 _x000a_-118.369529,33.976882 _x000a_-118.369529,34.035143 _x000a_-118.4484512,34.035143"/>
    <s v="United States"/>
    <s v="US"/>
    <s v="Culver City, CA"/>
    <s v="a75bc1fb166cd594"/>
    <s v="Culver City"/>
    <s v="city"/>
    <s v="https://api.twitter.com/1.1/geo/id/a75bc1fb166cd594.json"/>
    <n v="1"/>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6"/>
    <field x="65"/>
    <field x="64"/>
    <field x="22"/>
  </rowFields>
  <rowItems count="206">
    <i>
      <x v="1"/>
    </i>
    <i r="1">
      <x v="10"/>
    </i>
    <i r="2">
      <x v="305"/>
    </i>
    <i r="3">
      <x v="16"/>
    </i>
    <i>
      <x v="2"/>
    </i>
    <i r="1">
      <x v="12"/>
    </i>
    <i r="2">
      <x v="336"/>
    </i>
    <i r="3">
      <x v="13"/>
    </i>
    <i>
      <x v="3"/>
    </i>
    <i r="1">
      <x v="8"/>
    </i>
    <i r="2">
      <x v="226"/>
    </i>
    <i r="3">
      <x v="8"/>
    </i>
    <i>
      <x v="4"/>
    </i>
    <i r="1">
      <x v="11"/>
    </i>
    <i r="2">
      <x v="313"/>
    </i>
    <i r="3">
      <x v="11"/>
    </i>
    <i>
      <x v="5"/>
    </i>
    <i r="1">
      <x v="11"/>
    </i>
    <i r="2">
      <x v="306"/>
    </i>
    <i r="3">
      <x v="18"/>
    </i>
    <i>
      <x v="6"/>
    </i>
    <i r="1">
      <x v="10"/>
    </i>
    <i r="2">
      <x v="296"/>
    </i>
    <i r="3">
      <x v="15"/>
    </i>
    <i r="2">
      <x v="302"/>
    </i>
    <i r="3">
      <x v="17"/>
    </i>
    <i r="1">
      <x v="11"/>
    </i>
    <i r="2">
      <x v="306"/>
    </i>
    <i r="3">
      <x v="16"/>
    </i>
    <i r="2">
      <x v="307"/>
    </i>
    <i r="3">
      <x v="8"/>
    </i>
    <i r="3">
      <x v="19"/>
    </i>
    <i r="2">
      <x v="308"/>
    </i>
    <i r="3">
      <x v="13"/>
    </i>
    <i r="2">
      <x v="315"/>
    </i>
    <i r="3">
      <x v="15"/>
    </i>
    <i r="2">
      <x v="319"/>
    </i>
    <i r="3">
      <x v="21"/>
    </i>
    <i r="2">
      <x v="320"/>
    </i>
    <i r="3">
      <x v="14"/>
    </i>
    <i r="2">
      <x v="321"/>
    </i>
    <i r="3">
      <x v="7"/>
    </i>
    <i r="2">
      <x v="323"/>
    </i>
    <i r="3">
      <x v="15"/>
    </i>
    <i r="3">
      <x v="16"/>
    </i>
    <i r="2">
      <x v="325"/>
    </i>
    <i r="3">
      <x v="1"/>
    </i>
    <i r="2">
      <x v="329"/>
    </i>
    <i r="3">
      <x v="17"/>
    </i>
    <i r="2">
      <x v="335"/>
    </i>
    <i r="3">
      <x v="21"/>
    </i>
    <i>
      <x v="7"/>
    </i>
    <i r="1">
      <x v="3"/>
    </i>
    <i r="2">
      <x v="61"/>
    </i>
    <i r="3">
      <x v="14"/>
    </i>
    <i r="2">
      <x v="65"/>
    </i>
    <i r="3">
      <x v="23"/>
    </i>
    <i r="2">
      <x v="66"/>
    </i>
    <i r="3">
      <x v="17"/>
    </i>
    <i r="2">
      <x v="67"/>
    </i>
    <i r="3">
      <x v="4"/>
    </i>
    <i r="3">
      <x v="6"/>
    </i>
    <i r="3">
      <x v="8"/>
    </i>
    <i r="3">
      <x v="10"/>
    </i>
    <i r="3">
      <x v="11"/>
    </i>
    <i r="3">
      <x v="13"/>
    </i>
    <i r="3">
      <x v="14"/>
    </i>
    <i r="3">
      <x v="15"/>
    </i>
    <i r="3">
      <x v="17"/>
    </i>
    <i r="3">
      <x v="19"/>
    </i>
    <i r="3">
      <x v="21"/>
    </i>
    <i r="3">
      <x v="22"/>
    </i>
    <i r="3">
      <x v="23"/>
    </i>
    <i r="3">
      <x v="24"/>
    </i>
    <i r="2">
      <x v="68"/>
    </i>
    <i r="3">
      <x v="4"/>
    </i>
    <i r="3">
      <x v="10"/>
    </i>
    <i r="3">
      <x v="11"/>
    </i>
    <i r="3">
      <x v="13"/>
    </i>
    <i r="3">
      <x v="16"/>
    </i>
    <i r="3">
      <x v="17"/>
    </i>
    <i r="3">
      <x v="18"/>
    </i>
    <i r="3">
      <x v="21"/>
    </i>
    <i r="3">
      <x v="23"/>
    </i>
    <i r="2">
      <x v="69"/>
    </i>
    <i r="3">
      <x v="2"/>
    </i>
    <i r="3">
      <x v="4"/>
    </i>
    <i r="3">
      <x v="8"/>
    </i>
    <i r="3">
      <x v="10"/>
    </i>
    <i r="3">
      <x v="11"/>
    </i>
    <i r="3">
      <x v="12"/>
    </i>
    <i r="3">
      <x v="14"/>
    </i>
    <i r="3">
      <x v="20"/>
    </i>
    <i r="3">
      <x v="21"/>
    </i>
    <i r="3">
      <x v="24"/>
    </i>
    <i r="2">
      <x v="70"/>
    </i>
    <i r="3">
      <x v="10"/>
    </i>
    <i r="3">
      <x v="16"/>
    </i>
    <i r="3">
      <x v="18"/>
    </i>
    <i r="3">
      <x v="19"/>
    </i>
    <i r="3">
      <x v="20"/>
    </i>
    <i r="2">
      <x v="71"/>
    </i>
    <i r="3">
      <x v="1"/>
    </i>
    <i r="3">
      <x v="4"/>
    </i>
    <i r="3">
      <x v="8"/>
    </i>
    <i r="3">
      <x v="12"/>
    </i>
    <i r="3">
      <x v="14"/>
    </i>
    <i r="3">
      <x v="17"/>
    </i>
    <i r="3">
      <x v="19"/>
    </i>
    <i r="3">
      <x v="20"/>
    </i>
    <i r="3">
      <x v="21"/>
    </i>
    <i r="3">
      <x v="22"/>
    </i>
    <i r="2">
      <x v="72"/>
    </i>
    <i r="3">
      <x v="1"/>
    </i>
    <i r="3">
      <x v="6"/>
    </i>
    <i r="3">
      <x v="7"/>
    </i>
    <i r="3">
      <x v="8"/>
    </i>
    <i r="3">
      <x v="10"/>
    </i>
    <i r="3">
      <x v="12"/>
    </i>
    <i r="3">
      <x v="13"/>
    </i>
    <i r="3">
      <x v="15"/>
    </i>
    <i r="3">
      <x v="16"/>
    </i>
    <i r="3">
      <x v="20"/>
    </i>
    <i r="3">
      <x v="23"/>
    </i>
    <i r="2">
      <x v="73"/>
    </i>
    <i r="3">
      <x v="14"/>
    </i>
    <i r="3">
      <x v="17"/>
    </i>
    <i r="3">
      <x v="20"/>
    </i>
    <i r="3">
      <x v="23"/>
    </i>
    <i r="2">
      <x v="74"/>
    </i>
    <i r="3">
      <x v="2"/>
    </i>
    <i r="3">
      <x v="11"/>
    </i>
    <i r="3">
      <x v="12"/>
    </i>
    <i r="3">
      <x v="13"/>
    </i>
    <i r="3">
      <x v="15"/>
    </i>
    <i r="3">
      <x v="17"/>
    </i>
    <i r="3">
      <x v="20"/>
    </i>
    <i r="3">
      <x v="21"/>
    </i>
    <i r="3">
      <x v="22"/>
    </i>
    <i r="2">
      <x v="75"/>
    </i>
    <i r="3">
      <x v="3"/>
    </i>
    <i r="3">
      <x v="12"/>
    </i>
    <i r="3">
      <x v="17"/>
    </i>
    <i r="3">
      <x v="20"/>
    </i>
    <i r="3">
      <x v="23"/>
    </i>
    <i r="2">
      <x v="76"/>
    </i>
    <i r="3">
      <x v="1"/>
    </i>
    <i r="3">
      <x v="8"/>
    </i>
    <i r="3">
      <x v="9"/>
    </i>
    <i r="3">
      <x v="14"/>
    </i>
    <i r="3">
      <x v="18"/>
    </i>
    <i r="3">
      <x v="20"/>
    </i>
    <i r="3">
      <x v="21"/>
    </i>
    <i r="3">
      <x v="22"/>
    </i>
    <i r="3">
      <x v="23"/>
    </i>
    <i r="2">
      <x v="77"/>
    </i>
    <i r="3">
      <x v="8"/>
    </i>
    <i r="3">
      <x v="13"/>
    </i>
    <i r="3">
      <x v="14"/>
    </i>
    <i r="3">
      <x v="17"/>
    </i>
    <i r="3">
      <x v="19"/>
    </i>
    <i r="3">
      <x v="20"/>
    </i>
    <i r="3">
      <x v="21"/>
    </i>
    <i r="3">
      <x v="22"/>
    </i>
    <i r="2">
      <x v="78"/>
    </i>
    <i r="3">
      <x v="5"/>
    </i>
    <i r="3">
      <x v="14"/>
    </i>
    <i r="3">
      <x v="15"/>
    </i>
    <i r="3">
      <x v="16"/>
    </i>
    <i r="3">
      <x v="17"/>
    </i>
    <i r="3">
      <x v="19"/>
    </i>
    <i r="3">
      <x v="20"/>
    </i>
    <i r="3">
      <x v="21"/>
    </i>
    <i r="3">
      <x v="23"/>
    </i>
    <i r="2">
      <x v="79"/>
    </i>
    <i r="3">
      <x v="1"/>
    </i>
    <i r="3">
      <x v="3"/>
    </i>
    <i r="3">
      <x v="4"/>
    </i>
    <i r="3">
      <x v="5"/>
    </i>
    <i r="3">
      <x v="6"/>
    </i>
    <i r="3">
      <x v="8"/>
    </i>
    <i r="3">
      <x v="9"/>
    </i>
    <i r="3">
      <x v="11"/>
    </i>
    <i r="3">
      <x v="14"/>
    </i>
    <i r="3">
      <x v="15"/>
    </i>
    <i r="3">
      <x v="16"/>
    </i>
    <i r="3">
      <x v="18"/>
    </i>
    <i r="3">
      <x v="19"/>
    </i>
    <i r="3">
      <x v="20"/>
    </i>
    <i r="3">
      <x v="21"/>
    </i>
    <i r="3">
      <x v="22"/>
    </i>
    <i r="2">
      <x v="80"/>
    </i>
    <i r="3">
      <x v="1"/>
    </i>
    <i r="3">
      <x v="2"/>
    </i>
    <i r="3">
      <x v="4"/>
    </i>
    <i r="3">
      <x v="6"/>
    </i>
    <i r="3">
      <x v="7"/>
    </i>
    <i r="3">
      <x v="9"/>
    </i>
    <i r="3">
      <x v="10"/>
    </i>
    <i r="3">
      <x v="12"/>
    </i>
    <i r="3">
      <x v="16"/>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00">
        <i x="65" s="1"/>
        <i x="26" s="1"/>
        <i x="29" s="1"/>
        <i x="71" s="1"/>
        <i x="70" s="1"/>
        <i x="88" s="1"/>
        <i x="8" s="1"/>
        <i x="7" s="1"/>
        <i x="30" s="1"/>
        <i x="77" s="1"/>
        <i x="6" s="1"/>
        <i x="55" s="1"/>
        <i x="31" s="1"/>
        <i x="66" s="1"/>
        <i x="80" s="1"/>
        <i x="95" s="1"/>
        <i x="87" s="1"/>
        <i x="11" s="1"/>
        <i x="67" s="1"/>
        <i x="36" s="1"/>
        <i x="52" s="1"/>
        <i x="51" s="1"/>
        <i x="54" s="1"/>
        <i x="53" s="1"/>
        <i x="15" s="1"/>
        <i x="27" s="1"/>
        <i x="49" s="1"/>
        <i x="18" s="1"/>
        <i x="94" s="1"/>
        <i x="64" s="1"/>
        <i x="16" s="1"/>
        <i x="58" s="1"/>
        <i x="60" s="1"/>
        <i x="59" s="1"/>
        <i x="79" s="1"/>
        <i x="78" s="1"/>
        <i x="47" s="1"/>
        <i x="28" s="1"/>
        <i x="0" s="1"/>
        <i x="74" s="1"/>
        <i x="12" s="1"/>
        <i x="1" s="1"/>
        <i x="33" s="1"/>
        <i x="84" s="1"/>
        <i x="35" s="1"/>
        <i x="76" s="1"/>
        <i x="86" s="1"/>
        <i x="34" s="1"/>
        <i x="38" s="1"/>
        <i x="2" s="1"/>
        <i x="5" s="1"/>
        <i x="99" s="1"/>
        <i x="75" s="1"/>
        <i x="9" s="1"/>
        <i x="43" s="1"/>
        <i x="10" s="1"/>
        <i x="62" s="1"/>
        <i x="93" s="1"/>
        <i x="19" s="1"/>
        <i x="82" s="1"/>
        <i x="83" s="1"/>
        <i x="39" s="1"/>
        <i x="81" s="1"/>
        <i x="3" s="1"/>
        <i x="23" s="1"/>
        <i x="96" s="1"/>
        <i x="21" s="1"/>
        <i x="32" s="1"/>
        <i x="98" s="1"/>
        <i x="97" s="1"/>
        <i x="22" s="1"/>
        <i x="92" s="1"/>
        <i x="91" s="1"/>
        <i x="89" s="1"/>
        <i x="45" s="1"/>
        <i x="44" s="1"/>
        <i x="63" s="1"/>
        <i x="90" s="1"/>
        <i x="57" s="1"/>
        <i x="56" s="1"/>
        <i x="25" s="1"/>
        <i x="24" s="1"/>
        <i x="69" s="1"/>
        <i x="68" s="1"/>
        <i x="61" s="1"/>
        <i x="13" s="1"/>
        <i x="46" s="1"/>
        <i x="48" s="1"/>
        <i x="41" s="1"/>
        <i x="42" s="1"/>
        <i x="20" s="1"/>
        <i x="37" s="1"/>
        <i x="72" s="1"/>
        <i x="85" s="1"/>
        <i x="17" s="1"/>
        <i x="73" s="1"/>
        <i x="40" s="1"/>
        <i x="14" s="1"/>
        <i x="5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72" totalsRowShown="0" headerRowDxfId="492" dataDxfId="491">
  <autoFilter ref="A2:BL37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7" totalsRowShown="0" headerRowDxfId="362" dataDxfId="361">
  <autoFilter ref="A2:C57"/>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2" totalsRowShown="0" headerRowDxfId="439" dataDxfId="438">
  <autoFilter ref="A2:BS282"/>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71" totalsRowShown="0" headerRowDxfId="147" dataDxfId="146">
  <autoFilter ref="A1:G117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29" totalsRowShown="0" headerRowDxfId="138" dataDxfId="137">
  <autoFilter ref="A1:L102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22" totalsRowShown="0" headerRowDxfId="64" dataDxfId="63">
  <autoFilter ref="A2:BL22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7" totalsRowShown="0" headerRowDxfId="396">
  <autoFilter ref="A2:AO5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1" totalsRowShown="0" headerRowDxfId="393" dataDxfId="392">
  <autoFilter ref="A1:C281"/>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obro.co/13902626" TargetMode="External" /><Relationship Id="rId2" Type="http://schemas.openxmlformats.org/officeDocument/2006/relationships/hyperlink" Target="http://www.dougnash.co.uk/" TargetMode="External" /><Relationship Id="rId3" Type="http://schemas.openxmlformats.org/officeDocument/2006/relationships/hyperlink" Target="https://uk.movember.com/mospace/9838737" TargetMode="External" /><Relationship Id="rId4" Type="http://schemas.openxmlformats.org/officeDocument/2006/relationships/hyperlink" Target="http://www.dougnash.co.uk/" TargetMode="External" /><Relationship Id="rId5" Type="http://schemas.openxmlformats.org/officeDocument/2006/relationships/hyperlink" Target="https://twitter.com/journalsentinel/status/1103475372891537408" TargetMode="External" /><Relationship Id="rId6" Type="http://schemas.openxmlformats.org/officeDocument/2006/relationships/hyperlink" Target="https://twitter.com/journalsentinel/status/1103475372891537408" TargetMode="External" /><Relationship Id="rId7" Type="http://schemas.openxmlformats.org/officeDocument/2006/relationships/hyperlink" Target="https://holinergroup.com/blog/5-simple-mens-health-tips-better-life/?utm_source=Twitter&amp;utm_campaign=BLOG-MensHealth0618&amp;utm_medium=socialpost" TargetMode="External" /><Relationship Id="rId8" Type="http://schemas.openxmlformats.org/officeDocument/2006/relationships/hyperlink" Target="https://au.movember.com/" TargetMode="External" /><Relationship Id="rId9" Type="http://schemas.openxmlformats.org/officeDocument/2006/relationships/hyperlink" Target="https://www.instagram.com/p/5Q5_WeHAav/" TargetMode="External" /><Relationship Id="rId10" Type="http://schemas.openxmlformats.org/officeDocument/2006/relationships/hyperlink" Target="https://twitter.com/westhamutd/status/1103975970770436096" TargetMode="External" /><Relationship Id="rId11" Type="http://schemas.openxmlformats.org/officeDocument/2006/relationships/hyperlink" Target="https://twitter.com/movember/status/1105163244463890432" TargetMode="External" /><Relationship Id="rId12" Type="http://schemas.openxmlformats.org/officeDocument/2006/relationships/hyperlink" Target="https://www.instagram.com/p/Bu3_DSSg-eF/?utm_source=ig_twitter_share&amp;igshid=1r5idqagjlna4" TargetMode="External" /><Relationship Id="rId13" Type="http://schemas.openxmlformats.org/officeDocument/2006/relationships/hyperlink" Target="https://twitter.com/intent/tweet?url=&amp;text=I%E2%80%99m%20now%20part%20of%20the%20%23Movember%20movement.%20Check%20out%20my%20awesome%20Movember%20poster%20here%3A%20%2F%2Fcdn.movember.com%2Fuploads%2Fmember-download%2FPersonalisedPosters%2F1%2F1397%2F13976878%2FPoster.pdf&amp;original_referer=" TargetMode="External" /><Relationship Id="rId14" Type="http://schemas.openxmlformats.org/officeDocument/2006/relationships/hyperlink" Target="https://www.instagram.com/p/Bu5ZRNjB3dU/?utm_source=ig_twitter_share&amp;igshid=14nbrwplu3h71" TargetMode="External" /><Relationship Id="rId15" Type="http://schemas.openxmlformats.org/officeDocument/2006/relationships/hyperlink" Target="https://www.thegymgroup.com/movember" TargetMode="External" /><Relationship Id="rId16" Type="http://schemas.openxmlformats.org/officeDocument/2006/relationships/hyperlink" Target="https://www.link-mag.co.uk/news/bands-on-the-run/" TargetMode="External" /><Relationship Id="rId17" Type="http://schemas.openxmlformats.org/officeDocument/2006/relationships/hyperlink" Target="https://www.link-mag.co.uk/news/bands-on-the-run/" TargetMode="External" /><Relationship Id="rId18" Type="http://schemas.openxmlformats.org/officeDocument/2006/relationships/hyperlink" Target="https://twitter.com/HairyHandlebars/status/1039452352011542529" TargetMode="External" /><Relationship Id="rId19" Type="http://schemas.openxmlformats.org/officeDocument/2006/relationships/hyperlink" Target="https://twitter.com/elhamns/status/1105366915663376384" TargetMode="External" /><Relationship Id="rId20" Type="http://schemas.openxmlformats.org/officeDocument/2006/relationships/hyperlink" Target="https://acredite.co/movember-novembro-azul/?utm_source=ReviveOldPost&amp;utm_medium=social&amp;utm_campaign=ReviveOldPost" TargetMode="External" /><Relationship Id="rId21" Type="http://schemas.openxmlformats.org/officeDocument/2006/relationships/hyperlink" Target="https://www.ebay.co.uk/str/rubyredsky" TargetMode="External" /><Relationship Id="rId22" Type="http://schemas.openxmlformats.org/officeDocument/2006/relationships/hyperlink" Target="https://www.bbc.co.uk/news/world-47536861" TargetMode="External" /><Relationship Id="rId23" Type="http://schemas.openxmlformats.org/officeDocument/2006/relationships/hyperlink" Target="http://ow.ly/sb4ha" TargetMode="External" /><Relationship Id="rId24" Type="http://schemas.openxmlformats.org/officeDocument/2006/relationships/hyperlink" Target="http://redirect.viglink.com/?key=eb006834b9e7ee4964f8a11de63170e9&amp;type=bk&amp;u=https://www.puritan.com/vitamins-supplements-2657%3Ficid%3Dros-_-topnav-_-vitaminssupplements" TargetMode="External" /><Relationship Id="rId25" Type="http://schemas.openxmlformats.org/officeDocument/2006/relationships/hyperlink" Target="https://twitter.com/ulerio09/status/1107314521994072064" TargetMode="External" /><Relationship Id="rId26" Type="http://schemas.openxmlformats.org/officeDocument/2006/relationships/hyperlink" Target="http://go.swrve.com/l/361741/2019-03-17/gfmscm/11976" TargetMode="External" /><Relationship Id="rId27" Type="http://schemas.openxmlformats.org/officeDocument/2006/relationships/hyperlink" Target="http://crouchendplayers.blogspot.com/" TargetMode="External" /><Relationship Id="rId28" Type="http://schemas.openxmlformats.org/officeDocument/2006/relationships/hyperlink" Target="http://j-tag.jp/" TargetMode="External" /><Relationship Id="rId29" Type="http://schemas.openxmlformats.org/officeDocument/2006/relationships/hyperlink" Target="http://pc-pc.org/20190110/post1159" TargetMode="External" /><Relationship Id="rId30" Type="http://schemas.openxmlformats.org/officeDocument/2006/relationships/hyperlink" Target="https://www.youtube.com/watch?v=m3tncTyw14M" TargetMode="External" /><Relationship Id="rId31" Type="http://schemas.openxmlformats.org/officeDocument/2006/relationships/hyperlink" Target="https://youtu.be/39wauK2jqtc" TargetMode="External" /><Relationship Id="rId32" Type="http://schemas.openxmlformats.org/officeDocument/2006/relationships/hyperlink" Target="https://twitter.com/DrAmirKhanGP/status/1102955526051254272" TargetMode="External" /><Relationship Id="rId33" Type="http://schemas.openxmlformats.org/officeDocument/2006/relationships/hyperlink" Target="https://twitter.com/SmallmanDebbie/status/1104492346337607688" TargetMode="External" /><Relationship Id="rId34" Type="http://schemas.openxmlformats.org/officeDocument/2006/relationships/hyperlink" Target="https://twitter.com/_Cinderella_007/status/1107690721841049600" TargetMode="External" /><Relationship Id="rId35" Type="http://schemas.openxmlformats.org/officeDocument/2006/relationships/hyperlink" Target="https://twitter.com/ab_sync/status/1107682013811748864" TargetMode="External" /><Relationship Id="rId36" Type="http://schemas.openxmlformats.org/officeDocument/2006/relationships/hyperlink" Target="https://mobro.co/Shivesh" TargetMode="External" /><Relationship Id="rId37" Type="http://schemas.openxmlformats.org/officeDocument/2006/relationships/hyperlink" Target="https://mobro.co/Shivesh" TargetMode="External" /><Relationship Id="rId38" Type="http://schemas.openxmlformats.org/officeDocument/2006/relationships/hyperlink" Target="https://mobro.co/Shivesh" TargetMode="External" /><Relationship Id="rId39" Type="http://schemas.openxmlformats.org/officeDocument/2006/relationships/hyperlink" Target="https://www.instagram.com/p/BqAMpSWnin9/?utm_source=ig_twitter_share&amp;igshid=18mdrakdk336c" TargetMode="External" /><Relationship Id="rId40" Type="http://schemas.openxmlformats.org/officeDocument/2006/relationships/hyperlink" Target="https://www.instagram.com/p/ButY_bvlHQY/?utm_source=ig_twitter_share&amp;igshid=fu3idxqsmqo" TargetMode="External" /><Relationship Id="rId41" Type="http://schemas.openxmlformats.org/officeDocument/2006/relationships/hyperlink" Target="https://www.instagram.com/p/BvLuPWrFrxg/?utm_source=ig_twitter_share&amp;igshid=qecnvo3iyjy8" TargetMode="External" /><Relationship Id="rId42" Type="http://schemas.openxmlformats.org/officeDocument/2006/relationships/hyperlink" Target="https://www.procept-biorobotics.com/" TargetMode="External" /><Relationship Id="rId43" Type="http://schemas.openxmlformats.org/officeDocument/2006/relationships/hyperlink" Target="https://www.procept-biorobotics.com/" TargetMode="External" /><Relationship Id="rId44" Type="http://schemas.openxmlformats.org/officeDocument/2006/relationships/hyperlink" Target="https://twitter.com/crowleysdfk/status/1107992014900084737" TargetMode="External" /><Relationship Id="rId45" Type="http://schemas.openxmlformats.org/officeDocument/2006/relationships/hyperlink" Target="https://twitter.com/crowleysdfk/status/1107992014900084737" TargetMode="External" /><Relationship Id="rId46" Type="http://schemas.openxmlformats.org/officeDocument/2006/relationships/hyperlink" Target="https://www.youtube.com/watch?v=oLj4NZ0p59Q&amp;feature=youtu.be" TargetMode="External" /><Relationship Id="rId47" Type="http://schemas.openxmlformats.org/officeDocument/2006/relationships/hyperlink" Target="https://twitter.com/NilsBjorkman/status/1094889684784812033" TargetMode="External" /><Relationship Id="rId48" Type="http://schemas.openxmlformats.org/officeDocument/2006/relationships/hyperlink" Target="https://www.pscp.tv/w/b2E9_jFXZ0tncVJObm9sRXZ8MU93eFdPWVp2TlF4URbr2scL-yKucSN_flBtWUaibYxX8UzI6qicSRZViT7K" TargetMode="External" /><Relationship Id="rId49" Type="http://schemas.openxmlformats.org/officeDocument/2006/relationships/hyperlink" Target="https://www.instagram.com/p/BvNFv3rF5h1/?utm_source=ig_twitter_share&amp;igshid=1xyj16fmqff3z" TargetMode="External" /><Relationship Id="rId50" Type="http://schemas.openxmlformats.org/officeDocument/2006/relationships/hyperlink" Target="http://subsmissives.com/offtopic/mo-2016/movember-helping-men-live/?utm_source=ReviveOldPost&amp;utm_medium=social&amp;utm_campaign=ReviveOldPost" TargetMode="External" /><Relationship Id="rId51" Type="http://schemas.openxmlformats.org/officeDocument/2006/relationships/hyperlink" Target="http://subsmissives.com/offtopic/mo-2016/testicular-cancer-information-advice/?utm_source=ReviveOldPost&amp;utm_medium=social&amp;utm_campaign=ReviveOldPost" TargetMode="External" /><Relationship Id="rId52" Type="http://schemas.openxmlformats.org/officeDocument/2006/relationships/hyperlink" Target="https://www.instagram.com/p/BvOVfPXgYZ9/?utm_source=ig_twitter_share&amp;igshid=vedzdl2cfiw9" TargetMode="External" /><Relationship Id="rId53" Type="http://schemas.openxmlformats.org/officeDocument/2006/relationships/hyperlink" Target="https://www.24matins.fr/deux-composes-du-cafe-pourraient-ralentir-la-progression-du-cancer-de-la-prostate-990898" TargetMode="External" /><Relationship Id="rId54" Type="http://schemas.openxmlformats.org/officeDocument/2006/relationships/hyperlink" Target="https://www.scoop.it/topic/autour-du-cancer/p/4106348799/2019/03/20/cancer-de-la-prostate-du-cafe-pour-eviter-les-metastases-movember-hcsmeufr?utm_medium=social&amp;utm_source=twitter" TargetMode="External" /><Relationship Id="rId55" Type="http://schemas.openxmlformats.org/officeDocument/2006/relationships/hyperlink" Target="https://www.scoop.it/topic/autour-du-cancer/p/4106348799/2019/03/20/cancer-de-la-prostate-du-cafe-pour-eviter-les-metastases-movember-hcsmeufr?utm_medium=social&amp;utm_source=twitter" TargetMode="External" /><Relationship Id="rId56" Type="http://schemas.openxmlformats.org/officeDocument/2006/relationships/hyperlink" Target="https://www.scoop.it/topic/autour-du-cancer/p/4106348799/2019/03/20/cancer-de-la-prostate-du-cafe-pour-eviter-les-metastases-movember-hcsmeufr?utm_medium=social&amp;utm_source=twitter" TargetMode="External" /><Relationship Id="rId57" Type="http://schemas.openxmlformats.org/officeDocument/2006/relationships/hyperlink" Target="https://twitter.com/ProstateCymru/status/1104690898254876672" TargetMode="External" /><Relationship Id="rId58" Type="http://schemas.openxmlformats.org/officeDocument/2006/relationships/hyperlink" Target="https://twitter.com/SamTalksSex/status/1104801602022658048" TargetMode="External" /><Relationship Id="rId59" Type="http://schemas.openxmlformats.org/officeDocument/2006/relationships/hyperlink" Target="https://twitter.com/AMRC/status/1106219676038770690" TargetMode="External" /><Relationship Id="rId60" Type="http://schemas.openxmlformats.org/officeDocument/2006/relationships/hyperlink" Target="https://www.instagram.com/p/BvPuk_1BGUl/?utm_source=ig_twitter_share&amp;igshid=2p4ihop27hsk" TargetMode="External" /><Relationship Id="rId61" Type="http://schemas.openxmlformats.org/officeDocument/2006/relationships/hyperlink" Target="https://pbs.twimg.com/ext_tw_video_thumb/1056574959605170176/pu/img/vtzWeffeQJMmIV0L.jpg" TargetMode="External" /><Relationship Id="rId62" Type="http://schemas.openxmlformats.org/officeDocument/2006/relationships/hyperlink" Target="https://pbs.twimg.com/media/DsGrIN8WoAUQCeU.jpg" TargetMode="External" /><Relationship Id="rId63" Type="http://schemas.openxmlformats.org/officeDocument/2006/relationships/hyperlink" Target="https://pbs.twimg.com/media/D0_PAmlXQAA8UMd.jpg" TargetMode="External" /><Relationship Id="rId64" Type="http://schemas.openxmlformats.org/officeDocument/2006/relationships/hyperlink" Target="https://pbs.twimg.com/media/DsGrIN8WoAUQCeU.jpg" TargetMode="External" /><Relationship Id="rId65" Type="http://schemas.openxmlformats.org/officeDocument/2006/relationships/hyperlink" Target="https://pbs.twimg.com/media/D1DqlNFXQAIMh8_.jpg" TargetMode="External" /><Relationship Id="rId66" Type="http://schemas.openxmlformats.org/officeDocument/2006/relationships/hyperlink" Target="https://pbs.twimg.com/media/D1E3GgSU4AE_TE_.jpg" TargetMode="External" /><Relationship Id="rId67" Type="http://schemas.openxmlformats.org/officeDocument/2006/relationships/hyperlink" Target="https://pbs.twimg.com/media/D1FQ5eDXgAA5PBA.jpg" TargetMode="External" /><Relationship Id="rId68" Type="http://schemas.openxmlformats.org/officeDocument/2006/relationships/hyperlink" Target="https://pbs.twimg.com/ext_tw_video_thumb/1058013903752445954/pu/img/Xh1FHH4TpCmm0UiE.jpg" TargetMode="External" /><Relationship Id="rId69" Type="http://schemas.openxmlformats.org/officeDocument/2006/relationships/hyperlink" Target="https://pbs.twimg.com/media/D1D829fWkAAeHBB.jpg" TargetMode="External" /><Relationship Id="rId70" Type="http://schemas.openxmlformats.org/officeDocument/2006/relationships/hyperlink" Target="https://pbs.twimg.com/media/D1JTAybW0AAL8qV.jpg" TargetMode="External" /><Relationship Id="rId71" Type="http://schemas.openxmlformats.org/officeDocument/2006/relationships/hyperlink" Target="https://pbs.twimg.com/media/D1JWvFEXgAY9QX7.jpg" TargetMode="External" /><Relationship Id="rId72" Type="http://schemas.openxmlformats.org/officeDocument/2006/relationships/hyperlink" Target="https://pbs.twimg.com/media/D1Lle_eWsAEAn2C.jpg" TargetMode="External" /><Relationship Id="rId73" Type="http://schemas.openxmlformats.org/officeDocument/2006/relationships/hyperlink" Target="https://pbs.twimg.com/media/D1Lle_eWsAEAn2C.jpg" TargetMode="External" /><Relationship Id="rId74" Type="http://schemas.openxmlformats.org/officeDocument/2006/relationships/hyperlink" Target="https://pbs.twimg.com/media/B3xNloDIUAAZNOa.jpg" TargetMode="External" /><Relationship Id="rId75" Type="http://schemas.openxmlformats.org/officeDocument/2006/relationships/hyperlink" Target="https://pbs.twimg.com/media/B3xNloDIUAAZNOa.jpg" TargetMode="External" /><Relationship Id="rId76" Type="http://schemas.openxmlformats.org/officeDocument/2006/relationships/hyperlink" Target="https://pbs.twimg.com/media/D1FaRvcXgAAt2tD.jpg" TargetMode="External" /><Relationship Id="rId77" Type="http://schemas.openxmlformats.org/officeDocument/2006/relationships/hyperlink" Target="https://pbs.twimg.com/tweet_video_thumb/D1ScB6oX4AAgqwP.jpg" TargetMode="External" /><Relationship Id="rId78" Type="http://schemas.openxmlformats.org/officeDocument/2006/relationships/hyperlink" Target="https://pbs.twimg.com/ext_tw_video_thumb/1054371856457912320/pu/img/ekFspBWjDRcNSkCl.jpg" TargetMode="External" /><Relationship Id="rId79" Type="http://schemas.openxmlformats.org/officeDocument/2006/relationships/hyperlink" Target="https://pbs.twimg.com/media/CMNWoWRWIAA_GL4.jpg" TargetMode="External" /><Relationship Id="rId80" Type="http://schemas.openxmlformats.org/officeDocument/2006/relationships/hyperlink" Target="https://pbs.twimg.com/media/D1UfjrzXcAAYS09.jpg" TargetMode="External" /><Relationship Id="rId81" Type="http://schemas.openxmlformats.org/officeDocument/2006/relationships/hyperlink" Target="https://pbs.twimg.com/media/BX6gH1yCAAA_6WZ.jpg" TargetMode="External" /><Relationship Id="rId82" Type="http://schemas.openxmlformats.org/officeDocument/2006/relationships/hyperlink" Target="https://pbs.twimg.com/media/D1X50n0WwAE-8Qu.jpg" TargetMode="External" /><Relationship Id="rId83" Type="http://schemas.openxmlformats.org/officeDocument/2006/relationships/hyperlink" Target="https://pbs.twimg.com/media/D1X50n0WwAE-8Qu.jpg" TargetMode="External" /><Relationship Id="rId84" Type="http://schemas.openxmlformats.org/officeDocument/2006/relationships/hyperlink" Target="https://pbs.twimg.com/tweet_video_thumb/D1YblwQX0AEmaCF.jpg" TargetMode="External" /><Relationship Id="rId85" Type="http://schemas.openxmlformats.org/officeDocument/2006/relationships/hyperlink" Target="https://pbs.twimg.com/media/D07a7_IX0AEu9I-.jpg" TargetMode="External" /><Relationship Id="rId86" Type="http://schemas.openxmlformats.org/officeDocument/2006/relationships/hyperlink" Target="https://pbs.twimg.com/media/Dr_XmqLWoAI5ZBl.jpg" TargetMode="External" /><Relationship Id="rId87" Type="http://schemas.openxmlformats.org/officeDocument/2006/relationships/hyperlink" Target="https://pbs.twimg.com/media/D1dScWWWkAA5PmE.jpg" TargetMode="External" /><Relationship Id="rId88" Type="http://schemas.openxmlformats.org/officeDocument/2006/relationships/hyperlink" Target="https://pbs.twimg.com/media/D0k46jXVYAIlRN9.jpg" TargetMode="External" /><Relationship Id="rId89" Type="http://schemas.openxmlformats.org/officeDocument/2006/relationships/hyperlink" Target="https://pbs.twimg.com/media/D1jSevTWsAUoRjz.jpg" TargetMode="External" /><Relationship Id="rId90" Type="http://schemas.openxmlformats.org/officeDocument/2006/relationships/hyperlink" Target="https://pbs.twimg.com/media/D1jSevTWsAUoRjz.jpg" TargetMode="External" /><Relationship Id="rId91" Type="http://schemas.openxmlformats.org/officeDocument/2006/relationships/hyperlink" Target="https://pbs.twimg.com/media/CpsiswcWgAAbhUV.jpg" TargetMode="External" /><Relationship Id="rId92" Type="http://schemas.openxmlformats.org/officeDocument/2006/relationships/hyperlink" Target="https://pbs.twimg.com/media/D1pYh_gX0AIut_5.jpg" TargetMode="External" /><Relationship Id="rId93" Type="http://schemas.openxmlformats.org/officeDocument/2006/relationships/hyperlink" Target="https://pbs.twimg.com/media/D1tiUBrX0Ao-DLq.jpg" TargetMode="External" /><Relationship Id="rId94" Type="http://schemas.openxmlformats.org/officeDocument/2006/relationships/hyperlink" Target="https://pbs.twimg.com/media/D1zbrE3WkAAEjjv.jpg" TargetMode="External" /><Relationship Id="rId95" Type="http://schemas.openxmlformats.org/officeDocument/2006/relationships/hyperlink" Target="https://pbs.twimg.com/media/D1z9Ab2WwAEfwUi.jpg" TargetMode="External" /><Relationship Id="rId96" Type="http://schemas.openxmlformats.org/officeDocument/2006/relationships/hyperlink" Target="https://pbs.twimg.com/media/DsC-w9pXQAA0kOI.jpg" TargetMode="External" /><Relationship Id="rId97" Type="http://schemas.openxmlformats.org/officeDocument/2006/relationships/hyperlink" Target="https://pbs.twimg.com/media/D14RHi_XgAAtB0l.jpg" TargetMode="External" /><Relationship Id="rId98" Type="http://schemas.openxmlformats.org/officeDocument/2006/relationships/hyperlink" Target="https://pbs.twimg.com/media/D13ELC8WkAAICJi.jpg" TargetMode="External" /><Relationship Id="rId99" Type="http://schemas.openxmlformats.org/officeDocument/2006/relationships/hyperlink" Target="https://pbs.twimg.com/media/Dsx5kWTV4AIcP9H.jpg" TargetMode="External" /><Relationship Id="rId100" Type="http://schemas.openxmlformats.org/officeDocument/2006/relationships/hyperlink" Target="https://pbs.twimg.com/media/D0k46jXVYAIlRN9.jpg" TargetMode="External" /><Relationship Id="rId101" Type="http://schemas.openxmlformats.org/officeDocument/2006/relationships/hyperlink" Target="https://pbs.twimg.com/media/D1yMfsCVAAA9CHV.jpg" TargetMode="External" /><Relationship Id="rId102" Type="http://schemas.openxmlformats.org/officeDocument/2006/relationships/hyperlink" Target="https://pbs.twimg.com/media/D1yNkYoUcAAidMr.jpg" TargetMode="External" /><Relationship Id="rId103" Type="http://schemas.openxmlformats.org/officeDocument/2006/relationships/hyperlink" Target="https://pbs.twimg.com/media/DsSy_opU8AEJLy0.jpg" TargetMode="External" /><Relationship Id="rId104" Type="http://schemas.openxmlformats.org/officeDocument/2006/relationships/hyperlink" Target="https://pbs.twimg.com/media/DsSyxElUUAAoHvx.jpg" TargetMode="External" /><Relationship Id="rId105" Type="http://schemas.openxmlformats.org/officeDocument/2006/relationships/hyperlink" Target="https://pbs.twimg.com/media/DrFAGiuUwAEojGE.jpg" TargetMode="External" /><Relationship Id="rId106" Type="http://schemas.openxmlformats.org/officeDocument/2006/relationships/hyperlink" Target="https://pbs.twimg.com/media/DrFAGiuUwAEojGE.jpg" TargetMode="External" /><Relationship Id="rId107" Type="http://schemas.openxmlformats.org/officeDocument/2006/relationships/hyperlink" Target="https://pbs.twimg.com/media/DrFAGiuUwAEojGE.jpg" TargetMode="External" /><Relationship Id="rId108" Type="http://schemas.openxmlformats.org/officeDocument/2006/relationships/hyperlink" Target="https://pbs.twimg.com/media/DrFAGiuUwAEojGE.jpg" TargetMode="External" /><Relationship Id="rId109" Type="http://schemas.openxmlformats.org/officeDocument/2006/relationships/hyperlink" Target="https://pbs.twimg.com/media/DrFAGiuUwAEojGE.jpg" TargetMode="External" /><Relationship Id="rId110" Type="http://schemas.openxmlformats.org/officeDocument/2006/relationships/hyperlink" Target="https://pbs.twimg.com/media/DrFAGiuUwAEojGE.jpg" TargetMode="External" /><Relationship Id="rId111" Type="http://schemas.openxmlformats.org/officeDocument/2006/relationships/hyperlink" Target="https://pbs.twimg.com/media/DrFAGiuUwAEojGE.jpg" TargetMode="External" /><Relationship Id="rId112" Type="http://schemas.openxmlformats.org/officeDocument/2006/relationships/hyperlink" Target="https://pbs.twimg.com/media/DrFAGiuUwAEojGE.jpg" TargetMode="External" /><Relationship Id="rId113" Type="http://schemas.openxmlformats.org/officeDocument/2006/relationships/hyperlink" Target="https://pbs.twimg.com/media/DrFAGiuUwAEojGE.jpg" TargetMode="External" /><Relationship Id="rId114" Type="http://schemas.openxmlformats.org/officeDocument/2006/relationships/hyperlink" Target="https://pbs.twimg.com/media/DrFAGiuUwAEojGE.jpg" TargetMode="External" /><Relationship Id="rId115" Type="http://schemas.openxmlformats.org/officeDocument/2006/relationships/hyperlink" Target="https://pbs.twimg.com/media/DrFAGiuUwAEojGE.jpg" TargetMode="External" /><Relationship Id="rId116" Type="http://schemas.openxmlformats.org/officeDocument/2006/relationships/hyperlink" Target="https://pbs.twimg.com/media/DrFAGiuUwAEojGE.jpg" TargetMode="External" /><Relationship Id="rId117" Type="http://schemas.openxmlformats.org/officeDocument/2006/relationships/hyperlink" Target="https://pbs.twimg.com/media/DrFAGiuUwAEojGE.jpg" TargetMode="External" /><Relationship Id="rId118" Type="http://schemas.openxmlformats.org/officeDocument/2006/relationships/hyperlink" Target="https://pbs.twimg.com/media/DrFAGiuUwAEojGE.jpg" TargetMode="External" /><Relationship Id="rId119" Type="http://schemas.openxmlformats.org/officeDocument/2006/relationships/hyperlink" Target="https://pbs.twimg.com/media/DrFAGiuUwAEojGE.jpg" TargetMode="External" /><Relationship Id="rId120" Type="http://schemas.openxmlformats.org/officeDocument/2006/relationships/hyperlink" Target="https://pbs.twimg.com/media/DrFAGiuUwAEojGE.jpg" TargetMode="External" /><Relationship Id="rId121" Type="http://schemas.openxmlformats.org/officeDocument/2006/relationships/hyperlink" Target="https://pbs.twimg.com/media/DrFAGiuUwAEojGE.jpg" TargetMode="External" /><Relationship Id="rId122" Type="http://schemas.openxmlformats.org/officeDocument/2006/relationships/hyperlink" Target="https://pbs.twimg.com/media/DrFAGiuUwAEojGE.jpg" TargetMode="External" /><Relationship Id="rId123" Type="http://schemas.openxmlformats.org/officeDocument/2006/relationships/hyperlink" Target="https://pbs.twimg.com/media/DrFAGiuUwAEojGE.jpg" TargetMode="External" /><Relationship Id="rId124" Type="http://schemas.openxmlformats.org/officeDocument/2006/relationships/hyperlink" Target="https://pbs.twimg.com/media/DrFAGiuUwAEojGE.jpg" TargetMode="External" /><Relationship Id="rId125" Type="http://schemas.openxmlformats.org/officeDocument/2006/relationships/hyperlink" Target="https://pbs.twimg.com/media/DrFAGiuUwAEojGE.jpg" TargetMode="External" /><Relationship Id="rId126" Type="http://schemas.openxmlformats.org/officeDocument/2006/relationships/hyperlink" Target="https://pbs.twimg.com/media/DrFAGiuUwAEojGE.jpg" TargetMode="External" /><Relationship Id="rId127" Type="http://schemas.openxmlformats.org/officeDocument/2006/relationships/hyperlink" Target="https://pbs.twimg.com/media/DrFAGiuUwAEojGE.jpg" TargetMode="External" /><Relationship Id="rId128" Type="http://schemas.openxmlformats.org/officeDocument/2006/relationships/hyperlink" Target="https://pbs.twimg.com/media/DrFAGiuUwAEojGE.jpg" TargetMode="External" /><Relationship Id="rId129" Type="http://schemas.openxmlformats.org/officeDocument/2006/relationships/hyperlink" Target="https://pbs.twimg.com/media/D1_QQp0XQAEDyy3.jpg" TargetMode="External" /><Relationship Id="rId130" Type="http://schemas.openxmlformats.org/officeDocument/2006/relationships/hyperlink" Target="https://pbs.twimg.com/media/Cwu6FCBUsAACCsm.jpg" TargetMode="External" /><Relationship Id="rId131" Type="http://schemas.openxmlformats.org/officeDocument/2006/relationships/hyperlink" Target="https://pbs.twimg.com/media/Dq-yCspV4AAwZeO.jpg" TargetMode="External" /><Relationship Id="rId132" Type="http://schemas.openxmlformats.org/officeDocument/2006/relationships/hyperlink" Target="https://pbs.twimg.com/media/DrBERH0X0AEIHxG.jpg" TargetMode="External" /><Relationship Id="rId133" Type="http://schemas.openxmlformats.org/officeDocument/2006/relationships/hyperlink" Target="https://pbs.twimg.com/media/DrBERH0X0AEIHxG.jpg" TargetMode="External" /><Relationship Id="rId134" Type="http://schemas.openxmlformats.org/officeDocument/2006/relationships/hyperlink" Target="https://pbs.twimg.com/media/DtRtRCaU0AAZI7F.jpg" TargetMode="External" /><Relationship Id="rId135" Type="http://schemas.openxmlformats.org/officeDocument/2006/relationships/hyperlink" Target="https://pbs.twimg.com/media/DtRtRCaU0AAZI7F.jpg" TargetMode="External" /><Relationship Id="rId136" Type="http://schemas.openxmlformats.org/officeDocument/2006/relationships/hyperlink" Target="https://pbs.twimg.com/media/D2Bg23bWoAAGGHD.jpg" TargetMode="External" /><Relationship Id="rId137" Type="http://schemas.openxmlformats.org/officeDocument/2006/relationships/hyperlink" Target="https://pbs.twimg.com/media/D2EEkQ5X4AEAkPN.jpg" TargetMode="External" /><Relationship Id="rId138" Type="http://schemas.openxmlformats.org/officeDocument/2006/relationships/hyperlink" Target="https://pbs.twimg.com/media/D2FPe3zW0AA_Q9o.jpg" TargetMode="External" /><Relationship Id="rId139" Type="http://schemas.openxmlformats.org/officeDocument/2006/relationships/hyperlink" Target="https://pbs.twimg.com/media/D18WTRXXQAEHJld.jpg" TargetMode="External" /><Relationship Id="rId140" Type="http://schemas.openxmlformats.org/officeDocument/2006/relationships/hyperlink" Target="https://pbs.twimg.com/media/D18fAbSWwAAzX12.jpg" TargetMode="External" /><Relationship Id="rId141" Type="http://schemas.openxmlformats.org/officeDocument/2006/relationships/hyperlink" Target="https://pbs.twimg.com/media/D186dAMX4AI0ibr.jpg" TargetMode="External" /><Relationship Id="rId142" Type="http://schemas.openxmlformats.org/officeDocument/2006/relationships/hyperlink" Target="https://pbs.twimg.com/media/D2HF4EtW0AEmfio.jpg" TargetMode="External" /><Relationship Id="rId143" Type="http://schemas.openxmlformats.org/officeDocument/2006/relationships/hyperlink" Target="https://pbs.twimg.com/media/D2HhuIGWkAcZZid.jpg" TargetMode="External" /><Relationship Id="rId144" Type="http://schemas.openxmlformats.org/officeDocument/2006/relationships/hyperlink" Target="https://pbs.twimg.com/ext_tw_video_thumb/925780925694251008/pu/img/M_YJndpA-ZVfwxrb.jpg" TargetMode="External" /><Relationship Id="rId145" Type="http://schemas.openxmlformats.org/officeDocument/2006/relationships/hyperlink" Target="https://pbs.twimg.com/media/D1nVyY2XcAABf7_.jpg" TargetMode="External" /><Relationship Id="rId146" Type="http://schemas.openxmlformats.org/officeDocument/2006/relationships/hyperlink" Target="https://pbs.twimg.com/media/D2ILeQNX4AQo6-8.jpg" TargetMode="External" /><Relationship Id="rId147" Type="http://schemas.openxmlformats.org/officeDocument/2006/relationships/hyperlink" Target="https://pbs.twimg.com/media/D2ILeQNX4AQo6-8.jpg" TargetMode="External" /><Relationship Id="rId148" Type="http://schemas.openxmlformats.org/officeDocument/2006/relationships/hyperlink" Target="http://pbs.twimg.com/profile_images/1009051591125630976/b69sr0nH_normal.jpg" TargetMode="External" /><Relationship Id="rId149" Type="http://schemas.openxmlformats.org/officeDocument/2006/relationships/hyperlink" Target="https://pbs.twimg.com/ext_tw_video_thumb/1056574959605170176/pu/img/vtzWeffeQJMmIV0L.jpg" TargetMode="External" /><Relationship Id="rId150" Type="http://schemas.openxmlformats.org/officeDocument/2006/relationships/hyperlink" Target="https://pbs.twimg.com/media/DsGrIN8WoAUQCeU.jpg" TargetMode="External" /><Relationship Id="rId151" Type="http://schemas.openxmlformats.org/officeDocument/2006/relationships/hyperlink" Target="https://pbs.twimg.com/media/D0_PAmlXQAA8UMd.jpg" TargetMode="External" /><Relationship Id="rId152" Type="http://schemas.openxmlformats.org/officeDocument/2006/relationships/hyperlink" Target="https://pbs.twimg.com/media/DsGrIN8WoAUQCeU.jpg" TargetMode="External" /><Relationship Id="rId153" Type="http://schemas.openxmlformats.org/officeDocument/2006/relationships/hyperlink" Target="http://pbs.twimg.com/profile_images/863737331878158337/dzz328Hw_normal.jpg" TargetMode="External" /><Relationship Id="rId154" Type="http://schemas.openxmlformats.org/officeDocument/2006/relationships/hyperlink" Target="http://pbs.twimg.com/profile_images/863737331878158337/dzz328Hw_normal.jpg" TargetMode="External" /><Relationship Id="rId155" Type="http://schemas.openxmlformats.org/officeDocument/2006/relationships/hyperlink" Target="http://pbs.twimg.com/profile_images/768743014604771332/49Gr7ZFh_normal.jpg" TargetMode="External" /><Relationship Id="rId156" Type="http://schemas.openxmlformats.org/officeDocument/2006/relationships/hyperlink" Target="http://pbs.twimg.com/profile_images/1295122870/107455253_l_normal.jpg" TargetMode="External" /><Relationship Id="rId157" Type="http://schemas.openxmlformats.org/officeDocument/2006/relationships/hyperlink" Target="http://pbs.twimg.com/profile_images/979391113718091778/PSIdVuOC_normal.jpg" TargetMode="External" /><Relationship Id="rId158" Type="http://schemas.openxmlformats.org/officeDocument/2006/relationships/hyperlink" Target="http://pbs.twimg.com/profile_images/647484421453541376/iADGpmdR_normal.jpg" TargetMode="External" /><Relationship Id="rId159" Type="http://schemas.openxmlformats.org/officeDocument/2006/relationships/hyperlink" Target="http://pbs.twimg.com/profile_images/925075044811857920/fst0gch4_normal.jpg" TargetMode="External" /><Relationship Id="rId160" Type="http://schemas.openxmlformats.org/officeDocument/2006/relationships/hyperlink" Target="http://pbs.twimg.com/profile_images/1160177810/woods-twitter-logo_normal.jpg" TargetMode="External" /><Relationship Id="rId161" Type="http://schemas.openxmlformats.org/officeDocument/2006/relationships/hyperlink" Target="https://pbs.twimg.com/media/D1DqlNFXQAIMh8_.jpg" TargetMode="External" /><Relationship Id="rId162" Type="http://schemas.openxmlformats.org/officeDocument/2006/relationships/hyperlink" Target="http://pbs.twimg.com/profile_images/1103633591039254528/uk_cxYV3_normal.png" TargetMode="External" /><Relationship Id="rId163" Type="http://schemas.openxmlformats.org/officeDocument/2006/relationships/hyperlink" Target="https://pbs.twimg.com/media/D1E3GgSU4AE_TE_.jpg" TargetMode="External" /><Relationship Id="rId164" Type="http://schemas.openxmlformats.org/officeDocument/2006/relationships/hyperlink" Target="http://pbs.twimg.com/profile_images/1051817195108532226/4I57oUbO_normal.jpg" TargetMode="External" /><Relationship Id="rId165" Type="http://schemas.openxmlformats.org/officeDocument/2006/relationships/hyperlink" Target="https://pbs.twimg.com/media/D1FQ5eDXgAA5PBA.jpg" TargetMode="External" /><Relationship Id="rId166" Type="http://schemas.openxmlformats.org/officeDocument/2006/relationships/hyperlink" Target="http://pbs.twimg.com/profile_images/900711675187298304/27UdOMBe_normal.jpg" TargetMode="External" /><Relationship Id="rId167" Type="http://schemas.openxmlformats.org/officeDocument/2006/relationships/hyperlink" Target="http://pbs.twimg.com/profile_images/1101183323639029760/uIhy6XjY_normal.jpg" TargetMode="External" /><Relationship Id="rId168" Type="http://schemas.openxmlformats.org/officeDocument/2006/relationships/hyperlink" Target="http://pbs.twimg.com/profile_images/609364234447753216/H27uLNiF_normal.jpg" TargetMode="External" /><Relationship Id="rId169" Type="http://schemas.openxmlformats.org/officeDocument/2006/relationships/hyperlink" Target="http://pbs.twimg.com/profile_images/986801020545122304/qn5Ris54_normal.jpg" TargetMode="External" /><Relationship Id="rId170" Type="http://schemas.openxmlformats.org/officeDocument/2006/relationships/hyperlink" Target="http://pbs.twimg.com/profile_images/986801020545122304/qn5Ris54_normal.jpg" TargetMode="External" /><Relationship Id="rId171" Type="http://schemas.openxmlformats.org/officeDocument/2006/relationships/hyperlink" Target="http://pbs.twimg.com/profile_images/986801020545122304/qn5Ris54_normal.jpg" TargetMode="External" /><Relationship Id="rId172" Type="http://schemas.openxmlformats.org/officeDocument/2006/relationships/hyperlink" Target="http://pbs.twimg.com/profile_images/986801020545122304/qn5Ris54_normal.jpg" TargetMode="External" /><Relationship Id="rId173" Type="http://schemas.openxmlformats.org/officeDocument/2006/relationships/hyperlink" Target="http://pbs.twimg.com/profile_images/986801020545122304/qn5Ris54_normal.jpg" TargetMode="External" /><Relationship Id="rId174" Type="http://schemas.openxmlformats.org/officeDocument/2006/relationships/hyperlink" Target="https://pbs.twimg.com/ext_tw_video_thumb/1058013903752445954/pu/img/Xh1FHH4TpCmm0UiE.jpg" TargetMode="External" /><Relationship Id="rId175" Type="http://schemas.openxmlformats.org/officeDocument/2006/relationships/hyperlink" Target="http://pbs.twimg.com/profile_images/978615357496799234/f4pY2dGs_normal.jpg" TargetMode="External" /><Relationship Id="rId176" Type="http://schemas.openxmlformats.org/officeDocument/2006/relationships/hyperlink" Target="http://pbs.twimg.com/profile_images/981882416758509569/Jchih4X1_normal.jpg" TargetMode="External" /><Relationship Id="rId177" Type="http://schemas.openxmlformats.org/officeDocument/2006/relationships/hyperlink" Target="http://pbs.twimg.com/profile_images/767839141702864896/UsXKiK8-_normal.jpg" TargetMode="External" /><Relationship Id="rId178" Type="http://schemas.openxmlformats.org/officeDocument/2006/relationships/hyperlink" Target="https://pbs.twimg.com/media/D1D829fWkAAeHBB.jpg" TargetMode="External" /><Relationship Id="rId179" Type="http://schemas.openxmlformats.org/officeDocument/2006/relationships/hyperlink" Target="https://pbs.twimg.com/media/D1JTAybW0AAL8qV.jpg" TargetMode="External" /><Relationship Id="rId180" Type="http://schemas.openxmlformats.org/officeDocument/2006/relationships/hyperlink" Target="https://pbs.twimg.com/media/D1JWvFEXgAY9QX7.jpg" TargetMode="External" /><Relationship Id="rId181" Type="http://schemas.openxmlformats.org/officeDocument/2006/relationships/hyperlink" Target="http://pbs.twimg.com/profile_images/574640269511036929/C18SfTgJ_normal.jpe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pbs.twimg.com/profile_images/757047096117604352/I50B-Kx9_normal.jpg" TargetMode="External" /><Relationship Id="rId184" Type="http://schemas.openxmlformats.org/officeDocument/2006/relationships/hyperlink" Target="https://pbs.twimg.com/media/D1Lle_eWsAEAn2C.jpg" TargetMode="External" /><Relationship Id="rId185" Type="http://schemas.openxmlformats.org/officeDocument/2006/relationships/hyperlink" Target="https://pbs.twimg.com/media/D1Lle_eWsAEAn2C.jpg" TargetMode="External" /><Relationship Id="rId186" Type="http://schemas.openxmlformats.org/officeDocument/2006/relationships/hyperlink" Target="https://pbs.twimg.com/media/B3xNloDIUAAZNOa.jpg" TargetMode="External" /><Relationship Id="rId187" Type="http://schemas.openxmlformats.org/officeDocument/2006/relationships/hyperlink" Target="https://pbs.twimg.com/media/B3xNloDIUAAZNOa.jpg" TargetMode="External" /><Relationship Id="rId188" Type="http://schemas.openxmlformats.org/officeDocument/2006/relationships/hyperlink" Target="http://pbs.twimg.com/profile_images/989178434432786433/ldlNvEjj_normal.jpg" TargetMode="External" /><Relationship Id="rId189" Type="http://schemas.openxmlformats.org/officeDocument/2006/relationships/hyperlink" Target="http://pbs.twimg.com/profile_images/937358277540794369/i98ikEv9_normal.jpg" TargetMode="External" /><Relationship Id="rId190" Type="http://schemas.openxmlformats.org/officeDocument/2006/relationships/hyperlink" Target="http://pbs.twimg.com/profile_images/937358277540794369/i98ikEv9_normal.jpg" TargetMode="External" /><Relationship Id="rId191" Type="http://schemas.openxmlformats.org/officeDocument/2006/relationships/hyperlink" Target="http://pbs.twimg.com/profile_images/937358277540794369/i98ikEv9_normal.jpg" TargetMode="External" /><Relationship Id="rId192" Type="http://schemas.openxmlformats.org/officeDocument/2006/relationships/hyperlink" Target="http://pbs.twimg.com/profile_images/937358277540794369/i98ikEv9_normal.jpg" TargetMode="External" /><Relationship Id="rId193" Type="http://schemas.openxmlformats.org/officeDocument/2006/relationships/hyperlink" Target="http://pbs.twimg.com/profile_images/937358277540794369/i98ikEv9_normal.jpg" TargetMode="External" /><Relationship Id="rId194" Type="http://schemas.openxmlformats.org/officeDocument/2006/relationships/hyperlink" Target="http://pbs.twimg.com/profile_images/1104346493488644096/4y2Wa23d_normal.jpg" TargetMode="External" /><Relationship Id="rId195" Type="http://schemas.openxmlformats.org/officeDocument/2006/relationships/hyperlink" Target="http://pbs.twimg.com/profile_images/777960075289882624/zVBuGKqM_normal.jpg" TargetMode="External" /><Relationship Id="rId196" Type="http://schemas.openxmlformats.org/officeDocument/2006/relationships/hyperlink" Target="http://pbs.twimg.com/profile_images/1094616867241672704/hib4QCPY_normal.jpg" TargetMode="External" /><Relationship Id="rId197" Type="http://schemas.openxmlformats.org/officeDocument/2006/relationships/hyperlink" Target="http://pbs.twimg.com/profile_images/1102274513553768448/C4M2f9VS_normal.jpg" TargetMode="External" /><Relationship Id="rId198" Type="http://schemas.openxmlformats.org/officeDocument/2006/relationships/hyperlink" Target="http://pbs.twimg.com/profile_images/1102274513553768448/C4M2f9VS_normal.jpg" TargetMode="External" /><Relationship Id="rId199" Type="http://schemas.openxmlformats.org/officeDocument/2006/relationships/hyperlink" Target="http://pbs.twimg.com/profile_images/988917747261227008/vgBzCDzk_normal.jpg" TargetMode="External" /><Relationship Id="rId200" Type="http://schemas.openxmlformats.org/officeDocument/2006/relationships/hyperlink" Target="https://pbs.twimg.com/media/D1FaRvcXgAAt2tD.jpg" TargetMode="External" /><Relationship Id="rId201" Type="http://schemas.openxmlformats.org/officeDocument/2006/relationships/hyperlink" Target="http://pbs.twimg.com/profile_images/934091578162937858/Drbfy6I1_normal.jpg" TargetMode="External" /><Relationship Id="rId202" Type="http://schemas.openxmlformats.org/officeDocument/2006/relationships/hyperlink" Target="https://pbs.twimg.com/tweet_video_thumb/D1ScB6oX4AAgqwP.jpg" TargetMode="External" /><Relationship Id="rId203" Type="http://schemas.openxmlformats.org/officeDocument/2006/relationships/hyperlink" Target="https://pbs.twimg.com/ext_tw_video_thumb/1054371856457912320/pu/img/ekFspBWjDRcNSkCl.jpg" TargetMode="External" /><Relationship Id="rId204" Type="http://schemas.openxmlformats.org/officeDocument/2006/relationships/hyperlink" Target="http://pbs.twimg.com/profile_images/946446973854461952/KHHB2DXe_normal.jpg" TargetMode="External" /><Relationship Id="rId205" Type="http://schemas.openxmlformats.org/officeDocument/2006/relationships/hyperlink" Target="http://pbs.twimg.com/profile_images/946446973854461952/KHHB2DXe_normal.jpg" TargetMode="External" /><Relationship Id="rId206" Type="http://schemas.openxmlformats.org/officeDocument/2006/relationships/hyperlink" Target="https://pbs.twimg.com/media/CMNWoWRWIAA_GL4.jpg" TargetMode="External" /><Relationship Id="rId207" Type="http://schemas.openxmlformats.org/officeDocument/2006/relationships/hyperlink" Target="http://pbs.twimg.com/profile_images/1097484265791635457/AxE09sj2_normal.jpg" TargetMode="External" /><Relationship Id="rId208" Type="http://schemas.openxmlformats.org/officeDocument/2006/relationships/hyperlink" Target="http://pbs.twimg.com/profile_images/1097484265791635457/AxE09sj2_normal.jpg" TargetMode="External" /><Relationship Id="rId209" Type="http://schemas.openxmlformats.org/officeDocument/2006/relationships/hyperlink" Target="https://pbs.twimg.com/media/D1UfjrzXcAAYS09.jpg" TargetMode="External" /><Relationship Id="rId210" Type="http://schemas.openxmlformats.org/officeDocument/2006/relationships/hyperlink" Target="http://pbs.twimg.com/profile_images/857271965664636931/1_-VHbVk_normal.jpg" TargetMode="External" /><Relationship Id="rId211" Type="http://schemas.openxmlformats.org/officeDocument/2006/relationships/hyperlink" Target="https://pbs.twimg.com/media/BX6gH1yCAAA_6WZ.jpg" TargetMode="External" /><Relationship Id="rId212" Type="http://schemas.openxmlformats.org/officeDocument/2006/relationships/hyperlink" Target="http://pbs.twimg.com/profile_images/1104729940816216064/coDB5y5u_normal.jpg" TargetMode="External" /><Relationship Id="rId213" Type="http://schemas.openxmlformats.org/officeDocument/2006/relationships/hyperlink" Target="https://pbs.twimg.com/media/D1X50n0WwAE-8Qu.jpg" TargetMode="External" /><Relationship Id="rId214" Type="http://schemas.openxmlformats.org/officeDocument/2006/relationships/hyperlink" Target="https://pbs.twimg.com/media/D1X50n0WwAE-8Qu.jpg" TargetMode="External" /><Relationship Id="rId215" Type="http://schemas.openxmlformats.org/officeDocument/2006/relationships/hyperlink" Target="https://pbs.twimg.com/tweet_video_thumb/D1YblwQX0AEmaCF.jpg" TargetMode="External" /><Relationship Id="rId216" Type="http://schemas.openxmlformats.org/officeDocument/2006/relationships/hyperlink" Target="http://pbs.twimg.com/profile_images/1085633554413993996/GB2HC6NV_normal.jpg" TargetMode="External" /><Relationship Id="rId217" Type="http://schemas.openxmlformats.org/officeDocument/2006/relationships/hyperlink" Target="http://pbs.twimg.com/profile_images/1105184059876171777/_fltfmBT_normal.jpg" TargetMode="External" /><Relationship Id="rId218" Type="http://schemas.openxmlformats.org/officeDocument/2006/relationships/hyperlink" Target="http://pbs.twimg.com/profile_images/790998044858806273/nRfLn3YM_normal.jpg" TargetMode="External" /><Relationship Id="rId219" Type="http://schemas.openxmlformats.org/officeDocument/2006/relationships/hyperlink" Target="http://pbs.twimg.com/profile_images/1064201707972784128/tjEiO4_k_normal.jpg" TargetMode="External" /><Relationship Id="rId220" Type="http://schemas.openxmlformats.org/officeDocument/2006/relationships/hyperlink" Target="http://pbs.twimg.com/profile_images/687769949687930880/53cR_3et_normal.jpg" TargetMode="External" /><Relationship Id="rId221" Type="http://schemas.openxmlformats.org/officeDocument/2006/relationships/hyperlink" Target="http://pbs.twimg.com/profile_images/1119715290/41716_546405591_935_n_normal.jpg" TargetMode="External" /><Relationship Id="rId222" Type="http://schemas.openxmlformats.org/officeDocument/2006/relationships/hyperlink" Target="http://pbs.twimg.com/profile_images/378800000500661491/67c800e34aed0872cfa5873c54aa4b81_normal.jpeg" TargetMode="External" /><Relationship Id="rId223" Type="http://schemas.openxmlformats.org/officeDocument/2006/relationships/hyperlink" Target="http://pbs.twimg.com/profile_images/2176952811/yo_normal.jpg" TargetMode="External" /><Relationship Id="rId224" Type="http://schemas.openxmlformats.org/officeDocument/2006/relationships/hyperlink" Target="http://pbs.twimg.com/profile_images/1064509253304705025/vcFZKIse_normal.jpg" TargetMode="External" /><Relationship Id="rId225" Type="http://schemas.openxmlformats.org/officeDocument/2006/relationships/hyperlink" Target="https://pbs.twimg.com/media/D07a7_IX0AEu9I-.jpg" TargetMode="External" /><Relationship Id="rId226" Type="http://schemas.openxmlformats.org/officeDocument/2006/relationships/hyperlink" Target="http://pbs.twimg.com/profile_images/3320051330/8213957599282cd7effd2dea5eec8256_normal.jpeg" TargetMode="External" /><Relationship Id="rId227" Type="http://schemas.openxmlformats.org/officeDocument/2006/relationships/hyperlink" Target="http://pbs.twimg.com/profile_images/990007035902251008/HAiYgjWG_normal.jpg" TargetMode="External" /><Relationship Id="rId228" Type="http://schemas.openxmlformats.org/officeDocument/2006/relationships/hyperlink" Target="https://pbs.twimg.com/media/Dr_XmqLWoAI5ZBl.jpg" TargetMode="External" /><Relationship Id="rId229" Type="http://schemas.openxmlformats.org/officeDocument/2006/relationships/hyperlink" Target="http://pbs.twimg.com/profile_images/1105065176041168904/4IPOJQ-t_normal.jpg" TargetMode="External" /><Relationship Id="rId230" Type="http://schemas.openxmlformats.org/officeDocument/2006/relationships/hyperlink" Target="http://pbs.twimg.com/profile_images/1102868304362946562/bND2b0N6_normal.jpg" TargetMode="External" /><Relationship Id="rId231" Type="http://schemas.openxmlformats.org/officeDocument/2006/relationships/hyperlink" Target="http://pbs.twimg.com/profile_images/984796927534551040/oXvWWnqZ_normal.jpg" TargetMode="External" /><Relationship Id="rId232" Type="http://schemas.openxmlformats.org/officeDocument/2006/relationships/hyperlink" Target="http://pbs.twimg.com/profile_images/984796927534551040/oXvWWnqZ_normal.jpg" TargetMode="External" /><Relationship Id="rId233" Type="http://schemas.openxmlformats.org/officeDocument/2006/relationships/hyperlink" Target="https://pbs.twimg.com/media/D1dScWWWkAA5PmE.jpg" TargetMode="External" /><Relationship Id="rId234" Type="http://schemas.openxmlformats.org/officeDocument/2006/relationships/hyperlink" Target="http://pbs.twimg.com/profile_images/1047570112293867520/L_uN8jWZ_normal.jpg" TargetMode="External" /><Relationship Id="rId235" Type="http://schemas.openxmlformats.org/officeDocument/2006/relationships/hyperlink" Target="http://pbs.twimg.com/profile_images/499854755925991424/dSyVkDQz_normal.png" TargetMode="External" /><Relationship Id="rId236" Type="http://schemas.openxmlformats.org/officeDocument/2006/relationships/hyperlink" Target="https://pbs.twimg.com/media/D0k46jXVYAIlRN9.jpg" TargetMode="External" /><Relationship Id="rId237" Type="http://schemas.openxmlformats.org/officeDocument/2006/relationships/hyperlink" Target="http://pbs.twimg.com/profile_images/1012350170179108865/t7ZTa91R_normal.jpg" TargetMode="External" /><Relationship Id="rId238" Type="http://schemas.openxmlformats.org/officeDocument/2006/relationships/hyperlink" Target="https://pbs.twimg.com/media/D1jSevTWsAUoRjz.jpg" TargetMode="External" /><Relationship Id="rId239" Type="http://schemas.openxmlformats.org/officeDocument/2006/relationships/hyperlink" Target="https://pbs.twimg.com/media/D1jSevTWsAUoRjz.jpg" TargetMode="External" /><Relationship Id="rId240" Type="http://schemas.openxmlformats.org/officeDocument/2006/relationships/hyperlink" Target="http://pbs.twimg.com/profile_images/748552404665241600/vH8AHajP_normal.jpg" TargetMode="External" /><Relationship Id="rId241" Type="http://schemas.openxmlformats.org/officeDocument/2006/relationships/hyperlink" Target="http://pbs.twimg.com/profile_images/534182779756355585/ih0HaFxu_normal.jpeg" TargetMode="External" /><Relationship Id="rId242" Type="http://schemas.openxmlformats.org/officeDocument/2006/relationships/hyperlink" Target="http://abs.twimg.com/sticky/default_profile_images/default_profile_normal.png" TargetMode="External" /><Relationship Id="rId243" Type="http://schemas.openxmlformats.org/officeDocument/2006/relationships/hyperlink" Target="http://pbs.twimg.com/profile_images/464031460127551488/vaj0byGY_normal.jpeg" TargetMode="External" /><Relationship Id="rId244" Type="http://schemas.openxmlformats.org/officeDocument/2006/relationships/hyperlink" Target="http://pbs.twimg.com/profile_images/464031460127551488/vaj0byGY_normal.jpeg" TargetMode="External" /><Relationship Id="rId245" Type="http://schemas.openxmlformats.org/officeDocument/2006/relationships/hyperlink" Target="https://pbs.twimg.com/media/CpsiswcWgAAbhUV.jpg" TargetMode="External" /><Relationship Id="rId246" Type="http://schemas.openxmlformats.org/officeDocument/2006/relationships/hyperlink" Target="http://pbs.twimg.com/profile_images/1100112160016027650/SEC57l4b_normal.jpg" TargetMode="External" /><Relationship Id="rId247" Type="http://schemas.openxmlformats.org/officeDocument/2006/relationships/hyperlink" Target="https://pbs.twimg.com/media/D1pYh_gX0AIut_5.jpg" TargetMode="External" /><Relationship Id="rId248" Type="http://schemas.openxmlformats.org/officeDocument/2006/relationships/hyperlink" Target="http://pbs.twimg.com/profile_images/1038190108548231170/bGwJq7re_normal.jpg" TargetMode="External" /><Relationship Id="rId249" Type="http://schemas.openxmlformats.org/officeDocument/2006/relationships/hyperlink" Target="http://pbs.twimg.com/profile_images/1074609891300392960/1IH0lkcV_normal.jpg" TargetMode="External" /><Relationship Id="rId250" Type="http://schemas.openxmlformats.org/officeDocument/2006/relationships/hyperlink" Target="https://pbs.twimg.com/media/D1tiUBrX0Ao-DLq.jpg" TargetMode="External" /><Relationship Id="rId251" Type="http://schemas.openxmlformats.org/officeDocument/2006/relationships/hyperlink" Target="http://pbs.twimg.com/profile_images/378800000379779026/e5b64e31e085ce5a091d0d2894506e8c_normal.png" TargetMode="External" /><Relationship Id="rId252" Type="http://schemas.openxmlformats.org/officeDocument/2006/relationships/hyperlink" Target="http://pbs.twimg.com/profile_images/2797108176/2aeaecff246f71e1a9e113cb48798c19_normal.jpeg" TargetMode="External" /><Relationship Id="rId253" Type="http://schemas.openxmlformats.org/officeDocument/2006/relationships/hyperlink" Target="http://pbs.twimg.com/profile_images/862717549489901568/TksdDv5I_normal.jpg" TargetMode="External" /><Relationship Id="rId254" Type="http://schemas.openxmlformats.org/officeDocument/2006/relationships/hyperlink" Target="http://pbs.twimg.com/profile_images/1106838585842372608/MMhyRb0h_normal.jpg" TargetMode="External" /><Relationship Id="rId255" Type="http://schemas.openxmlformats.org/officeDocument/2006/relationships/hyperlink" Target="http://pbs.twimg.com/profile_images/1015655874755375105/FdU8pwgY_normal.jpg" TargetMode="External" /><Relationship Id="rId256" Type="http://schemas.openxmlformats.org/officeDocument/2006/relationships/hyperlink" Target="https://pbs.twimg.com/media/D1zbrE3WkAAEjjv.jpg" TargetMode="External" /><Relationship Id="rId257" Type="http://schemas.openxmlformats.org/officeDocument/2006/relationships/hyperlink" Target="http://pbs.twimg.com/profile_images/1067835531755548673/GMZd6Ouv_normal.jpg" TargetMode="External" /><Relationship Id="rId258" Type="http://schemas.openxmlformats.org/officeDocument/2006/relationships/hyperlink" Target="http://pbs.twimg.com/profile_images/1077966665625694208/O9qZ_KuJ_normal.jpg" TargetMode="External" /><Relationship Id="rId259" Type="http://schemas.openxmlformats.org/officeDocument/2006/relationships/hyperlink" Target="http://pbs.twimg.com/profile_images/1082471277951094784/dK3tmIy6_normal.jpg" TargetMode="External" /><Relationship Id="rId260" Type="http://schemas.openxmlformats.org/officeDocument/2006/relationships/hyperlink" Target="http://pbs.twimg.com/profile_images/1082471277951094784/dK3tmIy6_normal.jpg" TargetMode="External" /><Relationship Id="rId261" Type="http://schemas.openxmlformats.org/officeDocument/2006/relationships/hyperlink" Target="https://pbs.twimg.com/media/D1z9Ab2WwAEfwUi.jpg" TargetMode="External" /><Relationship Id="rId262" Type="http://schemas.openxmlformats.org/officeDocument/2006/relationships/hyperlink" Target="http://pbs.twimg.com/profile_images/1021810706142912512/PQQOKsF4_normal.jpg" TargetMode="External" /><Relationship Id="rId263" Type="http://schemas.openxmlformats.org/officeDocument/2006/relationships/hyperlink" Target="https://pbs.twimg.com/media/DsC-w9pXQAA0kOI.jpg" TargetMode="External" /><Relationship Id="rId264" Type="http://schemas.openxmlformats.org/officeDocument/2006/relationships/hyperlink" Target="http://pbs.twimg.com/profile_images/1069915727304540160/FSPMxuki_normal.jpg" TargetMode="External" /><Relationship Id="rId265" Type="http://schemas.openxmlformats.org/officeDocument/2006/relationships/hyperlink" Target="http://pbs.twimg.com/profile_images/3152268229/915a62a0e9568dff4e4346457db4c6c2_normal.jpeg" TargetMode="External" /><Relationship Id="rId266" Type="http://schemas.openxmlformats.org/officeDocument/2006/relationships/hyperlink" Target="http://pbs.twimg.com/profile_images/1095072235419766784/hSWvxon-_normal.jpg" TargetMode="External" /><Relationship Id="rId267" Type="http://schemas.openxmlformats.org/officeDocument/2006/relationships/hyperlink" Target="http://pbs.twimg.com/profile_images/968646674393415680/gz2x7l3D_normal.jpg" TargetMode="External" /><Relationship Id="rId268" Type="http://schemas.openxmlformats.org/officeDocument/2006/relationships/hyperlink" Target="https://pbs.twimg.com/media/D14RHi_XgAAtB0l.jpg" TargetMode="External" /><Relationship Id="rId269" Type="http://schemas.openxmlformats.org/officeDocument/2006/relationships/hyperlink" Target="http://pbs.twimg.com/profile_images/1105565753812664325/iDX8btkI_normal.jpg" TargetMode="External" /><Relationship Id="rId270" Type="http://schemas.openxmlformats.org/officeDocument/2006/relationships/hyperlink" Target="http://pbs.twimg.com/profile_images/1105565753812664325/iDX8btkI_normal.jpg" TargetMode="External" /><Relationship Id="rId271" Type="http://schemas.openxmlformats.org/officeDocument/2006/relationships/hyperlink" Target="https://pbs.twimg.com/media/D13ELC8WkAAICJi.jpg" TargetMode="External" /><Relationship Id="rId272" Type="http://schemas.openxmlformats.org/officeDocument/2006/relationships/hyperlink" Target="http://pbs.twimg.com/profile_images/785469066509217792/e2-MV1yC_normal.jpg" TargetMode="External" /><Relationship Id="rId273" Type="http://schemas.openxmlformats.org/officeDocument/2006/relationships/hyperlink" Target="http://pbs.twimg.com/profile_images/1102152461484244992/8Cfyv8NE_normal.jpg" TargetMode="External" /><Relationship Id="rId274" Type="http://schemas.openxmlformats.org/officeDocument/2006/relationships/hyperlink" Target="https://pbs.twimg.com/media/Dsx5kWTV4AIcP9H.jpg" TargetMode="External" /><Relationship Id="rId275" Type="http://schemas.openxmlformats.org/officeDocument/2006/relationships/hyperlink" Target="https://pbs.twimg.com/media/D0k46jXVYAIlRN9.jpg" TargetMode="External" /><Relationship Id="rId276" Type="http://schemas.openxmlformats.org/officeDocument/2006/relationships/hyperlink" Target="https://pbs.twimg.com/media/D1yMfsCVAAA9CHV.jpg" TargetMode="External" /><Relationship Id="rId277" Type="http://schemas.openxmlformats.org/officeDocument/2006/relationships/hyperlink" Target="https://pbs.twimg.com/media/D1yNkYoUcAAidMr.jpg" TargetMode="External" /><Relationship Id="rId278" Type="http://schemas.openxmlformats.org/officeDocument/2006/relationships/hyperlink" Target="http://pbs.twimg.com/profile_images/1051805738656354304/h4bgjL3k_normal.jpg" TargetMode="External" /><Relationship Id="rId279" Type="http://schemas.openxmlformats.org/officeDocument/2006/relationships/hyperlink" Target="http://pbs.twimg.com/profile_images/1051805738656354304/h4bgjL3k_normal.jpg" TargetMode="External" /><Relationship Id="rId280" Type="http://schemas.openxmlformats.org/officeDocument/2006/relationships/hyperlink" Target="http://pbs.twimg.com/profile_images/1104313345216258048/bUnP4xJO_normal.jpg" TargetMode="External" /><Relationship Id="rId281" Type="http://schemas.openxmlformats.org/officeDocument/2006/relationships/hyperlink" Target="http://pbs.twimg.com/profile_images/1104313345216258048/bUnP4xJO_normal.jpg" TargetMode="External" /><Relationship Id="rId282" Type="http://schemas.openxmlformats.org/officeDocument/2006/relationships/hyperlink" Target="http://pbs.twimg.com/profile_images/1104313345216258048/bUnP4xJO_normal.jpg" TargetMode="External" /><Relationship Id="rId283" Type="http://schemas.openxmlformats.org/officeDocument/2006/relationships/hyperlink" Target="http://pbs.twimg.com/profile_images/1104313345216258048/bUnP4xJO_normal.jpg" TargetMode="External" /><Relationship Id="rId284" Type="http://schemas.openxmlformats.org/officeDocument/2006/relationships/hyperlink" Target="http://pbs.twimg.com/profile_images/1104313345216258048/bUnP4xJO_normal.jpg" TargetMode="External" /><Relationship Id="rId285" Type="http://schemas.openxmlformats.org/officeDocument/2006/relationships/hyperlink" Target="http://pbs.twimg.com/profile_images/1104313345216258048/bUnP4xJO_normal.jpg" TargetMode="External" /><Relationship Id="rId286" Type="http://schemas.openxmlformats.org/officeDocument/2006/relationships/hyperlink" Target="http://pbs.twimg.com/profile_images/1104313345216258048/bUnP4xJO_normal.jpg" TargetMode="External" /><Relationship Id="rId287" Type="http://schemas.openxmlformats.org/officeDocument/2006/relationships/hyperlink" Target="http://pbs.twimg.com/profile_images/1104313345216258048/bUnP4xJO_normal.jpg" TargetMode="External" /><Relationship Id="rId288" Type="http://schemas.openxmlformats.org/officeDocument/2006/relationships/hyperlink" Target="http://pbs.twimg.com/profile_images/1104313345216258048/bUnP4xJO_normal.jp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pbs.twimg.com/profile_images/2814663648/5200bc5bae180d04441f7d104efa60ec_normal.png" TargetMode="External" /><Relationship Id="rId291" Type="http://schemas.openxmlformats.org/officeDocument/2006/relationships/hyperlink" Target="http://pbs.twimg.com/profile_images/378800000261274773/c914d77309fca238c6be4d80da4e9645_normal.jpeg" TargetMode="External" /><Relationship Id="rId292" Type="http://schemas.openxmlformats.org/officeDocument/2006/relationships/hyperlink" Target="http://pbs.twimg.com/profile_images/749156934289268736/0pZl35H0_normal.jpg" TargetMode="External" /><Relationship Id="rId293" Type="http://schemas.openxmlformats.org/officeDocument/2006/relationships/hyperlink" Target="https://pbs.twimg.com/media/DsSy_opU8AEJLy0.jpg" TargetMode="External" /><Relationship Id="rId294" Type="http://schemas.openxmlformats.org/officeDocument/2006/relationships/hyperlink" Target="https://pbs.twimg.com/media/DsSyxElUUAAoHvx.jpg" TargetMode="External" /><Relationship Id="rId295" Type="http://schemas.openxmlformats.org/officeDocument/2006/relationships/hyperlink" Target="http://pbs.twimg.com/profile_images/378800000261274773/c914d77309fca238c6be4d80da4e9645_normal.jpeg" TargetMode="External" /><Relationship Id="rId296" Type="http://schemas.openxmlformats.org/officeDocument/2006/relationships/hyperlink" Target="http://pbs.twimg.com/profile_images/378800000261274773/c914d77309fca238c6be4d80da4e9645_normal.jpeg" TargetMode="External" /><Relationship Id="rId297" Type="http://schemas.openxmlformats.org/officeDocument/2006/relationships/hyperlink" Target="http://pbs.twimg.com/profile_images/749156934289268736/0pZl35H0_normal.jpg" TargetMode="External" /><Relationship Id="rId298" Type="http://schemas.openxmlformats.org/officeDocument/2006/relationships/hyperlink" Target="http://pbs.twimg.com/profile_images/749156934289268736/0pZl35H0_normal.jpg" TargetMode="External" /><Relationship Id="rId299" Type="http://schemas.openxmlformats.org/officeDocument/2006/relationships/hyperlink" Target="http://pbs.twimg.com/profile_images/749156934289268736/0pZl35H0_normal.jpg" TargetMode="External" /><Relationship Id="rId300" Type="http://schemas.openxmlformats.org/officeDocument/2006/relationships/hyperlink" Target="http://pbs.twimg.com/profile_images/749156934289268736/0pZl35H0_normal.jpg" TargetMode="External" /><Relationship Id="rId301" Type="http://schemas.openxmlformats.org/officeDocument/2006/relationships/hyperlink" Target="http://pbs.twimg.com/profile_images/749156934289268736/0pZl35H0_normal.jpg" TargetMode="External" /><Relationship Id="rId302" Type="http://schemas.openxmlformats.org/officeDocument/2006/relationships/hyperlink" Target="http://pbs.twimg.com/profile_images/1086769200683773955/JOhFwOQp_normal.jpg" TargetMode="External" /><Relationship Id="rId303" Type="http://schemas.openxmlformats.org/officeDocument/2006/relationships/hyperlink" Target="http://pbs.twimg.com/profile_images/1066041288611569664/zoTQsZ2H_normal.jpg" TargetMode="External" /><Relationship Id="rId304" Type="http://schemas.openxmlformats.org/officeDocument/2006/relationships/hyperlink" Target="http://pbs.twimg.com/profile_images/982636276183719936/HwhOB3sU_normal.jpg" TargetMode="External" /><Relationship Id="rId305" Type="http://schemas.openxmlformats.org/officeDocument/2006/relationships/hyperlink" Target="http://pbs.twimg.com/profile_images/1086769200683773955/JOhFwOQp_normal.jpg" TargetMode="External" /><Relationship Id="rId306" Type="http://schemas.openxmlformats.org/officeDocument/2006/relationships/hyperlink" Target="http://pbs.twimg.com/profile_images/1066041288611569664/zoTQsZ2H_normal.jpg" TargetMode="External" /><Relationship Id="rId307" Type="http://schemas.openxmlformats.org/officeDocument/2006/relationships/hyperlink" Target="http://pbs.twimg.com/profile_images/982636276183719936/HwhOB3sU_normal.jpg" TargetMode="External" /><Relationship Id="rId308" Type="http://schemas.openxmlformats.org/officeDocument/2006/relationships/hyperlink" Target="http://pbs.twimg.com/profile_images/1086769200683773955/JOhFwOQp_normal.jpg" TargetMode="External" /><Relationship Id="rId309" Type="http://schemas.openxmlformats.org/officeDocument/2006/relationships/hyperlink" Target="http://pbs.twimg.com/profile_images/1086769200683773955/JOhFwOQp_normal.jpg" TargetMode="External" /><Relationship Id="rId310" Type="http://schemas.openxmlformats.org/officeDocument/2006/relationships/hyperlink" Target="http://pbs.twimg.com/profile_images/1086769200683773955/JOhFwOQp_normal.jpg" TargetMode="External" /><Relationship Id="rId311" Type="http://schemas.openxmlformats.org/officeDocument/2006/relationships/hyperlink" Target="http://pbs.twimg.com/profile_images/1086769200683773955/JOhFwOQp_normal.jpg" TargetMode="External" /><Relationship Id="rId312" Type="http://schemas.openxmlformats.org/officeDocument/2006/relationships/hyperlink" Target="http://pbs.twimg.com/profile_images/1066041288611569664/zoTQsZ2H_normal.jpg" TargetMode="External" /><Relationship Id="rId313" Type="http://schemas.openxmlformats.org/officeDocument/2006/relationships/hyperlink" Target="http://pbs.twimg.com/profile_images/982636276183719936/HwhOB3sU_normal.jpg" TargetMode="External" /><Relationship Id="rId314" Type="http://schemas.openxmlformats.org/officeDocument/2006/relationships/hyperlink" Target="http://pbs.twimg.com/profile_images/1086769200683773955/JOhFwOQp_normal.jpg" TargetMode="External" /><Relationship Id="rId315" Type="http://schemas.openxmlformats.org/officeDocument/2006/relationships/hyperlink" Target="http://pbs.twimg.com/profile_images/1066041288611569664/zoTQsZ2H_normal.jpg" TargetMode="External" /><Relationship Id="rId316" Type="http://schemas.openxmlformats.org/officeDocument/2006/relationships/hyperlink" Target="http://pbs.twimg.com/profile_images/982636276183719936/HwhOB3sU_normal.jpg" TargetMode="External" /><Relationship Id="rId317" Type="http://schemas.openxmlformats.org/officeDocument/2006/relationships/hyperlink" Target="http://pbs.twimg.com/profile_images/1086769200683773955/JOhFwOQp_normal.jpg" TargetMode="External" /><Relationship Id="rId318" Type="http://schemas.openxmlformats.org/officeDocument/2006/relationships/hyperlink" Target="http://pbs.twimg.com/profile_images/1066041288611569664/zoTQsZ2H_normal.jpg" TargetMode="External" /><Relationship Id="rId319" Type="http://schemas.openxmlformats.org/officeDocument/2006/relationships/hyperlink" Target="http://pbs.twimg.com/profile_images/982636276183719936/HwhOB3sU_normal.jpg" TargetMode="External" /><Relationship Id="rId320" Type="http://schemas.openxmlformats.org/officeDocument/2006/relationships/hyperlink" Target="http://pbs.twimg.com/profile_images/1086769200683773955/JOhFwOQp_normal.jpg" TargetMode="External" /><Relationship Id="rId321" Type="http://schemas.openxmlformats.org/officeDocument/2006/relationships/hyperlink" Target="http://pbs.twimg.com/profile_images/1066041288611569664/zoTQsZ2H_normal.jpg" TargetMode="External" /><Relationship Id="rId322" Type="http://schemas.openxmlformats.org/officeDocument/2006/relationships/hyperlink" Target="http://pbs.twimg.com/profile_images/1066041288611569664/zoTQsZ2H_normal.jpg" TargetMode="External" /><Relationship Id="rId323" Type="http://schemas.openxmlformats.org/officeDocument/2006/relationships/hyperlink" Target="http://pbs.twimg.com/profile_images/982636276183719936/HwhOB3sU_normal.jpg" TargetMode="External" /><Relationship Id="rId324" Type="http://schemas.openxmlformats.org/officeDocument/2006/relationships/hyperlink" Target="http://pbs.twimg.com/profile_images/982636276183719936/HwhOB3sU_normal.jpg" TargetMode="External" /><Relationship Id="rId325" Type="http://schemas.openxmlformats.org/officeDocument/2006/relationships/hyperlink" Target="http://pbs.twimg.com/profile_images/1086769200683773955/JOhFwOQp_normal.jpg" TargetMode="External" /><Relationship Id="rId326" Type="http://schemas.openxmlformats.org/officeDocument/2006/relationships/hyperlink" Target="http://pbs.twimg.com/profile_images/1086769200683773955/JOhFwOQp_normal.jpg" TargetMode="External" /><Relationship Id="rId327" Type="http://schemas.openxmlformats.org/officeDocument/2006/relationships/hyperlink" Target="http://pbs.twimg.com/profile_images/1066041288611569664/zoTQsZ2H_normal.jpg" TargetMode="External" /><Relationship Id="rId328" Type="http://schemas.openxmlformats.org/officeDocument/2006/relationships/hyperlink" Target="http://pbs.twimg.com/profile_images/1066041288611569664/zoTQsZ2H_normal.jpg" TargetMode="External" /><Relationship Id="rId329" Type="http://schemas.openxmlformats.org/officeDocument/2006/relationships/hyperlink" Target="http://pbs.twimg.com/profile_images/982636276183719936/HwhOB3sU_normal.jpg" TargetMode="External" /><Relationship Id="rId330" Type="http://schemas.openxmlformats.org/officeDocument/2006/relationships/hyperlink" Target="http://pbs.twimg.com/profile_images/982636276183719936/HwhOB3sU_normal.jpg" TargetMode="External" /><Relationship Id="rId331" Type="http://schemas.openxmlformats.org/officeDocument/2006/relationships/hyperlink" Target="http://pbs.twimg.com/profile_images/1086769200683773955/JOhFwOQp_normal.jpg" TargetMode="External" /><Relationship Id="rId332" Type="http://schemas.openxmlformats.org/officeDocument/2006/relationships/hyperlink" Target="http://pbs.twimg.com/profile_images/1086769200683773955/JOhFwOQp_normal.jpg" TargetMode="External" /><Relationship Id="rId333" Type="http://schemas.openxmlformats.org/officeDocument/2006/relationships/hyperlink" Target="http://pbs.twimg.com/profile_images/1066041288611569664/zoTQsZ2H_normal.jpg" TargetMode="External" /><Relationship Id="rId334" Type="http://schemas.openxmlformats.org/officeDocument/2006/relationships/hyperlink" Target="http://pbs.twimg.com/profile_images/982636276183719936/HwhOB3sU_normal.jpg" TargetMode="External" /><Relationship Id="rId335" Type="http://schemas.openxmlformats.org/officeDocument/2006/relationships/hyperlink" Target="http://pbs.twimg.com/profile_images/1086769200683773955/JOhFwOQp_normal.jpg" TargetMode="External" /><Relationship Id="rId336" Type="http://schemas.openxmlformats.org/officeDocument/2006/relationships/hyperlink" Target="http://pbs.twimg.com/profile_images/1066041288611569664/zoTQsZ2H_normal.jpg" TargetMode="External" /><Relationship Id="rId337" Type="http://schemas.openxmlformats.org/officeDocument/2006/relationships/hyperlink" Target="http://pbs.twimg.com/profile_images/1066041288611569664/zoTQsZ2H_normal.jpg" TargetMode="External" /><Relationship Id="rId338" Type="http://schemas.openxmlformats.org/officeDocument/2006/relationships/hyperlink" Target="http://pbs.twimg.com/profile_images/982636276183719936/HwhOB3sU_normal.jpg" TargetMode="External" /><Relationship Id="rId339" Type="http://schemas.openxmlformats.org/officeDocument/2006/relationships/hyperlink" Target="http://pbs.twimg.com/profile_images/982636276183719936/HwhOB3sU_normal.jpg" TargetMode="External" /><Relationship Id="rId340" Type="http://schemas.openxmlformats.org/officeDocument/2006/relationships/hyperlink" Target="http://pbs.twimg.com/profile_images/1086769200683773955/JOhFwOQp_normal.jpg" TargetMode="External" /><Relationship Id="rId341" Type="http://schemas.openxmlformats.org/officeDocument/2006/relationships/hyperlink" Target="http://pbs.twimg.com/profile_images/1086769200683773955/JOhFwOQp_normal.jpg" TargetMode="External" /><Relationship Id="rId342" Type="http://schemas.openxmlformats.org/officeDocument/2006/relationships/hyperlink" Target="http://pbs.twimg.com/profile_images/1066041288611569664/zoTQsZ2H_normal.jpg" TargetMode="External" /><Relationship Id="rId343" Type="http://schemas.openxmlformats.org/officeDocument/2006/relationships/hyperlink" Target="http://pbs.twimg.com/profile_images/1066041288611569664/zoTQsZ2H_normal.jpg" TargetMode="External" /><Relationship Id="rId344" Type="http://schemas.openxmlformats.org/officeDocument/2006/relationships/hyperlink" Target="http://pbs.twimg.com/profile_images/982636276183719936/HwhOB3sU_normal.jpg" TargetMode="External" /><Relationship Id="rId345" Type="http://schemas.openxmlformats.org/officeDocument/2006/relationships/hyperlink" Target="http://pbs.twimg.com/profile_images/982636276183719936/HwhOB3sU_normal.jpg" TargetMode="External" /><Relationship Id="rId346" Type="http://schemas.openxmlformats.org/officeDocument/2006/relationships/hyperlink" Target="http://pbs.twimg.com/profile_images/1086769200683773955/JOhFwOQp_normal.jpg" TargetMode="External" /><Relationship Id="rId347" Type="http://schemas.openxmlformats.org/officeDocument/2006/relationships/hyperlink" Target="http://pbs.twimg.com/profile_images/1086769200683773955/JOhFwOQp_normal.jpg" TargetMode="External" /><Relationship Id="rId348" Type="http://schemas.openxmlformats.org/officeDocument/2006/relationships/hyperlink" Target="http://pbs.twimg.com/profile_images/1086769200683773955/JOhFwOQp_normal.jpg" TargetMode="External" /><Relationship Id="rId349" Type="http://schemas.openxmlformats.org/officeDocument/2006/relationships/hyperlink" Target="http://pbs.twimg.com/profile_images/1066041288611569664/zoTQsZ2H_normal.jpg" TargetMode="External" /><Relationship Id="rId350" Type="http://schemas.openxmlformats.org/officeDocument/2006/relationships/hyperlink" Target="http://pbs.twimg.com/profile_images/1066041288611569664/zoTQsZ2H_normal.jpg" TargetMode="External" /><Relationship Id="rId351" Type="http://schemas.openxmlformats.org/officeDocument/2006/relationships/hyperlink" Target="http://pbs.twimg.com/profile_images/1066041288611569664/zoTQsZ2H_normal.jpg" TargetMode="External" /><Relationship Id="rId352" Type="http://schemas.openxmlformats.org/officeDocument/2006/relationships/hyperlink" Target="http://pbs.twimg.com/profile_images/1066041288611569664/zoTQsZ2H_normal.jpg" TargetMode="External" /><Relationship Id="rId353" Type="http://schemas.openxmlformats.org/officeDocument/2006/relationships/hyperlink" Target="http://pbs.twimg.com/profile_images/1066041288611569664/zoTQsZ2H_normal.jpg" TargetMode="External" /><Relationship Id="rId354" Type="http://schemas.openxmlformats.org/officeDocument/2006/relationships/hyperlink" Target="http://pbs.twimg.com/profile_images/982636276183719936/HwhOB3sU_normal.jpg" TargetMode="External" /><Relationship Id="rId355" Type="http://schemas.openxmlformats.org/officeDocument/2006/relationships/hyperlink" Target="http://pbs.twimg.com/profile_images/1086769200683773955/JOhFwOQp_normal.jpg" TargetMode="External" /><Relationship Id="rId356" Type="http://schemas.openxmlformats.org/officeDocument/2006/relationships/hyperlink" Target="http://pbs.twimg.com/profile_images/1086769200683773955/JOhFwOQp_normal.jpg" TargetMode="External" /><Relationship Id="rId357" Type="http://schemas.openxmlformats.org/officeDocument/2006/relationships/hyperlink" Target="http://pbs.twimg.com/profile_images/1086769200683773955/JOhFwOQp_normal.jpg" TargetMode="External" /><Relationship Id="rId358" Type="http://schemas.openxmlformats.org/officeDocument/2006/relationships/hyperlink" Target="http://pbs.twimg.com/profile_images/1102152461484244992/8Cfyv8NE_normal.jpg" TargetMode="External" /><Relationship Id="rId359" Type="http://schemas.openxmlformats.org/officeDocument/2006/relationships/hyperlink" Target="http://pbs.twimg.com/profile_images/982636276183719936/HwhOB3sU_normal.jpg" TargetMode="External" /><Relationship Id="rId360" Type="http://schemas.openxmlformats.org/officeDocument/2006/relationships/hyperlink" Target="http://pbs.twimg.com/profile_images/1086769200683773955/JOhFwOQp_normal.jpg" TargetMode="External" /><Relationship Id="rId361" Type="http://schemas.openxmlformats.org/officeDocument/2006/relationships/hyperlink" Target="http://pbs.twimg.com/profile_images/1086769200683773955/JOhFwOQp_normal.jpg" TargetMode="External" /><Relationship Id="rId362" Type="http://schemas.openxmlformats.org/officeDocument/2006/relationships/hyperlink" Target="http://pbs.twimg.com/profile_images/1102152461484244992/8Cfyv8NE_normal.jpg" TargetMode="External" /><Relationship Id="rId363" Type="http://schemas.openxmlformats.org/officeDocument/2006/relationships/hyperlink" Target="http://pbs.twimg.com/profile_images/1102152461484244992/8Cfyv8NE_normal.jpg" TargetMode="External" /><Relationship Id="rId364" Type="http://schemas.openxmlformats.org/officeDocument/2006/relationships/hyperlink" Target="http://pbs.twimg.com/profile_images/1102152461484244992/8Cfyv8NE_normal.jpg" TargetMode="External" /><Relationship Id="rId365" Type="http://schemas.openxmlformats.org/officeDocument/2006/relationships/hyperlink" Target="http://pbs.twimg.com/profile_images/1102152461484244992/8Cfyv8NE_normal.jpg" TargetMode="External" /><Relationship Id="rId366" Type="http://schemas.openxmlformats.org/officeDocument/2006/relationships/hyperlink" Target="http://pbs.twimg.com/profile_images/1102152461484244992/8Cfyv8NE_normal.jpg" TargetMode="External" /><Relationship Id="rId367" Type="http://schemas.openxmlformats.org/officeDocument/2006/relationships/hyperlink" Target="http://pbs.twimg.com/profile_images/1102152461484244992/8Cfyv8NE_normal.jpg" TargetMode="External" /><Relationship Id="rId368" Type="http://schemas.openxmlformats.org/officeDocument/2006/relationships/hyperlink" Target="http://pbs.twimg.com/profile_images/1102152461484244992/8Cfyv8NE_normal.jpg" TargetMode="External" /><Relationship Id="rId369" Type="http://schemas.openxmlformats.org/officeDocument/2006/relationships/hyperlink" Target="http://pbs.twimg.com/profile_images/1086769200683773955/JOhFwOQp_normal.jpg" TargetMode="External" /><Relationship Id="rId370" Type="http://schemas.openxmlformats.org/officeDocument/2006/relationships/hyperlink" Target="http://pbs.twimg.com/profile_images/1086769200683773955/JOhFwOQp_normal.jpg" TargetMode="External" /><Relationship Id="rId371" Type="http://schemas.openxmlformats.org/officeDocument/2006/relationships/hyperlink" Target="http://pbs.twimg.com/profile_images/1086769200683773955/JOhFwOQp_normal.jpg" TargetMode="External" /><Relationship Id="rId372" Type="http://schemas.openxmlformats.org/officeDocument/2006/relationships/hyperlink" Target="http://pbs.twimg.com/profile_images/1086769200683773955/JOhFwOQp_normal.jpg" TargetMode="External" /><Relationship Id="rId373" Type="http://schemas.openxmlformats.org/officeDocument/2006/relationships/hyperlink" Target="http://pbs.twimg.com/profile_images/1086769200683773955/JOhFwOQp_normal.jpg" TargetMode="External" /><Relationship Id="rId374" Type="http://schemas.openxmlformats.org/officeDocument/2006/relationships/hyperlink" Target="http://pbs.twimg.com/profile_images/982636276183719936/HwhOB3sU_normal.jpg" TargetMode="External" /><Relationship Id="rId375" Type="http://schemas.openxmlformats.org/officeDocument/2006/relationships/hyperlink" Target="http://pbs.twimg.com/profile_images/1086769200683773955/JOhFwOQp_normal.jpg" TargetMode="External" /><Relationship Id="rId376" Type="http://schemas.openxmlformats.org/officeDocument/2006/relationships/hyperlink" Target="http://pbs.twimg.com/profile_images/982636276183719936/HwhOB3sU_normal.jpg" TargetMode="External" /><Relationship Id="rId377" Type="http://schemas.openxmlformats.org/officeDocument/2006/relationships/hyperlink" Target="http://pbs.twimg.com/profile_images/1086769200683773955/JOhFwOQp_normal.jpg" TargetMode="External" /><Relationship Id="rId378" Type="http://schemas.openxmlformats.org/officeDocument/2006/relationships/hyperlink" Target="http://pbs.twimg.com/profile_images/982636276183719936/HwhOB3sU_normal.jpg" TargetMode="External" /><Relationship Id="rId379" Type="http://schemas.openxmlformats.org/officeDocument/2006/relationships/hyperlink" Target="http://pbs.twimg.com/profile_images/1086769200683773955/JOhFwOQp_normal.jpg" TargetMode="External" /><Relationship Id="rId380" Type="http://schemas.openxmlformats.org/officeDocument/2006/relationships/hyperlink" Target="http://pbs.twimg.com/profile_images/982636276183719936/HwhOB3sU_normal.jpg" TargetMode="External" /><Relationship Id="rId381" Type="http://schemas.openxmlformats.org/officeDocument/2006/relationships/hyperlink" Target="http://pbs.twimg.com/profile_images/1086769200683773955/JOhFwOQp_normal.jpg" TargetMode="External" /><Relationship Id="rId382" Type="http://schemas.openxmlformats.org/officeDocument/2006/relationships/hyperlink" Target="http://pbs.twimg.com/profile_images/982636276183719936/HwhOB3sU_normal.jpg" TargetMode="External" /><Relationship Id="rId383" Type="http://schemas.openxmlformats.org/officeDocument/2006/relationships/hyperlink" Target="http://pbs.twimg.com/profile_images/982636276183719936/HwhOB3sU_normal.jpg" TargetMode="External" /><Relationship Id="rId384" Type="http://schemas.openxmlformats.org/officeDocument/2006/relationships/hyperlink" Target="http://pbs.twimg.com/profile_images/982636276183719936/HwhOB3sU_normal.jpg" TargetMode="External" /><Relationship Id="rId385" Type="http://schemas.openxmlformats.org/officeDocument/2006/relationships/hyperlink" Target="http://pbs.twimg.com/profile_images/982636276183719936/HwhOB3sU_normal.jpg" TargetMode="External" /><Relationship Id="rId386" Type="http://schemas.openxmlformats.org/officeDocument/2006/relationships/hyperlink" Target="http://pbs.twimg.com/profile_images/982636276183719936/HwhOB3sU_normal.jpg" TargetMode="External" /><Relationship Id="rId387" Type="http://schemas.openxmlformats.org/officeDocument/2006/relationships/hyperlink" Target="http://pbs.twimg.com/profile_images/982636276183719936/HwhOB3sU_normal.jpg" TargetMode="External" /><Relationship Id="rId388" Type="http://schemas.openxmlformats.org/officeDocument/2006/relationships/hyperlink" Target="http://pbs.twimg.com/profile_images/982636276183719936/HwhOB3sU_normal.jpg" TargetMode="External" /><Relationship Id="rId389" Type="http://schemas.openxmlformats.org/officeDocument/2006/relationships/hyperlink" Target="http://pbs.twimg.com/profile_images/1086769200683773955/JOhFwOQp_normal.jpg" TargetMode="External" /><Relationship Id="rId390" Type="http://schemas.openxmlformats.org/officeDocument/2006/relationships/hyperlink" Target="http://pbs.twimg.com/profile_images/1086769200683773955/JOhFwOQp_normal.jpg" TargetMode="External" /><Relationship Id="rId391" Type="http://schemas.openxmlformats.org/officeDocument/2006/relationships/hyperlink" Target="http://pbs.twimg.com/profile_images/1086769200683773955/JOhFwOQp_normal.jpg" TargetMode="External" /><Relationship Id="rId392" Type="http://schemas.openxmlformats.org/officeDocument/2006/relationships/hyperlink" Target="http://pbs.twimg.com/profile_images/1086769200683773955/JOhFwOQp_normal.jpg" TargetMode="External" /><Relationship Id="rId393" Type="http://schemas.openxmlformats.org/officeDocument/2006/relationships/hyperlink" Target="http://pbs.twimg.com/profile_images/1086769200683773955/JOhFwOQp_normal.jpg" TargetMode="External" /><Relationship Id="rId394" Type="http://schemas.openxmlformats.org/officeDocument/2006/relationships/hyperlink" Target="http://pbs.twimg.com/profile_images/1086769200683773955/JOhFwOQp_normal.jpg" TargetMode="External" /><Relationship Id="rId395" Type="http://schemas.openxmlformats.org/officeDocument/2006/relationships/hyperlink" Target="http://pbs.twimg.com/profile_images/1086769200683773955/JOhFwOQp_normal.jpg" TargetMode="External" /><Relationship Id="rId396" Type="http://schemas.openxmlformats.org/officeDocument/2006/relationships/hyperlink" Target="http://pbs.twimg.com/profile_images/1086769200683773955/JOhFwOQp_normal.jpg" TargetMode="External" /><Relationship Id="rId397" Type="http://schemas.openxmlformats.org/officeDocument/2006/relationships/hyperlink" Target="http://pbs.twimg.com/profile_images/1086769200683773955/JOhFwOQp_normal.jpg" TargetMode="External" /><Relationship Id="rId398" Type="http://schemas.openxmlformats.org/officeDocument/2006/relationships/hyperlink" Target="http://pbs.twimg.com/profile_images/1086769200683773955/JOhFwOQp_normal.jpg" TargetMode="External" /><Relationship Id="rId399" Type="http://schemas.openxmlformats.org/officeDocument/2006/relationships/hyperlink" Target="http://pbs.twimg.com/profile_images/1086769200683773955/JOhFwOQp_normal.jpg" TargetMode="External" /><Relationship Id="rId400" Type="http://schemas.openxmlformats.org/officeDocument/2006/relationships/hyperlink" Target="https://pbs.twimg.com/media/DrFAGiuUwAEojGE.jpg" TargetMode="External" /><Relationship Id="rId401" Type="http://schemas.openxmlformats.org/officeDocument/2006/relationships/hyperlink" Target="https://pbs.twimg.com/media/DrFAGiuUwAEojGE.jpg" TargetMode="External" /><Relationship Id="rId402" Type="http://schemas.openxmlformats.org/officeDocument/2006/relationships/hyperlink" Target="https://pbs.twimg.com/media/DrFAGiuUwAEojGE.jpg" TargetMode="External" /><Relationship Id="rId403" Type="http://schemas.openxmlformats.org/officeDocument/2006/relationships/hyperlink" Target="https://pbs.twimg.com/media/DrFAGiuUwAEojGE.jpg" TargetMode="External" /><Relationship Id="rId404" Type="http://schemas.openxmlformats.org/officeDocument/2006/relationships/hyperlink" Target="https://pbs.twimg.com/media/DrFAGiuUwAEojGE.jpg" TargetMode="External" /><Relationship Id="rId405" Type="http://schemas.openxmlformats.org/officeDocument/2006/relationships/hyperlink" Target="https://pbs.twimg.com/media/DrFAGiuUwAEojGE.jpg" TargetMode="External" /><Relationship Id="rId406" Type="http://schemas.openxmlformats.org/officeDocument/2006/relationships/hyperlink" Target="https://pbs.twimg.com/media/DrFAGiuUwAEojGE.jpg" TargetMode="External" /><Relationship Id="rId407" Type="http://schemas.openxmlformats.org/officeDocument/2006/relationships/hyperlink" Target="https://pbs.twimg.com/media/DrFAGiuUwAEojGE.jpg" TargetMode="External" /><Relationship Id="rId408" Type="http://schemas.openxmlformats.org/officeDocument/2006/relationships/hyperlink" Target="https://pbs.twimg.com/media/DrFAGiuUwAEojGE.jpg" TargetMode="External" /><Relationship Id="rId409" Type="http://schemas.openxmlformats.org/officeDocument/2006/relationships/hyperlink" Target="https://pbs.twimg.com/media/DrFAGiuUwAEojGE.jpg" TargetMode="External" /><Relationship Id="rId410" Type="http://schemas.openxmlformats.org/officeDocument/2006/relationships/hyperlink" Target="https://pbs.twimg.com/media/DrFAGiuUwAEojGE.jpg" TargetMode="External" /><Relationship Id="rId411" Type="http://schemas.openxmlformats.org/officeDocument/2006/relationships/hyperlink" Target="https://pbs.twimg.com/media/DrFAGiuUwAEojGE.jpg" TargetMode="External" /><Relationship Id="rId412" Type="http://schemas.openxmlformats.org/officeDocument/2006/relationships/hyperlink" Target="https://pbs.twimg.com/media/DrFAGiuUwAEojGE.jpg" TargetMode="External" /><Relationship Id="rId413" Type="http://schemas.openxmlformats.org/officeDocument/2006/relationships/hyperlink" Target="https://pbs.twimg.com/media/DrFAGiuUwAEojGE.jpg" TargetMode="External" /><Relationship Id="rId414" Type="http://schemas.openxmlformats.org/officeDocument/2006/relationships/hyperlink" Target="https://pbs.twimg.com/media/DrFAGiuUwAEojGE.jpg" TargetMode="External" /><Relationship Id="rId415" Type="http://schemas.openxmlformats.org/officeDocument/2006/relationships/hyperlink" Target="https://pbs.twimg.com/media/DrFAGiuUwAEojGE.jpg" TargetMode="External" /><Relationship Id="rId416" Type="http://schemas.openxmlformats.org/officeDocument/2006/relationships/hyperlink" Target="https://pbs.twimg.com/media/DrFAGiuUwAEojGE.jpg" TargetMode="External" /><Relationship Id="rId417" Type="http://schemas.openxmlformats.org/officeDocument/2006/relationships/hyperlink" Target="https://pbs.twimg.com/media/DrFAGiuUwAEojGE.jpg" TargetMode="External" /><Relationship Id="rId418" Type="http://schemas.openxmlformats.org/officeDocument/2006/relationships/hyperlink" Target="http://pbs.twimg.com/profile_images/1106238403496960000/KePXl48A_normal.jpg" TargetMode="External" /><Relationship Id="rId419" Type="http://schemas.openxmlformats.org/officeDocument/2006/relationships/hyperlink" Target="https://pbs.twimg.com/media/DrFAGiuUwAEojGE.jpg" TargetMode="External" /><Relationship Id="rId420" Type="http://schemas.openxmlformats.org/officeDocument/2006/relationships/hyperlink" Target="http://pbs.twimg.com/profile_images/1106238403496960000/KePXl48A_normal.jpg" TargetMode="External" /><Relationship Id="rId421" Type="http://schemas.openxmlformats.org/officeDocument/2006/relationships/hyperlink" Target="https://pbs.twimg.com/media/DrFAGiuUwAEojGE.jpg" TargetMode="External" /><Relationship Id="rId422" Type="http://schemas.openxmlformats.org/officeDocument/2006/relationships/hyperlink" Target="http://pbs.twimg.com/profile_images/1106238403496960000/KePXl48A_normal.jpg" TargetMode="External" /><Relationship Id="rId423" Type="http://schemas.openxmlformats.org/officeDocument/2006/relationships/hyperlink" Target="https://pbs.twimg.com/media/DrFAGiuUwAEojGE.jpg" TargetMode="External" /><Relationship Id="rId424" Type="http://schemas.openxmlformats.org/officeDocument/2006/relationships/hyperlink" Target="http://pbs.twimg.com/profile_images/1106238403496960000/KePXl48A_normal.jpg" TargetMode="External" /><Relationship Id="rId425" Type="http://schemas.openxmlformats.org/officeDocument/2006/relationships/hyperlink" Target="https://pbs.twimg.com/media/DrFAGiuUwAEojGE.jpg" TargetMode="External" /><Relationship Id="rId426" Type="http://schemas.openxmlformats.org/officeDocument/2006/relationships/hyperlink" Target="http://pbs.twimg.com/profile_images/1106238403496960000/KePXl48A_normal.jpg" TargetMode="External" /><Relationship Id="rId427" Type="http://schemas.openxmlformats.org/officeDocument/2006/relationships/hyperlink" Target="https://pbs.twimg.com/media/DrFAGiuUwAEojGE.jpg" TargetMode="External" /><Relationship Id="rId428" Type="http://schemas.openxmlformats.org/officeDocument/2006/relationships/hyperlink" Target="http://pbs.twimg.com/profile_images/1106238403496960000/KePXl48A_normal.jpg" TargetMode="External" /><Relationship Id="rId429" Type="http://schemas.openxmlformats.org/officeDocument/2006/relationships/hyperlink" Target="https://pbs.twimg.com/media/DrFAGiuUwAEojGE.jpg" TargetMode="External" /><Relationship Id="rId430" Type="http://schemas.openxmlformats.org/officeDocument/2006/relationships/hyperlink" Target="http://pbs.twimg.com/profile_images/1106238403496960000/KePXl48A_normal.jpg" TargetMode="External" /><Relationship Id="rId431" Type="http://schemas.openxmlformats.org/officeDocument/2006/relationships/hyperlink" Target="http://pbs.twimg.com/profile_images/784018242981470208/yo7PX_8h_normal.jpg" TargetMode="External" /><Relationship Id="rId432" Type="http://schemas.openxmlformats.org/officeDocument/2006/relationships/hyperlink" Target="http://pbs.twimg.com/profile_images/1072199950501584903/SB6NKIsT_normal.jpg" TargetMode="External" /><Relationship Id="rId433" Type="http://schemas.openxmlformats.org/officeDocument/2006/relationships/hyperlink" Target="http://pbs.twimg.com/profile_images/785497249124085760/hQm50eSx_normal.jpg" TargetMode="External" /><Relationship Id="rId434" Type="http://schemas.openxmlformats.org/officeDocument/2006/relationships/hyperlink" Target="http://pbs.twimg.com/profile_images/1091626767327088641/Bc1HpkJP_normal.jpg" TargetMode="External" /><Relationship Id="rId435" Type="http://schemas.openxmlformats.org/officeDocument/2006/relationships/hyperlink" Target="http://pbs.twimg.com/profile_images/1107671386041053190/T4DMRkkZ_normal.jpg" TargetMode="External" /><Relationship Id="rId436" Type="http://schemas.openxmlformats.org/officeDocument/2006/relationships/hyperlink" Target="http://pbs.twimg.com/profile_images/1107671386041053190/T4DMRkkZ_normal.jpg" TargetMode="External" /><Relationship Id="rId437" Type="http://schemas.openxmlformats.org/officeDocument/2006/relationships/hyperlink" Target="http://pbs.twimg.com/profile_images/817529247233282048/of37-W1R_normal.jpg" TargetMode="External" /><Relationship Id="rId438" Type="http://schemas.openxmlformats.org/officeDocument/2006/relationships/hyperlink" Target="https://pbs.twimg.com/media/D1_QQp0XQAEDyy3.jpg" TargetMode="External" /><Relationship Id="rId439" Type="http://schemas.openxmlformats.org/officeDocument/2006/relationships/hyperlink" Target="https://pbs.twimg.com/media/Cwu6FCBUsAACCsm.jpg" TargetMode="External" /><Relationship Id="rId440" Type="http://schemas.openxmlformats.org/officeDocument/2006/relationships/hyperlink" Target="http://pbs.twimg.com/profile_images/1107806921065746432/7Ir6F0yK_normal.jpg" TargetMode="External" /><Relationship Id="rId441" Type="http://schemas.openxmlformats.org/officeDocument/2006/relationships/hyperlink" Target="http://pbs.twimg.com/profile_images/1107806921065746432/7Ir6F0yK_normal.jpg" TargetMode="External" /><Relationship Id="rId442" Type="http://schemas.openxmlformats.org/officeDocument/2006/relationships/hyperlink" Target="http://pbs.twimg.com/profile_images/928292984482816001/ZXarMQEK_normal.jpg" TargetMode="External" /><Relationship Id="rId443" Type="http://schemas.openxmlformats.org/officeDocument/2006/relationships/hyperlink" Target="http://pbs.twimg.com/profile_images/865855614014173184/szA6CGca_normal.jpg" TargetMode="External" /><Relationship Id="rId444" Type="http://schemas.openxmlformats.org/officeDocument/2006/relationships/hyperlink" Target="https://pbs.twimg.com/media/Dq-yCspV4AAwZeO.jpg" TargetMode="External" /><Relationship Id="rId445" Type="http://schemas.openxmlformats.org/officeDocument/2006/relationships/hyperlink" Target="http://pbs.twimg.com/profile_images/865855614014173184/szA6CGca_normal.jpg" TargetMode="External" /><Relationship Id="rId446" Type="http://schemas.openxmlformats.org/officeDocument/2006/relationships/hyperlink" Target="http://pbs.twimg.com/profile_images/996974813720862720/_gqUJPYF_normal.jpg" TargetMode="External" /><Relationship Id="rId447" Type="http://schemas.openxmlformats.org/officeDocument/2006/relationships/hyperlink" Target="http://pbs.twimg.com/profile_images/3207924427/beb340ddeb90e3d4fb8648d4de738d5b_normal.jpeg" TargetMode="External" /><Relationship Id="rId448" Type="http://schemas.openxmlformats.org/officeDocument/2006/relationships/hyperlink" Target="http://pbs.twimg.com/profile_images/934556243850612736/hPEGPL9g_normal.jpg" TargetMode="External" /><Relationship Id="rId449" Type="http://schemas.openxmlformats.org/officeDocument/2006/relationships/hyperlink" Target="http://pbs.twimg.com/profile_images/1051510687065731073/cBDzJZGD_normal.jpg" TargetMode="External" /><Relationship Id="rId450" Type="http://schemas.openxmlformats.org/officeDocument/2006/relationships/hyperlink" Target="http://pbs.twimg.com/profile_images/447881332094681089/xgegt8Wh_normal.jpeg" TargetMode="External" /><Relationship Id="rId451" Type="http://schemas.openxmlformats.org/officeDocument/2006/relationships/hyperlink" Target="http://pbs.twimg.com/profile_images/856365170066698241/B-GgQV88_normal.jpg" TargetMode="External" /><Relationship Id="rId452" Type="http://schemas.openxmlformats.org/officeDocument/2006/relationships/hyperlink" Target="http://pbs.twimg.com/profile_images/856365170066698241/B-GgQV88_normal.jpg" TargetMode="External" /><Relationship Id="rId453" Type="http://schemas.openxmlformats.org/officeDocument/2006/relationships/hyperlink" Target="http://pbs.twimg.com/profile_images/663442115544903680/_JNqqbZ2_normal.jpg" TargetMode="External" /><Relationship Id="rId454" Type="http://schemas.openxmlformats.org/officeDocument/2006/relationships/hyperlink" Target="http://pbs.twimg.com/profile_images/663442115544903680/_JNqqbZ2_normal.jpg" TargetMode="External" /><Relationship Id="rId455" Type="http://schemas.openxmlformats.org/officeDocument/2006/relationships/hyperlink" Target="https://pbs.twimg.com/media/DrBERH0X0AEIHxG.jpg" TargetMode="External" /><Relationship Id="rId456" Type="http://schemas.openxmlformats.org/officeDocument/2006/relationships/hyperlink" Target="https://pbs.twimg.com/media/DrBERH0X0AEIHxG.jpg" TargetMode="External" /><Relationship Id="rId457" Type="http://schemas.openxmlformats.org/officeDocument/2006/relationships/hyperlink" Target="https://pbs.twimg.com/media/DtRtRCaU0AAZI7F.jpg" TargetMode="External" /><Relationship Id="rId458" Type="http://schemas.openxmlformats.org/officeDocument/2006/relationships/hyperlink" Target="http://abs.twimg.com/sticky/default_profile_images/default_profile_normal.png" TargetMode="External" /><Relationship Id="rId459" Type="http://schemas.openxmlformats.org/officeDocument/2006/relationships/hyperlink" Target="https://pbs.twimg.com/media/DtRtRCaU0AAZI7F.jpg" TargetMode="External" /><Relationship Id="rId460" Type="http://schemas.openxmlformats.org/officeDocument/2006/relationships/hyperlink" Target="http://abs.twimg.com/sticky/default_profile_images/default_profile_normal.png" TargetMode="External" /><Relationship Id="rId461" Type="http://schemas.openxmlformats.org/officeDocument/2006/relationships/hyperlink" Target="http://abs.twimg.com/sticky/default_profile_images/default_profile_normal.png" TargetMode="External" /><Relationship Id="rId462" Type="http://schemas.openxmlformats.org/officeDocument/2006/relationships/hyperlink" Target="http://pbs.twimg.com/profile_images/3685425144/8e0bc8cca02cfc1c95cfb39a455b23f4_normal.jpeg" TargetMode="External" /><Relationship Id="rId463" Type="http://schemas.openxmlformats.org/officeDocument/2006/relationships/hyperlink" Target="http://pbs.twimg.com/profile_images/3685425144/8e0bc8cca02cfc1c95cfb39a455b23f4_normal.jpeg" TargetMode="External" /><Relationship Id="rId464" Type="http://schemas.openxmlformats.org/officeDocument/2006/relationships/hyperlink" Target="http://pbs.twimg.com/profile_images/1055876197903728641/mXSEPCu7_normal.jpg" TargetMode="External" /><Relationship Id="rId465" Type="http://schemas.openxmlformats.org/officeDocument/2006/relationships/hyperlink" Target="http://pbs.twimg.com/profile_images/1055876197903728641/mXSEPCu7_normal.jpg" TargetMode="External" /><Relationship Id="rId466" Type="http://schemas.openxmlformats.org/officeDocument/2006/relationships/hyperlink" Target="http://pbs.twimg.com/profile_images/615791093792182272/2pXV10BQ_normal.png" TargetMode="External" /><Relationship Id="rId467" Type="http://schemas.openxmlformats.org/officeDocument/2006/relationships/hyperlink" Target="http://pbs.twimg.com/profile_images/1097839752332693505/HtjFJdDs_normal.jpg" TargetMode="External" /><Relationship Id="rId468" Type="http://schemas.openxmlformats.org/officeDocument/2006/relationships/hyperlink" Target="https://pbs.twimg.com/media/D2Bg23bWoAAGGHD.jpg" TargetMode="External" /><Relationship Id="rId469" Type="http://schemas.openxmlformats.org/officeDocument/2006/relationships/hyperlink" Target="http://pbs.twimg.com/profile_images/1057736086217261058/h_xVNNkk_normal.jpg" TargetMode="External" /><Relationship Id="rId470" Type="http://schemas.openxmlformats.org/officeDocument/2006/relationships/hyperlink" Target="http://pbs.twimg.com/profile_images/1057736086217261058/h_xVNNkk_normal.jpg" TargetMode="External" /><Relationship Id="rId471" Type="http://schemas.openxmlformats.org/officeDocument/2006/relationships/hyperlink" Target="http://pbs.twimg.com/profile_images/1106895369852645376/qS09pjnW_normal.png" TargetMode="External" /><Relationship Id="rId472" Type="http://schemas.openxmlformats.org/officeDocument/2006/relationships/hyperlink" Target="http://pbs.twimg.com/profile_images/1092914693671403521/2caNbG_F_normal.jpg" TargetMode="External" /><Relationship Id="rId473" Type="http://schemas.openxmlformats.org/officeDocument/2006/relationships/hyperlink" Target="http://pbs.twimg.com/profile_images/1092914693671403521/2caNbG_F_normal.jpg" TargetMode="External" /><Relationship Id="rId474" Type="http://schemas.openxmlformats.org/officeDocument/2006/relationships/hyperlink" Target="http://pbs.twimg.com/profile_images/754920698431275008/Op9akc9N_normal.jpg" TargetMode="External" /><Relationship Id="rId475" Type="http://schemas.openxmlformats.org/officeDocument/2006/relationships/hyperlink" Target="http://pbs.twimg.com/profile_images/754920698431275008/Op9akc9N_normal.jpg" TargetMode="External" /><Relationship Id="rId476" Type="http://schemas.openxmlformats.org/officeDocument/2006/relationships/hyperlink" Target="http://pbs.twimg.com/profile_images/3786449363/e76bbf010358182cce0288cac6570872_normal.jpeg" TargetMode="External" /><Relationship Id="rId477" Type="http://schemas.openxmlformats.org/officeDocument/2006/relationships/hyperlink" Target="http://pbs.twimg.com/profile_images/794617190595051521/haXTdDFd_normal.jpg" TargetMode="External" /><Relationship Id="rId478" Type="http://schemas.openxmlformats.org/officeDocument/2006/relationships/hyperlink" Target="http://pbs.twimg.com/profile_images/580559886003671042/uEcISTqd_normal.jpg" TargetMode="External" /><Relationship Id="rId479" Type="http://schemas.openxmlformats.org/officeDocument/2006/relationships/hyperlink" Target="https://pbs.twimg.com/media/D2EEkQ5X4AEAkPN.jpg" TargetMode="External" /><Relationship Id="rId480" Type="http://schemas.openxmlformats.org/officeDocument/2006/relationships/hyperlink" Target="http://pbs.twimg.com/profile_images/727567004954071041/cgm4gvVH_normal.jpg" TargetMode="External" /><Relationship Id="rId481" Type="http://schemas.openxmlformats.org/officeDocument/2006/relationships/hyperlink" Target="http://pbs.twimg.com/profile_images/1064778704423931904/QMydxjNx_normal.jpg" TargetMode="External" /><Relationship Id="rId482" Type="http://schemas.openxmlformats.org/officeDocument/2006/relationships/hyperlink" Target="http://pbs.twimg.com/profile_images/1074524591903657984/GDHLBb6h_normal.jpg" TargetMode="External" /><Relationship Id="rId483" Type="http://schemas.openxmlformats.org/officeDocument/2006/relationships/hyperlink" Target="http://pbs.twimg.com/profile_images/1074524591903657984/GDHLBb6h_normal.jpg" TargetMode="External" /><Relationship Id="rId484" Type="http://schemas.openxmlformats.org/officeDocument/2006/relationships/hyperlink" Target="http://pbs.twimg.com/profile_images/780582857718767616/WkPucYrQ_normal.jpg" TargetMode="External" /><Relationship Id="rId485" Type="http://schemas.openxmlformats.org/officeDocument/2006/relationships/hyperlink" Target="http://pbs.twimg.com/profile_images/595679669871083520/-dfHPakw_normal.jpg" TargetMode="External" /><Relationship Id="rId486" Type="http://schemas.openxmlformats.org/officeDocument/2006/relationships/hyperlink" Target="http://pbs.twimg.com/profile_images/595679669871083520/-dfHPakw_normal.jpg" TargetMode="External" /><Relationship Id="rId487" Type="http://schemas.openxmlformats.org/officeDocument/2006/relationships/hyperlink" Target="https://pbs.twimg.com/media/D2FPe3zW0AA_Q9o.jpg" TargetMode="External" /><Relationship Id="rId488" Type="http://schemas.openxmlformats.org/officeDocument/2006/relationships/hyperlink" Target="http://pbs.twimg.com/profile_images/954360502225985536/V-pb3L2p_normal.jpg" TargetMode="External" /><Relationship Id="rId489" Type="http://schemas.openxmlformats.org/officeDocument/2006/relationships/hyperlink" Target="http://pbs.twimg.com/profile_images/1086769200683773955/JOhFwOQp_normal.jpg" TargetMode="External" /><Relationship Id="rId490" Type="http://schemas.openxmlformats.org/officeDocument/2006/relationships/hyperlink" Target="http://pbs.twimg.com/profile_images/1086769200683773955/JOhFwOQp_normal.jpg" TargetMode="External" /><Relationship Id="rId491" Type="http://schemas.openxmlformats.org/officeDocument/2006/relationships/hyperlink" Target="http://pbs.twimg.com/profile_images/1086769200683773955/JOhFwOQp_normal.jpg" TargetMode="External" /><Relationship Id="rId492" Type="http://schemas.openxmlformats.org/officeDocument/2006/relationships/hyperlink" Target="https://pbs.twimg.com/media/D18WTRXXQAEHJld.jpg" TargetMode="External" /><Relationship Id="rId493" Type="http://schemas.openxmlformats.org/officeDocument/2006/relationships/hyperlink" Target="https://pbs.twimg.com/media/D18fAbSWwAAzX12.jpg" TargetMode="External" /><Relationship Id="rId494" Type="http://schemas.openxmlformats.org/officeDocument/2006/relationships/hyperlink" Target="https://pbs.twimg.com/media/D186dAMX4AI0ibr.jpg" TargetMode="External" /><Relationship Id="rId495" Type="http://schemas.openxmlformats.org/officeDocument/2006/relationships/hyperlink" Target="http://pbs.twimg.com/profile_images/1061984659326885888/bAceMqdU_normal.jpg" TargetMode="External" /><Relationship Id="rId496" Type="http://schemas.openxmlformats.org/officeDocument/2006/relationships/hyperlink" Target="https://pbs.twimg.com/media/D2HF4EtW0AEmfio.jpg" TargetMode="External" /><Relationship Id="rId497" Type="http://schemas.openxmlformats.org/officeDocument/2006/relationships/hyperlink" Target="https://pbs.twimg.com/media/D2HhuIGWkAcZZid.jpg" TargetMode="External" /><Relationship Id="rId498" Type="http://schemas.openxmlformats.org/officeDocument/2006/relationships/hyperlink" Target="http://pbs.twimg.com/profile_images/378800000794324726/5b8f189963a94d62de4482443657a625_normal.png" TargetMode="External" /><Relationship Id="rId499" Type="http://schemas.openxmlformats.org/officeDocument/2006/relationships/hyperlink" Target="http://pbs.twimg.com/profile_images/378800000794324726/5b8f189963a94d62de4482443657a625_normal.png" TargetMode="External" /><Relationship Id="rId500" Type="http://schemas.openxmlformats.org/officeDocument/2006/relationships/hyperlink" Target="http://pbs.twimg.com/profile_images/378800000794324726/5b8f189963a94d62de4482443657a625_normal.png" TargetMode="External" /><Relationship Id="rId501" Type="http://schemas.openxmlformats.org/officeDocument/2006/relationships/hyperlink" Target="http://pbs.twimg.com/profile_images/378800000794324726/5b8f189963a94d62de4482443657a625_normal.png" TargetMode="External" /><Relationship Id="rId502" Type="http://schemas.openxmlformats.org/officeDocument/2006/relationships/hyperlink" Target="http://pbs.twimg.com/profile_images/378800000794324726/5b8f189963a94d62de4482443657a625_normal.png" TargetMode="External" /><Relationship Id="rId503" Type="http://schemas.openxmlformats.org/officeDocument/2006/relationships/hyperlink" Target="http://pbs.twimg.com/profile_images/378800000794324726/5b8f189963a94d62de4482443657a625_normal.png" TargetMode="External" /><Relationship Id="rId504" Type="http://schemas.openxmlformats.org/officeDocument/2006/relationships/hyperlink" Target="http://pbs.twimg.com/profile_images/378800000794324726/5b8f189963a94d62de4482443657a625_normal.png" TargetMode="External" /><Relationship Id="rId505" Type="http://schemas.openxmlformats.org/officeDocument/2006/relationships/hyperlink" Target="http://pbs.twimg.com/profile_images/378800000794324726/5b8f189963a94d62de4482443657a625_normal.png" TargetMode="External" /><Relationship Id="rId506" Type="http://schemas.openxmlformats.org/officeDocument/2006/relationships/hyperlink" Target="http://pbs.twimg.com/profile_images/378800000794324726/5b8f189963a94d62de4482443657a625_normal.png" TargetMode="External" /><Relationship Id="rId507" Type="http://schemas.openxmlformats.org/officeDocument/2006/relationships/hyperlink" Target="http://pbs.twimg.com/profile_images/378800000794324726/5b8f189963a94d62de4482443657a625_normal.png" TargetMode="External" /><Relationship Id="rId508" Type="http://schemas.openxmlformats.org/officeDocument/2006/relationships/hyperlink" Target="http://pbs.twimg.com/profile_images/378800000794324726/5b8f189963a94d62de4482443657a625_normal.png" TargetMode="External" /><Relationship Id="rId509" Type="http://schemas.openxmlformats.org/officeDocument/2006/relationships/hyperlink" Target="http://pbs.twimg.com/profile_images/378800000794324726/5b8f189963a94d62de4482443657a625_normal.png" TargetMode="External" /><Relationship Id="rId510" Type="http://schemas.openxmlformats.org/officeDocument/2006/relationships/hyperlink" Target="http://pbs.twimg.com/profile_images/378800000794324726/5b8f189963a94d62de4482443657a625_normal.png" TargetMode="External" /><Relationship Id="rId511" Type="http://schemas.openxmlformats.org/officeDocument/2006/relationships/hyperlink" Target="http://pbs.twimg.com/profile_images/378800000794324726/5b8f189963a94d62de4482443657a625_normal.png" TargetMode="External" /><Relationship Id="rId512" Type="http://schemas.openxmlformats.org/officeDocument/2006/relationships/hyperlink" Target="https://pbs.twimg.com/ext_tw_video_thumb/925780925694251008/pu/img/M_YJndpA-ZVfwxrb.jpg" TargetMode="External" /><Relationship Id="rId513" Type="http://schemas.openxmlformats.org/officeDocument/2006/relationships/hyperlink" Target="http://pbs.twimg.com/profile_images/910450802820632576/ghYQeDJM_normal.jpg" TargetMode="External" /><Relationship Id="rId514" Type="http://schemas.openxmlformats.org/officeDocument/2006/relationships/hyperlink" Target="https://pbs.twimg.com/media/D1nVyY2XcAABf7_.jpg" TargetMode="External" /><Relationship Id="rId515" Type="http://schemas.openxmlformats.org/officeDocument/2006/relationships/hyperlink" Target="https://pbs.twimg.com/media/D2ILeQNX4AQo6-8.jpg" TargetMode="External" /><Relationship Id="rId516" Type="http://schemas.openxmlformats.org/officeDocument/2006/relationships/hyperlink" Target="https://pbs.twimg.com/media/D2ILeQNX4AQo6-8.jpg" TargetMode="External" /><Relationship Id="rId517" Type="http://schemas.openxmlformats.org/officeDocument/2006/relationships/hyperlink" Target="http://pbs.twimg.com/profile_images/464479910153551873/dWE2Fq2y_normal.jpeg" TargetMode="External" /><Relationship Id="rId518" Type="http://schemas.openxmlformats.org/officeDocument/2006/relationships/hyperlink" Target="https://twitter.com/#!/leannrimes/status/1064678402215407616" TargetMode="External" /><Relationship Id="rId519" Type="http://schemas.openxmlformats.org/officeDocument/2006/relationships/hyperlink" Target="https://twitter.com/#!/alfaromeoracing/status/1056576633275060224" TargetMode="External" /><Relationship Id="rId520" Type="http://schemas.openxmlformats.org/officeDocument/2006/relationships/hyperlink" Target="https://twitter.com/#!/goalies119/status/1063319231972982786" TargetMode="External" /><Relationship Id="rId521" Type="http://schemas.openxmlformats.org/officeDocument/2006/relationships/hyperlink" Target="https://twitter.com/#!/ducatiuk/status/1103328055743922178" TargetMode="External" /><Relationship Id="rId522" Type="http://schemas.openxmlformats.org/officeDocument/2006/relationships/hyperlink" Target="https://twitter.com/#!/goalies119/status/1063319231972982786" TargetMode="External" /><Relationship Id="rId523" Type="http://schemas.openxmlformats.org/officeDocument/2006/relationships/hyperlink" Target="https://twitter.com/#!/jayman0827/status/1103493884749987843" TargetMode="External" /><Relationship Id="rId524" Type="http://schemas.openxmlformats.org/officeDocument/2006/relationships/hyperlink" Target="https://twitter.com/#!/jayman0827/status/1103493884749987843" TargetMode="External" /><Relationship Id="rId525" Type="http://schemas.openxmlformats.org/officeDocument/2006/relationships/hyperlink" Target="https://twitter.com/#!/tw_mahesh/status/1103520656765808640" TargetMode="External" /><Relationship Id="rId526" Type="http://schemas.openxmlformats.org/officeDocument/2006/relationships/hyperlink" Target="https://twitter.com/#!/kuahmel/status/1103529763237388288" TargetMode="External" /><Relationship Id="rId527" Type="http://schemas.openxmlformats.org/officeDocument/2006/relationships/hyperlink" Target="https://twitter.com/#!/cctracey/status/1103558453262462976" TargetMode="External" /><Relationship Id="rId528" Type="http://schemas.openxmlformats.org/officeDocument/2006/relationships/hyperlink" Target="https://twitter.com/#!/d_s_c/status/1103581100016877568" TargetMode="External" /><Relationship Id="rId529" Type="http://schemas.openxmlformats.org/officeDocument/2006/relationships/hyperlink" Target="https://twitter.com/#!/a2bmototraining/status/1103592018943660032" TargetMode="External" /><Relationship Id="rId530" Type="http://schemas.openxmlformats.org/officeDocument/2006/relationships/hyperlink" Target="https://twitter.com/#!/woodsabergele/status/1103605980338769920" TargetMode="External" /><Relationship Id="rId531" Type="http://schemas.openxmlformats.org/officeDocument/2006/relationships/hyperlink" Target="https://twitter.com/#!/robs83636775/status/1103640042042548224" TargetMode="External" /><Relationship Id="rId532" Type="http://schemas.openxmlformats.org/officeDocument/2006/relationships/hyperlink" Target="https://twitter.com/#!/leannrimescib16/status/1103642566166142983" TargetMode="External" /><Relationship Id="rId533" Type="http://schemas.openxmlformats.org/officeDocument/2006/relationships/hyperlink" Target="https://twitter.com/#!/creationtech/status/1103725760131432448" TargetMode="External" /><Relationship Id="rId534" Type="http://schemas.openxmlformats.org/officeDocument/2006/relationships/hyperlink" Target="https://twitter.com/#!/imtschicago/status/1103728965091540993" TargetMode="External" /><Relationship Id="rId535" Type="http://schemas.openxmlformats.org/officeDocument/2006/relationships/hyperlink" Target="https://twitter.com/#!/holinergroup/status/1103752335778557952" TargetMode="External" /><Relationship Id="rId536" Type="http://schemas.openxmlformats.org/officeDocument/2006/relationships/hyperlink" Target="https://twitter.com/#!/brigittemunich/status/1103764650326482944" TargetMode="External" /><Relationship Id="rId537" Type="http://schemas.openxmlformats.org/officeDocument/2006/relationships/hyperlink" Target="https://twitter.com/#!/jazminholm/status/1103772536507125760" TargetMode="External" /><Relationship Id="rId538" Type="http://schemas.openxmlformats.org/officeDocument/2006/relationships/hyperlink" Target="https://twitter.com/#!/mounetjulien/status/1103780198951063553" TargetMode="External" /><Relationship Id="rId539" Type="http://schemas.openxmlformats.org/officeDocument/2006/relationships/hyperlink" Target="https://twitter.com/#!/drcnfzd/status/1103801919074529281" TargetMode="External" /><Relationship Id="rId540" Type="http://schemas.openxmlformats.org/officeDocument/2006/relationships/hyperlink" Target="https://twitter.com/#!/drcnfzd/status/1103801919074529281" TargetMode="External" /><Relationship Id="rId541" Type="http://schemas.openxmlformats.org/officeDocument/2006/relationships/hyperlink" Target="https://twitter.com/#!/drcnfzd/status/1103801919074529281" TargetMode="External" /><Relationship Id="rId542" Type="http://schemas.openxmlformats.org/officeDocument/2006/relationships/hyperlink" Target="https://twitter.com/#!/drcnfzd/status/1103801919074529281" TargetMode="External" /><Relationship Id="rId543" Type="http://schemas.openxmlformats.org/officeDocument/2006/relationships/hyperlink" Target="https://twitter.com/#!/drcnfzd/status/1103801919074529281" TargetMode="External" /><Relationship Id="rId544" Type="http://schemas.openxmlformats.org/officeDocument/2006/relationships/hyperlink" Target="https://twitter.com/#!/mtothaaz/status/1058014004738772992" TargetMode="External" /><Relationship Id="rId545" Type="http://schemas.openxmlformats.org/officeDocument/2006/relationships/hyperlink" Target="https://twitter.com/#!/mtothaaz/status/1103856253070176257" TargetMode="External" /><Relationship Id="rId546" Type="http://schemas.openxmlformats.org/officeDocument/2006/relationships/hyperlink" Target="https://twitter.com/#!/cleefhanger/status/1103951620923162626" TargetMode="External" /><Relationship Id="rId547" Type="http://schemas.openxmlformats.org/officeDocument/2006/relationships/hyperlink" Target="https://twitter.com/#!/usofallido/status/1103996855195746305" TargetMode="External" /><Relationship Id="rId548" Type="http://schemas.openxmlformats.org/officeDocument/2006/relationships/hyperlink" Target="https://twitter.com/#!/ronfsilva/status/1103662293865414656" TargetMode="External" /><Relationship Id="rId549" Type="http://schemas.openxmlformats.org/officeDocument/2006/relationships/hyperlink" Target="https://twitter.com/#!/ronfsilva/status/1104036344748273669" TargetMode="External" /><Relationship Id="rId550" Type="http://schemas.openxmlformats.org/officeDocument/2006/relationships/hyperlink" Target="https://twitter.com/#!/redpegmarketing/status/1104040230020136962" TargetMode="External" /><Relationship Id="rId551" Type="http://schemas.openxmlformats.org/officeDocument/2006/relationships/hyperlink" Target="https://twitter.com/#!/estebanpilar10/status/1104052803985657857" TargetMode="External" /><Relationship Id="rId552" Type="http://schemas.openxmlformats.org/officeDocument/2006/relationships/hyperlink" Target="https://twitter.com/#!/gocuar/status/1104072780579000320" TargetMode="External" /><Relationship Id="rId553" Type="http://schemas.openxmlformats.org/officeDocument/2006/relationships/hyperlink" Target="https://twitter.com/#!/carlofabio1/status/1104146323844980736" TargetMode="External" /><Relationship Id="rId554" Type="http://schemas.openxmlformats.org/officeDocument/2006/relationships/hyperlink" Target="https://twitter.com/#!/murphopolis/status/1104197183937699840" TargetMode="External" /><Relationship Id="rId555" Type="http://schemas.openxmlformats.org/officeDocument/2006/relationships/hyperlink" Target="https://twitter.com/#!/murphopolis/status/1104197183937699840" TargetMode="External" /><Relationship Id="rId556" Type="http://schemas.openxmlformats.org/officeDocument/2006/relationships/hyperlink" Target="https://twitter.com/#!/bliddan/status/539391372592414720" TargetMode="External" /><Relationship Id="rId557" Type="http://schemas.openxmlformats.org/officeDocument/2006/relationships/hyperlink" Target="https://twitter.com/#!/alysse_stasio/status/1104219830092288000" TargetMode="External" /><Relationship Id="rId558" Type="http://schemas.openxmlformats.org/officeDocument/2006/relationships/hyperlink" Target="https://twitter.com/#!/hortonmotor/status/1104289488854048769" TargetMode="External" /><Relationship Id="rId559" Type="http://schemas.openxmlformats.org/officeDocument/2006/relationships/hyperlink" Target="https://twitter.com/#!/jmesillett/status/1104330804564578304" TargetMode="External" /><Relationship Id="rId560" Type="http://schemas.openxmlformats.org/officeDocument/2006/relationships/hyperlink" Target="https://twitter.com/#!/jmesillett/status/1104330804564578304" TargetMode="External" /><Relationship Id="rId561" Type="http://schemas.openxmlformats.org/officeDocument/2006/relationships/hyperlink" Target="https://twitter.com/#!/jmesillett/status/1104330804564578304" TargetMode="External" /><Relationship Id="rId562" Type="http://schemas.openxmlformats.org/officeDocument/2006/relationships/hyperlink" Target="https://twitter.com/#!/jmesillett/status/1104330804564578304" TargetMode="External" /><Relationship Id="rId563" Type="http://schemas.openxmlformats.org/officeDocument/2006/relationships/hyperlink" Target="https://twitter.com/#!/jmesillett/status/1104330804564578304" TargetMode="External" /><Relationship Id="rId564" Type="http://schemas.openxmlformats.org/officeDocument/2006/relationships/hyperlink" Target="https://twitter.com/#!/dominicpurcei/status/1104345783204282369" TargetMode="External" /><Relationship Id="rId565" Type="http://schemas.openxmlformats.org/officeDocument/2006/relationships/hyperlink" Target="https://twitter.com/#!/eimor66/status/1104373159577440258" TargetMode="External" /><Relationship Id="rId566" Type="http://schemas.openxmlformats.org/officeDocument/2006/relationships/hyperlink" Target="https://twitter.com/#!/1863football/status/1104468198567694336" TargetMode="External" /><Relationship Id="rId567" Type="http://schemas.openxmlformats.org/officeDocument/2006/relationships/hyperlink" Target="https://twitter.com/#!/gestoertebeker/status/1104470283568799748" TargetMode="External" /><Relationship Id="rId568" Type="http://schemas.openxmlformats.org/officeDocument/2006/relationships/hyperlink" Target="https://twitter.com/#!/gestoertebeker/status/1104470283568799748" TargetMode="External" /><Relationship Id="rId569" Type="http://schemas.openxmlformats.org/officeDocument/2006/relationships/hyperlink" Target="https://twitter.com/#!/tomo_matsushima/status/1104528850644418560" TargetMode="External" /><Relationship Id="rId570" Type="http://schemas.openxmlformats.org/officeDocument/2006/relationships/hyperlink" Target="https://twitter.com/#!/vmuffatjeandet/status/1103762650738118656" TargetMode="External" /><Relationship Id="rId571" Type="http://schemas.openxmlformats.org/officeDocument/2006/relationships/hyperlink" Target="https://twitter.com/#!/albator7438/status/1104676937723715585" TargetMode="External" /><Relationship Id="rId572" Type="http://schemas.openxmlformats.org/officeDocument/2006/relationships/hyperlink" Target="https://twitter.com/#!/trevorbranton/status/1104679373616152577" TargetMode="External" /><Relationship Id="rId573" Type="http://schemas.openxmlformats.org/officeDocument/2006/relationships/hyperlink" Target="https://twitter.com/#!/mexicogp/status/1054372054210936832" TargetMode="External" /><Relationship Id="rId574" Type="http://schemas.openxmlformats.org/officeDocument/2006/relationships/hyperlink" Target="https://twitter.com/#!/crazyho00313839/status/1104768955028328453" TargetMode="External" /><Relationship Id="rId575" Type="http://schemas.openxmlformats.org/officeDocument/2006/relationships/hyperlink" Target="https://twitter.com/#!/crazyho00313839/status/1104768955028328453" TargetMode="External" /><Relationship Id="rId576" Type="http://schemas.openxmlformats.org/officeDocument/2006/relationships/hyperlink" Target="https://twitter.com/#!/movemberireland/status/631729410173894656" TargetMode="External" /><Relationship Id="rId577" Type="http://schemas.openxmlformats.org/officeDocument/2006/relationships/hyperlink" Target="https://twitter.com/#!/bethunemaurice/status/1104797230286942209" TargetMode="External" /><Relationship Id="rId578" Type="http://schemas.openxmlformats.org/officeDocument/2006/relationships/hyperlink" Target="https://twitter.com/#!/bethunemaurice/status/1104797230286942209" TargetMode="External" /><Relationship Id="rId579" Type="http://schemas.openxmlformats.org/officeDocument/2006/relationships/hyperlink" Target="https://twitter.com/#!/chrisbeattie40/status/1104823987358580736" TargetMode="External" /><Relationship Id="rId580" Type="http://schemas.openxmlformats.org/officeDocument/2006/relationships/hyperlink" Target="https://twitter.com/#!/samtalkssex/status/1104898160135204864" TargetMode="External" /><Relationship Id="rId581" Type="http://schemas.openxmlformats.org/officeDocument/2006/relationships/hyperlink" Target="https://twitter.com/#!/smchstrack/status/395929873807441920" TargetMode="External" /><Relationship Id="rId582" Type="http://schemas.openxmlformats.org/officeDocument/2006/relationships/hyperlink" Target="https://twitter.com/#!/iminbreeder/status/1104942264030318592" TargetMode="External" /><Relationship Id="rId583" Type="http://schemas.openxmlformats.org/officeDocument/2006/relationships/hyperlink" Target="https://twitter.com/#!/mhrashman/status/1105063970594086912" TargetMode="External" /><Relationship Id="rId584" Type="http://schemas.openxmlformats.org/officeDocument/2006/relationships/hyperlink" Target="https://twitter.com/#!/mhrashman/status/1105063970594086912" TargetMode="External" /><Relationship Id="rId585" Type="http://schemas.openxmlformats.org/officeDocument/2006/relationships/hyperlink" Target="https://twitter.com/#!/steven_g_martin/status/1105101223504605186" TargetMode="External" /><Relationship Id="rId586" Type="http://schemas.openxmlformats.org/officeDocument/2006/relationships/hyperlink" Target="https://twitter.com/#!/mobroscot/status/1105176463421071362" TargetMode="External" /><Relationship Id="rId587" Type="http://schemas.openxmlformats.org/officeDocument/2006/relationships/hyperlink" Target="https://twitter.com/#!/engineertr1g/status/1105185864509022208" TargetMode="External" /><Relationship Id="rId588" Type="http://schemas.openxmlformats.org/officeDocument/2006/relationships/hyperlink" Target="https://twitter.com/#!/donald26637137/status/1105208115392331782" TargetMode="External" /><Relationship Id="rId589" Type="http://schemas.openxmlformats.org/officeDocument/2006/relationships/hyperlink" Target="https://twitter.com/#!/charlie69446075/status/1105143747770310656" TargetMode="External" /><Relationship Id="rId590" Type="http://schemas.openxmlformats.org/officeDocument/2006/relationships/hyperlink" Target="https://twitter.com/#!/annebreakeyhart/status/1105224436297486337" TargetMode="External" /><Relationship Id="rId591" Type="http://schemas.openxmlformats.org/officeDocument/2006/relationships/hyperlink" Target="https://twitter.com/#!/scottco/status/1105265427683385344" TargetMode="External" /><Relationship Id="rId592" Type="http://schemas.openxmlformats.org/officeDocument/2006/relationships/hyperlink" Target="https://twitter.com/#!/barbhairshop/status/1105342138382934017" TargetMode="External" /><Relationship Id="rId593" Type="http://schemas.openxmlformats.org/officeDocument/2006/relationships/hyperlink" Target="https://twitter.com/#!/martacuellar4/status/1105352573832302592" TargetMode="External" /><Relationship Id="rId594" Type="http://schemas.openxmlformats.org/officeDocument/2006/relationships/hyperlink" Target="https://twitter.com/#!/alex_muc86/status/1105375908876206080" TargetMode="External" /><Relationship Id="rId595" Type="http://schemas.openxmlformats.org/officeDocument/2006/relationships/hyperlink" Target="https://twitter.com/#!/ceipsangil/status/1103059689259102208" TargetMode="External" /><Relationship Id="rId596" Type="http://schemas.openxmlformats.org/officeDocument/2006/relationships/hyperlink" Target="https://twitter.com/#!/isabelmarinero/status/1105395128729042946" TargetMode="External" /><Relationship Id="rId597" Type="http://schemas.openxmlformats.org/officeDocument/2006/relationships/hyperlink" Target="https://twitter.com/#!/devxvda/status/1105404679905787904" TargetMode="External" /><Relationship Id="rId598" Type="http://schemas.openxmlformats.org/officeDocument/2006/relationships/hyperlink" Target="https://twitter.com/#!/thegymgroup/status/1062805204465258497" TargetMode="External" /><Relationship Id="rId599" Type="http://schemas.openxmlformats.org/officeDocument/2006/relationships/hyperlink" Target="https://twitter.com/#!/dangeezer3/status/1105405513934798849" TargetMode="External" /><Relationship Id="rId600" Type="http://schemas.openxmlformats.org/officeDocument/2006/relationships/hyperlink" Target="https://twitter.com/#!/mannanzaheer/status/1105436072245452807" TargetMode="External" /><Relationship Id="rId601" Type="http://schemas.openxmlformats.org/officeDocument/2006/relationships/hyperlink" Target="https://twitter.com/#!/tomastpcosta/status/1105448078746832896" TargetMode="External" /><Relationship Id="rId602" Type="http://schemas.openxmlformats.org/officeDocument/2006/relationships/hyperlink" Target="https://twitter.com/#!/tomastpcosta/status/1105448078746832896" TargetMode="External" /><Relationship Id="rId603" Type="http://schemas.openxmlformats.org/officeDocument/2006/relationships/hyperlink" Target="https://twitter.com/#!/link_mag/status/1105442891307069441" TargetMode="External" /><Relationship Id="rId604" Type="http://schemas.openxmlformats.org/officeDocument/2006/relationships/hyperlink" Target="https://twitter.com/#!/bpoolmusicrun/status/1105475576624828417" TargetMode="External" /><Relationship Id="rId605" Type="http://schemas.openxmlformats.org/officeDocument/2006/relationships/hyperlink" Target="https://twitter.com/#!/havebike/status/1105478055676571648" TargetMode="External" /><Relationship Id="rId606" Type="http://schemas.openxmlformats.org/officeDocument/2006/relationships/hyperlink" Target="https://twitter.com/#!/artstmi/status/1105492267245101056" TargetMode="External" /><Relationship Id="rId607" Type="http://schemas.openxmlformats.org/officeDocument/2006/relationships/hyperlink" Target="https://twitter.com/#!/mymazinlife/status/1105603647755317249" TargetMode="External" /><Relationship Id="rId608" Type="http://schemas.openxmlformats.org/officeDocument/2006/relationships/hyperlink" Target="https://twitter.com/#!/unrulyco/status/1105865138777792512" TargetMode="External" /><Relationship Id="rId609" Type="http://schemas.openxmlformats.org/officeDocument/2006/relationships/hyperlink" Target="https://twitter.com/#!/unrulyco/status/1105865138777792512" TargetMode="External" /><Relationship Id="rId610" Type="http://schemas.openxmlformats.org/officeDocument/2006/relationships/hyperlink" Target="https://twitter.com/#!/acredite_co/status/1105962156678414336" TargetMode="External" /><Relationship Id="rId611" Type="http://schemas.openxmlformats.org/officeDocument/2006/relationships/hyperlink" Target="https://twitter.com/#!/rtmonson/status/1106008013880610816" TargetMode="External" /><Relationship Id="rId612" Type="http://schemas.openxmlformats.org/officeDocument/2006/relationships/hyperlink" Target="https://twitter.com/#!/bunckie/status/1106164332205875201" TargetMode="External" /><Relationship Id="rId613" Type="http://schemas.openxmlformats.org/officeDocument/2006/relationships/hyperlink" Target="https://twitter.com/#!/ecuadordon/status/1106203504404762625" TargetMode="External" /><Relationship Id="rId614" Type="http://schemas.openxmlformats.org/officeDocument/2006/relationships/hyperlink" Target="https://twitter.com/#!/ecuadordon/status/1106203504404762625" TargetMode="External" /><Relationship Id="rId615" Type="http://schemas.openxmlformats.org/officeDocument/2006/relationships/hyperlink" Target="https://twitter.com/#!/ruby_redsky/status/1106272817790808064" TargetMode="External" /><Relationship Id="rId616" Type="http://schemas.openxmlformats.org/officeDocument/2006/relationships/hyperlink" Target="https://twitter.com/#!/happydogsocial/status/1106293687955439616" TargetMode="External" /><Relationship Id="rId617" Type="http://schemas.openxmlformats.org/officeDocument/2006/relationships/hyperlink" Target="https://twitter.com/#!/blackdiamondbdn/status/1106294272586907649" TargetMode="External" /><Relationship Id="rId618" Type="http://schemas.openxmlformats.org/officeDocument/2006/relationships/hyperlink" Target="https://twitter.com/#!/zorro_7cu/status/1106300792317734912" TargetMode="External" /><Relationship Id="rId619" Type="http://schemas.openxmlformats.org/officeDocument/2006/relationships/hyperlink" Target="https://twitter.com/#!/blueskieschina/status/1106376618648330240" TargetMode="External" /><Relationship Id="rId620" Type="http://schemas.openxmlformats.org/officeDocument/2006/relationships/hyperlink" Target="https://twitter.com/#!/maggiesmersey/status/1106586231431970816" TargetMode="External" /><Relationship Id="rId621" Type="http://schemas.openxmlformats.org/officeDocument/2006/relationships/hyperlink" Target="https://twitter.com/#!/gpsconsultingco/status/1106712964176977921" TargetMode="External" /><Relationship Id="rId622" Type="http://schemas.openxmlformats.org/officeDocument/2006/relationships/hyperlink" Target="https://twitter.com/#!/chaonaut/status/1106815538561511424" TargetMode="External" /><Relationship Id="rId623" Type="http://schemas.openxmlformats.org/officeDocument/2006/relationships/hyperlink" Target="https://twitter.com/#!/frunk_1138/status/1106829888806371328" TargetMode="External" /><Relationship Id="rId624" Type="http://schemas.openxmlformats.org/officeDocument/2006/relationships/hyperlink" Target="https://twitter.com/#!/fmp0ja/status/1106917690801704960" TargetMode="External" /><Relationship Id="rId625" Type="http://schemas.openxmlformats.org/officeDocument/2006/relationships/hyperlink" Target="https://twitter.com/#!/gainhealthcamp/status/1107001810223616000" TargetMode="External" /><Relationship Id="rId626" Type="http://schemas.openxmlformats.org/officeDocument/2006/relationships/hyperlink" Target="https://twitter.com/#!/dinfomall/status/1107001706397814784" TargetMode="External" /><Relationship Id="rId627" Type="http://schemas.openxmlformats.org/officeDocument/2006/relationships/hyperlink" Target="https://twitter.com/#!/game_devbot/status/1107001871141662720" TargetMode="External" /><Relationship Id="rId628" Type="http://schemas.openxmlformats.org/officeDocument/2006/relationships/hyperlink" Target="https://twitter.com/#!/pasys/status/1107002430456119296" TargetMode="External" /><Relationship Id="rId629" Type="http://schemas.openxmlformats.org/officeDocument/2006/relationships/hyperlink" Target="https://twitter.com/#!/stevedickernl/status/1107021472122486784" TargetMode="External" /><Relationship Id="rId630" Type="http://schemas.openxmlformats.org/officeDocument/2006/relationships/hyperlink" Target="https://twitter.com/#!/stevedickernl/status/1107021472122486784" TargetMode="External" /><Relationship Id="rId631" Type="http://schemas.openxmlformats.org/officeDocument/2006/relationships/hyperlink" Target="https://twitter.com/#!/tape_business/status/1107037794084491266" TargetMode="External" /><Relationship Id="rId632" Type="http://schemas.openxmlformats.org/officeDocument/2006/relationships/hyperlink" Target="https://twitter.com/#!/evwanttobe/status/1107042053207347200" TargetMode="External" /><Relationship Id="rId633" Type="http://schemas.openxmlformats.org/officeDocument/2006/relationships/hyperlink" Target="https://twitter.com/#!/_cloudsolutions/status/1063059268218376192" TargetMode="External" /><Relationship Id="rId634" Type="http://schemas.openxmlformats.org/officeDocument/2006/relationships/hyperlink" Target="https://twitter.com/#!/alybnorah/status/1107187100233990144" TargetMode="External" /><Relationship Id="rId635" Type="http://schemas.openxmlformats.org/officeDocument/2006/relationships/hyperlink" Target="https://twitter.com/#!/dmahonesq/status/1107267807039946753" TargetMode="External" /><Relationship Id="rId636" Type="http://schemas.openxmlformats.org/officeDocument/2006/relationships/hyperlink" Target="https://twitter.com/#!/denizelevett/status/1107312646116790272" TargetMode="External" /><Relationship Id="rId637" Type="http://schemas.openxmlformats.org/officeDocument/2006/relationships/hyperlink" Target="https://twitter.com/#!/juanisidro/status/1107315312679100424" TargetMode="External" /><Relationship Id="rId638" Type="http://schemas.openxmlformats.org/officeDocument/2006/relationships/hyperlink" Target="https://twitter.com/#!/swrve_inc/status/1107341384539869187" TargetMode="External" /><Relationship Id="rId639" Type="http://schemas.openxmlformats.org/officeDocument/2006/relationships/hyperlink" Target="https://twitter.com/#!/nogwashere/status/1106963343724761088" TargetMode="External" /><Relationship Id="rId640" Type="http://schemas.openxmlformats.org/officeDocument/2006/relationships/hyperlink" Target="https://twitter.com/#!/nogwashere/status/1107371033542184960" TargetMode="External" /><Relationship Id="rId641" Type="http://schemas.openxmlformats.org/officeDocument/2006/relationships/hyperlink" Target="https://twitter.com/#!/crouchendplayrs/status/1107256952285999104" TargetMode="External" /><Relationship Id="rId642" Type="http://schemas.openxmlformats.org/officeDocument/2006/relationships/hyperlink" Target="https://twitter.com/#!/rebequah1/status/1107386779924160514" TargetMode="External" /><Relationship Id="rId643" Type="http://schemas.openxmlformats.org/officeDocument/2006/relationships/hyperlink" Target="https://twitter.com/#!/alisonbirtle/status/1107394796388339712" TargetMode="External" /><Relationship Id="rId644" Type="http://schemas.openxmlformats.org/officeDocument/2006/relationships/hyperlink" Target="https://twitter.com/#!/movemberjp/status/1066367214914220033" TargetMode="External" /><Relationship Id="rId645" Type="http://schemas.openxmlformats.org/officeDocument/2006/relationships/hyperlink" Target="https://twitter.com/#!/movemberjp/status/1101475507340664832" TargetMode="External" /><Relationship Id="rId646" Type="http://schemas.openxmlformats.org/officeDocument/2006/relationships/hyperlink" Target="https://twitter.com/#!/movemberjp/status/1106915140866203648" TargetMode="External" /><Relationship Id="rId647" Type="http://schemas.openxmlformats.org/officeDocument/2006/relationships/hyperlink" Target="https://twitter.com/#!/movemberjp/status/1106916907863543808" TargetMode="External" /><Relationship Id="rId648" Type="http://schemas.openxmlformats.org/officeDocument/2006/relationships/hyperlink" Target="https://twitter.com/#!/mutual_master/status/1107491979426816000" TargetMode="External" /><Relationship Id="rId649" Type="http://schemas.openxmlformats.org/officeDocument/2006/relationships/hyperlink" Target="https://twitter.com/#!/mutual_master/status/1107494145063444480" TargetMode="External" /><Relationship Id="rId650" Type="http://schemas.openxmlformats.org/officeDocument/2006/relationships/hyperlink" Target="https://twitter.com/#!/dclark3105/status/1107647803885527041" TargetMode="External" /><Relationship Id="rId651" Type="http://schemas.openxmlformats.org/officeDocument/2006/relationships/hyperlink" Target="https://twitter.com/#!/dclark3105/status/1107647803885527041" TargetMode="External" /><Relationship Id="rId652" Type="http://schemas.openxmlformats.org/officeDocument/2006/relationships/hyperlink" Target="https://twitter.com/#!/dclark3105/status/1107647803885527041" TargetMode="External" /><Relationship Id="rId653" Type="http://schemas.openxmlformats.org/officeDocument/2006/relationships/hyperlink" Target="https://twitter.com/#!/dclark3105/status/1107647803885527041" TargetMode="External" /><Relationship Id="rId654" Type="http://schemas.openxmlformats.org/officeDocument/2006/relationships/hyperlink" Target="https://twitter.com/#!/dclark3105/status/1107647803885527041" TargetMode="External" /><Relationship Id="rId655" Type="http://schemas.openxmlformats.org/officeDocument/2006/relationships/hyperlink" Target="https://twitter.com/#!/dclark3105/status/1107647803885527041" TargetMode="External" /><Relationship Id="rId656" Type="http://schemas.openxmlformats.org/officeDocument/2006/relationships/hyperlink" Target="https://twitter.com/#!/dclark3105/status/1107647803885527041" TargetMode="External" /><Relationship Id="rId657" Type="http://schemas.openxmlformats.org/officeDocument/2006/relationships/hyperlink" Target="https://twitter.com/#!/dclark3105/status/1107647803885527041" TargetMode="External" /><Relationship Id="rId658" Type="http://schemas.openxmlformats.org/officeDocument/2006/relationships/hyperlink" Target="https://twitter.com/#!/dclark3105/status/1107647803885527041" TargetMode="External" /><Relationship Id="rId659" Type="http://schemas.openxmlformats.org/officeDocument/2006/relationships/hyperlink" Target="https://twitter.com/#!/jpearso13006496/status/1107654296680759296" TargetMode="External" /><Relationship Id="rId660" Type="http://schemas.openxmlformats.org/officeDocument/2006/relationships/hyperlink" Target="https://twitter.com/#!/27orchard/status/1107656474233397250" TargetMode="External" /><Relationship Id="rId661" Type="http://schemas.openxmlformats.org/officeDocument/2006/relationships/hyperlink" Target="https://twitter.com/#!/sifktka/status/1064163439684214785" TargetMode="External" /><Relationship Id="rId662" Type="http://schemas.openxmlformats.org/officeDocument/2006/relationships/hyperlink" Target="https://twitter.com/#!/thilakhr/status/1107670629942099969" TargetMode="External" /><Relationship Id="rId663" Type="http://schemas.openxmlformats.org/officeDocument/2006/relationships/hyperlink" Target="https://twitter.com/#!/sifktka/status/1064172532507435008" TargetMode="External" /><Relationship Id="rId664" Type="http://schemas.openxmlformats.org/officeDocument/2006/relationships/hyperlink" Target="https://twitter.com/#!/sifktka/status/1064172074128691200" TargetMode="External" /><Relationship Id="rId665" Type="http://schemas.openxmlformats.org/officeDocument/2006/relationships/hyperlink" Target="https://twitter.com/#!/sifktka/status/1064170902827474944" TargetMode="External" /><Relationship Id="rId666" Type="http://schemas.openxmlformats.org/officeDocument/2006/relationships/hyperlink" Target="https://twitter.com/#!/sifktka/status/1064168898201862144" TargetMode="External" /><Relationship Id="rId667" Type="http://schemas.openxmlformats.org/officeDocument/2006/relationships/hyperlink" Target="https://twitter.com/#!/thilakhr/status/1107670581594345473" TargetMode="External" /><Relationship Id="rId668" Type="http://schemas.openxmlformats.org/officeDocument/2006/relationships/hyperlink" Target="https://twitter.com/#!/thilakhr/status/1107670595452309504" TargetMode="External" /><Relationship Id="rId669" Type="http://schemas.openxmlformats.org/officeDocument/2006/relationships/hyperlink" Target="https://twitter.com/#!/thilakhr/status/1107670607146053634" TargetMode="External" /><Relationship Id="rId670" Type="http://schemas.openxmlformats.org/officeDocument/2006/relationships/hyperlink" Target="https://twitter.com/#!/thilakhr/status/1107670617665331200" TargetMode="External" /><Relationship Id="rId671" Type="http://schemas.openxmlformats.org/officeDocument/2006/relationships/hyperlink" Target="https://twitter.com/#!/thilakhr/status/1107670629942099969" TargetMode="External" /><Relationship Id="rId672" Type="http://schemas.openxmlformats.org/officeDocument/2006/relationships/hyperlink" Target="https://twitter.com/#!/elvinbox/status/1103692325681803265" TargetMode="External" /><Relationship Id="rId673" Type="http://schemas.openxmlformats.org/officeDocument/2006/relationships/hyperlink" Target="https://twitter.com/#!/silverhiker1/status/1103969846440718337" TargetMode="External" /><Relationship Id="rId674" Type="http://schemas.openxmlformats.org/officeDocument/2006/relationships/hyperlink" Target="https://twitter.com/#!/chrisjcoates/status/1105001862288293888" TargetMode="External" /><Relationship Id="rId675" Type="http://schemas.openxmlformats.org/officeDocument/2006/relationships/hyperlink" Target="https://twitter.com/#!/elvinbox/status/1103696934798270465" TargetMode="External" /><Relationship Id="rId676" Type="http://schemas.openxmlformats.org/officeDocument/2006/relationships/hyperlink" Target="https://twitter.com/#!/silverhiker1/status/1103969846440718337" TargetMode="External" /><Relationship Id="rId677" Type="http://schemas.openxmlformats.org/officeDocument/2006/relationships/hyperlink" Target="https://twitter.com/#!/chrisjcoates/status/1105001862288293888" TargetMode="External" /><Relationship Id="rId678" Type="http://schemas.openxmlformats.org/officeDocument/2006/relationships/hyperlink" Target="https://twitter.com/#!/elvinbox/status/1103696934798270465" TargetMode="External" /><Relationship Id="rId679" Type="http://schemas.openxmlformats.org/officeDocument/2006/relationships/hyperlink" Target="https://twitter.com/#!/elvinbox/status/1104801226636566528" TargetMode="External" /><Relationship Id="rId680" Type="http://schemas.openxmlformats.org/officeDocument/2006/relationships/hyperlink" Target="https://twitter.com/#!/elvinbox/status/1105820516127068162" TargetMode="External" /><Relationship Id="rId681" Type="http://schemas.openxmlformats.org/officeDocument/2006/relationships/hyperlink" Target="https://twitter.com/#!/elvinbox/status/1106134086245146624" TargetMode="External" /><Relationship Id="rId682" Type="http://schemas.openxmlformats.org/officeDocument/2006/relationships/hyperlink" Target="https://twitter.com/#!/silverhiker1/status/1106136573937098753" TargetMode="External" /><Relationship Id="rId683" Type="http://schemas.openxmlformats.org/officeDocument/2006/relationships/hyperlink" Target="https://twitter.com/#!/chrisjcoates/status/1106144315988996101" TargetMode="External" /><Relationship Id="rId684" Type="http://schemas.openxmlformats.org/officeDocument/2006/relationships/hyperlink" Target="https://twitter.com/#!/elvinbox/status/1106134086245146624" TargetMode="External" /><Relationship Id="rId685" Type="http://schemas.openxmlformats.org/officeDocument/2006/relationships/hyperlink" Target="https://twitter.com/#!/silverhiker1/status/1106136573937098753" TargetMode="External" /><Relationship Id="rId686" Type="http://schemas.openxmlformats.org/officeDocument/2006/relationships/hyperlink" Target="https://twitter.com/#!/chrisjcoates/status/1106144315988996101" TargetMode="External" /><Relationship Id="rId687" Type="http://schemas.openxmlformats.org/officeDocument/2006/relationships/hyperlink" Target="https://twitter.com/#!/elvinbox/status/1106134086245146624" TargetMode="External" /><Relationship Id="rId688" Type="http://schemas.openxmlformats.org/officeDocument/2006/relationships/hyperlink" Target="https://twitter.com/#!/silverhiker1/status/1106136573937098753" TargetMode="External" /><Relationship Id="rId689" Type="http://schemas.openxmlformats.org/officeDocument/2006/relationships/hyperlink" Target="https://twitter.com/#!/chrisjcoates/status/1106144315988996101" TargetMode="External" /><Relationship Id="rId690" Type="http://schemas.openxmlformats.org/officeDocument/2006/relationships/hyperlink" Target="https://twitter.com/#!/elvinbox/status/1106134086245146624" TargetMode="External" /><Relationship Id="rId691" Type="http://schemas.openxmlformats.org/officeDocument/2006/relationships/hyperlink" Target="https://twitter.com/#!/silverhiker1/status/1103969846440718337" TargetMode="External" /><Relationship Id="rId692" Type="http://schemas.openxmlformats.org/officeDocument/2006/relationships/hyperlink" Target="https://twitter.com/#!/silverhiker1/status/1106136573937098753" TargetMode="External" /><Relationship Id="rId693" Type="http://schemas.openxmlformats.org/officeDocument/2006/relationships/hyperlink" Target="https://twitter.com/#!/chrisjcoates/status/1105001862288293888" TargetMode="External" /><Relationship Id="rId694" Type="http://schemas.openxmlformats.org/officeDocument/2006/relationships/hyperlink" Target="https://twitter.com/#!/chrisjcoates/status/1106144315988996101" TargetMode="External" /><Relationship Id="rId695" Type="http://schemas.openxmlformats.org/officeDocument/2006/relationships/hyperlink" Target="https://twitter.com/#!/elvinbox/status/1103696934798270465" TargetMode="External" /><Relationship Id="rId696" Type="http://schemas.openxmlformats.org/officeDocument/2006/relationships/hyperlink" Target="https://twitter.com/#!/elvinbox/status/1106134086245146624" TargetMode="External" /><Relationship Id="rId697" Type="http://schemas.openxmlformats.org/officeDocument/2006/relationships/hyperlink" Target="https://twitter.com/#!/silverhiker1/status/1103969846440718337" TargetMode="External" /><Relationship Id="rId698" Type="http://schemas.openxmlformats.org/officeDocument/2006/relationships/hyperlink" Target="https://twitter.com/#!/silverhiker1/status/1106136573937098753" TargetMode="External" /><Relationship Id="rId699" Type="http://schemas.openxmlformats.org/officeDocument/2006/relationships/hyperlink" Target="https://twitter.com/#!/chrisjcoates/status/1105001862288293888" TargetMode="External" /><Relationship Id="rId700" Type="http://schemas.openxmlformats.org/officeDocument/2006/relationships/hyperlink" Target="https://twitter.com/#!/chrisjcoates/status/1106144315988996101" TargetMode="External" /><Relationship Id="rId701" Type="http://schemas.openxmlformats.org/officeDocument/2006/relationships/hyperlink" Target="https://twitter.com/#!/elvinbox/status/1103696934798270465" TargetMode="External" /><Relationship Id="rId702" Type="http://schemas.openxmlformats.org/officeDocument/2006/relationships/hyperlink" Target="https://twitter.com/#!/elvinbox/status/1106134086245146624" TargetMode="External" /><Relationship Id="rId703" Type="http://schemas.openxmlformats.org/officeDocument/2006/relationships/hyperlink" Target="https://twitter.com/#!/silverhiker1/status/1106136573937098753" TargetMode="External" /><Relationship Id="rId704" Type="http://schemas.openxmlformats.org/officeDocument/2006/relationships/hyperlink" Target="https://twitter.com/#!/chrisjcoates/status/1106144315988996101" TargetMode="External" /><Relationship Id="rId705" Type="http://schemas.openxmlformats.org/officeDocument/2006/relationships/hyperlink" Target="https://twitter.com/#!/elvinbox/status/1106134086245146624" TargetMode="External" /><Relationship Id="rId706" Type="http://schemas.openxmlformats.org/officeDocument/2006/relationships/hyperlink" Target="https://twitter.com/#!/silverhiker1/status/1103969846440718337" TargetMode="External" /><Relationship Id="rId707" Type="http://schemas.openxmlformats.org/officeDocument/2006/relationships/hyperlink" Target="https://twitter.com/#!/silverhiker1/status/1106136573937098753" TargetMode="External" /><Relationship Id="rId708" Type="http://schemas.openxmlformats.org/officeDocument/2006/relationships/hyperlink" Target="https://twitter.com/#!/chrisjcoates/status/1105001862288293888" TargetMode="External" /><Relationship Id="rId709" Type="http://schemas.openxmlformats.org/officeDocument/2006/relationships/hyperlink" Target="https://twitter.com/#!/chrisjcoates/status/1106144315988996101" TargetMode="External" /><Relationship Id="rId710" Type="http://schemas.openxmlformats.org/officeDocument/2006/relationships/hyperlink" Target="https://twitter.com/#!/elvinbox/status/1103696934798270465" TargetMode="External" /><Relationship Id="rId711" Type="http://schemas.openxmlformats.org/officeDocument/2006/relationships/hyperlink" Target="https://twitter.com/#!/elvinbox/status/1106134086245146624" TargetMode="External" /><Relationship Id="rId712" Type="http://schemas.openxmlformats.org/officeDocument/2006/relationships/hyperlink" Target="https://twitter.com/#!/silverhiker1/status/1103969846440718337" TargetMode="External" /><Relationship Id="rId713" Type="http://schemas.openxmlformats.org/officeDocument/2006/relationships/hyperlink" Target="https://twitter.com/#!/silverhiker1/status/1106136573937098753" TargetMode="External" /><Relationship Id="rId714" Type="http://schemas.openxmlformats.org/officeDocument/2006/relationships/hyperlink" Target="https://twitter.com/#!/chrisjcoates/status/1105001862288293888" TargetMode="External" /><Relationship Id="rId715" Type="http://schemas.openxmlformats.org/officeDocument/2006/relationships/hyperlink" Target="https://twitter.com/#!/chrisjcoates/status/1106144315988996101" TargetMode="External" /><Relationship Id="rId716" Type="http://schemas.openxmlformats.org/officeDocument/2006/relationships/hyperlink" Target="https://twitter.com/#!/elvinbox/status/1103696934798270465" TargetMode="External" /><Relationship Id="rId717" Type="http://schemas.openxmlformats.org/officeDocument/2006/relationships/hyperlink" Target="https://twitter.com/#!/elvinbox/status/1106134086245146624" TargetMode="External" /><Relationship Id="rId718" Type="http://schemas.openxmlformats.org/officeDocument/2006/relationships/hyperlink" Target="https://twitter.com/#!/elvinbox/status/1106520436937031680" TargetMode="External" /><Relationship Id="rId719" Type="http://schemas.openxmlformats.org/officeDocument/2006/relationships/hyperlink" Target="https://twitter.com/#!/silverhiker1/status/1103969846440718337" TargetMode="External" /><Relationship Id="rId720" Type="http://schemas.openxmlformats.org/officeDocument/2006/relationships/hyperlink" Target="https://twitter.com/#!/silverhiker1/status/1103969846440718337" TargetMode="External" /><Relationship Id="rId721" Type="http://schemas.openxmlformats.org/officeDocument/2006/relationships/hyperlink" Target="https://twitter.com/#!/silverhiker1/status/1103969846440718337" TargetMode="External" /><Relationship Id="rId722" Type="http://schemas.openxmlformats.org/officeDocument/2006/relationships/hyperlink" Target="https://twitter.com/#!/silverhiker1/status/1106136573937098753" TargetMode="External" /><Relationship Id="rId723" Type="http://schemas.openxmlformats.org/officeDocument/2006/relationships/hyperlink" Target="https://twitter.com/#!/silverhiker1/status/1106136573937098753" TargetMode="External" /><Relationship Id="rId724" Type="http://schemas.openxmlformats.org/officeDocument/2006/relationships/hyperlink" Target="https://twitter.com/#!/chrisjcoates/status/1106144315988996101" TargetMode="External" /><Relationship Id="rId725" Type="http://schemas.openxmlformats.org/officeDocument/2006/relationships/hyperlink" Target="https://twitter.com/#!/elvinbox/status/1106134086245146624" TargetMode="External" /><Relationship Id="rId726" Type="http://schemas.openxmlformats.org/officeDocument/2006/relationships/hyperlink" Target="https://twitter.com/#!/elvinbox/status/1107364000751407105" TargetMode="External" /><Relationship Id="rId727" Type="http://schemas.openxmlformats.org/officeDocument/2006/relationships/hyperlink" Target="https://twitter.com/#!/elvinbox/status/1107364000751407105" TargetMode="External" /><Relationship Id="rId728" Type="http://schemas.openxmlformats.org/officeDocument/2006/relationships/hyperlink" Target="https://twitter.com/#!/alisonbirtle/status/1107394796388339712" TargetMode="External" /><Relationship Id="rId729" Type="http://schemas.openxmlformats.org/officeDocument/2006/relationships/hyperlink" Target="https://twitter.com/#!/chrisjcoates/status/1105001862288293888" TargetMode="External" /><Relationship Id="rId730" Type="http://schemas.openxmlformats.org/officeDocument/2006/relationships/hyperlink" Target="https://twitter.com/#!/elvinbox/status/1103696934798270465" TargetMode="External" /><Relationship Id="rId731" Type="http://schemas.openxmlformats.org/officeDocument/2006/relationships/hyperlink" Target="https://twitter.com/#!/elvinbox/status/1107364000751407105" TargetMode="External" /><Relationship Id="rId732" Type="http://schemas.openxmlformats.org/officeDocument/2006/relationships/hyperlink" Target="https://twitter.com/#!/alisonbirtle/status/1107394796388339712" TargetMode="External" /><Relationship Id="rId733" Type="http://schemas.openxmlformats.org/officeDocument/2006/relationships/hyperlink" Target="https://twitter.com/#!/alisonbirtle/status/1107394796388339712" TargetMode="External" /><Relationship Id="rId734" Type="http://schemas.openxmlformats.org/officeDocument/2006/relationships/hyperlink" Target="https://twitter.com/#!/alisonbirtle/status/1107394796388339712" TargetMode="External" /><Relationship Id="rId735" Type="http://schemas.openxmlformats.org/officeDocument/2006/relationships/hyperlink" Target="https://twitter.com/#!/alisonbirtle/status/1107394796388339712" TargetMode="External" /><Relationship Id="rId736" Type="http://schemas.openxmlformats.org/officeDocument/2006/relationships/hyperlink" Target="https://twitter.com/#!/alisonbirtle/status/1107394796388339712" TargetMode="External" /><Relationship Id="rId737" Type="http://schemas.openxmlformats.org/officeDocument/2006/relationships/hyperlink" Target="https://twitter.com/#!/alisonbirtle/status/1107394796388339712" TargetMode="External" /><Relationship Id="rId738" Type="http://schemas.openxmlformats.org/officeDocument/2006/relationships/hyperlink" Target="https://twitter.com/#!/alisonbirtle/status/1107394796388339712" TargetMode="External" /><Relationship Id="rId739" Type="http://schemas.openxmlformats.org/officeDocument/2006/relationships/hyperlink" Target="https://twitter.com/#!/elvinbox/status/1107364000751407105" TargetMode="External" /><Relationship Id="rId740" Type="http://schemas.openxmlformats.org/officeDocument/2006/relationships/hyperlink" Target="https://twitter.com/#!/elvinbox/status/1107364000751407105" TargetMode="External" /><Relationship Id="rId741" Type="http://schemas.openxmlformats.org/officeDocument/2006/relationships/hyperlink" Target="https://twitter.com/#!/elvinbox/status/1107364000751407105" TargetMode="External" /><Relationship Id="rId742" Type="http://schemas.openxmlformats.org/officeDocument/2006/relationships/hyperlink" Target="https://twitter.com/#!/elvinbox/status/1107364000751407105" TargetMode="External" /><Relationship Id="rId743" Type="http://schemas.openxmlformats.org/officeDocument/2006/relationships/hyperlink" Target="https://twitter.com/#!/elvinbox/status/1107364000751407105" TargetMode="External" /><Relationship Id="rId744" Type="http://schemas.openxmlformats.org/officeDocument/2006/relationships/hyperlink" Target="https://twitter.com/#!/chrisjcoates/status/1107645308543082497" TargetMode="External" /><Relationship Id="rId745" Type="http://schemas.openxmlformats.org/officeDocument/2006/relationships/hyperlink" Target="https://twitter.com/#!/elvinbox/status/1107633847137722368" TargetMode="External" /><Relationship Id="rId746" Type="http://schemas.openxmlformats.org/officeDocument/2006/relationships/hyperlink" Target="https://twitter.com/#!/chrisjcoates/status/1107645308543082497" TargetMode="External" /><Relationship Id="rId747" Type="http://schemas.openxmlformats.org/officeDocument/2006/relationships/hyperlink" Target="https://twitter.com/#!/elvinbox/status/1107633847137722368" TargetMode="External" /><Relationship Id="rId748" Type="http://schemas.openxmlformats.org/officeDocument/2006/relationships/hyperlink" Target="https://twitter.com/#!/chrisjcoates/status/1107645308543082497" TargetMode="External" /><Relationship Id="rId749" Type="http://schemas.openxmlformats.org/officeDocument/2006/relationships/hyperlink" Target="https://twitter.com/#!/elvinbox/status/1107633847137722368" TargetMode="External" /><Relationship Id="rId750" Type="http://schemas.openxmlformats.org/officeDocument/2006/relationships/hyperlink" Target="https://twitter.com/#!/chrisjcoates/status/1107645308543082497" TargetMode="External" /><Relationship Id="rId751" Type="http://schemas.openxmlformats.org/officeDocument/2006/relationships/hyperlink" Target="https://twitter.com/#!/elvinbox/status/1107633847137722368" TargetMode="External" /><Relationship Id="rId752" Type="http://schemas.openxmlformats.org/officeDocument/2006/relationships/hyperlink" Target="https://twitter.com/#!/chrisjcoates/status/1105001862288293888" TargetMode="External" /><Relationship Id="rId753" Type="http://schemas.openxmlformats.org/officeDocument/2006/relationships/hyperlink" Target="https://twitter.com/#!/chrisjcoates/status/1105001862288293888" TargetMode="External" /><Relationship Id="rId754" Type="http://schemas.openxmlformats.org/officeDocument/2006/relationships/hyperlink" Target="https://twitter.com/#!/chrisjcoates/status/1106144315988996101" TargetMode="External" /><Relationship Id="rId755" Type="http://schemas.openxmlformats.org/officeDocument/2006/relationships/hyperlink" Target="https://twitter.com/#!/chrisjcoates/status/1107645308543082497" TargetMode="External" /><Relationship Id="rId756" Type="http://schemas.openxmlformats.org/officeDocument/2006/relationships/hyperlink" Target="https://twitter.com/#!/chrisjcoates/status/1107645308543082497" TargetMode="External" /><Relationship Id="rId757" Type="http://schemas.openxmlformats.org/officeDocument/2006/relationships/hyperlink" Target="https://twitter.com/#!/chrisjcoates/status/1107645308543082497" TargetMode="External" /><Relationship Id="rId758" Type="http://schemas.openxmlformats.org/officeDocument/2006/relationships/hyperlink" Target="https://twitter.com/#!/chrisjcoates/status/1107645308543082497" TargetMode="External" /><Relationship Id="rId759" Type="http://schemas.openxmlformats.org/officeDocument/2006/relationships/hyperlink" Target="https://twitter.com/#!/elvinbox/status/1106134086245146624" TargetMode="External" /><Relationship Id="rId760" Type="http://schemas.openxmlformats.org/officeDocument/2006/relationships/hyperlink" Target="https://twitter.com/#!/elvinbox/status/1107364000751407105" TargetMode="External" /><Relationship Id="rId761" Type="http://schemas.openxmlformats.org/officeDocument/2006/relationships/hyperlink" Target="https://twitter.com/#!/elvinbox/status/1107633847137722368" TargetMode="External" /><Relationship Id="rId762" Type="http://schemas.openxmlformats.org/officeDocument/2006/relationships/hyperlink" Target="https://twitter.com/#!/elvinbox/status/1107633847137722368" TargetMode="External" /><Relationship Id="rId763" Type="http://schemas.openxmlformats.org/officeDocument/2006/relationships/hyperlink" Target="https://twitter.com/#!/elvinbox/status/1107633847137722368" TargetMode="External" /><Relationship Id="rId764" Type="http://schemas.openxmlformats.org/officeDocument/2006/relationships/hyperlink" Target="https://twitter.com/#!/elvinbox/status/1103696934798270465" TargetMode="External" /><Relationship Id="rId765" Type="http://schemas.openxmlformats.org/officeDocument/2006/relationships/hyperlink" Target="https://twitter.com/#!/elvinbox/status/1107364000751407105" TargetMode="External" /><Relationship Id="rId766" Type="http://schemas.openxmlformats.org/officeDocument/2006/relationships/hyperlink" Target="https://twitter.com/#!/elvinbox/status/1107633847137722368" TargetMode="External" /><Relationship Id="rId767" Type="http://schemas.openxmlformats.org/officeDocument/2006/relationships/hyperlink" Target="https://twitter.com/#!/elvinbox/status/1107643073763389440" TargetMode="External" /><Relationship Id="rId768" Type="http://schemas.openxmlformats.org/officeDocument/2006/relationships/hyperlink" Target="https://twitter.com/#!/elvinbox/status/1107643073763389440" TargetMode="External" /><Relationship Id="rId769" Type="http://schemas.openxmlformats.org/officeDocument/2006/relationships/hyperlink" Target="https://twitter.com/#!/elvinbox/status/1107643073763389440" TargetMode="External" /><Relationship Id="rId770" Type="http://schemas.openxmlformats.org/officeDocument/2006/relationships/hyperlink" Target="https://twitter.com/#!/veerhercules/status/1058697902401380352" TargetMode="External" /><Relationship Id="rId771" Type="http://schemas.openxmlformats.org/officeDocument/2006/relationships/hyperlink" Target="https://twitter.com/#!/veerhercules/status/1058697902401380352" TargetMode="External" /><Relationship Id="rId772" Type="http://schemas.openxmlformats.org/officeDocument/2006/relationships/hyperlink" Target="https://twitter.com/#!/veerhercules/status/1058697902401380352" TargetMode="External" /><Relationship Id="rId773" Type="http://schemas.openxmlformats.org/officeDocument/2006/relationships/hyperlink" Target="https://twitter.com/#!/veerhercules/status/1058697902401380352" TargetMode="External" /><Relationship Id="rId774" Type="http://schemas.openxmlformats.org/officeDocument/2006/relationships/hyperlink" Target="https://twitter.com/#!/veerhercules/status/1058697902401380352" TargetMode="External" /><Relationship Id="rId775" Type="http://schemas.openxmlformats.org/officeDocument/2006/relationships/hyperlink" Target="https://twitter.com/#!/veerhercules/status/1058697902401380352" TargetMode="External" /><Relationship Id="rId776" Type="http://schemas.openxmlformats.org/officeDocument/2006/relationships/hyperlink" Target="https://twitter.com/#!/veerhercules/status/1058697902401380352" TargetMode="External" /><Relationship Id="rId777" Type="http://schemas.openxmlformats.org/officeDocument/2006/relationships/hyperlink" Target="https://twitter.com/#!/veerhercules/status/1058697902401380352" TargetMode="External" /><Relationship Id="rId778" Type="http://schemas.openxmlformats.org/officeDocument/2006/relationships/hyperlink" Target="https://twitter.com/#!/veerhercules/status/1058697902401380352" TargetMode="External" /><Relationship Id="rId779" Type="http://schemas.openxmlformats.org/officeDocument/2006/relationships/hyperlink" Target="https://twitter.com/#!/veerhercules/status/1058697902401380352" TargetMode="External" /><Relationship Id="rId780" Type="http://schemas.openxmlformats.org/officeDocument/2006/relationships/hyperlink" Target="https://twitter.com/#!/veerhercules/status/1058697902401380352" TargetMode="External" /><Relationship Id="rId781" Type="http://schemas.openxmlformats.org/officeDocument/2006/relationships/hyperlink" Target="https://twitter.com/#!/veerhercules/status/1058697902401380352" TargetMode="External" /><Relationship Id="rId782" Type="http://schemas.openxmlformats.org/officeDocument/2006/relationships/hyperlink" Target="https://twitter.com/#!/veerhercules/status/1058697902401380352" TargetMode="External" /><Relationship Id="rId783" Type="http://schemas.openxmlformats.org/officeDocument/2006/relationships/hyperlink" Target="https://twitter.com/#!/veerhercules/status/1058697902401380352" TargetMode="External" /><Relationship Id="rId784" Type="http://schemas.openxmlformats.org/officeDocument/2006/relationships/hyperlink" Target="https://twitter.com/#!/veerhercules/status/1058697902401380352" TargetMode="External" /><Relationship Id="rId785" Type="http://schemas.openxmlformats.org/officeDocument/2006/relationships/hyperlink" Target="https://twitter.com/#!/veerhercules/status/1058697902401380352" TargetMode="External" /><Relationship Id="rId786" Type="http://schemas.openxmlformats.org/officeDocument/2006/relationships/hyperlink" Target="https://twitter.com/#!/veerhercules/status/1058697902401380352" TargetMode="External" /><Relationship Id="rId787" Type="http://schemas.openxmlformats.org/officeDocument/2006/relationships/hyperlink" Target="https://twitter.com/#!/veerhercules/status/1058697902401380352" TargetMode="External" /><Relationship Id="rId788" Type="http://schemas.openxmlformats.org/officeDocument/2006/relationships/hyperlink" Target="https://twitter.com/#!/veerhercules/status/1107716987910647812" TargetMode="External" /><Relationship Id="rId789" Type="http://schemas.openxmlformats.org/officeDocument/2006/relationships/hyperlink" Target="https://twitter.com/#!/veerhercules/status/1058697902401380352" TargetMode="External" /><Relationship Id="rId790" Type="http://schemas.openxmlformats.org/officeDocument/2006/relationships/hyperlink" Target="https://twitter.com/#!/veerhercules/status/1107716987910647812" TargetMode="External" /><Relationship Id="rId791" Type="http://schemas.openxmlformats.org/officeDocument/2006/relationships/hyperlink" Target="https://twitter.com/#!/veerhercules/status/1058697902401380352" TargetMode="External" /><Relationship Id="rId792" Type="http://schemas.openxmlformats.org/officeDocument/2006/relationships/hyperlink" Target="https://twitter.com/#!/veerhercules/status/1107716987910647812" TargetMode="External" /><Relationship Id="rId793" Type="http://schemas.openxmlformats.org/officeDocument/2006/relationships/hyperlink" Target="https://twitter.com/#!/veerhercules/status/1058697902401380352" TargetMode="External" /><Relationship Id="rId794" Type="http://schemas.openxmlformats.org/officeDocument/2006/relationships/hyperlink" Target="https://twitter.com/#!/veerhercules/status/1107716987910647812" TargetMode="External" /><Relationship Id="rId795" Type="http://schemas.openxmlformats.org/officeDocument/2006/relationships/hyperlink" Target="https://twitter.com/#!/veerhercules/status/1058697902401380352" TargetMode="External" /><Relationship Id="rId796" Type="http://schemas.openxmlformats.org/officeDocument/2006/relationships/hyperlink" Target="https://twitter.com/#!/veerhercules/status/1107716987910647812" TargetMode="External" /><Relationship Id="rId797" Type="http://schemas.openxmlformats.org/officeDocument/2006/relationships/hyperlink" Target="https://twitter.com/#!/veerhercules/status/1058697902401380352" TargetMode="External" /><Relationship Id="rId798" Type="http://schemas.openxmlformats.org/officeDocument/2006/relationships/hyperlink" Target="https://twitter.com/#!/veerhercules/status/1107716987910647812" TargetMode="External" /><Relationship Id="rId799" Type="http://schemas.openxmlformats.org/officeDocument/2006/relationships/hyperlink" Target="https://twitter.com/#!/veerhercules/status/1058697902401380352" TargetMode="External" /><Relationship Id="rId800" Type="http://schemas.openxmlformats.org/officeDocument/2006/relationships/hyperlink" Target="https://twitter.com/#!/veerhercules/status/1107716987910647812" TargetMode="External" /><Relationship Id="rId801" Type="http://schemas.openxmlformats.org/officeDocument/2006/relationships/hyperlink" Target="https://twitter.com/#!/puddledpete/status/1107734116106207232" TargetMode="External" /><Relationship Id="rId802" Type="http://schemas.openxmlformats.org/officeDocument/2006/relationships/hyperlink" Target="https://twitter.com/#!/shelagh07/status/1107735622100361217" TargetMode="External" /><Relationship Id="rId803" Type="http://schemas.openxmlformats.org/officeDocument/2006/relationships/hyperlink" Target="https://twitter.com/#!/philipdrinkwat6/status/1107738307541303298" TargetMode="External" /><Relationship Id="rId804" Type="http://schemas.openxmlformats.org/officeDocument/2006/relationships/hyperlink" Target="https://twitter.com/#!/jennymcaleese/status/1107743676388790278" TargetMode="External" /><Relationship Id="rId805" Type="http://schemas.openxmlformats.org/officeDocument/2006/relationships/hyperlink" Target="https://twitter.com/#!/godaddydave/status/1107763774075924486" TargetMode="External" /><Relationship Id="rId806" Type="http://schemas.openxmlformats.org/officeDocument/2006/relationships/hyperlink" Target="https://twitter.com/#!/godaddydave/status/1107763879260667906" TargetMode="External" /><Relationship Id="rId807" Type="http://schemas.openxmlformats.org/officeDocument/2006/relationships/hyperlink" Target="https://twitter.com/#!/brettkurland/status/1107796588661923840" TargetMode="External" /><Relationship Id="rId808" Type="http://schemas.openxmlformats.org/officeDocument/2006/relationships/hyperlink" Target="https://twitter.com/#!/hstmovemberfest/status/1107833025155481600" TargetMode="External" /><Relationship Id="rId809" Type="http://schemas.openxmlformats.org/officeDocument/2006/relationships/hyperlink" Target="https://twitter.com/#!/shievsh/status/795934364295000064" TargetMode="External" /><Relationship Id="rId810" Type="http://schemas.openxmlformats.org/officeDocument/2006/relationships/hyperlink" Target="https://twitter.com/#!/firassiddiqui1/status/1107852398826086400" TargetMode="External" /><Relationship Id="rId811" Type="http://schemas.openxmlformats.org/officeDocument/2006/relationships/hyperlink" Target="https://twitter.com/#!/firassiddiqui1/status/1107852398826086400" TargetMode="External" /><Relationship Id="rId812" Type="http://schemas.openxmlformats.org/officeDocument/2006/relationships/hyperlink" Target="https://twitter.com/#!/feed_your_beard/status/1061263638659559424" TargetMode="External" /><Relationship Id="rId813" Type="http://schemas.openxmlformats.org/officeDocument/2006/relationships/hyperlink" Target="https://twitter.com/#!/indianbeard/status/1107866576391270400" TargetMode="External" /><Relationship Id="rId814" Type="http://schemas.openxmlformats.org/officeDocument/2006/relationships/hyperlink" Target="https://twitter.com/#!/brocode4men/status/1058260230599888898" TargetMode="External" /><Relationship Id="rId815" Type="http://schemas.openxmlformats.org/officeDocument/2006/relationships/hyperlink" Target="https://twitter.com/#!/indianbeard/status/1107866596188409856" TargetMode="External" /><Relationship Id="rId816" Type="http://schemas.openxmlformats.org/officeDocument/2006/relationships/hyperlink" Target="https://twitter.com/#!/mrsprostate/status/1107881808484618240" TargetMode="External" /><Relationship Id="rId817" Type="http://schemas.openxmlformats.org/officeDocument/2006/relationships/hyperlink" Target="https://twitter.com/#!/kazzawilk/status/1107906253802496001" TargetMode="External" /><Relationship Id="rId818" Type="http://schemas.openxmlformats.org/officeDocument/2006/relationships/hyperlink" Target="https://twitter.com/#!/itaysternberg/status/1107906490118086656" TargetMode="External" /><Relationship Id="rId819" Type="http://schemas.openxmlformats.org/officeDocument/2006/relationships/hyperlink" Target="https://twitter.com/#!/michellebull4/status/1107920143273873408" TargetMode="External" /><Relationship Id="rId820" Type="http://schemas.openxmlformats.org/officeDocument/2006/relationships/hyperlink" Target="https://twitter.com/#!/drtevaho/status/1107920235330445313" TargetMode="External" /><Relationship Id="rId821" Type="http://schemas.openxmlformats.org/officeDocument/2006/relationships/hyperlink" Target="https://twitter.com/#!/darrenchaplin74/status/1103652680248029185" TargetMode="External" /><Relationship Id="rId822" Type="http://schemas.openxmlformats.org/officeDocument/2006/relationships/hyperlink" Target="https://twitter.com/#!/darrenchaplin74/status/1107921527322882049" TargetMode="External" /><Relationship Id="rId823" Type="http://schemas.openxmlformats.org/officeDocument/2006/relationships/hyperlink" Target="https://twitter.com/#!/duncombesue/status/1107650749729787908" TargetMode="External" /><Relationship Id="rId824" Type="http://schemas.openxmlformats.org/officeDocument/2006/relationships/hyperlink" Target="https://twitter.com/#!/duncombesue/status/1107954545240477696" TargetMode="External" /><Relationship Id="rId825" Type="http://schemas.openxmlformats.org/officeDocument/2006/relationships/hyperlink" Target="https://twitter.com/#!/electronicarts/status/1058421540474314752" TargetMode="External" /><Relationship Id="rId826" Type="http://schemas.openxmlformats.org/officeDocument/2006/relationships/hyperlink" Target="https://twitter.com/#!/faynski/status/1107954851181256704" TargetMode="External" /><Relationship Id="rId827" Type="http://schemas.openxmlformats.org/officeDocument/2006/relationships/hyperlink" Target="https://twitter.com/#!/aquablation/status/1068600222954049536" TargetMode="External" /><Relationship Id="rId828" Type="http://schemas.openxmlformats.org/officeDocument/2006/relationships/hyperlink" Target="https://twitter.com/#!/bijeshc/status/1107956114640039937" TargetMode="External" /><Relationship Id="rId829" Type="http://schemas.openxmlformats.org/officeDocument/2006/relationships/hyperlink" Target="https://twitter.com/#!/aquablation/status/1068600222954049536" TargetMode="External" /><Relationship Id="rId830" Type="http://schemas.openxmlformats.org/officeDocument/2006/relationships/hyperlink" Target="https://twitter.com/#!/bijeshc/status/1107956114640039937" TargetMode="External" /><Relationship Id="rId831" Type="http://schemas.openxmlformats.org/officeDocument/2006/relationships/hyperlink" Target="https://twitter.com/#!/bijeshc/status/1107956114640039937" TargetMode="External" /><Relationship Id="rId832" Type="http://schemas.openxmlformats.org/officeDocument/2006/relationships/hyperlink" Target="https://twitter.com/#!/dfkuki/status/1107992762874544131" TargetMode="External" /><Relationship Id="rId833" Type="http://schemas.openxmlformats.org/officeDocument/2006/relationships/hyperlink" Target="https://twitter.com/#!/dfkuki/status/1107992762874544131" TargetMode="External" /><Relationship Id="rId834" Type="http://schemas.openxmlformats.org/officeDocument/2006/relationships/hyperlink" Target="https://twitter.com/#!/pedro_gaveston/status/1108015732778885120" TargetMode="External" /><Relationship Id="rId835" Type="http://schemas.openxmlformats.org/officeDocument/2006/relationships/hyperlink" Target="https://twitter.com/#!/pedro_gaveston/status/1108015732778885120" TargetMode="External" /><Relationship Id="rId836" Type="http://schemas.openxmlformats.org/officeDocument/2006/relationships/hyperlink" Target="https://twitter.com/#!/nuadamedical/status/1108065178661343237" TargetMode="External" /><Relationship Id="rId837" Type="http://schemas.openxmlformats.org/officeDocument/2006/relationships/hyperlink" Target="https://twitter.com/#!/prostateexperts/status/1108065502633644033" TargetMode="External" /><Relationship Id="rId838" Type="http://schemas.openxmlformats.org/officeDocument/2006/relationships/hyperlink" Target="https://twitter.com/#!/crowleysdfk/status/1107992014900084737" TargetMode="External" /><Relationship Id="rId839" Type="http://schemas.openxmlformats.org/officeDocument/2006/relationships/hyperlink" Target="https://twitter.com/#!/justinnagle74/status/1108074504436228096" TargetMode="External" /><Relationship Id="rId840" Type="http://schemas.openxmlformats.org/officeDocument/2006/relationships/hyperlink" Target="https://twitter.com/#!/justinnagle74/status/1108074504436228096" TargetMode="External" /><Relationship Id="rId841" Type="http://schemas.openxmlformats.org/officeDocument/2006/relationships/hyperlink" Target="https://twitter.com/#!/fotosaad/status/1108078059192832005" TargetMode="External" /><Relationship Id="rId842" Type="http://schemas.openxmlformats.org/officeDocument/2006/relationships/hyperlink" Target="https://twitter.com/#!/nilsbjorkman/status/1104319352596320258" TargetMode="External" /><Relationship Id="rId843" Type="http://schemas.openxmlformats.org/officeDocument/2006/relationships/hyperlink" Target="https://twitter.com/#!/nilsbjorkman/status/1108092212909404161" TargetMode="External" /><Relationship Id="rId844" Type="http://schemas.openxmlformats.org/officeDocument/2006/relationships/hyperlink" Target="https://twitter.com/#!/marthenbergman/status/1108099475434815491" TargetMode="External" /><Relationship Id="rId845" Type="http://schemas.openxmlformats.org/officeDocument/2006/relationships/hyperlink" Target="https://twitter.com/#!/marthenbergman/status/1108099475434815491" TargetMode="External" /><Relationship Id="rId846" Type="http://schemas.openxmlformats.org/officeDocument/2006/relationships/hyperlink" Target="https://twitter.com/#!/broadmeadpharma/status/1108113960870514688" TargetMode="External" /><Relationship Id="rId847" Type="http://schemas.openxmlformats.org/officeDocument/2006/relationships/hyperlink" Target="https://twitter.com/#!/carolarthu/status/1108121984330883072" TargetMode="External" /><Relationship Id="rId848" Type="http://schemas.openxmlformats.org/officeDocument/2006/relationships/hyperlink" Target="https://twitter.com/#!/claretempany/status/1108168224695373824" TargetMode="External" /><Relationship Id="rId849" Type="http://schemas.openxmlformats.org/officeDocument/2006/relationships/hyperlink" Target="https://twitter.com/#!/becciibum/status/1108172013422723073" TargetMode="External" /><Relationship Id="rId850" Type="http://schemas.openxmlformats.org/officeDocument/2006/relationships/hyperlink" Target="https://twitter.com/#!/robertsherman/status/1108172231975276544" TargetMode="External" /><Relationship Id="rId851" Type="http://schemas.openxmlformats.org/officeDocument/2006/relationships/hyperlink" Target="https://twitter.com/#!/santiagoantero/status/1108205572032204800" TargetMode="External" /><Relationship Id="rId852" Type="http://schemas.openxmlformats.org/officeDocument/2006/relationships/hyperlink" Target="https://twitter.com/#!/subs_missives/status/1106676448788660227" TargetMode="External" /><Relationship Id="rId853" Type="http://schemas.openxmlformats.org/officeDocument/2006/relationships/hyperlink" Target="https://twitter.com/#!/subs_missives/status/1108245985808003072" TargetMode="External" /><Relationship Id="rId854" Type="http://schemas.openxmlformats.org/officeDocument/2006/relationships/hyperlink" Target="https://twitter.com/#!/tweetingibiza/status/1108289308170076160" TargetMode="External" /><Relationship Id="rId855" Type="http://schemas.openxmlformats.org/officeDocument/2006/relationships/hyperlink" Target="https://twitter.com/#!/dlalande75/status/1108026823340892163" TargetMode="External" /><Relationship Id="rId856" Type="http://schemas.openxmlformats.org/officeDocument/2006/relationships/hyperlink" Target="https://twitter.com/#!/dlalande75/status/1108296626786000896" TargetMode="External" /><Relationship Id="rId857" Type="http://schemas.openxmlformats.org/officeDocument/2006/relationships/hyperlink" Target="https://twitter.com/#!/accuray_fr/status/1108254376848773121" TargetMode="External" /><Relationship Id="rId858" Type="http://schemas.openxmlformats.org/officeDocument/2006/relationships/hyperlink" Target="https://twitter.com/#!/radiotherapiefr/status/1108297567530635264" TargetMode="External" /><Relationship Id="rId859" Type="http://schemas.openxmlformats.org/officeDocument/2006/relationships/hyperlink" Target="https://twitter.com/#!/elvinbox/status/1104793655926292481" TargetMode="External" /><Relationship Id="rId860" Type="http://schemas.openxmlformats.org/officeDocument/2006/relationships/hyperlink" Target="https://twitter.com/#!/elvinbox/status/1104804947915354112" TargetMode="External" /><Relationship Id="rId861" Type="http://schemas.openxmlformats.org/officeDocument/2006/relationships/hyperlink" Target="https://twitter.com/#!/elvinbox/status/1106228691384918017" TargetMode="External" /><Relationship Id="rId862" Type="http://schemas.openxmlformats.org/officeDocument/2006/relationships/hyperlink" Target="https://twitter.com/#!/elvinbox/status/1107632077330137088" TargetMode="External" /><Relationship Id="rId863" Type="http://schemas.openxmlformats.org/officeDocument/2006/relationships/hyperlink" Target="https://twitter.com/#!/elvinbox/status/1107641049290280960" TargetMode="External" /><Relationship Id="rId864" Type="http://schemas.openxmlformats.org/officeDocument/2006/relationships/hyperlink" Target="https://twitter.com/#!/elvinbox/status/1107675404972769283" TargetMode="External" /><Relationship Id="rId865" Type="http://schemas.openxmlformats.org/officeDocument/2006/relationships/hyperlink" Target="https://twitter.com/#!/reimagine_pca/status/1108325878172405763" TargetMode="External" /><Relationship Id="rId866" Type="http://schemas.openxmlformats.org/officeDocument/2006/relationships/hyperlink" Target="https://twitter.com/#!/ruthiegrainger/status/1108384557777195008" TargetMode="External" /><Relationship Id="rId867" Type="http://schemas.openxmlformats.org/officeDocument/2006/relationships/hyperlink" Target="https://twitter.com/#!/designmangrove/status/1108430251703578624" TargetMode="External" /><Relationship Id="rId868" Type="http://schemas.openxmlformats.org/officeDocument/2006/relationships/hyperlink" Target="https://twitter.com/#!/brooksies_mo/status/1103754733083389954" TargetMode="External" /><Relationship Id="rId869" Type="http://schemas.openxmlformats.org/officeDocument/2006/relationships/hyperlink" Target="https://twitter.com/#!/brooksies_mo/status/1104117185843220482" TargetMode="External" /><Relationship Id="rId870" Type="http://schemas.openxmlformats.org/officeDocument/2006/relationships/hyperlink" Target="https://twitter.com/#!/brooksies_mo/status/1104479489680203777" TargetMode="External" /><Relationship Id="rId871" Type="http://schemas.openxmlformats.org/officeDocument/2006/relationships/hyperlink" Target="https://twitter.com/#!/brooksies_mo/status/1104826866098151424" TargetMode="External" /><Relationship Id="rId872" Type="http://schemas.openxmlformats.org/officeDocument/2006/relationships/hyperlink" Target="https://twitter.com/#!/brooksies_mo/status/1105189233701081088" TargetMode="External" /><Relationship Id="rId873" Type="http://schemas.openxmlformats.org/officeDocument/2006/relationships/hyperlink" Target="https://twitter.com/#!/brooksies_mo/status/1105551669834719233" TargetMode="External" /><Relationship Id="rId874" Type="http://schemas.openxmlformats.org/officeDocument/2006/relationships/hyperlink" Target="https://twitter.com/#!/brooksies_mo/status/1105913979493404679" TargetMode="External" /><Relationship Id="rId875" Type="http://schemas.openxmlformats.org/officeDocument/2006/relationships/hyperlink" Target="https://twitter.com/#!/brooksies_mo/status/1106276357762437121" TargetMode="External" /><Relationship Id="rId876" Type="http://schemas.openxmlformats.org/officeDocument/2006/relationships/hyperlink" Target="https://twitter.com/#!/brooksies_mo/status/1106638738384478208" TargetMode="External" /><Relationship Id="rId877" Type="http://schemas.openxmlformats.org/officeDocument/2006/relationships/hyperlink" Target="https://twitter.com/#!/brooksies_mo/status/1107001121892155393" TargetMode="External" /><Relationship Id="rId878" Type="http://schemas.openxmlformats.org/officeDocument/2006/relationships/hyperlink" Target="https://twitter.com/#!/brooksies_mo/status/1107363560303329284" TargetMode="External" /><Relationship Id="rId879" Type="http://schemas.openxmlformats.org/officeDocument/2006/relationships/hyperlink" Target="https://twitter.com/#!/brooksies_mo/status/1107725993563865088" TargetMode="External" /><Relationship Id="rId880" Type="http://schemas.openxmlformats.org/officeDocument/2006/relationships/hyperlink" Target="https://twitter.com/#!/brooksies_mo/status/1108088330888142849" TargetMode="External" /><Relationship Id="rId881" Type="http://schemas.openxmlformats.org/officeDocument/2006/relationships/hyperlink" Target="https://twitter.com/#!/brooksies_mo/status/1108450745278521344" TargetMode="External" /><Relationship Id="rId882" Type="http://schemas.openxmlformats.org/officeDocument/2006/relationships/hyperlink" Target="https://twitter.com/#!/aams43/status/925781001766305793" TargetMode="External" /><Relationship Id="rId883" Type="http://schemas.openxmlformats.org/officeDocument/2006/relationships/hyperlink" Target="https://twitter.com/#!/aams43/status/1108454555384250371" TargetMode="External" /><Relationship Id="rId884" Type="http://schemas.openxmlformats.org/officeDocument/2006/relationships/hyperlink" Target="https://twitter.com/#!/nsrasta/status/1106150253626122240" TargetMode="External" /><Relationship Id="rId885" Type="http://schemas.openxmlformats.org/officeDocument/2006/relationships/hyperlink" Target="https://twitter.com/#!/nsrasta/status/1108461113870409728" TargetMode="External" /><Relationship Id="rId886" Type="http://schemas.openxmlformats.org/officeDocument/2006/relationships/hyperlink" Target="https://twitter.com/#!/nsrasta/status/1108461113870409728" TargetMode="External" /><Relationship Id="rId887" Type="http://schemas.openxmlformats.org/officeDocument/2006/relationships/hyperlink" Target="https://twitter.com/#!/movember_co/status/1108485219886292993" TargetMode="External" /><Relationship Id="rId888" Type="http://schemas.openxmlformats.org/officeDocument/2006/relationships/hyperlink" Target="https://api.twitter.com/1.1/geo/id/25530ba03b7d90c6.json" TargetMode="External" /><Relationship Id="rId889" Type="http://schemas.openxmlformats.org/officeDocument/2006/relationships/hyperlink" Target="https://api.twitter.com/1.1/geo/id/f2da3efc48696715.json" TargetMode="External" /><Relationship Id="rId890" Type="http://schemas.openxmlformats.org/officeDocument/2006/relationships/hyperlink" Target="https://api.twitter.com/1.1/geo/id/53e060d6652640f4.json" TargetMode="External" /><Relationship Id="rId891" Type="http://schemas.openxmlformats.org/officeDocument/2006/relationships/hyperlink" Target="https://api.twitter.com/1.1/geo/id/002f75b6382e431e.json" TargetMode="External" /><Relationship Id="rId892" Type="http://schemas.openxmlformats.org/officeDocument/2006/relationships/hyperlink" Target="https://api.twitter.com/1.1/geo/id/37439688c6302728.json" TargetMode="External" /><Relationship Id="rId893" Type="http://schemas.openxmlformats.org/officeDocument/2006/relationships/hyperlink" Target="https://api.twitter.com/1.1/geo/id/2afe3164f39d1b83.json" TargetMode="External" /><Relationship Id="rId894" Type="http://schemas.openxmlformats.org/officeDocument/2006/relationships/hyperlink" Target="https://api.twitter.com/1.1/geo/id/8e9665cec9370f0f.json" TargetMode="External" /><Relationship Id="rId895" Type="http://schemas.openxmlformats.org/officeDocument/2006/relationships/hyperlink" Target="https://api.twitter.com/1.1/geo/id/1eb0e920c1998f74.json" TargetMode="External" /><Relationship Id="rId896" Type="http://schemas.openxmlformats.org/officeDocument/2006/relationships/hyperlink" Target="https://api.twitter.com/1.1/geo/id/05d84006fa98da19.json" TargetMode="External" /><Relationship Id="rId897" Type="http://schemas.openxmlformats.org/officeDocument/2006/relationships/hyperlink" Target="https://api.twitter.com/1.1/geo/id/05d84006fa98da19.json" TargetMode="External" /><Relationship Id="rId898" Type="http://schemas.openxmlformats.org/officeDocument/2006/relationships/hyperlink" Target="https://api.twitter.com/1.1/geo/id/05d84006fa98da19.json" TargetMode="External" /><Relationship Id="rId899" Type="http://schemas.openxmlformats.org/officeDocument/2006/relationships/hyperlink" Target="https://api.twitter.com/1.1/geo/id/05d84006fa98da19.json" TargetMode="External" /><Relationship Id="rId900" Type="http://schemas.openxmlformats.org/officeDocument/2006/relationships/hyperlink" Target="https://api.twitter.com/1.1/geo/id/05d84006fa98da19.json" TargetMode="External" /><Relationship Id="rId901" Type="http://schemas.openxmlformats.org/officeDocument/2006/relationships/hyperlink" Target="https://api.twitter.com/1.1/geo/id/05d84006fa98da19.json" TargetMode="External" /><Relationship Id="rId902" Type="http://schemas.openxmlformats.org/officeDocument/2006/relationships/hyperlink" Target="https://api.twitter.com/1.1/geo/id/05d84006fa98da19.json" TargetMode="External" /><Relationship Id="rId903" Type="http://schemas.openxmlformats.org/officeDocument/2006/relationships/hyperlink" Target="https://api.twitter.com/1.1/geo/id/05d84006fa98da19.json" TargetMode="External" /><Relationship Id="rId904" Type="http://schemas.openxmlformats.org/officeDocument/2006/relationships/hyperlink" Target="https://api.twitter.com/1.1/geo/id/05d84006fa98da19.json" TargetMode="External" /><Relationship Id="rId905" Type="http://schemas.openxmlformats.org/officeDocument/2006/relationships/hyperlink" Target="https://api.twitter.com/1.1/geo/id/05d84006fa98da19.json" TargetMode="External" /><Relationship Id="rId906" Type="http://schemas.openxmlformats.org/officeDocument/2006/relationships/hyperlink" Target="https://api.twitter.com/1.1/geo/id/05d84006fa98da19.json" TargetMode="External" /><Relationship Id="rId907" Type="http://schemas.openxmlformats.org/officeDocument/2006/relationships/hyperlink" Target="https://api.twitter.com/1.1/geo/id/05d84006fa98da19.json" TargetMode="External" /><Relationship Id="rId908" Type="http://schemas.openxmlformats.org/officeDocument/2006/relationships/hyperlink" Target="https://api.twitter.com/1.1/geo/id/05d84006fa98da19.json" TargetMode="External" /><Relationship Id="rId909" Type="http://schemas.openxmlformats.org/officeDocument/2006/relationships/hyperlink" Target="https://api.twitter.com/1.1/geo/id/05d84006fa98da19.json" TargetMode="External" /><Relationship Id="rId910" Type="http://schemas.openxmlformats.org/officeDocument/2006/relationships/hyperlink" Target="https://api.twitter.com/1.1/geo/id/05d84006fa98da19.json" TargetMode="External" /><Relationship Id="rId911" Type="http://schemas.openxmlformats.org/officeDocument/2006/relationships/hyperlink" Target="https://api.twitter.com/1.1/geo/id/05d84006fa98da19.json" TargetMode="External" /><Relationship Id="rId912" Type="http://schemas.openxmlformats.org/officeDocument/2006/relationships/hyperlink" Target="https://api.twitter.com/1.1/geo/id/05d84006fa98da19.json" TargetMode="External" /><Relationship Id="rId913" Type="http://schemas.openxmlformats.org/officeDocument/2006/relationships/hyperlink" Target="https://api.twitter.com/1.1/geo/id/05d84006fa98da19.json" TargetMode="External" /><Relationship Id="rId914" Type="http://schemas.openxmlformats.org/officeDocument/2006/relationships/hyperlink" Target="https://api.twitter.com/1.1/geo/id/05d84006fa98da19.json" TargetMode="External" /><Relationship Id="rId915" Type="http://schemas.openxmlformats.org/officeDocument/2006/relationships/hyperlink" Target="https://api.twitter.com/1.1/geo/id/05d84006fa98da19.json" TargetMode="External" /><Relationship Id="rId916" Type="http://schemas.openxmlformats.org/officeDocument/2006/relationships/hyperlink" Target="https://api.twitter.com/1.1/geo/id/05d84006fa98da19.json" TargetMode="External" /><Relationship Id="rId917" Type="http://schemas.openxmlformats.org/officeDocument/2006/relationships/hyperlink" Target="https://api.twitter.com/1.1/geo/id/05d84006fa98da19.json" TargetMode="External" /><Relationship Id="rId918" Type="http://schemas.openxmlformats.org/officeDocument/2006/relationships/hyperlink" Target="https://api.twitter.com/1.1/geo/id/05d84006fa98da19.json" TargetMode="External" /><Relationship Id="rId919" Type="http://schemas.openxmlformats.org/officeDocument/2006/relationships/hyperlink" Target="https://api.twitter.com/1.1/geo/id/05d84006fa98da19.json" TargetMode="External" /><Relationship Id="rId920" Type="http://schemas.openxmlformats.org/officeDocument/2006/relationships/hyperlink" Target="https://api.twitter.com/1.1/geo/id/0d8b071800a67db2.json" TargetMode="External" /><Relationship Id="rId921" Type="http://schemas.openxmlformats.org/officeDocument/2006/relationships/hyperlink" Target="https://api.twitter.com/1.1/geo/id/0d8b071800a67db2.json" TargetMode="External" /><Relationship Id="rId922" Type="http://schemas.openxmlformats.org/officeDocument/2006/relationships/hyperlink" Target="https://api.twitter.com/1.1/geo/id/13dd0eca94d322f1.json" TargetMode="External" /><Relationship Id="rId923" Type="http://schemas.openxmlformats.org/officeDocument/2006/relationships/hyperlink" Target="https://api.twitter.com/1.1/geo/id/13dd0eca94d322f1.json" TargetMode="External" /><Relationship Id="rId924" Type="http://schemas.openxmlformats.org/officeDocument/2006/relationships/hyperlink" Target="https://api.twitter.com/1.1/geo/id/e59069aafae0aa25.json" TargetMode="External" /><Relationship Id="rId925" Type="http://schemas.openxmlformats.org/officeDocument/2006/relationships/hyperlink" Target="https://api.twitter.com/1.1/geo/id/e59069aafae0aa25.json" TargetMode="External" /><Relationship Id="rId926" Type="http://schemas.openxmlformats.org/officeDocument/2006/relationships/hyperlink" Target="https://api.twitter.com/1.1/geo/id/52bc3157f597168a.json" TargetMode="External" /><Relationship Id="rId927" Type="http://schemas.openxmlformats.org/officeDocument/2006/relationships/hyperlink" Target="https://api.twitter.com/1.1/geo/id/012c447f4ce72363.json" TargetMode="External" /><Relationship Id="rId928" Type="http://schemas.openxmlformats.org/officeDocument/2006/relationships/hyperlink" Target="https://api.twitter.com/1.1/geo/id/315b740b108481f6.json" TargetMode="External" /><Relationship Id="rId929" Type="http://schemas.openxmlformats.org/officeDocument/2006/relationships/hyperlink" Target="https://api.twitter.com/1.1/geo/id/44225138caa10f19.json" TargetMode="External" /><Relationship Id="rId930" Type="http://schemas.openxmlformats.org/officeDocument/2006/relationships/hyperlink" Target="https://api.twitter.com/1.1/geo/id/a75bc1fb166cd594.json" TargetMode="External" /><Relationship Id="rId931" Type="http://schemas.openxmlformats.org/officeDocument/2006/relationships/comments" Target="../comments1.xml" /><Relationship Id="rId932" Type="http://schemas.openxmlformats.org/officeDocument/2006/relationships/vmlDrawing" Target="../drawings/vmlDrawing1.vml" /><Relationship Id="rId933" Type="http://schemas.openxmlformats.org/officeDocument/2006/relationships/table" Target="../tables/table1.xml" /><Relationship Id="rId9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mobro.co/13902626" TargetMode="External" /><Relationship Id="rId2" Type="http://schemas.openxmlformats.org/officeDocument/2006/relationships/hyperlink" Target="http://www.dougnash.co.uk/" TargetMode="External" /><Relationship Id="rId3" Type="http://schemas.openxmlformats.org/officeDocument/2006/relationships/hyperlink" Target="https://uk.movember.com/mospace/9838737" TargetMode="External" /><Relationship Id="rId4" Type="http://schemas.openxmlformats.org/officeDocument/2006/relationships/hyperlink" Target="https://twitter.com/journalsentinel/status/1103475372891537408" TargetMode="External" /><Relationship Id="rId5" Type="http://schemas.openxmlformats.org/officeDocument/2006/relationships/hyperlink" Target="https://holinergroup.com/blog/5-simple-mens-health-tips-better-life/?utm_source=Twitter&amp;utm_campaign=BLOG-MensHealth0618&amp;utm_medium=socialpost" TargetMode="External" /><Relationship Id="rId6" Type="http://schemas.openxmlformats.org/officeDocument/2006/relationships/hyperlink" Target="https://au.movember.com/" TargetMode="External" /><Relationship Id="rId7" Type="http://schemas.openxmlformats.org/officeDocument/2006/relationships/hyperlink" Target="https://www.instagram.com/p/5Q5_WeHAav/" TargetMode="External" /><Relationship Id="rId8" Type="http://schemas.openxmlformats.org/officeDocument/2006/relationships/hyperlink" Target="https://twitter.com/westhamutd/status/1103975970770436096" TargetMode="External" /><Relationship Id="rId9" Type="http://schemas.openxmlformats.org/officeDocument/2006/relationships/hyperlink" Target="https://twitter.com/movember/status/1105163244463890432" TargetMode="External" /><Relationship Id="rId10" Type="http://schemas.openxmlformats.org/officeDocument/2006/relationships/hyperlink" Target="https://www.instagram.com/p/Bu3_DSSg-eF/?utm_source=ig_twitter_share&amp;igshid=1r5idqagjlna4" TargetMode="External" /><Relationship Id="rId11" Type="http://schemas.openxmlformats.org/officeDocument/2006/relationships/hyperlink" Target="https://twitter.com/intent/tweet?url=&amp;text=I%E2%80%99m%20now%20part%20of%20the%20%23Movember%20movement.%20Check%20out%20my%20awesome%20Movember%20poster%20here%3A%20%2F%2Fcdn.movember.com%2Fuploads%2Fmember-download%2FPersonalisedPosters%2F1%2F1397%2F13976878%2FPoster.pdf&amp;original_referer=" TargetMode="External" /><Relationship Id="rId12" Type="http://schemas.openxmlformats.org/officeDocument/2006/relationships/hyperlink" Target="https://www.instagram.com/p/Bu5ZRNjB3dU/?utm_source=ig_twitter_share&amp;igshid=14nbrwplu3h71" TargetMode="External" /><Relationship Id="rId13" Type="http://schemas.openxmlformats.org/officeDocument/2006/relationships/hyperlink" Target="https://www.thegymgroup.com/movember" TargetMode="External" /><Relationship Id="rId14" Type="http://schemas.openxmlformats.org/officeDocument/2006/relationships/hyperlink" Target="https://www.link-mag.co.uk/news/bands-on-the-run/" TargetMode="External" /><Relationship Id="rId15" Type="http://schemas.openxmlformats.org/officeDocument/2006/relationships/hyperlink" Target="https://www.link-mag.co.uk/news/bands-on-the-run/" TargetMode="External" /><Relationship Id="rId16" Type="http://schemas.openxmlformats.org/officeDocument/2006/relationships/hyperlink" Target="https://twitter.com/HairyHandlebars/status/1039452352011542529" TargetMode="External" /><Relationship Id="rId17" Type="http://schemas.openxmlformats.org/officeDocument/2006/relationships/hyperlink" Target="https://twitter.com/elhamns/status/1105366915663376384" TargetMode="External" /><Relationship Id="rId18" Type="http://schemas.openxmlformats.org/officeDocument/2006/relationships/hyperlink" Target="https://acredite.co/movember-novembro-azul/?utm_source=ReviveOldPost&amp;utm_medium=social&amp;utm_campaign=ReviveOldPost" TargetMode="External" /><Relationship Id="rId19" Type="http://schemas.openxmlformats.org/officeDocument/2006/relationships/hyperlink" Target="https://www.ebay.co.uk/str/rubyredsky" TargetMode="External" /><Relationship Id="rId20" Type="http://schemas.openxmlformats.org/officeDocument/2006/relationships/hyperlink" Target="https://www.bbc.co.uk/news/world-47536861" TargetMode="External" /><Relationship Id="rId21" Type="http://schemas.openxmlformats.org/officeDocument/2006/relationships/hyperlink" Target="http://ow.ly/sb4ha" TargetMode="External" /><Relationship Id="rId22" Type="http://schemas.openxmlformats.org/officeDocument/2006/relationships/hyperlink" Target="http://redirect.viglink.com/?key=eb006834b9e7ee4964f8a11de63170e9&amp;type=bk&amp;u=https://www.puritan.com/vitamins-supplements-2657%3Ficid%3Dros-_-topnav-_-vitaminssupplements" TargetMode="External" /><Relationship Id="rId23" Type="http://schemas.openxmlformats.org/officeDocument/2006/relationships/hyperlink" Target="https://twitter.com/ulerio09/status/1107314521994072064" TargetMode="External" /><Relationship Id="rId24" Type="http://schemas.openxmlformats.org/officeDocument/2006/relationships/hyperlink" Target="http://go.swrve.com/l/361741/2019-03-17/gfmscm/11976" TargetMode="External" /><Relationship Id="rId25" Type="http://schemas.openxmlformats.org/officeDocument/2006/relationships/hyperlink" Target="http://crouchendplayers.blogspot.com/" TargetMode="External" /><Relationship Id="rId26" Type="http://schemas.openxmlformats.org/officeDocument/2006/relationships/hyperlink" Target="http://j-tag.jp/" TargetMode="External" /><Relationship Id="rId27" Type="http://schemas.openxmlformats.org/officeDocument/2006/relationships/hyperlink" Target="http://pc-pc.org/20190110/post1159" TargetMode="External" /><Relationship Id="rId28" Type="http://schemas.openxmlformats.org/officeDocument/2006/relationships/hyperlink" Target="https://www.youtube.com/watch?v=m3tncTyw14M" TargetMode="External" /><Relationship Id="rId29" Type="http://schemas.openxmlformats.org/officeDocument/2006/relationships/hyperlink" Target="https://youtu.be/39wauK2jqtc" TargetMode="External" /><Relationship Id="rId30" Type="http://schemas.openxmlformats.org/officeDocument/2006/relationships/hyperlink" Target="https://twitter.com/DrAmirKhanGP/status/1102955526051254272" TargetMode="External" /><Relationship Id="rId31" Type="http://schemas.openxmlformats.org/officeDocument/2006/relationships/hyperlink" Target="https://twitter.com/SmallmanDebbie/status/1104492346337607688" TargetMode="External" /><Relationship Id="rId32" Type="http://schemas.openxmlformats.org/officeDocument/2006/relationships/hyperlink" Target="https://twitter.com/_Cinderella_007/status/1107690721841049600" TargetMode="External" /><Relationship Id="rId33" Type="http://schemas.openxmlformats.org/officeDocument/2006/relationships/hyperlink" Target="https://twitter.com/ab_sync/status/1107682013811748864" TargetMode="External" /><Relationship Id="rId34" Type="http://schemas.openxmlformats.org/officeDocument/2006/relationships/hyperlink" Target="https://mobro.co/Shivesh" TargetMode="External" /><Relationship Id="rId35" Type="http://schemas.openxmlformats.org/officeDocument/2006/relationships/hyperlink" Target="https://mobro.co/Shivesh" TargetMode="External" /><Relationship Id="rId36" Type="http://schemas.openxmlformats.org/officeDocument/2006/relationships/hyperlink" Target="https://www.instagram.com/p/BqAMpSWnin9/?utm_source=ig_twitter_share&amp;igshid=18mdrakdk336c" TargetMode="External" /><Relationship Id="rId37" Type="http://schemas.openxmlformats.org/officeDocument/2006/relationships/hyperlink" Target="https://www.instagram.com/p/ButY_bvlHQY/?utm_source=ig_twitter_share&amp;igshid=fu3idxqsmqo" TargetMode="External" /><Relationship Id="rId38" Type="http://schemas.openxmlformats.org/officeDocument/2006/relationships/hyperlink" Target="https://www.instagram.com/p/BvLuPWrFrxg/?utm_source=ig_twitter_share&amp;igshid=qecnvo3iyjy8" TargetMode="External" /><Relationship Id="rId39" Type="http://schemas.openxmlformats.org/officeDocument/2006/relationships/hyperlink" Target="https://www.procept-biorobotics.com/" TargetMode="External" /><Relationship Id="rId40" Type="http://schemas.openxmlformats.org/officeDocument/2006/relationships/hyperlink" Target="https://twitter.com/crowleysdfk/status/1107992014900084737" TargetMode="External" /><Relationship Id="rId41" Type="http://schemas.openxmlformats.org/officeDocument/2006/relationships/hyperlink" Target="https://www.youtube.com/watch?v=oLj4NZ0p59Q&amp;feature=youtu.be" TargetMode="External" /><Relationship Id="rId42" Type="http://schemas.openxmlformats.org/officeDocument/2006/relationships/hyperlink" Target="https://twitter.com/NilsBjorkman/status/1094889684784812033" TargetMode="External" /><Relationship Id="rId43" Type="http://schemas.openxmlformats.org/officeDocument/2006/relationships/hyperlink" Target="https://www.pscp.tv/w/b2E9_jFXZ0tncVJObm9sRXZ8MU93eFdPWVp2TlF4URbr2scL-yKucSN_flBtWUaibYxX8UzI6qicSRZViT7K" TargetMode="External" /><Relationship Id="rId44" Type="http://schemas.openxmlformats.org/officeDocument/2006/relationships/hyperlink" Target="https://www.instagram.com/p/BvNFv3rF5h1/?utm_source=ig_twitter_share&amp;igshid=1xyj16fmqff3z" TargetMode="External" /><Relationship Id="rId45" Type="http://schemas.openxmlformats.org/officeDocument/2006/relationships/hyperlink" Target="http://subsmissives.com/offtopic/mo-2016/movember-helping-men-live/?utm_source=ReviveOldPost&amp;utm_medium=social&amp;utm_campaign=ReviveOldPost" TargetMode="External" /><Relationship Id="rId46" Type="http://schemas.openxmlformats.org/officeDocument/2006/relationships/hyperlink" Target="http://subsmissives.com/offtopic/mo-2016/testicular-cancer-information-advice/?utm_source=ReviveOldPost&amp;utm_medium=social&amp;utm_campaign=ReviveOldPost" TargetMode="External" /><Relationship Id="rId47" Type="http://schemas.openxmlformats.org/officeDocument/2006/relationships/hyperlink" Target="https://www.instagram.com/p/BvOVfPXgYZ9/?utm_source=ig_twitter_share&amp;igshid=vedzdl2cfiw9" TargetMode="External" /><Relationship Id="rId48" Type="http://schemas.openxmlformats.org/officeDocument/2006/relationships/hyperlink" Target="https://www.24matins.fr/deux-composes-du-cafe-pourraient-ralentir-la-progression-du-cancer-de-la-prostate-990898" TargetMode="External" /><Relationship Id="rId49" Type="http://schemas.openxmlformats.org/officeDocument/2006/relationships/hyperlink" Target="https://www.scoop.it/topic/autour-du-cancer/p/4106348799/2019/03/20/cancer-de-la-prostate-du-cafe-pour-eviter-les-metastases-movember-hcsmeufr?utm_medium=social&amp;utm_source=twitter" TargetMode="External" /><Relationship Id="rId50" Type="http://schemas.openxmlformats.org/officeDocument/2006/relationships/hyperlink" Target="https://www.scoop.it/topic/autour-du-cancer/p/4106348799/2019/03/20/cancer-de-la-prostate-du-cafe-pour-eviter-les-metastases-movember-hcsmeufr?utm_medium=social&amp;utm_source=twitter" TargetMode="External" /><Relationship Id="rId51" Type="http://schemas.openxmlformats.org/officeDocument/2006/relationships/hyperlink" Target="https://www.scoop.it/topic/autour-du-cancer/p/4106348799/2019/03/20/cancer-de-la-prostate-du-cafe-pour-eviter-les-metastases-movember-hcsmeufr?utm_medium=social&amp;utm_source=twitter" TargetMode="External" /><Relationship Id="rId52" Type="http://schemas.openxmlformats.org/officeDocument/2006/relationships/hyperlink" Target="https://twitter.com/ProstateCymru/status/1104690898254876672" TargetMode="External" /><Relationship Id="rId53" Type="http://schemas.openxmlformats.org/officeDocument/2006/relationships/hyperlink" Target="https://twitter.com/SamTalksSex/status/1104801602022658048" TargetMode="External" /><Relationship Id="rId54" Type="http://schemas.openxmlformats.org/officeDocument/2006/relationships/hyperlink" Target="https://twitter.com/AMRC/status/1106219676038770690" TargetMode="External" /><Relationship Id="rId55" Type="http://schemas.openxmlformats.org/officeDocument/2006/relationships/hyperlink" Target="https://www.instagram.com/p/BvPuk_1BGUl/?utm_source=ig_twitter_share&amp;igshid=2p4ihop27hsk" TargetMode="External" /><Relationship Id="rId56" Type="http://schemas.openxmlformats.org/officeDocument/2006/relationships/hyperlink" Target="https://pbs.twimg.com/ext_tw_video_thumb/1056574959605170176/pu/img/vtzWeffeQJMmIV0L.jpg" TargetMode="External" /><Relationship Id="rId57" Type="http://schemas.openxmlformats.org/officeDocument/2006/relationships/hyperlink" Target="https://pbs.twimg.com/media/DsGrIN8WoAUQCeU.jpg" TargetMode="External" /><Relationship Id="rId58" Type="http://schemas.openxmlformats.org/officeDocument/2006/relationships/hyperlink" Target="https://pbs.twimg.com/media/D0_PAmlXQAA8UMd.jpg" TargetMode="External" /><Relationship Id="rId59" Type="http://schemas.openxmlformats.org/officeDocument/2006/relationships/hyperlink" Target="https://pbs.twimg.com/media/D1DqlNFXQAIMh8_.jpg" TargetMode="External" /><Relationship Id="rId60" Type="http://schemas.openxmlformats.org/officeDocument/2006/relationships/hyperlink" Target="https://pbs.twimg.com/media/D1E3GgSU4AE_TE_.jpg" TargetMode="External" /><Relationship Id="rId61" Type="http://schemas.openxmlformats.org/officeDocument/2006/relationships/hyperlink" Target="https://pbs.twimg.com/media/D1FQ5eDXgAA5PBA.jpg" TargetMode="External" /><Relationship Id="rId62" Type="http://schemas.openxmlformats.org/officeDocument/2006/relationships/hyperlink" Target="https://pbs.twimg.com/ext_tw_video_thumb/1058013903752445954/pu/img/Xh1FHH4TpCmm0UiE.jpg" TargetMode="External" /><Relationship Id="rId63" Type="http://schemas.openxmlformats.org/officeDocument/2006/relationships/hyperlink" Target="https://pbs.twimg.com/media/D1D829fWkAAeHBB.jpg" TargetMode="External" /><Relationship Id="rId64" Type="http://schemas.openxmlformats.org/officeDocument/2006/relationships/hyperlink" Target="https://pbs.twimg.com/media/D1JTAybW0AAL8qV.jpg" TargetMode="External" /><Relationship Id="rId65" Type="http://schemas.openxmlformats.org/officeDocument/2006/relationships/hyperlink" Target="https://pbs.twimg.com/media/D1JWvFEXgAY9QX7.jpg" TargetMode="External" /><Relationship Id="rId66" Type="http://schemas.openxmlformats.org/officeDocument/2006/relationships/hyperlink" Target="https://pbs.twimg.com/media/D1Lle_eWsAEAn2C.jpg" TargetMode="External" /><Relationship Id="rId67" Type="http://schemas.openxmlformats.org/officeDocument/2006/relationships/hyperlink" Target="https://pbs.twimg.com/media/B3xNloDIUAAZNOa.jpg" TargetMode="External" /><Relationship Id="rId68" Type="http://schemas.openxmlformats.org/officeDocument/2006/relationships/hyperlink" Target="https://pbs.twimg.com/media/B3xNloDIUAAZNOa.jpg" TargetMode="External" /><Relationship Id="rId69" Type="http://schemas.openxmlformats.org/officeDocument/2006/relationships/hyperlink" Target="https://pbs.twimg.com/media/D1FaRvcXgAAt2tD.jpg" TargetMode="External" /><Relationship Id="rId70" Type="http://schemas.openxmlformats.org/officeDocument/2006/relationships/hyperlink" Target="https://pbs.twimg.com/tweet_video_thumb/D1ScB6oX4AAgqwP.jpg" TargetMode="External" /><Relationship Id="rId71" Type="http://schemas.openxmlformats.org/officeDocument/2006/relationships/hyperlink" Target="https://pbs.twimg.com/ext_tw_video_thumb/1054371856457912320/pu/img/ekFspBWjDRcNSkCl.jpg" TargetMode="External" /><Relationship Id="rId72" Type="http://schemas.openxmlformats.org/officeDocument/2006/relationships/hyperlink" Target="https://pbs.twimg.com/media/CMNWoWRWIAA_GL4.jpg" TargetMode="External" /><Relationship Id="rId73" Type="http://schemas.openxmlformats.org/officeDocument/2006/relationships/hyperlink" Target="https://pbs.twimg.com/media/D1UfjrzXcAAYS09.jpg" TargetMode="External" /><Relationship Id="rId74" Type="http://schemas.openxmlformats.org/officeDocument/2006/relationships/hyperlink" Target="https://pbs.twimg.com/media/BX6gH1yCAAA_6WZ.jpg" TargetMode="External" /><Relationship Id="rId75" Type="http://schemas.openxmlformats.org/officeDocument/2006/relationships/hyperlink" Target="https://pbs.twimg.com/media/D1X50n0WwAE-8Qu.jpg" TargetMode="External" /><Relationship Id="rId76" Type="http://schemas.openxmlformats.org/officeDocument/2006/relationships/hyperlink" Target="https://pbs.twimg.com/tweet_video_thumb/D1YblwQX0AEmaCF.jpg" TargetMode="External" /><Relationship Id="rId77" Type="http://schemas.openxmlformats.org/officeDocument/2006/relationships/hyperlink" Target="https://pbs.twimg.com/media/D07a7_IX0AEu9I-.jpg" TargetMode="External" /><Relationship Id="rId78" Type="http://schemas.openxmlformats.org/officeDocument/2006/relationships/hyperlink" Target="https://pbs.twimg.com/media/Dr_XmqLWoAI5ZBl.jpg" TargetMode="External" /><Relationship Id="rId79" Type="http://schemas.openxmlformats.org/officeDocument/2006/relationships/hyperlink" Target="https://pbs.twimg.com/media/D1dScWWWkAA5PmE.jpg" TargetMode="External" /><Relationship Id="rId80" Type="http://schemas.openxmlformats.org/officeDocument/2006/relationships/hyperlink" Target="https://pbs.twimg.com/media/D0k46jXVYAIlRN9.jpg" TargetMode="External" /><Relationship Id="rId81" Type="http://schemas.openxmlformats.org/officeDocument/2006/relationships/hyperlink" Target="https://pbs.twimg.com/media/D1jSevTWsAUoRjz.jpg" TargetMode="External" /><Relationship Id="rId82" Type="http://schemas.openxmlformats.org/officeDocument/2006/relationships/hyperlink" Target="https://pbs.twimg.com/media/CpsiswcWgAAbhUV.jpg" TargetMode="External" /><Relationship Id="rId83" Type="http://schemas.openxmlformats.org/officeDocument/2006/relationships/hyperlink" Target="https://pbs.twimg.com/media/D1pYh_gX0AIut_5.jpg" TargetMode="External" /><Relationship Id="rId84" Type="http://schemas.openxmlformats.org/officeDocument/2006/relationships/hyperlink" Target="https://pbs.twimg.com/media/D1tiUBrX0Ao-DLq.jpg" TargetMode="External" /><Relationship Id="rId85" Type="http://schemas.openxmlformats.org/officeDocument/2006/relationships/hyperlink" Target="https://pbs.twimg.com/media/D1zbrE3WkAAEjjv.jpg" TargetMode="External" /><Relationship Id="rId86" Type="http://schemas.openxmlformats.org/officeDocument/2006/relationships/hyperlink" Target="https://pbs.twimg.com/media/D1z9Ab2WwAEfwUi.jpg" TargetMode="External" /><Relationship Id="rId87" Type="http://schemas.openxmlformats.org/officeDocument/2006/relationships/hyperlink" Target="https://pbs.twimg.com/media/DsC-w9pXQAA0kOI.jpg" TargetMode="External" /><Relationship Id="rId88" Type="http://schemas.openxmlformats.org/officeDocument/2006/relationships/hyperlink" Target="https://pbs.twimg.com/media/D14RHi_XgAAtB0l.jpg" TargetMode="External" /><Relationship Id="rId89" Type="http://schemas.openxmlformats.org/officeDocument/2006/relationships/hyperlink" Target="https://pbs.twimg.com/media/D13ELC8WkAAICJi.jpg" TargetMode="External" /><Relationship Id="rId90" Type="http://schemas.openxmlformats.org/officeDocument/2006/relationships/hyperlink" Target="https://pbs.twimg.com/media/Dsx5kWTV4AIcP9H.jpg" TargetMode="External" /><Relationship Id="rId91" Type="http://schemas.openxmlformats.org/officeDocument/2006/relationships/hyperlink" Target="https://pbs.twimg.com/media/D0k46jXVYAIlRN9.jpg" TargetMode="External" /><Relationship Id="rId92" Type="http://schemas.openxmlformats.org/officeDocument/2006/relationships/hyperlink" Target="https://pbs.twimg.com/media/D1yMfsCVAAA9CHV.jpg" TargetMode="External" /><Relationship Id="rId93" Type="http://schemas.openxmlformats.org/officeDocument/2006/relationships/hyperlink" Target="https://pbs.twimg.com/media/D1yNkYoUcAAidMr.jpg" TargetMode="External" /><Relationship Id="rId94" Type="http://schemas.openxmlformats.org/officeDocument/2006/relationships/hyperlink" Target="https://pbs.twimg.com/media/DsSy_opU8AEJLy0.jpg" TargetMode="External" /><Relationship Id="rId95" Type="http://schemas.openxmlformats.org/officeDocument/2006/relationships/hyperlink" Target="https://pbs.twimg.com/media/DsSyxElUUAAoHvx.jpg" TargetMode="External" /><Relationship Id="rId96" Type="http://schemas.openxmlformats.org/officeDocument/2006/relationships/hyperlink" Target="https://pbs.twimg.com/media/DrFAGiuUwAEojGE.jpg" TargetMode="External" /><Relationship Id="rId97" Type="http://schemas.openxmlformats.org/officeDocument/2006/relationships/hyperlink" Target="https://pbs.twimg.com/media/D1_QQp0XQAEDyy3.jpg" TargetMode="External" /><Relationship Id="rId98" Type="http://schemas.openxmlformats.org/officeDocument/2006/relationships/hyperlink" Target="https://pbs.twimg.com/media/Cwu6FCBUsAACCsm.jpg" TargetMode="External" /><Relationship Id="rId99" Type="http://schemas.openxmlformats.org/officeDocument/2006/relationships/hyperlink" Target="https://pbs.twimg.com/media/Dq-yCspV4AAwZeO.jpg" TargetMode="External" /><Relationship Id="rId100" Type="http://schemas.openxmlformats.org/officeDocument/2006/relationships/hyperlink" Target="https://pbs.twimg.com/media/DrBERH0X0AEIHxG.jpg" TargetMode="External" /><Relationship Id="rId101" Type="http://schemas.openxmlformats.org/officeDocument/2006/relationships/hyperlink" Target="https://pbs.twimg.com/media/DrBERH0X0AEIHxG.jpg" TargetMode="External" /><Relationship Id="rId102" Type="http://schemas.openxmlformats.org/officeDocument/2006/relationships/hyperlink" Target="https://pbs.twimg.com/media/DtRtRCaU0AAZI7F.jpg" TargetMode="External" /><Relationship Id="rId103" Type="http://schemas.openxmlformats.org/officeDocument/2006/relationships/hyperlink" Target="https://pbs.twimg.com/media/D2Bg23bWoAAGGHD.jpg" TargetMode="External" /><Relationship Id="rId104" Type="http://schemas.openxmlformats.org/officeDocument/2006/relationships/hyperlink" Target="https://pbs.twimg.com/media/D2EEkQ5X4AEAkPN.jpg" TargetMode="External" /><Relationship Id="rId105" Type="http://schemas.openxmlformats.org/officeDocument/2006/relationships/hyperlink" Target="https://pbs.twimg.com/media/D2FPe3zW0AA_Q9o.jpg" TargetMode="External" /><Relationship Id="rId106" Type="http://schemas.openxmlformats.org/officeDocument/2006/relationships/hyperlink" Target="https://pbs.twimg.com/media/D18WTRXXQAEHJld.jpg" TargetMode="External" /><Relationship Id="rId107" Type="http://schemas.openxmlformats.org/officeDocument/2006/relationships/hyperlink" Target="https://pbs.twimg.com/media/D18fAbSWwAAzX12.jpg" TargetMode="External" /><Relationship Id="rId108" Type="http://schemas.openxmlformats.org/officeDocument/2006/relationships/hyperlink" Target="https://pbs.twimg.com/media/D186dAMX4AI0ibr.jpg" TargetMode="External" /><Relationship Id="rId109" Type="http://schemas.openxmlformats.org/officeDocument/2006/relationships/hyperlink" Target="https://pbs.twimg.com/media/D2HF4EtW0AEmfio.jpg" TargetMode="External" /><Relationship Id="rId110" Type="http://schemas.openxmlformats.org/officeDocument/2006/relationships/hyperlink" Target="https://pbs.twimg.com/media/D2HhuIGWkAcZZid.jpg" TargetMode="External" /><Relationship Id="rId111" Type="http://schemas.openxmlformats.org/officeDocument/2006/relationships/hyperlink" Target="https://pbs.twimg.com/ext_tw_video_thumb/925780925694251008/pu/img/M_YJndpA-ZVfwxrb.jpg" TargetMode="External" /><Relationship Id="rId112" Type="http://schemas.openxmlformats.org/officeDocument/2006/relationships/hyperlink" Target="https://pbs.twimg.com/media/D1nVyY2XcAABf7_.jpg" TargetMode="External" /><Relationship Id="rId113" Type="http://schemas.openxmlformats.org/officeDocument/2006/relationships/hyperlink" Target="https://pbs.twimg.com/media/D2ILeQNX4AQo6-8.jpg" TargetMode="External" /><Relationship Id="rId114" Type="http://schemas.openxmlformats.org/officeDocument/2006/relationships/hyperlink" Target="http://pbs.twimg.com/profile_images/1009051591125630976/b69sr0nH_normal.jpg" TargetMode="External" /><Relationship Id="rId115" Type="http://schemas.openxmlformats.org/officeDocument/2006/relationships/hyperlink" Target="https://pbs.twimg.com/ext_tw_video_thumb/1056574959605170176/pu/img/vtzWeffeQJMmIV0L.jpg" TargetMode="External" /><Relationship Id="rId116" Type="http://schemas.openxmlformats.org/officeDocument/2006/relationships/hyperlink" Target="https://pbs.twimg.com/media/DsGrIN8WoAUQCeU.jpg" TargetMode="External" /><Relationship Id="rId117" Type="http://schemas.openxmlformats.org/officeDocument/2006/relationships/hyperlink" Target="https://pbs.twimg.com/media/D0_PAmlXQAA8UMd.jpg" TargetMode="External" /><Relationship Id="rId118" Type="http://schemas.openxmlformats.org/officeDocument/2006/relationships/hyperlink" Target="http://pbs.twimg.com/profile_images/863737331878158337/dzz328Hw_normal.jpg" TargetMode="External" /><Relationship Id="rId119" Type="http://schemas.openxmlformats.org/officeDocument/2006/relationships/hyperlink" Target="http://pbs.twimg.com/profile_images/768743014604771332/49Gr7ZFh_normal.jpg" TargetMode="External" /><Relationship Id="rId120" Type="http://schemas.openxmlformats.org/officeDocument/2006/relationships/hyperlink" Target="http://pbs.twimg.com/profile_images/1295122870/107455253_l_normal.jpg" TargetMode="External" /><Relationship Id="rId121" Type="http://schemas.openxmlformats.org/officeDocument/2006/relationships/hyperlink" Target="http://pbs.twimg.com/profile_images/979391113718091778/PSIdVuOC_normal.jpg" TargetMode="External" /><Relationship Id="rId122" Type="http://schemas.openxmlformats.org/officeDocument/2006/relationships/hyperlink" Target="http://pbs.twimg.com/profile_images/647484421453541376/iADGpmdR_normal.jpg" TargetMode="External" /><Relationship Id="rId123" Type="http://schemas.openxmlformats.org/officeDocument/2006/relationships/hyperlink" Target="http://pbs.twimg.com/profile_images/925075044811857920/fst0gch4_normal.jpg" TargetMode="External" /><Relationship Id="rId124" Type="http://schemas.openxmlformats.org/officeDocument/2006/relationships/hyperlink" Target="http://pbs.twimg.com/profile_images/1160177810/woods-twitter-logo_normal.jpg" TargetMode="External" /><Relationship Id="rId125" Type="http://schemas.openxmlformats.org/officeDocument/2006/relationships/hyperlink" Target="https://pbs.twimg.com/media/D1DqlNFXQAIMh8_.jpg" TargetMode="External" /><Relationship Id="rId126" Type="http://schemas.openxmlformats.org/officeDocument/2006/relationships/hyperlink" Target="http://pbs.twimg.com/profile_images/1103633591039254528/uk_cxYV3_normal.png" TargetMode="External" /><Relationship Id="rId127" Type="http://schemas.openxmlformats.org/officeDocument/2006/relationships/hyperlink" Target="https://pbs.twimg.com/media/D1E3GgSU4AE_TE_.jpg" TargetMode="External" /><Relationship Id="rId128" Type="http://schemas.openxmlformats.org/officeDocument/2006/relationships/hyperlink" Target="http://pbs.twimg.com/profile_images/1051817195108532226/4I57oUbO_normal.jpg" TargetMode="External" /><Relationship Id="rId129" Type="http://schemas.openxmlformats.org/officeDocument/2006/relationships/hyperlink" Target="https://pbs.twimg.com/media/D1FQ5eDXgAA5PBA.jpg" TargetMode="External" /><Relationship Id="rId130" Type="http://schemas.openxmlformats.org/officeDocument/2006/relationships/hyperlink" Target="http://pbs.twimg.com/profile_images/900711675187298304/27UdOMBe_normal.jpg" TargetMode="External" /><Relationship Id="rId131" Type="http://schemas.openxmlformats.org/officeDocument/2006/relationships/hyperlink" Target="http://pbs.twimg.com/profile_images/1101183323639029760/uIhy6XjY_normal.jpg" TargetMode="External" /><Relationship Id="rId132" Type="http://schemas.openxmlformats.org/officeDocument/2006/relationships/hyperlink" Target="http://pbs.twimg.com/profile_images/609364234447753216/H27uLNiF_normal.jpg" TargetMode="External" /><Relationship Id="rId133" Type="http://schemas.openxmlformats.org/officeDocument/2006/relationships/hyperlink" Target="http://pbs.twimg.com/profile_images/986801020545122304/qn5Ris54_normal.jpg" TargetMode="External" /><Relationship Id="rId134" Type="http://schemas.openxmlformats.org/officeDocument/2006/relationships/hyperlink" Target="https://pbs.twimg.com/ext_tw_video_thumb/1058013903752445954/pu/img/Xh1FHH4TpCmm0UiE.jpg" TargetMode="External" /><Relationship Id="rId135" Type="http://schemas.openxmlformats.org/officeDocument/2006/relationships/hyperlink" Target="http://pbs.twimg.com/profile_images/978615357496799234/f4pY2dGs_normal.jpg" TargetMode="External" /><Relationship Id="rId136" Type="http://schemas.openxmlformats.org/officeDocument/2006/relationships/hyperlink" Target="http://pbs.twimg.com/profile_images/981882416758509569/Jchih4X1_normal.jpg" TargetMode="External" /><Relationship Id="rId137" Type="http://schemas.openxmlformats.org/officeDocument/2006/relationships/hyperlink" Target="http://pbs.twimg.com/profile_images/767839141702864896/UsXKiK8-_normal.jpg" TargetMode="External" /><Relationship Id="rId138" Type="http://schemas.openxmlformats.org/officeDocument/2006/relationships/hyperlink" Target="https://pbs.twimg.com/media/D1D829fWkAAeHBB.jpg" TargetMode="External" /><Relationship Id="rId139" Type="http://schemas.openxmlformats.org/officeDocument/2006/relationships/hyperlink" Target="https://pbs.twimg.com/media/D1JTAybW0AAL8qV.jpg" TargetMode="External" /><Relationship Id="rId140" Type="http://schemas.openxmlformats.org/officeDocument/2006/relationships/hyperlink" Target="https://pbs.twimg.com/media/D1JWvFEXgAY9QX7.jpg" TargetMode="External" /><Relationship Id="rId141" Type="http://schemas.openxmlformats.org/officeDocument/2006/relationships/hyperlink" Target="http://pbs.twimg.com/profile_images/574640269511036929/C18SfTgJ_normal.jpeg" TargetMode="External" /><Relationship Id="rId142" Type="http://schemas.openxmlformats.org/officeDocument/2006/relationships/hyperlink" Target="http://abs.twimg.com/sticky/default_profile_images/default_profile_normal.png" TargetMode="External" /><Relationship Id="rId143" Type="http://schemas.openxmlformats.org/officeDocument/2006/relationships/hyperlink" Target="http://pbs.twimg.com/profile_images/757047096117604352/I50B-Kx9_normal.jpg" TargetMode="External" /><Relationship Id="rId144" Type="http://schemas.openxmlformats.org/officeDocument/2006/relationships/hyperlink" Target="https://pbs.twimg.com/media/D1Lle_eWsAEAn2C.jpg" TargetMode="External" /><Relationship Id="rId145" Type="http://schemas.openxmlformats.org/officeDocument/2006/relationships/hyperlink" Target="https://pbs.twimg.com/media/B3xNloDIUAAZNOa.jpg" TargetMode="External" /><Relationship Id="rId146" Type="http://schemas.openxmlformats.org/officeDocument/2006/relationships/hyperlink" Target="https://pbs.twimg.com/media/B3xNloDIUAAZNOa.jpg" TargetMode="External" /><Relationship Id="rId147" Type="http://schemas.openxmlformats.org/officeDocument/2006/relationships/hyperlink" Target="http://pbs.twimg.com/profile_images/989178434432786433/ldlNvEjj_normal.jpg" TargetMode="External" /><Relationship Id="rId148" Type="http://schemas.openxmlformats.org/officeDocument/2006/relationships/hyperlink" Target="http://pbs.twimg.com/profile_images/937358277540794369/i98ikEv9_normal.jpg" TargetMode="External" /><Relationship Id="rId149" Type="http://schemas.openxmlformats.org/officeDocument/2006/relationships/hyperlink" Target="http://pbs.twimg.com/profile_images/1104346493488644096/4y2Wa23d_normal.jpg" TargetMode="External" /><Relationship Id="rId150" Type="http://schemas.openxmlformats.org/officeDocument/2006/relationships/hyperlink" Target="http://pbs.twimg.com/profile_images/777960075289882624/zVBuGKqM_normal.jpg" TargetMode="External" /><Relationship Id="rId151" Type="http://schemas.openxmlformats.org/officeDocument/2006/relationships/hyperlink" Target="http://pbs.twimg.com/profile_images/1094616867241672704/hib4QCPY_normal.jpg" TargetMode="External" /><Relationship Id="rId152" Type="http://schemas.openxmlformats.org/officeDocument/2006/relationships/hyperlink" Target="http://pbs.twimg.com/profile_images/1102274513553768448/C4M2f9VS_normal.jpg" TargetMode="External" /><Relationship Id="rId153" Type="http://schemas.openxmlformats.org/officeDocument/2006/relationships/hyperlink" Target="http://pbs.twimg.com/profile_images/988917747261227008/vgBzCDzk_normal.jpg" TargetMode="External" /><Relationship Id="rId154" Type="http://schemas.openxmlformats.org/officeDocument/2006/relationships/hyperlink" Target="https://pbs.twimg.com/media/D1FaRvcXgAAt2tD.jpg" TargetMode="External" /><Relationship Id="rId155" Type="http://schemas.openxmlformats.org/officeDocument/2006/relationships/hyperlink" Target="http://pbs.twimg.com/profile_images/934091578162937858/Drbfy6I1_normal.jpg" TargetMode="External" /><Relationship Id="rId156" Type="http://schemas.openxmlformats.org/officeDocument/2006/relationships/hyperlink" Target="https://pbs.twimg.com/tweet_video_thumb/D1ScB6oX4AAgqwP.jpg" TargetMode="External" /><Relationship Id="rId157" Type="http://schemas.openxmlformats.org/officeDocument/2006/relationships/hyperlink" Target="https://pbs.twimg.com/ext_tw_video_thumb/1054371856457912320/pu/img/ekFspBWjDRcNSkCl.jpg" TargetMode="External" /><Relationship Id="rId158" Type="http://schemas.openxmlformats.org/officeDocument/2006/relationships/hyperlink" Target="http://pbs.twimg.com/profile_images/946446973854461952/KHHB2DXe_normal.jpg" TargetMode="External" /><Relationship Id="rId159" Type="http://schemas.openxmlformats.org/officeDocument/2006/relationships/hyperlink" Target="https://pbs.twimg.com/media/CMNWoWRWIAA_GL4.jpg" TargetMode="External" /><Relationship Id="rId160" Type="http://schemas.openxmlformats.org/officeDocument/2006/relationships/hyperlink" Target="http://pbs.twimg.com/profile_images/1097484265791635457/AxE09sj2_normal.jpg" TargetMode="External" /><Relationship Id="rId161" Type="http://schemas.openxmlformats.org/officeDocument/2006/relationships/hyperlink" Target="https://pbs.twimg.com/media/D1UfjrzXcAAYS09.jpg" TargetMode="External" /><Relationship Id="rId162" Type="http://schemas.openxmlformats.org/officeDocument/2006/relationships/hyperlink" Target="http://pbs.twimg.com/profile_images/857271965664636931/1_-VHbVk_normal.jpg" TargetMode="External" /><Relationship Id="rId163" Type="http://schemas.openxmlformats.org/officeDocument/2006/relationships/hyperlink" Target="https://pbs.twimg.com/media/BX6gH1yCAAA_6WZ.jpg" TargetMode="External" /><Relationship Id="rId164" Type="http://schemas.openxmlformats.org/officeDocument/2006/relationships/hyperlink" Target="http://pbs.twimg.com/profile_images/1104729940816216064/coDB5y5u_normal.jpg" TargetMode="External" /><Relationship Id="rId165" Type="http://schemas.openxmlformats.org/officeDocument/2006/relationships/hyperlink" Target="https://pbs.twimg.com/media/D1X50n0WwAE-8Qu.jpg" TargetMode="External" /><Relationship Id="rId166" Type="http://schemas.openxmlformats.org/officeDocument/2006/relationships/hyperlink" Target="https://pbs.twimg.com/tweet_video_thumb/D1YblwQX0AEmaCF.jpg" TargetMode="External" /><Relationship Id="rId167" Type="http://schemas.openxmlformats.org/officeDocument/2006/relationships/hyperlink" Target="http://pbs.twimg.com/profile_images/1085633554413993996/GB2HC6NV_normal.jpg" TargetMode="External" /><Relationship Id="rId168" Type="http://schemas.openxmlformats.org/officeDocument/2006/relationships/hyperlink" Target="http://pbs.twimg.com/profile_images/1105184059876171777/_fltfmBT_normal.jpg" TargetMode="External" /><Relationship Id="rId169" Type="http://schemas.openxmlformats.org/officeDocument/2006/relationships/hyperlink" Target="http://pbs.twimg.com/profile_images/790998044858806273/nRfLn3YM_normal.jpg" TargetMode="External" /><Relationship Id="rId170" Type="http://schemas.openxmlformats.org/officeDocument/2006/relationships/hyperlink" Target="http://pbs.twimg.com/profile_images/1064201707972784128/tjEiO4_k_normal.jpg" TargetMode="External" /><Relationship Id="rId171" Type="http://schemas.openxmlformats.org/officeDocument/2006/relationships/hyperlink" Target="http://pbs.twimg.com/profile_images/687769949687930880/53cR_3et_normal.jpg" TargetMode="External" /><Relationship Id="rId172" Type="http://schemas.openxmlformats.org/officeDocument/2006/relationships/hyperlink" Target="http://pbs.twimg.com/profile_images/1119715290/41716_546405591_935_n_normal.jpg" TargetMode="External" /><Relationship Id="rId173" Type="http://schemas.openxmlformats.org/officeDocument/2006/relationships/hyperlink" Target="http://pbs.twimg.com/profile_images/378800000500661491/67c800e34aed0872cfa5873c54aa4b81_normal.jpeg" TargetMode="External" /><Relationship Id="rId174" Type="http://schemas.openxmlformats.org/officeDocument/2006/relationships/hyperlink" Target="http://pbs.twimg.com/profile_images/2176952811/yo_normal.jpg" TargetMode="External" /><Relationship Id="rId175" Type="http://schemas.openxmlformats.org/officeDocument/2006/relationships/hyperlink" Target="http://pbs.twimg.com/profile_images/1064509253304705025/vcFZKIse_normal.jpg" TargetMode="External" /><Relationship Id="rId176" Type="http://schemas.openxmlformats.org/officeDocument/2006/relationships/hyperlink" Target="https://pbs.twimg.com/media/D07a7_IX0AEu9I-.jpg" TargetMode="External" /><Relationship Id="rId177" Type="http://schemas.openxmlformats.org/officeDocument/2006/relationships/hyperlink" Target="http://pbs.twimg.com/profile_images/3320051330/8213957599282cd7effd2dea5eec8256_normal.jpeg" TargetMode="External" /><Relationship Id="rId178" Type="http://schemas.openxmlformats.org/officeDocument/2006/relationships/hyperlink" Target="http://pbs.twimg.com/profile_images/990007035902251008/HAiYgjWG_normal.jpg" TargetMode="External" /><Relationship Id="rId179" Type="http://schemas.openxmlformats.org/officeDocument/2006/relationships/hyperlink" Target="https://pbs.twimg.com/media/Dr_XmqLWoAI5ZBl.jpg" TargetMode="External" /><Relationship Id="rId180" Type="http://schemas.openxmlformats.org/officeDocument/2006/relationships/hyperlink" Target="http://pbs.twimg.com/profile_images/1105065176041168904/4IPOJQ-t_normal.jpg" TargetMode="External" /><Relationship Id="rId181" Type="http://schemas.openxmlformats.org/officeDocument/2006/relationships/hyperlink" Target="http://pbs.twimg.com/profile_images/1102868304362946562/bND2b0N6_normal.jpg" TargetMode="External" /><Relationship Id="rId182" Type="http://schemas.openxmlformats.org/officeDocument/2006/relationships/hyperlink" Target="http://pbs.twimg.com/profile_images/984796927534551040/oXvWWnqZ_normal.jpg" TargetMode="External" /><Relationship Id="rId183" Type="http://schemas.openxmlformats.org/officeDocument/2006/relationships/hyperlink" Target="https://pbs.twimg.com/media/D1dScWWWkAA5PmE.jpg" TargetMode="External" /><Relationship Id="rId184" Type="http://schemas.openxmlformats.org/officeDocument/2006/relationships/hyperlink" Target="http://pbs.twimg.com/profile_images/1047570112293867520/L_uN8jWZ_normal.jpg" TargetMode="External" /><Relationship Id="rId185" Type="http://schemas.openxmlformats.org/officeDocument/2006/relationships/hyperlink" Target="http://pbs.twimg.com/profile_images/499854755925991424/dSyVkDQz_normal.png" TargetMode="External" /><Relationship Id="rId186" Type="http://schemas.openxmlformats.org/officeDocument/2006/relationships/hyperlink" Target="https://pbs.twimg.com/media/D0k46jXVYAIlRN9.jpg" TargetMode="External" /><Relationship Id="rId187" Type="http://schemas.openxmlformats.org/officeDocument/2006/relationships/hyperlink" Target="http://pbs.twimg.com/profile_images/1012350170179108865/t7ZTa91R_normal.jpg" TargetMode="External" /><Relationship Id="rId188" Type="http://schemas.openxmlformats.org/officeDocument/2006/relationships/hyperlink" Target="https://pbs.twimg.com/media/D1jSevTWsAUoRjz.jpg" TargetMode="External" /><Relationship Id="rId189" Type="http://schemas.openxmlformats.org/officeDocument/2006/relationships/hyperlink" Target="http://pbs.twimg.com/profile_images/748552404665241600/vH8AHajP_normal.jpg" TargetMode="External" /><Relationship Id="rId190" Type="http://schemas.openxmlformats.org/officeDocument/2006/relationships/hyperlink" Target="http://pbs.twimg.com/profile_images/534182779756355585/ih0HaFxu_normal.jpe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pbs.twimg.com/profile_images/464031460127551488/vaj0byGY_normal.jpeg" TargetMode="External" /><Relationship Id="rId193" Type="http://schemas.openxmlformats.org/officeDocument/2006/relationships/hyperlink" Target="https://pbs.twimg.com/media/CpsiswcWgAAbhUV.jpg" TargetMode="External" /><Relationship Id="rId194" Type="http://schemas.openxmlformats.org/officeDocument/2006/relationships/hyperlink" Target="http://pbs.twimg.com/profile_images/1100112160016027650/SEC57l4b_normal.jpg" TargetMode="External" /><Relationship Id="rId195" Type="http://schemas.openxmlformats.org/officeDocument/2006/relationships/hyperlink" Target="https://pbs.twimg.com/media/D1pYh_gX0AIut_5.jpg" TargetMode="External" /><Relationship Id="rId196" Type="http://schemas.openxmlformats.org/officeDocument/2006/relationships/hyperlink" Target="http://pbs.twimg.com/profile_images/1038190108548231170/bGwJq7re_normal.jpg" TargetMode="External" /><Relationship Id="rId197" Type="http://schemas.openxmlformats.org/officeDocument/2006/relationships/hyperlink" Target="http://pbs.twimg.com/profile_images/1074609891300392960/1IH0lkcV_normal.jpg" TargetMode="External" /><Relationship Id="rId198" Type="http://schemas.openxmlformats.org/officeDocument/2006/relationships/hyperlink" Target="https://pbs.twimg.com/media/D1tiUBrX0Ao-DLq.jpg" TargetMode="External" /><Relationship Id="rId199" Type="http://schemas.openxmlformats.org/officeDocument/2006/relationships/hyperlink" Target="http://pbs.twimg.com/profile_images/378800000379779026/e5b64e31e085ce5a091d0d2894506e8c_normal.png" TargetMode="External" /><Relationship Id="rId200" Type="http://schemas.openxmlformats.org/officeDocument/2006/relationships/hyperlink" Target="http://pbs.twimg.com/profile_images/2797108176/2aeaecff246f71e1a9e113cb48798c19_normal.jpeg" TargetMode="External" /><Relationship Id="rId201" Type="http://schemas.openxmlformats.org/officeDocument/2006/relationships/hyperlink" Target="http://pbs.twimg.com/profile_images/862717549489901568/TksdDv5I_normal.jpg" TargetMode="External" /><Relationship Id="rId202" Type="http://schemas.openxmlformats.org/officeDocument/2006/relationships/hyperlink" Target="http://pbs.twimg.com/profile_images/1106838585842372608/MMhyRb0h_normal.jpg" TargetMode="External" /><Relationship Id="rId203" Type="http://schemas.openxmlformats.org/officeDocument/2006/relationships/hyperlink" Target="http://pbs.twimg.com/profile_images/1015655874755375105/FdU8pwgY_normal.jpg" TargetMode="External" /><Relationship Id="rId204" Type="http://schemas.openxmlformats.org/officeDocument/2006/relationships/hyperlink" Target="https://pbs.twimg.com/media/D1zbrE3WkAAEjjv.jpg" TargetMode="External" /><Relationship Id="rId205" Type="http://schemas.openxmlformats.org/officeDocument/2006/relationships/hyperlink" Target="http://pbs.twimg.com/profile_images/1067835531755548673/GMZd6Ouv_normal.jpg" TargetMode="External" /><Relationship Id="rId206" Type="http://schemas.openxmlformats.org/officeDocument/2006/relationships/hyperlink" Target="http://pbs.twimg.com/profile_images/1077966665625694208/O9qZ_KuJ_normal.jpg" TargetMode="External" /><Relationship Id="rId207" Type="http://schemas.openxmlformats.org/officeDocument/2006/relationships/hyperlink" Target="http://pbs.twimg.com/profile_images/1082471277951094784/dK3tmIy6_normal.jpg" TargetMode="External" /><Relationship Id="rId208" Type="http://schemas.openxmlformats.org/officeDocument/2006/relationships/hyperlink" Target="https://pbs.twimg.com/media/D1z9Ab2WwAEfwUi.jpg" TargetMode="External" /><Relationship Id="rId209" Type="http://schemas.openxmlformats.org/officeDocument/2006/relationships/hyperlink" Target="http://pbs.twimg.com/profile_images/1021810706142912512/PQQOKsF4_normal.jpg" TargetMode="External" /><Relationship Id="rId210" Type="http://schemas.openxmlformats.org/officeDocument/2006/relationships/hyperlink" Target="https://pbs.twimg.com/media/DsC-w9pXQAA0kOI.jpg" TargetMode="External" /><Relationship Id="rId211" Type="http://schemas.openxmlformats.org/officeDocument/2006/relationships/hyperlink" Target="http://pbs.twimg.com/profile_images/1069915727304540160/FSPMxuki_normal.jpg" TargetMode="External" /><Relationship Id="rId212" Type="http://schemas.openxmlformats.org/officeDocument/2006/relationships/hyperlink" Target="http://pbs.twimg.com/profile_images/3152268229/915a62a0e9568dff4e4346457db4c6c2_normal.jpeg" TargetMode="External" /><Relationship Id="rId213" Type="http://schemas.openxmlformats.org/officeDocument/2006/relationships/hyperlink" Target="http://pbs.twimg.com/profile_images/1095072235419766784/hSWvxon-_normal.jpg" TargetMode="External" /><Relationship Id="rId214" Type="http://schemas.openxmlformats.org/officeDocument/2006/relationships/hyperlink" Target="http://pbs.twimg.com/profile_images/968646674393415680/gz2x7l3D_normal.jpg" TargetMode="External" /><Relationship Id="rId215" Type="http://schemas.openxmlformats.org/officeDocument/2006/relationships/hyperlink" Target="https://pbs.twimg.com/media/D14RHi_XgAAtB0l.jpg" TargetMode="External" /><Relationship Id="rId216" Type="http://schemas.openxmlformats.org/officeDocument/2006/relationships/hyperlink" Target="http://pbs.twimg.com/profile_images/1105565753812664325/iDX8btkI_normal.jpg" TargetMode="External" /><Relationship Id="rId217" Type="http://schemas.openxmlformats.org/officeDocument/2006/relationships/hyperlink" Target="http://pbs.twimg.com/profile_images/1105565753812664325/iDX8btkI_normal.jpg" TargetMode="External" /><Relationship Id="rId218" Type="http://schemas.openxmlformats.org/officeDocument/2006/relationships/hyperlink" Target="https://pbs.twimg.com/media/D13ELC8WkAAICJi.jpg" TargetMode="External" /><Relationship Id="rId219" Type="http://schemas.openxmlformats.org/officeDocument/2006/relationships/hyperlink" Target="http://pbs.twimg.com/profile_images/785469066509217792/e2-MV1yC_normal.jpg" TargetMode="External" /><Relationship Id="rId220" Type="http://schemas.openxmlformats.org/officeDocument/2006/relationships/hyperlink" Target="http://pbs.twimg.com/profile_images/1102152461484244992/8Cfyv8NE_normal.jpg" TargetMode="External" /><Relationship Id="rId221" Type="http://schemas.openxmlformats.org/officeDocument/2006/relationships/hyperlink" Target="https://pbs.twimg.com/media/Dsx5kWTV4AIcP9H.jpg" TargetMode="External" /><Relationship Id="rId222" Type="http://schemas.openxmlformats.org/officeDocument/2006/relationships/hyperlink" Target="https://pbs.twimg.com/media/D0k46jXVYAIlRN9.jpg" TargetMode="External" /><Relationship Id="rId223" Type="http://schemas.openxmlformats.org/officeDocument/2006/relationships/hyperlink" Target="https://pbs.twimg.com/media/D1yMfsCVAAA9CHV.jpg" TargetMode="External" /><Relationship Id="rId224" Type="http://schemas.openxmlformats.org/officeDocument/2006/relationships/hyperlink" Target="https://pbs.twimg.com/media/D1yNkYoUcAAidMr.jpg" TargetMode="External" /><Relationship Id="rId225" Type="http://schemas.openxmlformats.org/officeDocument/2006/relationships/hyperlink" Target="http://pbs.twimg.com/profile_images/1051805738656354304/h4bgjL3k_normal.jpg" TargetMode="External" /><Relationship Id="rId226" Type="http://schemas.openxmlformats.org/officeDocument/2006/relationships/hyperlink" Target="http://pbs.twimg.com/profile_images/1051805738656354304/h4bgjL3k_normal.jpg" TargetMode="External" /><Relationship Id="rId227" Type="http://schemas.openxmlformats.org/officeDocument/2006/relationships/hyperlink" Target="http://pbs.twimg.com/profile_images/1104313345216258048/bUnP4xJO_normal.jp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pbs.twimg.com/profile_images/2814663648/5200bc5bae180d04441f7d104efa60ec_normal.png" TargetMode="External" /><Relationship Id="rId230" Type="http://schemas.openxmlformats.org/officeDocument/2006/relationships/hyperlink" Target="http://pbs.twimg.com/profile_images/378800000261274773/c914d77309fca238c6be4d80da4e9645_normal.jpeg" TargetMode="External" /><Relationship Id="rId231" Type="http://schemas.openxmlformats.org/officeDocument/2006/relationships/hyperlink" Target="http://pbs.twimg.com/profile_images/749156934289268736/0pZl35H0_normal.jpg" TargetMode="External" /><Relationship Id="rId232" Type="http://schemas.openxmlformats.org/officeDocument/2006/relationships/hyperlink" Target="https://pbs.twimg.com/media/DsSy_opU8AEJLy0.jpg" TargetMode="External" /><Relationship Id="rId233" Type="http://schemas.openxmlformats.org/officeDocument/2006/relationships/hyperlink" Target="https://pbs.twimg.com/media/DsSyxElUUAAoHvx.jpg" TargetMode="External" /><Relationship Id="rId234" Type="http://schemas.openxmlformats.org/officeDocument/2006/relationships/hyperlink" Target="http://pbs.twimg.com/profile_images/378800000261274773/c914d77309fca238c6be4d80da4e9645_normal.jpeg" TargetMode="External" /><Relationship Id="rId235" Type="http://schemas.openxmlformats.org/officeDocument/2006/relationships/hyperlink" Target="http://pbs.twimg.com/profile_images/378800000261274773/c914d77309fca238c6be4d80da4e9645_normal.jpeg" TargetMode="External" /><Relationship Id="rId236" Type="http://schemas.openxmlformats.org/officeDocument/2006/relationships/hyperlink" Target="http://pbs.twimg.com/profile_images/749156934289268736/0pZl35H0_normal.jpg" TargetMode="External" /><Relationship Id="rId237" Type="http://schemas.openxmlformats.org/officeDocument/2006/relationships/hyperlink" Target="http://pbs.twimg.com/profile_images/749156934289268736/0pZl35H0_normal.jpg" TargetMode="External" /><Relationship Id="rId238" Type="http://schemas.openxmlformats.org/officeDocument/2006/relationships/hyperlink" Target="http://pbs.twimg.com/profile_images/749156934289268736/0pZl35H0_normal.jpg" TargetMode="External" /><Relationship Id="rId239" Type="http://schemas.openxmlformats.org/officeDocument/2006/relationships/hyperlink" Target="http://pbs.twimg.com/profile_images/749156934289268736/0pZl35H0_normal.jpg" TargetMode="External" /><Relationship Id="rId240" Type="http://schemas.openxmlformats.org/officeDocument/2006/relationships/hyperlink" Target="http://pbs.twimg.com/profile_images/1086769200683773955/JOhFwOQp_normal.jpg" TargetMode="External" /><Relationship Id="rId241" Type="http://schemas.openxmlformats.org/officeDocument/2006/relationships/hyperlink" Target="http://pbs.twimg.com/profile_images/1066041288611569664/zoTQsZ2H_normal.jpg" TargetMode="External" /><Relationship Id="rId242" Type="http://schemas.openxmlformats.org/officeDocument/2006/relationships/hyperlink" Target="http://pbs.twimg.com/profile_images/982636276183719936/HwhOB3sU_normal.jpg" TargetMode="External" /><Relationship Id="rId243" Type="http://schemas.openxmlformats.org/officeDocument/2006/relationships/hyperlink" Target="http://pbs.twimg.com/profile_images/1086769200683773955/JOhFwOQp_normal.jpg" TargetMode="External" /><Relationship Id="rId244" Type="http://schemas.openxmlformats.org/officeDocument/2006/relationships/hyperlink" Target="http://pbs.twimg.com/profile_images/1086769200683773955/JOhFwOQp_normal.jpg" TargetMode="External" /><Relationship Id="rId245" Type="http://schemas.openxmlformats.org/officeDocument/2006/relationships/hyperlink" Target="http://pbs.twimg.com/profile_images/1086769200683773955/JOhFwOQp_normal.jpg" TargetMode="External" /><Relationship Id="rId246" Type="http://schemas.openxmlformats.org/officeDocument/2006/relationships/hyperlink" Target="http://pbs.twimg.com/profile_images/1086769200683773955/JOhFwOQp_normal.jpg" TargetMode="External" /><Relationship Id="rId247" Type="http://schemas.openxmlformats.org/officeDocument/2006/relationships/hyperlink" Target="http://pbs.twimg.com/profile_images/1066041288611569664/zoTQsZ2H_normal.jpg" TargetMode="External" /><Relationship Id="rId248" Type="http://schemas.openxmlformats.org/officeDocument/2006/relationships/hyperlink" Target="http://pbs.twimg.com/profile_images/982636276183719936/HwhOB3sU_normal.jpg" TargetMode="External" /><Relationship Id="rId249" Type="http://schemas.openxmlformats.org/officeDocument/2006/relationships/hyperlink" Target="http://pbs.twimg.com/profile_images/1086769200683773955/JOhFwOQp_normal.jpg" TargetMode="External" /><Relationship Id="rId250" Type="http://schemas.openxmlformats.org/officeDocument/2006/relationships/hyperlink" Target="http://pbs.twimg.com/profile_images/1086769200683773955/JOhFwOQp_normal.jpg" TargetMode="External" /><Relationship Id="rId251" Type="http://schemas.openxmlformats.org/officeDocument/2006/relationships/hyperlink" Target="http://pbs.twimg.com/profile_images/982636276183719936/HwhOB3sU_normal.jpg" TargetMode="External" /><Relationship Id="rId252" Type="http://schemas.openxmlformats.org/officeDocument/2006/relationships/hyperlink" Target="http://pbs.twimg.com/profile_images/1086769200683773955/JOhFwOQp_normal.jpg" TargetMode="External" /><Relationship Id="rId253" Type="http://schemas.openxmlformats.org/officeDocument/2006/relationships/hyperlink" Target="http://pbs.twimg.com/profile_images/1086769200683773955/JOhFwOQp_normal.jpg" TargetMode="External" /><Relationship Id="rId254" Type="http://schemas.openxmlformats.org/officeDocument/2006/relationships/hyperlink" Target="https://pbs.twimg.com/media/DrFAGiuUwAEojGE.jpg" TargetMode="External" /><Relationship Id="rId255" Type="http://schemas.openxmlformats.org/officeDocument/2006/relationships/hyperlink" Target="http://pbs.twimg.com/profile_images/1106238403496960000/KePXl48A_normal.jpg" TargetMode="External" /><Relationship Id="rId256" Type="http://schemas.openxmlformats.org/officeDocument/2006/relationships/hyperlink" Target="http://pbs.twimg.com/profile_images/784018242981470208/yo7PX_8h_normal.jpg" TargetMode="External" /><Relationship Id="rId257" Type="http://schemas.openxmlformats.org/officeDocument/2006/relationships/hyperlink" Target="http://pbs.twimg.com/profile_images/1072199950501584903/SB6NKIsT_normal.jpg" TargetMode="External" /><Relationship Id="rId258" Type="http://schemas.openxmlformats.org/officeDocument/2006/relationships/hyperlink" Target="http://pbs.twimg.com/profile_images/785497249124085760/hQm50eSx_normal.jpg" TargetMode="External" /><Relationship Id="rId259" Type="http://schemas.openxmlformats.org/officeDocument/2006/relationships/hyperlink" Target="http://pbs.twimg.com/profile_images/1091626767327088641/Bc1HpkJP_normal.jpg" TargetMode="External" /><Relationship Id="rId260" Type="http://schemas.openxmlformats.org/officeDocument/2006/relationships/hyperlink" Target="http://pbs.twimg.com/profile_images/1107671386041053190/T4DMRkkZ_normal.jpg" TargetMode="External" /><Relationship Id="rId261" Type="http://schemas.openxmlformats.org/officeDocument/2006/relationships/hyperlink" Target="http://pbs.twimg.com/profile_images/1107671386041053190/T4DMRkkZ_normal.jpg" TargetMode="External" /><Relationship Id="rId262" Type="http://schemas.openxmlformats.org/officeDocument/2006/relationships/hyperlink" Target="http://pbs.twimg.com/profile_images/817529247233282048/of37-W1R_normal.jpg" TargetMode="External" /><Relationship Id="rId263" Type="http://schemas.openxmlformats.org/officeDocument/2006/relationships/hyperlink" Target="https://pbs.twimg.com/media/D1_QQp0XQAEDyy3.jpg" TargetMode="External" /><Relationship Id="rId264" Type="http://schemas.openxmlformats.org/officeDocument/2006/relationships/hyperlink" Target="https://pbs.twimg.com/media/Cwu6FCBUsAACCsm.jpg" TargetMode="External" /><Relationship Id="rId265" Type="http://schemas.openxmlformats.org/officeDocument/2006/relationships/hyperlink" Target="http://pbs.twimg.com/profile_images/1107806921065746432/7Ir6F0yK_normal.jpg" TargetMode="External" /><Relationship Id="rId266" Type="http://schemas.openxmlformats.org/officeDocument/2006/relationships/hyperlink" Target="http://pbs.twimg.com/profile_images/928292984482816001/ZXarMQEK_normal.jpg" TargetMode="External" /><Relationship Id="rId267" Type="http://schemas.openxmlformats.org/officeDocument/2006/relationships/hyperlink" Target="http://pbs.twimg.com/profile_images/865855614014173184/szA6CGca_normal.jpg" TargetMode="External" /><Relationship Id="rId268" Type="http://schemas.openxmlformats.org/officeDocument/2006/relationships/hyperlink" Target="https://pbs.twimg.com/media/Dq-yCspV4AAwZeO.jpg" TargetMode="External" /><Relationship Id="rId269" Type="http://schemas.openxmlformats.org/officeDocument/2006/relationships/hyperlink" Target="http://pbs.twimg.com/profile_images/865855614014173184/szA6CGca_normal.jpg" TargetMode="External" /><Relationship Id="rId270" Type="http://schemas.openxmlformats.org/officeDocument/2006/relationships/hyperlink" Target="http://pbs.twimg.com/profile_images/996974813720862720/_gqUJPYF_normal.jpg" TargetMode="External" /><Relationship Id="rId271" Type="http://schemas.openxmlformats.org/officeDocument/2006/relationships/hyperlink" Target="http://pbs.twimg.com/profile_images/3207924427/beb340ddeb90e3d4fb8648d4de738d5b_normal.jpeg" TargetMode="External" /><Relationship Id="rId272" Type="http://schemas.openxmlformats.org/officeDocument/2006/relationships/hyperlink" Target="http://pbs.twimg.com/profile_images/934556243850612736/hPEGPL9g_normal.jpg" TargetMode="External" /><Relationship Id="rId273" Type="http://schemas.openxmlformats.org/officeDocument/2006/relationships/hyperlink" Target="http://pbs.twimg.com/profile_images/1051510687065731073/cBDzJZGD_normal.jpg" TargetMode="External" /><Relationship Id="rId274" Type="http://schemas.openxmlformats.org/officeDocument/2006/relationships/hyperlink" Target="http://pbs.twimg.com/profile_images/447881332094681089/xgegt8Wh_normal.jpeg" TargetMode="External" /><Relationship Id="rId275" Type="http://schemas.openxmlformats.org/officeDocument/2006/relationships/hyperlink" Target="http://pbs.twimg.com/profile_images/856365170066698241/B-GgQV88_normal.jpg" TargetMode="External" /><Relationship Id="rId276" Type="http://schemas.openxmlformats.org/officeDocument/2006/relationships/hyperlink" Target="http://pbs.twimg.com/profile_images/856365170066698241/B-GgQV88_normal.jpg" TargetMode="External" /><Relationship Id="rId277" Type="http://schemas.openxmlformats.org/officeDocument/2006/relationships/hyperlink" Target="http://pbs.twimg.com/profile_images/663442115544903680/_JNqqbZ2_normal.jpg" TargetMode="External" /><Relationship Id="rId278" Type="http://schemas.openxmlformats.org/officeDocument/2006/relationships/hyperlink" Target="http://pbs.twimg.com/profile_images/663442115544903680/_JNqqbZ2_normal.jpg" TargetMode="External" /><Relationship Id="rId279" Type="http://schemas.openxmlformats.org/officeDocument/2006/relationships/hyperlink" Target="https://pbs.twimg.com/media/DrBERH0X0AEIHxG.jpg" TargetMode="External" /><Relationship Id="rId280" Type="http://schemas.openxmlformats.org/officeDocument/2006/relationships/hyperlink" Target="https://pbs.twimg.com/media/DrBERH0X0AEIHxG.jpg" TargetMode="External" /><Relationship Id="rId281" Type="http://schemas.openxmlformats.org/officeDocument/2006/relationships/hyperlink" Target="https://pbs.twimg.com/media/DtRtRCaU0AAZI7F.jpg" TargetMode="External" /><Relationship Id="rId282" Type="http://schemas.openxmlformats.org/officeDocument/2006/relationships/hyperlink" Target="http://abs.twimg.com/sticky/default_profile_images/default_profile_normal.png" TargetMode="External" /><Relationship Id="rId283" Type="http://schemas.openxmlformats.org/officeDocument/2006/relationships/hyperlink" Target="http://pbs.twimg.com/profile_images/3685425144/8e0bc8cca02cfc1c95cfb39a455b23f4_normal.jpeg" TargetMode="External" /><Relationship Id="rId284" Type="http://schemas.openxmlformats.org/officeDocument/2006/relationships/hyperlink" Target="http://pbs.twimg.com/profile_images/1055876197903728641/mXSEPCu7_normal.jpg" TargetMode="External" /><Relationship Id="rId285" Type="http://schemas.openxmlformats.org/officeDocument/2006/relationships/hyperlink" Target="http://pbs.twimg.com/profile_images/615791093792182272/2pXV10BQ_normal.png" TargetMode="External" /><Relationship Id="rId286" Type="http://schemas.openxmlformats.org/officeDocument/2006/relationships/hyperlink" Target="http://pbs.twimg.com/profile_images/1097839752332693505/HtjFJdDs_normal.jpg" TargetMode="External" /><Relationship Id="rId287" Type="http://schemas.openxmlformats.org/officeDocument/2006/relationships/hyperlink" Target="https://pbs.twimg.com/media/D2Bg23bWoAAGGHD.jpg" TargetMode="External" /><Relationship Id="rId288" Type="http://schemas.openxmlformats.org/officeDocument/2006/relationships/hyperlink" Target="http://pbs.twimg.com/profile_images/1057736086217261058/h_xVNNkk_normal.jpg" TargetMode="External" /><Relationship Id="rId289" Type="http://schemas.openxmlformats.org/officeDocument/2006/relationships/hyperlink" Target="http://pbs.twimg.com/profile_images/1106895369852645376/qS09pjnW_normal.png" TargetMode="External" /><Relationship Id="rId290" Type="http://schemas.openxmlformats.org/officeDocument/2006/relationships/hyperlink" Target="http://pbs.twimg.com/profile_images/1092914693671403521/2caNbG_F_normal.jpg" TargetMode="External" /><Relationship Id="rId291" Type="http://schemas.openxmlformats.org/officeDocument/2006/relationships/hyperlink" Target="http://pbs.twimg.com/profile_images/1092914693671403521/2caNbG_F_normal.jpg" TargetMode="External" /><Relationship Id="rId292" Type="http://schemas.openxmlformats.org/officeDocument/2006/relationships/hyperlink" Target="http://pbs.twimg.com/profile_images/754920698431275008/Op9akc9N_normal.jpg" TargetMode="External" /><Relationship Id="rId293" Type="http://schemas.openxmlformats.org/officeDocument/2006/relationships/hyperlink" Target="http://pbs.twimg.com/profile_images/3786449363/e76bbf010358182cce0288cac6570872_normal.jpeg" TargetMode="External" /><Relationship Id="rId294" Type="http://schemas.openxmlformats.org/officeDocument/2006/relationships/hyperlink" Target="http://pbs.twimg.com/profile_images/794617190595051521/haXTdDFd_normal.jpg" TargetMode="External" /><Relationship Id="rId295" Type="http://schemas.openxmlformats.org/officeDocument/2006/relationships/hyperlink" Target="http://pbs.twimg.com/profile_images/580559886003671042/uEcISTqd_normal.jpg" TargetMode="External" /><Relationship Id="rId296" Type="http://schemas.openxmlformats.org/officeDocument/2006/relationships/hyperlink" Target="https://pbs.twimg.com/media/D2EEkQ5X4AEAkPN.jpg" TargetMode="External" /><Relationship Id="rId297" Type="http://schemas.openxmlformats.org/officeDocument/2006/relationships/hyperlink" Target="http://pbs.twimg.com/profile_images/727567004954071041/cgm4gvVH_normal.jpg" TargetMode="External" /><Relationship Id="rId298" Type="http://schemas.openxmlformats.org/officeDocument/2006/relationships/hyperlink" Target="http://pbs.twimg.com/profile_images/1064778704423931904/QMydxjNx_normal.jpg" TargetMode="External" /><Relationship Id="rId299" Type="http://schemas.openxmlformats.org/officeDocument/2006/relationships/hyperlink" Target="http://pbs.twimg.com/profile_images/1074524591903657984/GDHLBb6h_normal.jpg" TargetMode="External" /><Relationship Id="rId300" Type="http://schemas.openxmlformats.org/officeDocument/2006/relationships/hyperlink" Target="http://pbs.twimg.com/profile_images/1074524591903657984/GDHLBb6h_normal.jpg" TargetMode="External" /><Relationship Id="rId301" Type="http://schemas.openxmlformats.org/officeDocument/2006/relationships/hyperlink" Target="http://pbs.twimg.com/profile_images/780582857718767616/WkPucYrQ_normal.jpg" TargetMode="External" /><Relationship Id="rId302" Type="http://schemas.openxmlformats.org/officeDocument/2006/relationships/hyperlink" Target="http://pbs.twimg.com/profile_images/595679669871083520/-dfHPakw_normal.jpg" TargetMode="External" /><Relationship Id="rId303" Type="http://schemas.openxmlformats.org/officeDocument/2006/relationships/hyperlink" Target="http://pbs.twimg.com/profile_images/595679669871083520/-dfHPakw_normal.jpg" TargetMode="External" /><Relationship Id="rId304" Type="http://schemas.openxmlformats.org/officeDocument/2006/relationships/hyperlink" Target="https://pbs.twimg.com/media/D2FPe3zW0AA_Q9o.jpg" TargetMode="External" /><Relationship Id="rId305" Type="http://schemas.openxmlformats.org/officeDocument/2006/relationships/hyperlink" Target="http://pbs.twimg.com/profile_images/954360502225985536/V-pb3L2p_normal.jpg" TargetMode="External" /><Relationship Id="rId306" Type="http://schemas.openxmlformats.org/officeDocument/2006/relationships/hyperlink" Target="http://pbs.twimg.com/profile_images/1086769200683773955/JOhFwOQp_normal.jpg" TargetMode="External" /><Relationship Id="rId307" Type="http://schemas.openxmlformats.org/officeDocument/2006/relationships/hyperlink" Target="http://pbs.twimg.com/profile_images/1086769200683773955/JOhFwOQp_normal.jpg" TargetMode="External" /><Relationship Id="rId308" Type="http://schemas.openxmlformats.org/officeDocument/2006/relationships/hyperlink" Target="http://pbs.twimg.com/profile_images/1086769200683773955/JOhFwOQp_normal.jpg" TargetMode="External" /><Relationship Id="rId309" Type="http://schemas.openxmlformats.org/officeDocument/2006/relationships/hyperlink" Target="https://pbs.twimg.com/media/D18WTRXXQAEHJld.jpg" TargetMode="External" /><Relationship Id="rId310" Type="http://schemas.openxmlformats.org/officeDocument/2006/relationships/hyperlink" Target="https://pbs.twimg.com/media/D18fAbSWwAAzX12.jpg" TargetMode="External" /><Relationship Id="rId311" Type="http://schemas.openxmlformats.org/officeDocument/2006/relationships/hyperlink" Target="https://pbs.twimg.com/media/D186dAMX4AI0ibr.jpg" TargetMode="External" /><Relationship Id="rId312" Type="http://schemas.openxmlformats.org/officeDocument/2006/relationships/hyperlink" Target="http://pbs.twimg.com/profile_images/1061984659326885888/bAceMqdU_normal.jpg" TargetMode="External" /><Relationship Id="rId313" Type="http://schemas.openxmlformats.org/officeDocument/2006/relationships/hyperlink" Target="https://pbs.twimg.com/media/D2HF4EtW0AEmfio.jpg" TargetMode="External" /><Relationship Id="rId314" Type="http://schemas.openxmlformats.org/officeDocument/2006/relationships/hyperlink" Target="https://pbs.twimg.com/media/D2HhuIGWkAcZZid.jpg" TargetMode="External" /><Relationship Id="rId315" Type="http://schemas.openxmlformats.org/officeDocument/2006/relationships/hyperlink" Target="http://pbs.twimg.com/profile_images/378800000794324726/5b8f189963a94d62de4482443657a625_normal.png" TargetMode="External" /><Relationship Id="rId316" Type="http://schemas.openxmlformats.org/officeDocument/2006/relationships/hyperlink" Target="http://pbs.twimg.com/profile_images/378800000794324726/5b8f189963a94d62de4482443657a625_normal.png" TargetMode="External" /><Relationship Id="rId317" Type="http://schemas.openxmlformats.org/officeDocument/2006/relationships/hyperlink" Target="http://pbs.twimg.com/profile_images/378800000794324726/5b8f189963a94d62de4482443657a625_normal.png" TargetMode="External" /><Relationship Id="rId318" Type="http://schemas.openxmlformats.org/officeDocument/2006/relationships/hyperlink" Target="http://pbs.twimg.com/profile_images/378800000794324726/5b8f189963a94d62de4482443657a625_normal.png" TargetMode="External" /><Relationship Id="rId319" Type="http://schemas.openxmlformats.org/officeDocument/2006/relationships/hyperlink" Target="http://pbs.twimg.com/profile_images/378800000794324726/5b8f189963a94d62de4482443657a625_normal.png" TargetMode="External" /><Relationship Id="rId320" Type="http://schemas.openxmlformats.org/officeDocument/2006/relationships/hyperlink" Target="http://pbs.twimg.com/profile_images/378800000794324726/5b8f189963a94d62de4482443657a625_normal.png" TargetMode="External" /><Relationship Id="rId321" Type="http://schemas.openxmlformats.org/officeDocument/2006/relationships/hyperlink" Target="http://pbs.twimg.com/profile_images/378800000794324726/5b8f189963a94d62de4482443657a625_normal.png" TargetMode="External" /><Relationship Id="rId322" Type="http://schemas.openxmlformats.org/officeDocument/2006/relationships/hyperlink" Target="http://pbs.twimg.com/profile_images/378800000794324726/5b8f189963a94d62de4482443657a625_normal.png" TargetMode="External" /><Relationship Id="rId323" Type="http://schemas.openxmlformats.org/officeDocument/2006/relationships/hyperlink" Target="http://pbs.twimg.com/profile_images/378800000794324726/5b8f189963a94d62de4482443657a625_normal.png" TargetMode="External" /><Relationship Id="rId324" Type="http://schemas.openxmlformats.org/officeDocument/2006/relationships/hyperlink" Target="http://pbs.twimg.com/profile_images/378800000794324726/5b8f189963a94d62de4482443657a625_normal.png" TargetMode="External" /><Relationship Id="rId325" Type="http://schemas.openxmlformats.org/officeDocument/2006/relationships/hyperlink" Target="http://pbs.twimg.com/profile_images/378800000794324726/5b8f189963a94d62de4482443657a625_normal.png" TargetMode="External" /><Relationship Id="rId326" Type="http://schemas.openxmlformats.org/officeDocument/2006/relationships/hyperlink" Target="http://pbs.twimg.com/profile_images/378800000794324726/5b8f189963a94d62de4482443657a625_normal.png" TargetMode="External" /><Relationship Id="rId327" Type="http://schemas.openxmlformats.org/officeDocument/2006/relationships/hyperlink" Target="http://pbs.twimg.com/profile_images/378800000794324726/5b8f189963a94d62de4482443657a625_normal.png" TargetMode="External" /><Relationship Id="rId328" Type="http://schemas.openxmlformats.org/officeDocument/2006/relationships/hyperlink" Target="http://pbs.twimg.com/profile_images/378800000794324726/5b8f189963a94d62de4482443657a625_normal.png" TargetMode="External" /><Relationship Id="rId329" Type="http://schemas.openxmlformats.org/officeDocument/2006/relationships/hyperlink" Target="https://pbs.twimg.com/ext_tw_video_thumb/925780925694251008/pu/img/M_YJndpA-ZVfwxrb.jpg" TargetMode="External" /><Relationship Id="rId330" Type="http://schemas.openxmlformats.org/officeDocument/2006/relationships/hyperlink" Target="http://pbs.twimg.com/profile_images/910450802820632576/ghYQeDJM_normal.jpg" TargetMode="External" /><Relationship Id="rId331" Type="http://schemas.openxmlformats.org/officeDocument/2006/relationships/hyperlink" Target="https://pbs.twimg.com/media/D1nVyY2XcAABf7_.jpg" TargetMode="External" /><Relationship Id="rId332" Type="http://schemas.openxmlformats.org/officeDocument/2006/relationships/hyperlink" Target="https://pbs.twimg.com/media/D2ILeQNX4AQo6-8.jpg" TargetMode="External" /><Relationship Id="rId333" Type="http://schemas.openxmlformats.org/officeDocument/2006/relationships/hyperlink" Target="http://pbs.twimg.com/profile_images/464479910153551873/dWE2Fq2y_normal.jpeg" TargetMode="External" /><Relationship Id="rId334" Type="http://schemas.openxmlformats.org/officeDocument/2006/relationships/hyperlink" Target="https://twitter.com/#!/leannrimes/status/1064678402215407616" TargetMode="External" /><Relationship Id="rId335" Type="http://schemas.openxmlformats.org/officeDocument/2006/relationships/hyperlink" Target="https://twitter.com/#!/alfaromeoracing/status/1056576633275060224" TargetMode="External" /><Relationship Id="rId336" Type="http://schemas.openxmlformats.org/officeDocument/2006/relationships/hyperlink" Target="https://twitter.com/#!/goalies119/status/1063319231972982786" TargetMode="External" /><Relationship Id="rId337" Type="http://schemas.openxmlformats.org/officeDocument/2006/relationships/hyperlink" Target="https://twitter.com/#!/ducatiuk/status/1103328055743922178" TargetMode="External" /><Relationship Id="rId338" Type="http://schemas.openxmlformats.org/officeDocument/2006/relationships/hyperlink" Target="https://twitter.com/#!/jayman0827/status/1103493884749987843" TargetMode="External" /><Relationship Id="rId339" Type="http://schemas.openxmlformats.org/officeDocument/2006/relationships/hyperlink" Target="https://twitter.com/#!/tw_mahesh/status/1103520656765808640" TargetMode="External" /><Relationship Id="rId340" Type="http://schemas.openxmlformats.org/officeDocument/2006/relationships/hyperlink" Target="https://twitter.com/#!/kuahmel/status/1103529763237388288" TargetMode="External" /><Relationship Id="rId341" Type="http://schemas.openxmlformats.org/officeDocument/2006/relationships/hyperlink" Target="https://twitter.com/#!/cctracey/status/1103558453262462976" TargetMode="External" /><Relationship Id="rId342" Type="http://schemas.openxmlformats.org/officeDocument/2006/relationships/hyperlink" Target="https://twitter.com/#!/d_s_c/status/1103581100016877568" TargetMode="External" /><Relationship Id="rId343" Type="http://schemas.openxmlformats.org/officeDocument/2006/relationships/hyperlink" Target="https://twitter.com/#!/a2bmototraining/status/1103592018943660032" TargetMode="External" /><Relationship Id="rId344" Type="http://schemas.openxmlformats.org/officeDocument/2006/relationships/hyperlink" Target="https://twitter.com/#!/woodsabergele/status/1103605980338769920" TargetMode="External" /><Relationship Id="rId345" Type="http://schemas.openxmlformats.org/officeDocument/2006/relationships/hyperlink" Target="https://twitter.com/#!/robs83636775/status/1103640042042548224" TargetMode="External" /><Relationship Id="rId346" Type="http://schemas.openxmlformats.org/officeDocument/2006/relationships/hyperlink" Target="https://twitter.com/#!/leannrimescib16/status/1103642566166142983" TargetMode="External" /><Relationship Id="rId347" Type="http://schemas.openxmlformats.org/officeDocument/2006/relationships/hyperlink" Target="https://twitter.com/#!/creationtech/status/1103725760131432448" TargetMode="External" /><Relationship Id="rId348" Type="http://schemas.openxmlformats.org/officeDocument/2006/relationships/hyperlink" Target="https://twitter.com/#!/imtschicago/status/1103728965091540993" TargetMode="External" /><Relationship Id="rId349" Type="http://schemas.openxmlformats.org/officeDocument/2006/relationships/hyperlink" Target="https://twitter.com/#!/holinergroup/status/1103752335778557952" TargetMode="External" /><Relationship Id="rId350" Type="http://schemas.openxmlformats.org/officeDocument/2006/relationships/hyperlink" Target="https://twitter.com/#!/brigittemunich/status/1103764650326482944" TargetMode="External" /><Relationship Id="rId351" Type="http://schemas.openxmlformats.org/officeDocument/2006/relationships/hyperlink" Target="https://twitter.com/#!/jazminholm/status/1103772536507125760" TargetMode="External" /><Relationship Id="rId352" Type="http://schemas.openxmlformats.org/officeDocument/2006/relationships/hyperlink" Target="https://twitter.com/#!/mounetjulien/status/1103780198951063553" TargetMode="External" /><Relationship Id="rId353" Type="http://schemas.openxmlformats.org/officeDocument/2006/relationships/hyperlink" Target="https://twitter.com/#!/drcnfzd/status/1103801919074529281" TargetMode="External" /><Relationship Id="rId354" Type="http://schemas.openxmlformats.org/officeDocument/2006/relationships/hyperlink" Target="https://twitter.com/#!/mtothaaz/status/1058014004738772992" TargetMode="External" /><Relationship Id="rId355" Type="http://schemas.openxmlformats.org/officeDocument/2006/relationships/hyperlink" Target="https://twitter.com/#!/mtothaaz/status/1103856253070176257" TargetMode="External" /><Relationship Id="rId356" Type="http://schemas.openxmlformats.org/officeDocument/2006/relationships/hyperlink" Target="https://twitter.com/#!/cleefhanger/status/1103951620923162626" TargetMode="External" /><Relationship Id="rId357" Type="http://schemas.openxmlformats.org/officeDocument/2006/relationships/hyperlink" Target="https://twitter.com/#!/usofallido/status/1103996855195746305" TargetMode="External" /><Relationship Id="rId358" Type="http://schemas.openxmlformats.org/officeDocument/2006/relationships/hyperlink" Target="https://twitter.com/#!/ronfsilva/status/1103662293865414656" TargetMode="External" /><Relationship Id="rId359" Type="http://schemas.openxmlformats.org/officeDocument/2006/relationships/hyperlink" Target="https://twitter.com/#!/ronfsilva/status/1104036344748273669" TargetMode="External" /><Relationship Id="rId360" Type="http://schemas.openxmlformats.org/officeDocument/2006/relationships/hyperlink" Target="https://twitter.com/#!/redpegmarketing/status/1104040230020136962" TargetMode="External" /><Relationship Id="rId361" Type="http://schemas.openxmlformats.org/officeDocument/2006/relationships/hyperlink" Target="https://twitter.com/#!/estebanpilar10/status/1104052803985657857" TargetMode="External" /><Relationship Id="rId362" Type="http://schemas.openxmlformats.org/officeDocument/2006/relationships/hyperlink" Target="https://twitter.com/#!/gocuar/status/1104072780579000320" TargetMode="External" /><Relationship Id="rId363" Type="http://schemas.openxmlformats.org/officeDocument/2006/relationships/hyperlink" Target="https://twitter.com/#!/carlofabio1/status/1104146323844980736" TargetMode="External" /><Relationship Id="rId364" Type="http://schemas.openxmlformats.org/officeDocument/2006/relationships/hyperlink" Target="https://twitter.com/#!/murphopolis/status/1104197183937699840" TargetMode="External" /><Relationship Id="rId365" Type="http://schemas.openxmlformats.org/officeDocument/2006/relationships/hyperlink" Target="https://twitter.com/#!/bliddan/status/539391372592414720" TargetMode="External" /><Relationship Id="rId366" Type="http://schemas.openxmlformats.org/officeDocument/2006/relationships/hyperlink" Target="https://twitter.com/#!/alysse_stasio/status/1104219830092288000" TargetMode="External" /><Relationship Id="rId367" Type="http://schemas.openxmlformats.org/officeDocument/2006/relationships/hyperlink" Target="https://twitter.com/#!/hortonmotor/status/1104289488854048769" TargetMode="External" /><Relationship Id="rId368" Type="http://schemas.openxmlformats.org/officeDocument/2006/relationships/hyperlink" Target="https://twitter.com/#!/jmesillett/status/1104330804564578304" TargetMode="External" /><Relationship Id="rId369" Type="http://schemas.openxmlformats.org/officeDocument/2006/relationships/hyperlink" Target="https://twitter.com/#!/dominicpurcei/status/1104345783204282369" TargetMode="External" /><Relationship Id="rId370" Type="http://schemas.openxmlformats.org/officeDocument/2006/relationships/hyperlink" Target="https://twitter.com/#!/eimor66/status/1104373159577440258" TargetMode="External" /><Relationship Id="rId371" Type="http://schemas.openxmlformats.org/officeDocument/2006/relationships/hyperlink" Target="https://twitter.com/#!/1863football/status/1104468198567694336" TargetMode="External" /><Relationship Id="rId372" Type="http://schemas.openxmlformats.org/officeDocument/2006/relationships/hyperlink" Target="https://twitter.com/#!/gestoertebeker/status/1104470283568799748" TargetMode="External" /><Relationship Id="rId373" Type="http://schemas.openxmlformats.org/officeDocument/2006/relationships/hyperlink" Target="https://twitter.com/#!/tomo_matsushima/status/1104528850644418560" TargetMode="External" /><Relationship Id="rId374" Type="http://schemas.openxmlformats.org/officeDocument/2006/relationships/hyperlink" Target="https://twitter.com/#!/vmuffatjeandet/status/1103762650738118656" TargetMode="External" /><Relationship Id="rId375" Type="http://schemas.openxmlformats.org/officeDocument/2006/relationships/hyperlink" Target="https://twitter.com/#!/albator7438/status/1104676937723715585" TargetMode="External" /><Relationship Id="rId376" Type="http://schemas.openxmlformats.org/officeDocument/2006/relationships/hyperlink" Target="https://twitter.com/#!/trevorbranton/status/1104679373616152577" TargetMode="External" /><Relationship Id="rId377" Type="http://schemas.openxmlformats.org/officeDocument/2006/relationships/hyperlink" Target="https://twitter.com/#!/mexicogp/status/1054372054210936832" TargetMode="External" /><Relationship Id="rId378" Type="http://schemas.openxmlformats.org/officeDocument/2006/relationships/hyperlink" Target="https://twitter.com/#!/crazyho00313839/status/1104768955028328453" TargetMode="External" /><Relationship Id="rId379" Type="http://schemas.openxmlformats.org/officeDocument/2006/relationships/hyperlink" Target="https://twitter.com/#!/movemberireland/status/631729410173894656" TargetMode="External" /><Relationship Id="rId380" Type="http://schemas.openxmlformats.org/officeDocument/2006/relationships/hyperlink" Target="https://twitter.com/#!/bethunemaurice/status/1104797230286942209" TargetMode="External" /><Relationship Id="rId381" Type="http://schemas.openxmlformats.org/officeDocument/2006/relationships/hyperlink" Target="https://twitter.com/#!/chrisbeattie40/status/1104823987358580736" TargetMode="External" /><Relationship Id="rId382" Type="http://schemas.openxmlformats.org/officeDocument/2006/relationships/hyperlink" Target="https://twitter.com/#!/samtalkssex/status/1104898160135204864" TargetMode="External" /><Relationship Id="rId383" Type="http://schemas.openxmlformats.org/officeDocument/2006/relationships/hyperlink" Target="https://twitter.com/#!/smchstrack/status/395929873807441920" TargetMode="External" /><Relationship Id="rId384" Type="http://schemas.openxmlformats.org/officeDocument/2006/relationships/hyperlink" Target="https://twitter.com/#!/iminbreeder/status/1104942264030318592" TargetMode="External" /><Relationship Id="rId385" Type="http://schemas.openxmlformats.org/officeDocument/2006/relationships/hyperlink" Target="https://twitter.com/#!/mhrashman/status/1105063970594086912" TargetMode="External" /><Relationship Id="rId386" Type="http://schemas.openxmlformats.org/officeDocument/2006/relationships/hyperlink" Target="https://twitter.com/#!/steven_g_martin/status/1105101223504605186" TargetMode="External" /><Relationship Id="rId387" Type="http://schemas.openxmlformats.org/officeDocument/2006/relationships/hyperlink" Target="https://twitter.com/#!/mobroscot/status/1105176463421071362" TargetMode="External" /><Relationship Id="rId388" Type="http://schemas.openxmlformats.org/officeDocument/2006/relationships/hyperlink" Target="https://twitter.com/#!/engineertr1g/status/1105185864509022208" TargetMode="External" /><Relationship Id="rId389" Type="http://schemas.openxmlformats.org/officeDocument/2006/relationships/hyperlink" Target="https://twitter.com/#!/donald26637137/status/1105208115392331782" TargetMode="External" /><Relationship Id="rId390" Type="http://schemas.openxmlformats.org/officeDocument/2006/relationships/hyperlink" Target="https://twitter.com/#!/charlie69446075/status/1105143747770310656" TargetMode="External" /><Relationship Id="rId391" Type="http://schemas.openxmlformats.org/officeDocument/2006/relationships/hyperlink" Target="https://twitter.com/#!/annebreakeyhart/status/1105224436297486337" TargetMode="External" /><Relationship Id="rId392" Type="http://schemas.openxmlformats.org/officeDocument/2006/relationships/hyperlink" Target="https://twitter.com/#!/scottco/status/1105265427683385344" TargetMode="External" /><Relationship Id="rId393" Type="http://schemas.openxmlformats.org/officeDocument/2006/relationships/hyperlink" Target="https://twitter.com/#!/barbhairshop/status/1105342138382934017" TargetMode="External" /><Relationship Id="rId394" Type="http://schemas.openxmlformats.org/officeDocument/2006/relationships/hyperlink" Target="https://twitter.com/#!/martacuellar4/status/1105352573832302592" TargetMode="External" /><Relationship Id="rId395" Type="http://schemas.openxmlformats.org/officeDocument/2006/relationships/hyperlink" Target="https://twitter.com/#!/alex_muc86/status/1105375908876206080" TargetMode="External" /><Relationship Id="rId396" Type="http://schemas.openxmlformats.org/officeDocument/2006/relationships/hyperlink" Target="https://twitter.com/#!/ceipsangil/status/1103059689259102208" TargetMode="External" /><Relationship Id="rId397" Type="http://schemas.openxmlformats.org/officeDocument/2006/relationships/hyperlink" Target="https://twitter.com/#!/isabelmarinero/status/1105395128729042946" TargetMode="External" /><Relationship Id="rId398" Type="http://schemas.openxmlformats.org/officeDocument/2006/relationships/hyperlink" Target="https://twitter.com/#!/devxvda/status/1105404679905787904" TargetMode="External" /><Relationship Id="rId399" Type="http://schemas.openxmlformats.org/officeDocument/2006/relationships/hyperlink" Target="https://twitter.com/#!/thegymgroup/status/1062805204465258497" TargetMode="External" /><Relationship Id="rId400" Type="http://schemas.openxmlformats.org/officeDocument/2006/relationships/hyperlink" Target="https://twitter.com/#!/dangeezer3/status/1105405513934798849" TargetMode="External" /><Relationship Id="rId401" Type="http://schemas.openxmlformats.org/officeDocument/2006/relationships/hyperlink" Target="https://twitter.com/#!/mannanzaheer/status/1105436072245452807" TargetMode="External" /><Relationship Id="rId402" Type="http://schemas.openxmlformats.org/officeDocument/2006/relationships/hyperlink" Target="https://twitter.com/#!/tomastpcosta/status/1105448078746832896" TargetMode="External" /><Relationship Id="rId403" Type="http://schemas.openxmlformats.org/officeDocument/2006/relationships/hyperlink" Target="https://twitter.com/#!/link_mag/status/1105442891307069441" TargetMode="External" /><Relationship Id="rId404" Type="http://schemas.openxmlformats.org/officeDocument/2006/relationships/hyperlink" Target="https://twitter.com/#!/bpoolmusicrun/status/1105475576624828417" TargetMode="External" /><Relationship Id="rId405" Type="http://schemas.openxmlformats.org/officeDocument/2006/relationships/hyperlink" Target="https://twitter.com/#!/havebike/status/1105478055676571648" TargetMode="External" /><Relationship Id="rId406" Type="http://schemas.openxmlformats.org/officeDocument/2006/relationships/hyperlink" Target="https://twitter.com/#!/artstmi/status/1105492267245101056" TargetMode="External" /><Relationship Id="rId407" Type="http://schemas.openxmlformats.org/officeDocument/2006/relationships/hyperlink" Target="https://twitter.com/#!/mymazinlife/status/1105603647755317249" TargetMode="External" /><Relationship Id="rId408" Type="http://schemas.openxmlformats.org/officeDocument/2006/relationships/hyperlink" Target="https://twitter.com/#!/unrulyco/status/1105865138777792512" TargetMode="External" /><Relationship Id="rId409" Type="http://schemas.openxmlformats.org/officeDocument/2006/relationships/hyperlink" Target="https://twitter.com/#!/acredite_co/status/1105962156678414336" TargetMode="External" /><Relationship Id="rId410" Type="http://schemas.openxmlformats.org/officeDocument/2006/relationships/hyperlink" Target="https://twitter.com/#!/rtmonson/status/1106008013880610816" TargetMode="External" /><Relationship Id="rId411" Type="http://schemas.openxmlformats.org/officeDocument/2006/relationships/hyperlink" Target="https://twitter.com/#!/bunckie/status/1106164332205875201" TargetMode="External" /><Relationship Id="rId412" Type="http://schemas.openxmlformats.org/officeDocument/2006/relationships/hyperlink" Target="https://twitter.com/#!/ecuadordon/status/1106203504404762625" TargetMode="External" /><Relationship Id="rId413" Type="http://schemas.openxmlformats.org/officeDocument/2006/relationships/hyperlink" Target="https://twitter.com/#!/ruby_redsky/status/1106272817790808064" TargetMode="External" /><Relationship Id="rId414" Type="http://schemas.openxmlformats.org/officeDocument/2006/relationships/hyperlink" Target="https://twitter.com/#!/happydogsocial/status/1106293687955439616" TargetMode="External" /><Relationship Id="rId415" Type="http://schemas.openxmlformats.org/officeDocument/2006/relationships/hyperlink" Target="https://twitter.com/#!/blackdiamondbdn/status/1106294272586907649" TargetMode="External" /><Relationship Id="rId416" Type="http://schemas.openxmlformats.org/officeDocument/2006/relationships/hyperlink" Target="https://twitter.com/#!/zorro_7cu/status/1106300792317734912" TargetMode="External" /><Relationship Id="rId417" Type="http://schemas.openxmlformats.org/officeDocument/2006/relationships/hyperlink" Target="https://twitter.com/#!/blueskieschina/status/1106376618648330240" TargetMode="External" /><Relationship Id="rId418" Type="http://schemas.openxmlformats.org/officeDocument/2006/relationships/hyperlink" Target="https://twitter.com/#!/maggiesmersey/status/1106586231431970816" TargetMode="External" /><Relationship Id="rId419" Type="http://schemas.openxmlformats.org/officeDocument/2006/relationships/hyperlink" Target="https://twitter.com/#!/gpsconsultingco/status/1106712964176977921" TargetMode="External" /><Relationship Id="rId420" Type="http://schemas.openxmlformats.org/officeDocument/2006/relationships/hyperlink" Target="https://twitter.com/#!/chaonaut/status/1106815538561511424" TargetMode="External" /><Relationship Id="rId421" Type="http://schemas.openxmlformats.org/officeDocument/2006/relationships/hyperlink" Target="https://twitter.com/#!/frunk_1138/status/1106829888806371328" TargetMode="External" /><Relationship Id="rId422" Type="http://schemas.openxmlformats.org/officeDocument/2006/relationships/hyperlink" Target="https://twitter.com/#!/fmp0ja/status/1106917690801704960" TargetMode="External" /><Relationship Id="rId423" Type="http://schemas.openxmlformats.org/officeDocument/2006/relationships/hyperlink" Target="https://twitter.com/#!/gainhealthcamp/status/1107001810223616000" TargetMode="External" /><Relationship Id="rId424" Type="http://schemas.openxmlformats.org/officeDocument/2006/relationships/hyperlink" Target="https://twitter.com/#!/dinfomall/status/1107001706397814784" TargetMode="External" /><Relationship Id="rId425" Type="http://schemas.openxmlformats.org/officeDocument/2006/relationships/hyperlink" Target="https://twitter.com/#!/game_devbot/status/1107001871141662720" TargetMode="External" /><Relationship Id="rId426" Type="http://schemas.openxmlformats.org/officeDocument/2006/relationships/hyperlink" Target="https://twitter.com/#!/pasys/status/1107002430456119296" TargetMode="External" /><Relationship Id="rId427" Type="http://schemas.openxmlformats.org/officeDocument/2006/relationships/hyperlink" Target="https://twitter.com/#!/stevedickernl/status/1107021472122486784" TargetMode="External" /><Relationship Id="rId428" Type="http://schemas.openxmlformats.org/officeDocument/2006/relationships/hyperlink" Target="https://twitter.com/#!/tape_business/status/1107037794084491266" TargetMode="External" /><Relationship Id="rId429" Type="http://schemas.openxmlformats.org/officeDocument/2006/relationships/hyperlink" Target="https://twitter.com/#!/evwanttobe/status/1107042053207347200" TargetMode="External" /><Relationship Id="rId430" Type="http://schemas.openxmlformats.org/officeDocument/2006/relationships/hyperlink" Target="https://twitter.com/#!/_cloudsolutions/status/1063059268218376192" TargetMode="External" /><Relationship Id="rId431" Type="http://schemas.openxmlformats.org/officeDocument/2006/relationships/hyperlink" Target="https://twitter.com/#!/alybnorah/status/1107187100233990144" TargetMode="External" /><Relationship Id="rId432" Type="http://schemas.openxmlformats.org/officeDocument/2006/relationships/hyperlink" Target="https://twitter.com/#!/dmahonesq/status/1107267807039946753" TargetMode="External" /><Relationship Id="rId433" Type="http://schemas.openxmlformats.org/officeDocument/2006/relationships/hyperlink" Target="https://twitter.com/#!/denizelevett/status/1107312646116790272" TargetMode="External" /><Relationship Id="rId434" Type="http://schemas.openxmlformats.org/officeDocument/2006/relationships/hyperlink" Target="https://twitter.com/#!/juanisidro/status/1107315312679100424" TargetMode="External" /><Relationship Id="rId435" Type="http://schemas.openxmlformats.org/officeDocument/2006/relationships/hyperlink" Target="https://twitter.com/#!/swrve_inc/status/1107341384539869187" TargetMode="External" /><Relationship Id="rId436" Type="http://schemas.openxmlformats.org/officeDocument/2006/relationships/hyperlink" Target="https://twitter.com/#!/nogwashere/status/1106963343724761088" TargetMode="External" /><Relationship Id="rId437" Type="http://schemas.openxmlformats.org/officeDocument/2006/relationships/hyperlink" Target="https://twitter.com/#!/nogwashere/status/1107371033542184960" TargetMode="External" /><Relationship Id="rId438" Type="http://schemas.openxmlformats.org/officeDocument/2006/relationships/hyperlink" Target="https://twitter.com/#!/crouchendplayrs/status/1107256952285999104" TargetMode="External" /><Relationship Id="rId439" Type="http://schemas.openxmlformats.org/officeDocument/2006/relationships/hyperlink" Target="https://twitter.com/#!/rebequah1/status/1107386779924160514" TargetMode="External" /><Relationship Id="rId440" Type="http://schemas.openxmlformats.org/officeDocument/2006/relationships/hyperlink" Target="https://twitter.com/#!/alisonbirtle/status/1107394796388339712" TargetMode="External" /><Relationship Id="rId441" Type="http://schemas.openxmlformats.org/officeDocument/2006/relationships/hyperlink" Target="https://twitter.com/#!/movemberjp/status/1066367214914220033" TargetMode="External" /><Relationship Id="rId442" Type="http://schemas.openxmlformats.org/officeDocument/2006/relationships/hyperlink" Target="https://twitter.com/#!/movemberjp/status/1101475507340664832" TargetMode="External" /><Relationship Id="rId443" Type="http://schemas.openxmlformats.org/officeDocument/2006/relationships/hyperlink" Target="https://twitter.com/#!/movemberjp/status/1106915140866203648" TargetMode="External" /><Relationship Id="rId444" Type="http://schemas.openxmlformats.org/officeDocument/2006/relationships/hyperlink" Target="https://twitter.com/#!/movemberjp/status/1106916907863543808" TargetMode="External" /><Relationship Id="rId445" Type="http://schemas.openxmlformats.org/officeDocument/2006/relationships/hyperlink" Target="https://twitter.com/#!/mutual_master/status/1107491979426816000" TargetMode="External" /><Relationship Id="rId446" Type="http://schemas.openxmlformats.org/officeDocument/2006/relationships/hyperlink" Target="https://twitter.com/#!/mutual_master/status/1107494145063444480" TargetMode="External" /><Relationship Id="rId447" Type="http://schemas.openxmlformats.org/officeDocument/2006/relationships/hyperlink" Target="https://twitter.com/#!/dclark3105/status/1107647803885527041" TargetMode="External" /><Relationship Id="rId448" Type="http://schemas.openxmlformats.org/officeDocument/2006/relationships/hyperlink" Target="https://twitter.com/#!/jpearso13006496/status/1107654296680759296" TargetMode="External" /><Relationship Id="rId449" Type="http://schemas.openxmlformats.org/officeDocument/2006/relationships/hyperlink" Target="https://twitter.com/#!/27orchard/status/1107656474233397250" TargetMode="External" /><Relationship Id="rId450" Type="http://schemas.openxmlformats.org/officeDocument/2006/relationships/hyperlink" Target="https://twitter.com/#!/sifktka/status/1064163439684214785" TargetMode="External" /><Relationship Id="rId451" Type="http://schemas.openxmlformats.org/officeDocument/2006/relationships/hyperlink" Target="https://twitter.com/#!/thilakhr/status/1107670629942099969" TargetMode="External" /><Relationship Id="rId452" Type="http://schemas.openxmlformats.org/officeDocument/2006/relationships/hyperlink" Target="https://twitter.com/#!/sifktka/status/1064172532507435008" TargetMode="External" /><Relationship Id="rId453" Type="http://schemas.openxmlformats.org/officeDocument/2006/relationships/hyperlink" Target="https://twitter.com/#!/sifktka/status/1064172074128691200" TargetMode="External" /><Relationship Id="rId454" Type="http://schemas.openxmlformats.org/officeDocument/2006/relationships/hyperlink" Target="https://twitter.com/#!/sifktka/status/1064170902827474944" TargetMode="External" /><Relationship Id="rId455" Type="http://schemas.openxmlformats.org/officeDocument/2006/relationships/hyperlink" Target="https://twitter.com/#!/sifktka/status/1064168898201862144" TargetMode="External" /><Relationship Id="rId456" Type="http://schemas.openxmlformats.org/officeDocument/2006/relationships/hyperlink" Target="https://twitter.com/#!/thilakhr/status/1107670581594345473" TargetMode="External" /><Relationship Id="rId457" Type="http://schemas.openxmlformats.org/officeDocument/2006/relationships/hyperlink" Target="https://twitter.com/#!/thilakhr/status/1107670595452309504" TargetMode="External" /><Relationship Id="rId458" Type="http://schemas.openxmlformats.org/officeDocument/2006/relationships/hyperlink" Target="https://twitter.com/#!/thilakhr/status/1107670607146053634" TargetMode="External" /><Relationship Id="rId459" Type="http://schemas.openxmlformats.org/officeDocument/2006/relationships/hyperlink" Target="https://twitter.com/#!/thilakhr/status/1107670617665331200" TargetMode="External" /><Relationship Id="rId460" Type="http://schemas.openxmlformats.org/officeDocument/2006/relationships/hyperlink" Target="https://twitter.com/#!/elvinbox/status/1103692325681803265" TargetMode="External" /><Relationship Id="rId461" Type="http://schemas.openxmlformats.org/officeDocument/2006/relationships/hyperlink" Target="https://twitter.com/#!/silverhiker1/status/1103969846440718337" TargetMode="External" /><Relationship Id="rId462" Type="http://schemas.openxmlformats.org/officeDocument/2006/relationships/hyperlink" Target="https://twitter.com/#!/chrisjcoates/status/1105001862288293888" TargetMode="External" /><Relationship Id="rId463" Type="http://schemas.openxmlformats.org/officeDocument/2006/relationships/hyperlink" Target="https://twitter.com/#!/elvinbox/status/1103696934798270465" TargetMode="External" /><Relationship Id="rId464" Type="http://schemas.openxmlformats.org/officeDocument/2006/relationships/hyperlink" Target="https://twitter.com/#!/elvinbox/status/1104801226636566528" TargetMode="External" /><Relationship Id="rId465" Type="http://schemas.openxmlformats.org/officeDocument/2006/relationships/hyperlink" Target="https://twitter.com/#!/elvinbox/status/1105820516127068162" TargetMode="External" /><Relationship Id="rId466" Type="http://schemas.openxmlformats.org/officeDocument/2006/relationships/hyperlink" Target="https://twitter.com/#!/elvinbox/status/1106134086245146624" TargetMode="External" /><Relationship Id="rId467" Type="http://schemas.openxmlformats.org/officeDocument/2006/relationships/hyperlink" Target="https://twitter.com/#!/silverhiker1/status/1106136573937098753" TargetMode="External" /><Relationship Id="rId468" Type="http://schemas.openxmlformats.org/officeDocument/2006/relationships/hyperlink" Target="https://twitter.com/#!/chrisjcoates/status/1106144315988996101" TargetMode="External" /><Relationship Id="rId469" Type="http://schemas.openxmlformats.org/officeDocument/2006/relationships/hyperlink" Target="https://twitter.com/#!/elvinbox/status/1106520436937031680" TargetMode="External" /><Relationship Id="rId470" Type="http://schemas.openxmlformats.org/officeDocument/2006/relationships/hyperlink" Target="https://twitter.com/#!/elvinbox/status/1107364000751407105" TargetMode="External" /><Relationship Id="rId471" Type="http://schemas.openxmlformats.org/officeDocument/2006/relationships/hyperlink" Target="https://twitter.com/#!/chrisjcoates/status/1107645308543082497" TargetMode="External" /><Relationship Id="rId472" Type="http://schemas.openxmlformats.org/officeDocument/2006/relationships/hyperlink" Target="https://twitter.com/#!/elvinbox/status/1107633847137722368" TargetMode="External" /><Relationship Id="rId473" Type="http://schemas.openxmlformats.org/officeDocument/2006/relationships/hyperlink" Target="https://twitter.com/#!/elvinbox/status/1107643073763389440" TargetMode="External" /><Relationship Id="rId474" Type="http://schemas.openxmlformats.org/officeDocument/2006/relationships/hyperlink" Target="https://twitter.com/#!/veerhercules/status/1058697902401380352" TargetMode="External" /><Relationship Id="rId475" Type="http://schemas.openxmlformats.org/officeDocument/2006/relationships/hyperlink" Target="https://twitter.com/#!/veerhercules/status/1107716987910647812" TargetMode="External" /><Relationship Id="rId476" Type="http://schemas.openxmlformats.org/officeDocument/2006/relationships/hyperlink" Target="https://twitter.com/#!/puddledpete/status/1107734116106207232" TargetMode="External" /><Relationship Id="rId477" Type="http://schemas.openxmlformats.org/officeDocument/2006/relationships/hyperlink" Target="https://twitter.com/#!/shelagh07/status/1107735622100361217" TargetMode="External" /><Relationship Id="rId478" Type="http://schemas.openxmlformats.org/officeDocument/2006/relationships/hyperlink" Target="https://twitter.com/#!/philipdrinkwat6/status/1107738307541303298" TargetMode="External" /><Relationship Id="rId479" Type="http://schemas.openxmlformats.org/officeDocument/2006/relationships/hyperlink" Target="https://twitter.com/#!/jennymcaleese/status/1107743676388790278" TargetMode="External" /><Relationship Id="rId480" Type="http://schemas.openxmlformats.org/officeDocument/2006/relationships/hyperlink" Target="https://twitter.com/#!/godaddydave/status/1107763774075924486" TargetMode="External" /><Relationship Id="rId481" Type="http://schemas.openxmlformats.org/officeDocument/2006/relationships/hyperlink" Target="https://twitter.com/#!/godaddydave/status/1107763879260667906" TargetMode="External" /><Relationship Id="rId482" Type="http://schemas.openxmlformats.org/officeDocument/2006/relationships/hyperlink" Target="https://twitter.com/#!/brettkurland/status/1107796588661923840" TargetMode="External" /><Relationship Id="rId483" Type="http://schemas.openxmlformats.org/officeDocument/2006/relationships/hyperlink" Target="https://twitter.com/#!/hstmovemberfest/status/1107833025155481600" TargetMode="External" /><Relationship Id="rId484" Type="http://schemas.openxmlformats.org/officeDocument/2006/relationships/hyperlink" Target="https://twitter.com/#!/shievsh/status/795934364295000064" TargetMode="External" /><Relationship Id="rId485" Type="http://schemas.openxmlformats.org/officeDocument/2006/relationships/hyperlink" Target="https://twitter.com/#!/firassiddiqui1/status/1107852398826086400" TargetMode="External" /><Relationship Id="rId486" Type="http://schemas.openxmlformats.org/officeDocument/2006/relationships/hyperlink" Target="https://twitter.com/#!/feed_your_beard/status/1061263638659559424" TargetMode="External" /><Relationship Id="rId487" Type="http://schemas.openxmlformats.org/officeDocument/2006/relationships/hyperlink" Target="https://twitter.com/#!/indianbeard/status/1107866576391270400" TargetMode="External" /><Relationship Id="rId488" Type="http://schemas.openxmlformats.org/officeDocument/2006/relationships/hyperlink" Target="https://twitter.com/#!/brocode4men/status/1058260230599888898" TargetMode="External" /><Relationship Id="rId489" Type="http://schemas.openxmlformats.org/officeDocument/2006/relationships/hyperlink" Target="https://twitter.com/#!/indianbeard/status/1107866596188409856" TargetMode="External" /><Relationship Id="rId490" Type="http://schemas.openxmlformats.org/officeDocument/2006/relationships/hyperlink" Target="https://twitter.com/#!/mrsprostate/status/1107881808484618240" TargetMode="External" /><Relationship Id="rId491" Type="http://schemas.openxmlformats.org/officeDocument/2006/relationships/hyperlink" Target="https://twitter.com/#!/kazzawilk/status/1107906253802496001" TargetMode="External" /><Relationship Id="rId492" Type="http://schemas.openxmlformats.org/officeDocument/2006/relationships/hyperlink" Target="https://twitter.com/#!/itaysternberg/status/1107906490118086656" TargetMode="External" /><Relationship Id="rId493" Type="http://schemas.openxmlformats.org/officeDocument/2006/relationships/hyperlink" Target="https://twitter.com/#!/michellebull4/status/1107920143273873408" TargetMode="External" /><Relationship Id="rId494" Type="http://schemas.openxmlformats.org/officeDocument/2006/relationships/hyperlink" Target="https://twitter.com/#!/drtevaho/status/1107920235330445313" TargetMode="External" /><Relationship Id="rId495" Type="http://schemas.openxmlformats.org/officeDocument/2006/relationships/hyperlink" Target="https://twitter.com/#!/darrenchaplin74/status/1103652680248029185" TargetMode="External" /><Relationship Id="rId496" Type="http://schemas.openxmlformats.org/officeDocument/2006/relationships/hyperlink" Target="https://twitter.com/#!/darrenchaplin74/status/1107921527322882049" TargetMode="External" /><Relationship Id="rId497" Type="http://schemas.openxmlformats.org/officeDocument/2006/relationships/hyperlink" Target="https://twitter.com/#!/duncombesue/status/1107650749729787908" TargetMode="External" /><Relationship Id="rId498" Type="http://schemas.openxmlformats.org/officeDocument/2006/relationships/hyperlink" Target="https://twitter.com/#!/duncombesue/status/1107954545240477696" TargetMode="External" /><Relationship Id="rId499" Type="http://schemas.openxmlformats.org/officeDocument/2006/relationships/hyperlink" Target="https://twitter.com/#!/electronicarts/status/1058421540474314752" TargetMode="External" /><Relationship Id="rId500" Type="http://schemas.openxmlformats.org/officeDocument/2006/relationships/hyperlink" Target="https://twitter.com/#!/faynski/status/1107954851181256704" TargetMode="External" /><Relationship Id="rId501" Type="http://schemas.openxmlformats.org/officeDocument/2006/relationships/hyperlink" Target="https://twitter.com/#!/aquablation/status/1068600222954049536" TargetMode="External" /><Relationship Id="rId502" Type="http://schemas.openxmlformats.org/officeDocument/2006/relationships/hyperlink" Target="https://twitter.com/#!/bijeshc/status/1107956114640039937" TargetMode="External" /><Relationship Id="rId503" Type="http://schemas.openxmlformats.org/officeDocument/2006/relationships/hyperlink" Target="https://twitter.com/#!/dfkuki/status/1107992762874544131" TargetMode="External" /><Relationship Id="rId504" Type="http://schemas.openxmlformats.org/officeDocument/2006/relationships/hyperlink" Target="https://twitter.com/#!/pedro_gaveston/status/1108015732778885120" TargetMode="External" /><Relationship Id="rId505" Type="http://schemas.openxmlformats.org/officeDocument/2006/relationships/hyperlink" Target="https://twitter.com/#!/nuadamedical/status/1108065178661343237" TargetMode="External" /><Relationship Id="rId506" Type="http://schemas.openxmlformats.org/officeDocument/2006/relationships/hyperlink" Target="https://twitter.com/#!/prostateexperts/status/1108065502633644033" TargetMode="External" /><Relationship Id="rId507" Type="http://schemas.openxmlformats.org/officeDocument/2006/relationships/hyperlink" Target="https://twitter.com/#!/crowleysdfk/status/1107992014900084737" TargetMode="External" /><Relationship Id="rId508" Type="http://schemas.openxmlformats.org/officeDocument/2006/relationships/hyperlink" Target="https://twitter.com/#!/justinnagle74/status/1108074504436228096" TargetMode="External" /><Relationship Id="rId509" Type="http://schemas.openxmlformats.org/officeDocument/2006/relationships/hyperlink" Target="https://twitter.com/#!/fotosaad/status/1108078059192832005" TargetMode="External" /><Relationship Id="rId510" Type="http://schemas.openxmlformats.org/officeDocument/2006/relationships/hyperlink" Target="https://twitter.com/#!/nilsbjorkman/status/1104319352596320258" TargetMode="External" /><Relationship Id="rId511" Type="http://schemas.openxmlformats.org/officeDocument/2006/relationships/hyperlink" Target="https://twitter.com/#!/nilsbjorkman/status/1108092212909404161" TargetMode="External" /><Relationship Id="rId512" Type="http://schemas.openxmlformats.org/officeDocument/2006/relationships/hyperlink" Target="https://twitter.com/#!/marthenbergman/status/1108099475434815491" TargetMode="External" /><Relationship Id="rId513" Type="http://schemas.openxmlformats.org/officeDocument/2006/relationships/hyperlink" Target="https://twitter.com/#!/broadmeadpharma/status/1108113960870514688" TargetMode="External" /><Relationship Id="rId514" Type="http://schemas.openxmlformats.org/officeDocument/2006/relationships/hyperlink" Target="https://twitter.com/#!/carolarthu/status/1108121984330883072" TargetMode="External" /><Relationship Id="rId515" Type="http://schemas.openxmlformats.org/officeDocument/2006/relationships/hyperlink" Target="https://twitter.com/#!/claretempany/status/1108168224695373824" TargetMode="External" /><Relationship Id="rId516" Type="http://schemas.openxmlformats.org/officeDocument/2006/relationships/hyperlink" Target="https://twitter.com/#!/becciibum/status/1108172013422723073" TargetMode="External" /><Relationship Id="rId517" Type="http://schemas.openxmlformats.org/officeDocument/2006/relationships/hyperlink" Target="https://twitter.com/#!/robertsherman/status/1108172231975276544" TargetMode="External" /><Relationship Id="rId518" Type="http://schemas.openxmlformats.org/officeDocument/2006/relationships/hyperlink" Target="https://twitter.com/#!/santiagoantero/status/1108205572032204800" TargetMode="External" /><Relationship Id="rId519" Type="http://schemas.openxmlformats.org/officeDocument/2006/relationships/hyperlink" Target="https://twitter.com/#!/subs_missives/status/1106676448788660227" TargetMode="External" /><Relationship Id="rId520" Type="http://schemas.openxmlformats.org/officeDocument/2006/relationships/hyperlink" Target="https://twitter.com/#!/subs_missives/status/1108245985808003072" TargetMode="External" /><Relationship Id="rId521" Type="http://schemas.openxmlformats.org/officeDocument/2006/relationships/hyperlink" Target="https://twitter.com/#!/tweetingibiza/status/1108289308170076160" TargetMode="External" /><Relationship Id="rId522" Type="http://schemas.openxmlformats.org/officeDocument/2006/relationships/hyperlink" Target="https://twitter.com/#!/dlalande75/status/1108026823340892163" TargetMode="External" /><Relationship Id="rId523" Type="http://schemas.openxmlformats.org/officeDocument/2006/relationships/hyperlink" Target="https://twitter.com/#!/dlalande75/status/1108296626786000896" TargetMode="External" /><Relationship Id="rId524" Type="http://schemas.openxmlformats.org/officeDocument/2006/relationships/hyperlink" Target="https://twitter.com/#!/accuray_fr/status/1108254376848773121" TargetMode="External" /><Relationship Id="rId525" Type="http://schemas.openxmlformats.org/officeDocument/2006/relationships/hyperlink" Target="https://twitter.com/#!/radiotherapiefr/status/1108297567530635264" TargetMode="External" /><Relationship Id="rId526" Type="http://schemas.openxmlformats.org/officeDocument/2006/relationships/hyperlink" Target="https://twitter.com/#!/elvinbox/status/1104793655926292481" TargetMode="External" /><Relationship Id="rId527" Type="http://schemas.openxmlformats.org/officeDocument/2006/relationships/hyperlink" Target="https://twitter.com/#!/elvinbox/status/1104804947915354112" TargetMode="External" /><Relationship Id="rId528" Type="http://schemas.openxmlformats.org/officeDocument/2006/relationships/hyperlink" Target="https://twitter.com/#!/elvinbox/status/1106228691384918017" TargetMode="External" /><Relationship Id="rId529" Type="http://schemas.openxmlformats.org/officeDocument/2006/relationships/hyperlink" Target="https://twitter.com/#!/elvinbox/status/1107632077330137088" TargetMode="External" /><Relationship Id="rId530" Type="http://schemas.openxmlformats.org/officeDocument/2006/relationships/hyperlink" Target="https://twitter.com/#!/elvinbox/status/1107641049290280960" TargetMode="External" /><Relationship Id="rId531" Type="http://schemas.openxmlformats.org/officeDocument/2006/relationships/hyperlink" Target="https://twitter.com/#!/elvinbox/status/1107675404972769283" TargetMode="External" /><Relationship Id="rId532" Type="http://schemas.openxmlformats.org/officeDocument/2006/relationships/hyperlink" Target="https://twitter.com/#!/reimagine_pca/status/1108325878172405763" TargetMode="External" /><Relationship Id="rId533" Type="http://schemas.openxmlformats.org/officeDocument/2006/relationships/hyperlink" Target="https://twitter.com/#!/ruthiegrainger/status/1108384557777195008" TargetMode="External" /><Relationship Id="rId534" Type="http://schemas.openxmlformats.org/officeDocument/2006/relationships/hyperlink" Target="https://twitter.com/#!/designmangrove/status/1108430251703578624" TargetMode="External" /><Relationship Id="rId535" Type="http://schemas.openxmlformats.org/officeDocument/2006/relationships/hyperlink" Target="https://twitter.com/#!/brooksies_mo/status/1103754733083389954" TargetMode="External" /><Relationship Id="rId536" Type="http://schemas.openxmlformats.org/officeDocument/2006/relationships/hyperlink" Target="https://twitter.com/#!/brooksies_mo/status/1104117185843220482" TargetMode="External" /><Relationship Id="rId537" Type="http://schemas.openxmlformats.org/officeDocument/2006/relationships/hyperlink" Target="https://twitter.com/#!/brooksies_mo/status/1104479489680203777" TargetMode="External" /><Relationship Id="rId538" Type="http://schemas.openxmlformats.org/officeDocument/2006/relationships/hyperlink" Target="https://twitter.com/#!/brooksies_mo/status/1104826866098151424" TargetMode="External" /><Relationship Id="rId539" Type="http://schemas.openxmlformats.org/officeDocument/2006/relationships/hyperlink" Target="https://twitter.com/#!/brooksies_mo/status/1105189233701081088" TargetMode="External" /><Relationship Id="rId540" Type="http://schemas.openxmlformats.org/officeDocument/2006/relationships/hyperlink" Target="https://twitter.com/#!/brooksies_mo/status/1105551669834719233" TargetMode="External" /><Relationship Id="rId541" Type="http://schemas.openxmlformats.org/officeDocument/2006/relationships/hyperlink" Target="https://twitter.com/#!/brooksies_mo/status/1105913979493404679" TargetMode="External" /><Relationship Id="rId542" Type="http://schemas.openxmlformats.org/officeDocument/2006/relationships/hyperlink" Target="https://twitter.com/#!/brooksies_mo/status/1106276357762437121" TargetMode="External" /><Relationship Id="rId543" Type="http://schemas.openxmlformats.org/officeDocument/2006/relationships/hyperlink" Target="https://twitter.com/#!/brooksies_mo/status/1106638738384478208" TargetMode="External" /><Relationship Id="rId544" Type="http://schemas.openxmlformats.org/officeDocument/2006/relationships/hyperlink" Target="https://twitter.com/#!/brooksies_mo/status/1107001121892155393" TargetMode="External" /><Relationship Id="rId545" Type="http://schemas.openxmlformats.org/officeDocument/2006/relationships/hyperlink" Target="https://twitter.com/#!/brooksies_mo/status/1107363560303329284" TargetMode="External" /><Relationship Id="rId546" Type="http://schemas.openxmlformats.org/officeDocument/2006/relationships/hyperlink" Target="https://twitter.com/#!/brooksies_mo/status/1107725993563865088" TargetMode="External" /><Relationship Id="rId547" Type="http://schemas.openxmlformats.org/officeDocument/2006/relationships/hyperlink" Target="https://twitter.com/#!/brooksies_mo/status/1108088330888142849" TargetMode="External" /><Relationship Id="rId548" Type="http://schemas.openxmlformats.org/officeDocument/2006/relationships/hyperlink" Target="https://twitter.com/#!/brooksies_mo/status/1108450745278521344" TargetMode="External" /><Relationship Id="rId549" Type="http://schemas.openxmlformats.org/officeDocument/2006/relationships/hyperlink" Target="https://twitter.com/#!/aams43/status/925781001766305793" TargetMode="External" /><Relationship Id="rId550" Type="http://schemas.openxmlformats.org/officeDocument/2006/relationships/hyperlink" Target="https://twitter.com/#!/aams43/status/1108454555384250371" TargetMode="External" /><Relationship Id="rId551" Type="http://schemas.openxmlformats.org/officeDocument/2006/relationships/hyperlink" Target="https://twitter.com/#!/nsrasta/status/1106150253626122240" TargetMode="External" /><Relationship Id="rId552" Type="http://schemas.openxmlformats.org/officeDocument/2006/relationships/hyperlink" Target="https://twitter.com/#!/nsrasta/status/1108461113870409728" TargetMode="External" /><Relationship Id="rId553" Type="http://schemas.openxmlformats.org/officeDocument/2006/relationships/hyperlink" Target="https://twitter.com/#!/movember_co/status/1108485219886292993" TargetMode="External" /><Relationship Id="rId554" Type="http://schemas.openxmlformats.org/officeDocument/2006/relationships/hyperlink" Target="https://api.twitter.com/1.1/geo/id/25530ba03b7d90c6.json" TargetMode="External" /><Relationship Id="rId555" Type="http://schemas.openxmlformats.org/officeDocument/2006/relationships/hyperlink" Target="https://api.twitter.com/1.1/geo/id/f2da3efc48696715.json" TargetMode="External" /><Relationship Id="rId556" Type="http://schemas.openxmlformats.org/officeDocument/2006/relationships/hyperlink" Target="https://api.twitter.com/1.1/geo/id/53e060d6652640f4.json" TargetMode="External" /><Relationship Id="rId557" Type="http://schemas.openxmlformats.org/officeDocument/2006/relationships/hyperlink" Target="https://api.twitter.com/1.1/geo/id/002f75b6382e431e.json" TargetMode="External" /><Relationship Id="rId558" Type="http://schemas.openxmlformats.org/officeDocument/2006/relationships/hyperlink" Target="https://api.twitter.com/1.1/geo/id/37439688c6302728.json" TargetMode="External" /><Relationship Id="rId559" Type="http://schemas.openxmlformats.org/officeDocument/2006/relationships/hyperlink" Target="https://api.twitter.com/1.1/geo/id/2afe3164f39d1b83.json" TargetMode="External" /><Relationship Id="rId560" Type="http://schemas.openxmlformats.org/officeDocument/2006/relationships/hyperlink" Target="https://api.twitter.com/1.1/geo/id/8e9665cec9370f0f.json" TargetMode="External" /><Relationship Id="rId561" Type="http://schemas.openxmlformats.org/officeDocument/2006/relationships/hyperlink" Target="https://api.twitter.com/1.1/geo/id/1eb0e920c1998f74.json" TargetMode="External" /><Relationship Id="rId562" Type="http://schemas.openxmlformats.org/officeDocument/2006/relationships/hyperlink" Target="https://api.twitter.com/1.1/geo/id/05d84006fa98da19.json" TargetMode="External" /><Relationship Id="rId563" Type="http://schemas.openxmlformats.org/officeDocument/2006/relationships/hyperlink" Target="https://api.twitter.com/1.1/geo/id/0d8b071800a67db2.json" TargetMode="External" /><Relationship Id="rId564" Type="http://schemas.openxmlformats.org/officeDocument/2006/relationships/hyperlink" Target="https://api.twitter.com/1.1/geo/id/0d8b071800a67db2.json" TargetMode="External" /><Relationship Id="rId565" Type="http://schemas.openxmlformats.org/officeDocument/2006/relationships/hyperlink" Target="https://api.twitter.com/1.1/geo/id/13dd0eca94d322f1.json" TargetMode="External" /><Relationship Id="rId566" Type="http://schemas.openxmlformats.org/officeDocument/2006/relationships/hyperlink" Target="https://api.twitter.com/1.1/geo/id/13dd0eca94d322f1.json" TargetMode="External" /><Relationship Id="rId567" Type="http://schemas.openxmlformats.org/officeDocument/2006/relationships/hyperlink" Target="https://api.twitter.com/1.1/geo/id/e59069aafae0aa25.json" TargetMode="External" /><Relationship Id="rId568" Type="http://schemas.openxmlformats.org/officeDocument/2006/relationships/hyperlink" Target="https://api.twitter.com/1.1/geo/id/52bc3157f597168a.json" TargetMode="External" /><Relationship Id="rId569" Type="http://schemas.openxmlformats.org/officeDocument/2006/relationships/hyperlink" Target="https://api.twitter.com/1.1/geo/id/012c447f4ce72363.json" TargetMode="External" /><Relationship Id="rId570" Type="http://schemas.openxmlformats.org/officeDocument/2006/relationships/hyperlink" Target="https://api.twitter.com/1.1/geo/id/315b740b108481f6.json" TargetMode="External" /><Relationship Id="rId571" Type="http://schemas.openxmlformats.org/officeDocument/2006/relationships/hyperlink" Target="https://api.twitter.com/1.1/geo/id/44225138caa10f19.json" TargetMode="External" /><Relationship Id="rId572" Type="http://schemas.openxmlformats.org/officeDocument/2006/relationships/hyperlink" Target="https://api.twitter.com/1.1/geo/id/a75bc1fb166cd594.json" TargetMode="External" /><Relationship Id="rId573" Type="http://schemas.openxmlformats.org/officeDocument/2006/relationships/comments" Target="../comments12.xml" /><Relationship Id="rId574" Type="http://schemas.openxmlformats.org/officeDocument/2006/relationships/vmlDrawing" Target="../drawings/vmlDrawing6.vml" /><Relationship Id="rId575" Type="http://schemas.openxmlformats.org/officeDocument/2006/relationships/table" Target="../tables/table22.xml" /><Relationship Id="rId57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X1Md4HgBo" TargetMode="External" /><Relationship Id="rId2" Type="http://schemas.openxmlformats.org/officeDocument/2006/relationships/hyperlink" Target="https://t.co/RhY8cLYvrZ" TargetMode="External" /><Relationship Id="rId3" Type="http://schemas.openxmlformats.org/officeDocument/2006/relationships/hyperlink" Target="https://t.co/8W3dEhRZNJ" TargetMode="External" /><Relationship Id="rId4" Type="http://schemas.openxmlformats.org/officeDocument/2006/relationships/hyperlink" Target="https://t.co/G8rNycqAd0" TargetMode="External" /><Relationship Id="rId5" Type="http://schemas.openxmlformats.org/officeDocument/2006/relationships/hyperlink" Target="https://t.co/A05dixgncP" TargetMode="External" /><Relationship Id="rId6" Type="http://schemas.openxmlformats.org/officeDocument/2006/relationships/hyperlink" Target="https://t.co/lOZD1ORXua" TargetMode="External" /><Relationship Id="rId7" Type="http://schemas.openxmlformats.org/officeDocument/2006/relationships/hyperlink" Target="https://t.co/ErVpWUlZGb" TargetMode="External" /><Relationship Id="rId8" Type="http://schemas.openxmlformats.org/officeDocument/2006/relationships/hyperlink" Target="https://t.co/3nEYKoPaPR" TargetMode="External" /><Relationship Id="rId9" Type="http://schemas.openxmlformats.org/officeDocument/2006/relationships/hyperlink" Target="https://t.co/nnxSe8OFkP" TargetMode="External" /><Relationship Id="rId10" Type="http://schemas.openxmlformats.org/officeDocument/2006/relationships/hyperlink" Target="https://t.co/M5N8ApsO98" TargetMode="External" /><Relationship Id="rId11" Type="http://schemas.openxmlformats.org/officeDocument/2006/relationships/hyperlink" Target="http://t.co/3r464z6fVV" TargetMode="External" /><Relationship Id="rId12" Type="http://schemas.openxmlformats.org/officeDocument/2006/relationships/hyperlink" Target="https://t.co/9FwL1Y7zwu" TargetMode="External" /><Relationship Id="rId13" Type="http://schemas.openxmlformats.org/officeDocument/2006/relationships/hyperlink" Target="http://t.co/nyMklkL3vd" TargetMode="External" /><Relationship Id="rId14" Type="http://schemas.openxmlformats.org/officeDocument/2006/relationships/hyperlink" Target="https://t.co/ezcHcxx9s5" TargetMode="External" /><Relationship Id="rId15" Type="http://schemas.openxmlformats.org/officeDocument/2006/relationships/hyperlink" Target="https://t.co/3mrq5PDdIw" TargetMode="External" /><Relationship Id="rId16" Type="http://schemas.openxmlformats.org/officeDocument/2006/relationships/hyperlink" Target="http://www.creationtech.com/" TargetMode="External" /><Relationship Id="rId17" Type="http://schemas.openxmlformats.org/officeDocument/2006/relationships/hyperlink" Target="https://t.co/B4lApdMEDj" TargetMode="External" /><Relationship Id="rId18" Type="http://schemas.openxmlformats.org/officeDocument/2006/relationships/hyperlink" Target="http://t.co/Ih5lxKX4EB" TargetMode="External" /><Relationship Id="rId19" Type="http://schemas.openxmlformats.org/officeDocument/2006/relationships/hyperlink" Target="https://t.co/zk3xDNzBlI" TargetMode="External" /><Relationship Id="rId20" Type="http://schemas.openxmlformats.org/officeDocument/2006/relationships/hyperlink" Target="https://t.co/S0jOrOXmFI" TargetMode="External" /><Relationship Id="rId21" Type="http://schemas.openxmlformats.org/officeDocument/2006/relationships/hyperlink" Target="http://www.jamilarizvi.com.au/" TargetMode="External" /><Relationship Id="rId22" Type="http://schemas.openxmlformats.org/officeDocument/2006/relationships/hyperlink" Target="https://www.facebook.com/ThatVanBadham/" TargetMode="External" /><Relationship Id="rId23" Type="http://schemas.openxmlformats.org/officeDocument/2006/relationships/hyperlink" Target="https://t.co/5jgQSw7baO" TargetMode="External" /><Relationship Id="rId24" Type="http://schemas.openxmlformats.org/officeDocument/2006/relationships/hyperlink" Target="http://t.co/I6Z2REGXCC" TargetMode="External" /><Relationship Id="rId25" Type="http://schemas.openxmlformats.org/officeDocument/2006/relationships/hyperlink" Target="https://t.co/pgrR03aiio" TargetMode="External" /><Relationship Id="rId26" Type="http://schemas.openxmlformats.org/officeDocument/2006/relationships/hyperlink" Target="https://t.co/pL4ovh87YT" TargetMode="External" /><Relationship Id="rId27" Type="http://schemas.openxmlformats.org/officeDocument/2006/relationships/hyperlink" Target="https://t.co/cwnQwB2PAM" TargetMode="External" /><Relationship Id="rId28" Type="http://schemas.openxmlformats.org/officeDocument/2006/relationships/hyperlink" Target="https://t.co/53JcAdaBEM" TargetMode="External" /><Relationship Id="rId29" Type="http://schemas.openxmlformats.org/officeDocument/2006/relationships/hyperlink" Target="https://www.youtube.com/lionely2k" TargetMode="External" /><Relationship Id="rId30" Type="http://schemas.openxmlformats.org/officeDocument/2006/relationships/hyperlink" Target="http://t.co/swUssuXRrb" TargetMode="External" /><Relationship Id="rId31" Type="http://schemas.openxmlformats.org/officeDocument/2006/relationships/hyperlink" Target="http://t.co/ofF3Gpiz17" TargetMode="External" /><Relationship Id="rId32" Type="http://schemas.openxmlformats.org/officeDocument/2006/relationships/hyperlink" Target="http://t.co/HqCYQIU7G8" TargetMode="External" /><Relationship Id="rId33" Type="http://schemas.openxmlformats.org/officeDocument/2006/relationships/hyperlink" Target="https://t.co/YW8aYQCdt3" TargetMode="External" /><Relationship Id="rId34" Type="http://schemas.openxmlformats.org/officeDocument/2006/relationships/hyperlink" Target="https://about.me/SteJCB" TargetMode="External" /><Relationship Id="rId35" Type="http://schemas.openxmlformats.org/officeDocument/2006/relationships/hyperlink" Target="https://t.co/WHYdNCRQTP" TargetMode="External" /><Relationship Id="rId36" Type="http://schemas.openxmlformats.org/officeDocument/2006/relationships/hyperlink" Target="https://t.co/sLESjbclaD" TargetMode="External" /><Relationship Id="rId37" Type="http://schemas.openxmlformats.org/officeDocument/2006/relationships/hyperlink" Target="https://t.co/7hGwGySxk3" TargetMode="External" /><Relationship Id="rId38" Type="http://schemas.openxmlformats.org/officeDocument/2006/relationships/hyperlink" Target="https://t.co/UoPqZeUr22" TargetMode="External" /><Relationship Id="rId39" Type="http://schemas.openxmlformats.org/officeDocument/2006/relationships/hyperlink" Target="https://t.co/ienyNi1wTM" TargetMode="External" /><Relationship Id="rId40" Type="http://schemas.openxmlformats.org/officeDocument/2006/relationships/hyperlink" Target="https://t.co/khxGwENKQi" TargetMode="External" /><Relationship Id="rId41" Type="http://schemas.openxmlformats.org/officeDocument/2006/relationships/hyperlink" Target="https://t.co/ziRr8Mn69d" TargetMode="External" /><Relationship Id="rId42" Type="http://schemas.openxmlformats.org/officeDocument/2006/relationships/hyperlink" Target="https://t.co/pqX5uVYCtA" TargetMode="External" /><Relationship Id="rId43" Type="http://schemas.openxmlformats.org/officeDocument/2006/relationships/hyperlink" Target="https://t.co/aJ5eUNe9UD" TargetMode="External" /><Relationship Id="rId44" Type="http://schemas.openxmlformats.org/officeDocument/2006/relationships/hyperlink" Target="https://t.co/ijyU72RhFv" TargetMode="External" /><Relationship Id="rId45" Type="http://schemas.openxmlformats.org/officeDocument/2006/relationships/hyperlink" Target="http://t.co/mdSR0JqelR" TargetMode="External" /><Relationship Id="rId46" Type="http://schemas.openxmlformats.org/officeDocument/2006/relationships/hyperlink" Target="https://t.co/d8ek4QZH0i" TargetMode="External" /><Relationship Id="rId47" Type="http://schemas.openxmlformats.org/officeDocument/2006/relationships/hyperlink" Target="https://bit.ly/2SYiYut" TargetMode="External" /><Relationship Id="rId48" Type="http://schemas.openxmlformats.org/officeDocument/2006/relationships/hyperlink" Target="https://t.co/ccf2H0sdPV" TargetMode="External" /><Relationship Id="rId49" Type="http://schemas.openxmlformats.org/officeDocument/2006/relationships/hyperlink" Target="https://t.co/oMRdK9XR5Z" TargetMode="External" /><Relationship Id="rId50" Type="http://schemas.openxmlformats.org/officeDocument/2006/relationships/hyperlink" Target="http://t.co/JiUXAhvJTD" TargetMode="External" /><Relationship Id="rId51" Type="http://schemas.openxmlformats.org/officeDocument/2006/relationships/hyperlink" Target="http://about.me/elvinbox" TargetMode="External" /><Relationship Id="rId52" Type="http://schemas.openxmlformats.org/officeDocument/2006/relationships/hyperlink" Target="https://bit.ly/2XIUbdv" TargetMode="External" /><Relationship Id="rId53" Type="http://schemas.openxmlformats.org/officeDocument/2006/relationships/hyperlink" Target="https://t.co/DLUDHc8GDR" TargetMode="External" /><Relationship Id="rId54" Type="http://schemas.openxmlformats.org/officeDocument/2006/relationships/hyperlink" Target="http://www.susancalman.com/" TargetMode="External" /><Relationship Id="rId55" Type="http://schemas.openxmlformats.org/officeDocument/2006/relationships/hyperlink" Target="https://t.co/ub2Rd4RULP" TargetMode="External" /><Relationship Id="rId56" Type="http://schemas.openxmlformats.org/officeDocument/2006/relationships/hyperlink" Target="http://viewfromthewilds.blogspot.hk/" TargetMode="External" /><Relationship Id="rId57" Type="http://schemas.openxmlformats.org/officeDocument/2006/relationships/hyperlink" Target="http://donaldmcleanprostatecancertothehimalayas.com/" TargetMode="External" /><Relationship Id="rId58" Type="http://schemas.openxmlformats.org/officeDocument/2006/relationships/hyperlink" Target="https://t.co/8aKYqxky5s" TargetMode="External" /><Relationship Id="rId59" Type="http://schemas.openxmlformats.org/officeDocument/2006/relationships/hyperlink" Target="https://t.co/bRQkbZjpSr" TargetMode="External" /><Relationship Id="rId60" Type="http://schemas.openxmlformats.org/officeDocument/2006/relationships/hyperlink" Target="https://t.co/muFzsqmEVd" TargetMode="External" /><Relationship Id="rId61" Type="http://schemas.openxmlformats.org/officeDocument/2006/relationships/hyperlink" Target="http://geoghegan.sexy/" TargetMode="External" /><Relationship Id="rId62" Type="http://schemas.openxmlformats.org/officeDocument/2006/relationships/hyperlink" Target="http://www.thegymgroup.com/" TargetMode="External" /><Relationship Id="rId63" Type="http://schemas.openxmlformats.org/officeDocument/2006/relationships/hyperlink" Target="https://t.co/BNYgJIkNVJ" TargetMode="External" /><Relationship Id="rId64" Type="http://schemas.openxmlformats.org/officeDocument/2006/relationships/hyperlink" Target="http://t.co/cFOLlgx2P4" TargetMode="External" /><Relationship Id="rId65" Type="http://schemas.openxmlformats.org/officeDocument/2006/relationships/hyperlink" Target="https://t.co/d8t6OQWHtU" TargetMode="External" /><Relationship Id="rId66" Type="http://schemas.openxmlformats.org/officeDocument/2006/relationships/hyperlink" Target="http://t.co/iVdUV3Ag3J" TargetMode="External" /><Relationship Id="rId67" Type="http://schemas.openxmlformats.org/officeDocument/2006/relationships/hyperlink" Target="https://t.co/VWjuSO5yc4" TargetMode="External" /><Relationship Id="rId68" Type="http://schemas.openxmlformats.org/officeDocument/2006/relationships/hyperlink" Target="https://t.co/hxeLUWp63o" TargetMode="External" /><Relationship Id="rId69" Type="http://schemas.openxmlformats.org/officeDocument/2006/relationships/hyperlink" Target="http://www.iabuk.com/" TargetMode="External" /><Relationship Id="rId70" Type="http://schemas.openxmlformats.org/officeDocument/2006/relationships/hyperlink" Target="http://news.co.uk/" TargetMode="External" /><Relationship Id="rId71" Type="http://schemas.openxmlformats.org/officeDocument/2006/relationships/hyperlink" Target="https://t.co/lVjJbTDfGS" TargetMode="External" /><Relationship Id="rId72" Type="http://schemas.openxmlformats.org/officeDocument/2006/relationships/hyperlink" Target="https://t.co/5Ac4vY9bLk" TargetMode="External" /><Relationship Id="rId73" Type="http://schemas.openxmlformats.org/officeDocument/2006/relationships/hyperlink" Target="https://t.co/gy5MvfGqk6" TargetMode="External" /><Relationship Id="rId74" Type="http://schemas.openxmlformats.org/officeDocument/2006/relationships/hyperlink" Target="https://t.co/Fcvy3wR5Xg" TargetMode="External" /><Relationship Id="rId75" Type="http://schemas.openxmlformats.org/officeDocument/2006/relationships/hyperlink" Target="https://pluspora.com/posts/335c36a0e03b0136b550005056264835" TargetMode="External" /><Relationship Id="rId76" Type="http://schemas.openxmlformats.org/officeDocument/2006/relationships/hyperlink" Target="http://ebay.co.uk/str/rubyredsky" TargetMode="External" /><Relationship Id="rId77" Type="http://schemas.openxmlformats.org/officeDocument/2006/relationships/hyperlink" Target="http://www.happydogmarketing.co.uk/" TargetMode="External" /><Relationship Id="rId78" Type="http://schemas.openxmlformats.org/officeDocument/2006/relationships/hyperlink" Target="https://t.co/ZIvDl8s7W9" TargetMode="External" /><Relationship Id="rId79" Type="http://schemas.openxmlformats.org/officeDocument/2006/relationships/hyperlink" Target="https://t.co/tTGjIHYzsn" TargetMode="External" /><Relationship Id="rId80" Type="http://schemas.openxmlformats.org/officeDocument/2006/relationships/hyperlink" Target="https://t.co/IMdIqAKvGe" TargetMode="External" /><Relationship Id="rId81" Type="http://schemas.openxmlformats.org/officeDocument/2006/relationships/hyperlink" Target="http://t.co/s9XFT4sFhW" TargetMode="External" /><Relationship Id="rId82" Type="http://schemas.openxmlformats.org/officeDocument/2006/relationships/hyperlink" Target="http://www.chaonaut.com/" TargetMode="External" /><Relationship Id="rId83" Type="http://schemas.openxmlformats.org/officeDocument/2006/relationships/hyperlink" Target="https://t.co/7DtdQgrQFD" TargetMode="External" /><Relationship Id="rId84" Type="http://schemas.openxmlformats.org/officeDocument/2006/relationships/hyperlink" Target="http://www.facebook.com/remyvanmannekes" TargetMode="External" /><Relationship Id="rId85" Type="http://schemas.openxmlformats.org/officeDocument/2006/relationships/hyperlink" Target="https://t.co/sXfTU7oSta" TargetMode="External" /><Relationship Id="rId86" Type="http://schemas.openxmlformats.org/officeDocument/2006/relationships/hyperlink" Target="http://www.dinfomall.com/" TargetMode="External" /><Relationship Id="rId87" Type="http://schemas.openxmlformats.org/officeDocument/2006/relationships/hyperlink" Target="https://t.co/ErcMjTHqHw" TargetMode="External" /><Relationship Id="rId88" Type="http://schemas.openxmlformats.org/officeDocument/2006/relationships/hyperlink" Target="https://t.co/td5Swdkvkw" TargetMode="External" /><Relationship Id="rId89" Type="http://schemas.openxmlformats.org/officeDocument/2006/relationships/hyperlink" Target="https://t.co/Qv0n8v4ndB" TargetMode="External" /><Relationship Id="rId90" Type="http://schemas.openxmlformats.org/officeDocument/2006/relationships/hyperlink" Target="https://t.co/cXulbjnH41" TargetMode="External" /><Relationship Id="rId91" Type="http://schemas.openxmlformats.org/officeDocument/2006/relationships/hyperlink" Target="https://t.co/L6FSRHYf1F" TargetMode="External" /><Relationship Id="rId92" Type="http://schemas.openxmlformats.org/officeDocument/2006/relationships/hyperlink" Target="https://t.co/SwvBfMhdPb" TargetMode="External" /><Relationship Id="rId93" Type="http://schemas.openxmlformats.org/officeDocument/2006/relationships/hyperlink" Target="https://t.co/1uTQEdh2hn" TargetMode="External" /><Relationship Id="rId94" Type="http://schemas.openxmlformats.org/officeDocument/2006/relationships/hyperlink" Target="http://www.oracle.com/" TargetMode="External" /><Relationship Id="rId95" Type="http://schemas.openxmlformats.org/officeDocument/2006/relationships/hyperlink" Target="https://t.co/uz0fLI7Yxp" TargetMode="External" /><Relationship Id="rId96" Type="http://schemas.openxmlformats.org/officeDocument/2006/relationships/hyperlink" Target="http://www.christies.com/" TargetMode="External" /><Relationship Id="rId97" Type="http://schemas.openxmlformats.org/officeDocument/2006/relationships/hyperlink" Target="https://t.co/tYelfOGzHO" TargetMode="External" /><Relationship Id="rId98" Type="http://schemas.openxmlformats.org/officeDocument/2006/relationships/hyperlink" Target="https://t.co/Agc5GbxVPl" TargetMode="External" /><Relationship Id="rId99" Type="http://schemas.openxmlformats.org/officeDocument/2006/relationships/hyperlink" Target="https://t.co/Vtw6gfqeMZ" TargetMode="External" /><Relationship Id="rId100" Type="http://schemas.openxmlformats.org/officeDocument/2006/relationships/hyperlink" Target="https://t.co/iJ2ZU4h0gp" TargetMode="External" /><Relationship Id="rId101" Type="http://schemas.openxmlformats.org/officeDocument/2006/relationships/hyperlink" Target="http://www.thetimes.co.uk/" TargetMode="External" /><Relationship Id="rId102" Type="http://schemas.openxmlformats.org/officeDocument/2006/relationships/hyperlink" Target="https://t.co/NvVQ9Easb3" TargetMode="External" /><Relationship Id="rId103" Type="http://schemas.openxmlformats.org/officeDocument/2006/relationships/hyperlink" Target="http://www.sifkarnataka.org/" TargetMode="External" /><Relationship Id="rId104" Type="http://schemas.openxmlformats.org/officeDocument/2006/relationships/hyperlink" Target="https://www.youtube.com/c/NEWS9Bengaluru" TargetMode="External" /><Relationship Id="rId105" Type="http://schemas.openxmlformats.org/officeDocument/2006/relationships/hyperlink" Target="https://t.co/iAkPpSSUgt" TargetMode="External" /><Relationship Id="rId106" Type="http://schemas.openxmlformats.org/officeDocument/2006/relationships/hyperlink" Target="https://t.co/CHrkfI84zj" TargetMode="External" /><Relationship Id="rId107" Type="http://schemas.openxmlformats.org/officeDocument/2006/relationships/hyperlink" Target="https://t.co/hBbPQTBoZX" TargetMode="External" /><Relationship Id="rId108" Type="http://schemas.openxmlformats.org/officeDocument/2006/relationships/hyperlink" Target="http://www.connection.uk.com/" TargetMode="External" /><Relationship Id="rId109" Type="http://schemas.openxmlformats.org/officeDocument/2006/relationships/hyperlink" Target="http://www.pancakeworldsite.wordpress.com/" TargetMode="External" /><Relationship Id="rId110" Type="http://schemas.openxmlformats.org/officeDocument/2006/relationships/hyperlink" Target="http://www.grasmere-village.co.uk/" TargetMode="External" /><Relationship Id="rId111" Type="http://schemas.openxmlformats.org/officeDocument/2006/relationships/hyperlink" Target="https://t.co/8t2THVNkV9" TargetMode="External" /><Relationship Id="rId112" Type="http://schemas.openxmlformats.org/officeDocument/2006/relationships/hyperlink" Target="https://t.co/NvVQ9Easb3" TargetMode="External" /><Relationship Id="rId113" Type="http://schemas.openxmlformats.org/officeDocument/2006/relationships/hyperlink" Target="http://t.co/SRnLT0ifRJ" TargetMode="External" /><Relationship Id="rId114" Type="http://schemas.openxmlformats.org/officeDocument/2006/relationships/hyperlink" Target="https://t.co/yAHxx0ZYbf" TargetMode="External" /><Relationship Id="rId115" Type="http://schemas.openxmlformats.org/officeDocument/2006/relationships/hyperlink" Target="http://www.martinanavratilova.com/" TargetMode="External" /><Relationship Id="rId116" Type="http://schemas.openxmlformats.org/officeDocument/2006/relationships/hyperlink" Target="http://t.co/QxRYcuD7yo" TargetMode="External" /><Relationship Id="rId117" Type="http://schemas.openxmlformats.org/officeDocument/2006/relationships/hyperlink" Target="https://t.co/5Uy5fIVuyA" TargetMode="External" /><Relationship Id="rId118" Type="http://schemas.openxmlformats.org/officeDocument/2006/relationships/hyperlink" Target="https://t.co/yxnwjuPO1o" TargetMode="External" /><Relationship Id="rId119" Type="http://schemas.openxmlformats.org/officeDocument/2006/relationships/hyperlink" Target="https://t.co/pUWDhve7Cu" TargetMode="External" /><Relationship Id="rId120" Type="http://schemas.openxmlformats.org/officeDocument/2006/relationships/hyperlink" Target="https://t.co/xqyk19nhc3" TargetMode="External" /><Relationship Id="rId121" Type="http://schemas.openxmlformats.org/officeDocument/2006/relationships/hyperlink" Target="https://t.co/yxnwjuPO1o" TargetMode="External" /><Relationship Id="rId122" Type="http://schemas.openxmlformats.org/officeDocument/2006/relationships/hyperlink" Target="https://t.co/fhteJsUNw5" TargetMode="External" /><Relationship Id="rId123" Type="http://schemas.openxmlformats.org/officeDocument/2006/relationships/hyperlink" Target="https://t.co/Mx8d04TVFU" TargetMode="External" /><Relationship Id="rId124" Type="http://schemas.openxmlformats.org/officeDocument/2006/relationships/hyperlink" Target="http://mp.bjp.org/" TargetMode="External" /><Relationship Id="rId125" Type="http://schemas.openxmlformats.org/officeDocument/2006/relationships/hyperlink" Target="https://t.co/7m82oLSCJh" TargetMode="External" /><Relationship Id="rId126" Type="http://schemas.openxmlformats.org/officeDocument/2006/relationships/hyperlink" Target="https://t.co/ObaNIQEW1y" TargetMode="External" /><Relationship Id="rId127" Type="http://schemas.openxmlformats.org/officeDocument/2006/relationships/hyperlink" Target="http://delhi.bjp.org/" TargetMode="External" /><Relationship Id="rId128" Type="http://schemas.openxmlformats.org/officeDocument/2006/relationships/hyperlink" Target="https://t.co/8D9RTDzbPQ" TargetMode="External" /><Relationship Id="rId129" Type="http://schemas.openxmlformats.org/officeDocument/2006/relationships/hyperlink" Target="http://www.bjp.org/" TargetMode="External" /><Relationship Id="rId130" Type="http://schemas.openxmlformats.org/officeDocument/2006/relationships/hyperlink" Target="https://t.co/Xd6R51KkyZ" TargetMode="External" /><Relationship Id="rId131" Type="http://schemas.openxmlformats.org/officeDocument/2006/relationships/hyperlink" Target="https://t.co/5W4mHVRDbg" TargetMode="External" /><Relationship Id="rId132" Type="http://schemas.openxmlformats.org/officeDocument/2006/relationships/hyperlink" Target="https://t.co/cjXqo5t9hJ" TargetMode="External" /><Relationship Id="rId133" Type="http://schemas.openxmlformats.org/officeDocument/2006/relationships/hyperlink" Target="http://www.vasundhararaje.in/" TargetMode="External" /><Relationship Id="rId134" Type="http://schemas.openxmlformats.org/officeDocument/2006/relationships/hyperlink" Target="https://t.co/Sd0wEDt887" TargetMode="External" /><Relationship Id="rId135" Type="http://schemas.openxmlformats.org/officeDocument/2006/relationships/hyperlink" Target="https://t.co/cHXUVdcgRN" TargetMode="External" /><Relationship Id="rId136" Type="http://schemas.openxmlformats.org/officeDocument/2006/relationships/hyperlink" Target="https://t.co/lp0xQtxPzJ" TargetMode="External" /><Relationship Id="rId137" Type="http://schemas.openxmlformats.org/officeDocument/2006/relationships/hyperlink" Target="https://t.co/P7tmMVMzLT" TargetMode="External" /><Relationship Id="rId138" Type="http://schemas.openxmlformats.org/officeDocument/2006/relationships/hyperlink" Target="https://t.co/d0dkhlplIh" TargetMode="External" /><Relationship Id="rId139" Type="http://schemas.openxmlformats.org/officeDocument/2006/relationships/hyperlink" Target="https://t.co/7J4zEDbhmF" TargetMode="External" /><Relationship Id="rId140" Type="http://schemas.openxmlformats.org/officeDocument/2006/relationships/hyperlink" Target="https://t.co/dZwdzhfwdD" TargetMode="External" /><Relationship Id="rId141" Type="http://schemas.openxmlformats.org/officeDocument/2006/relationships/hyperlink" Target="https://t.co/Aaai82snHI" TargetMode="External" /><Relationship Id="rId142" Type="http://schemas.openxmlformats.org/officeDocument/2006/relationships/hyperlink" Target="http://iaef.org.au/" TargetMode="External" /><Relationship Id="rId143" Type="http://schemas.openxmlformats.org/officeDocument/2006/relationships/hyperlink" Target="https://t.co/gysFjsNe9h" TargetMode="External" /><Relationship Id="rId144" Type="http://schemas.openxmlformats.org/officeDocument/2006/relationships/hyperlink" Target="https://t.co/o9GHW7qfit" TargetMode="External" /><Relationship Id="rId145" Type="http://schemas.openxmlformats.org/officeDocument/2006/relationships/hyperlink" Target="https://t.co/zm9f09r5H2" TargetMode="External" /><Relationship Id="rId146" Type="http://schemas.openxmlformats.org/officeDocument/2006/relationships/hyperlink" Target="https://t.co/QRTiJhPVcN" TargetMode="External" /><Relationship Id="rId147" Type="http://schemas.openxmlformats.org/officeDocument/2006/relationships/hyperlink" Target="https://t.co/chDtbE2HxH" TargetMode="External" /><Relationship Id="rId148" Type="http://schemas.openxmlformats.org/officeDocument/2006/relationships/hyperlink" Target="https://t.co/uIhypu5fbm" TargetMode="External" /><Relationship Id="rId149" Type="http://schemas.openxmlformats.org/officeDocument/2006/relationships/hyperlink" Target="https://t.co/BldZhqAAGT" TargetMode="External" /><Relationship Id="rId150" Type="http://schemas.openxmlformats.org/officeDocument/2006/relationships/hyperlink" Target="http://www.asklepios.com/" TargetMode="External" /><Relationship Id="rId151" Type="http://schemas.openxmlformats.org/officeDocument/2006/relationships/hyperlink" Target="https://t.co/jnMxeoiTkE" TargetMode="External" /><Relationship Id="rId152" Type="http://schemas.openxmlformats.org/officeDocument/2006/relationships/hyperlink" Target="https://t.co/whHRVcY3DS" TargetMode="External" /><Relationship Id="rId153" Type="http://schemas.openxmlformats.org/officeDocument/2006/relationships/hyperlink" Target="http://www.davismartindale.com/" TargetMode="External" /><Relationship Id="rId154" Type="http://schemas.openxmlformats.org/officeDocument/2006/relationships/hyperlink" Target="http://t.co/I17nvv2dee" TargetMode="External" /><Relationship Id="rId155" Type="http://schemas.openxmlformats.org/officeDocument/2006/relationships/hyperlink" Target="http://masculinismo.website/wiki/" TargetMode="External" /><Relationship Id="rId156" Type="http://schemas.openxmlformats.org/officeDocument/2006/relationships/hyperlink" Target="https://t.co/i9K73iWGon" TargetMode="External" /><Relationship Id="rId157" Type="http://schemas.openxmlformats.org/officeDocument/2006/relationships/hyperlink" Target="https://t.co/1ergzx89hf" TargetMode="External" /><Relationship Id="rId158" Type="http://schemas.openxmlformats.org/officeDocument/2006/relationships/hyperlink" Target="https://t.co/ZMfrvjiFeW" TargetMode="External" /><Relationship Id="rId159" Type="http://schemas.openxmlformats.org/officeDocument/2006/relationships/hyperlink" Target="https://t.co/8I5uowS9AO" TargetMode="External" /><Relationship Id="rId160" Type="http://schemas.openxmlformats.org/officeDocument/2006/relationships/hyperlink" Target="https://t.co/nS2sgmXPQE" TargetMode="External" /><Relationship Id="rId161" Type="http://schemas.openxmlformats.org/officeDocument/2006/relationships/hyperlink" Target="https://t.co/L3oSUZyBEZ" TargetMode="External" /><Relationship Id="rId162" Type="http://schemas.openxmlformats.org/officeDocument/2006/relationships/hyperlink" Target="https://t.co/nurhF6mI6m" TargetMode="External" /><Relationship Id="rId163" Type="http://schemas.openxmlformats.org/officeDocument/2006/relationships/hyperlink" Target="http://www.ibizaclubland.com/" TargetMode="External" /><Relationship Id="rId164" Type="http://schemas.openxmlformats.org/officeDocument/2006/relationships/hyperlink" Target="https://t.co/RaWll6xCvx" TargetMode="External" /><Relationship Id="rId165" Type="http://schemas.openxmlformats.org/officeDocument/2006/relationships/hyperlink" Target="https://t.co/voWLPymBxC" TargetMode="External" /><Relationship Id="rId166" Type="http://schemas.openxmlformats.org/officeDocument/2006/relationships/hyperlink" Target="https://t.co/voWLPymBxC" TargetMode="External" /><Relationship Id="rId167" Type="http://schemas.openxmlformats.org/officeDocument/2006/relationships/hyperlink" Target="https://www.lboro.ac.uk/" TargetMode="External" /><Relationship Id="rId168" Type="http://schemas.openxmlformats.org/officeDocument/2006/relationships/hyperlink" Target="https://t.co/v5ySjaodFV" TargetMode="External" /><Relationship Id="rId169" Type="http://schemas.openxmlformats.org/officeDocument/2006/relationships/hyperlink" Target="http://t.co/ZhKn3510Wf" TargetMode="External" /><Relationship Id="rId170" Type="http://schemas.openxmlformats.org/officeDocument/2006/relationships/hyperlink" Target="https://m.youtube.com/watch?v=oPAZ0krcJUQ" TargetMode="External" /><Relationship Id="rId171" Type="http://schemas.openxmlformats.org/officeDocument/2006/relationships/hyperlink" Target="http://t.co/QHYXb15j1p" TargetMode="External" /><Relationship Id="rId172" Type="http://schemas.openxmlformats.org/officeDocument/2006/relationships/hyperlink" Target="https://pbs.twimg.com/profile_banners/24774508/1546472926" TargetMode="External" /><Relationship Id="rId173" Type="http://schemas.openxmlformats.org/officeDocument/2006/relationships/hyperlink" Target="https://pbs.twimg.com/profile_banners/229454266/1551202952" TargetMode="External" /><Relationship Id="rId174" Type="http://schemas.openxmlformats.org/officeDocument/2006/relationships/hyperlink" Target="https://pbs.twimg.com/profile_banners/262230432/1498031444" TargetMode="External" /><Relationship Id="rId175" Type="http://schemas.openxmlformats.org/officeDocument/2006/relationships/hyperlink" Target="https://pbs.twimg.com/profile_banners/900710062234230784/1518182814" TargetMode="External" /><Relationship Id="rId176" Type="http://schemas.openxmlformats.org/officeDocument/2006/relationships/hyperlink" Target="https://pbs.twimg.com/profile_banners/273452117/1452978280" TargetMode="External" /><Relationship Id="rId177" Type="http://schemas.openxmlformats.org/officeDocument/2006/relationships/hyperlink" Target="https://pbs.twimg.com/profile_banners/21208236/1551793488" TargetMode="External" /><Relationship Id="rId178" Type="http://schemas.openxmlformats.org/officeDocument/2006/relationships/hyperlink" Target="https://pbs.twimg.com/profile_banners/74974943/1536102497" TargetMode="External" /><Relationship Id="rId179" Type="http://schemas.openxmlformats.org/officeDocument/2006/relationships/hyperlink" Target="https://pbs.twimg.com/profile_banners/1470929192/1545280708" TargetMode="External" /><Relationship Id="rId180" Type="http://schemas.openxmlformats.org/officeDocument/2006/relationships/hyperlink" Target="https://pbs.twimg.com/profile_banners/3890932653/1512838013" TargetMode="External" /><Relationship Id="rId181" Type="http://schemas.openxmlformats.org/officeDocument/2006/relationships/hyperlink" Target="https://pbs.twimg.com/profile_banners/3234151549/1433278579" TargetMode="External" /><Relationship Id="rId182" Type="http://schemas.openxmlformats.org/officeDocument/2006/relationships/hyperlink" Target="https://pbs.twimg.com/profile_banners/1270366658/1496767042" TargetMode="External" /><Relationship Id="rId183" Type="http://schemas.openxmlformats.org/officeDocument/2006/relationships/hyperlink" Target="https://pbs.twimg.com/profile_banners/275165938/1405313125" TargetMode="External" /><Relationship Id="rId184" Type="http://schemas.openxmlformats.org/officeDocument/2006/relationships/hyperlink" Target="https://pbs.twimg.com/profile_banners/414747242/1522340014" TargetMode="External" /><Relationship Id="rId185" Type="http://schemas.openxmlformats.org/officeDocument/2006/relationships/hyperlink" Target="https://pbs.twimg.com/profile_banners/1070091119722184706/1550624550" TargetMode="External" /><Relationship Id="rId186" Type="http://schemas.openxmlformats.org/officeDocument/2006/relationships/hyperlink" Target="https://pbs.twimg.com/profile_banners/28028883/1435739840" TargetMode="External" /><Relationship Id="rId187" Type="http://schemas.openxmlformats.org/officeDocument/2006/relationships/hyperlink" Target="https://pbs.twimg.com/profile_banners/925074348515516423/1509390084" TargetMode="External" /><Relationship Id="rId188" Type="http://schemas.openxmlformats.org/officeDocument/2006/relationships/hyperlink" Target="https://pbs.twimg.com/profile_banners/212171915/1551800588" TargetMode="External" /><Relationship Id="rId189" Type="http://schemas.openxmlformats.org/officeDocument/2006/relationships/hyperlink" Target="https://pbs.twimg.com/profile_banners/1103637533743828993/1551964891" TargetMode="External" /><Relationship Id="rId190" Type="http://schemas.openxmlformats.org/officeDocument/2006/relationships/hyperlink" Target="https://pbs.twimg.com/profile_banners/1103423848945397766/1551961815" TargetMode="External" /><Relationship Id="rId191" Type="http://schemas.openxmlformats.org/officeDocument/2006/relationships/hyperlink" Target="https://pbs.twimg.com/profile_banners/32005416/1549636955" TargetMode="External" /><Relationship Id="rId192" Type="http://schemas.openxmlformats.org/officeDocument/2006/relationships/hyperlink" Target="https://pbs.twimg.com/profile_banners/3421301/1539607721" TargetMode="External" /><Relationship Id="rId193" Type="http://schemas.openxmlformats.org/officeDocument/2006/relationships/hyperlink" Target="https://pbs.twimg.com/profile_banners/431721153/1471628211" TargetMode="External" /><Relationship Id="rId194" Type="http://schemas.openxmlformats.org/officeDocument/2006/relationships/hyperlink" Target="https://pbs.twimg.com/profile_banners/955013226/1520356415" TargetMode="External" /><Relationship Id="rId195" Type="http://schemas.openxmlformats.org/officeDocument/2006/relationships/hyperlink" Target="https://pbs.twimg.com/profile_banners/601344478/1552777716" TargetMode="External" /><Relationship Id="rId196" Type="http://schemas.openxmlformats.org/officeDocument/2006/relationships/hyperlink" Target="https://pbs.twimg.com/profile_banners/3320771086/1453799355" TargetMode="External" /><Relationship Id="rId197" Type="http://schemas.openxmlformats.org/officeDocument/2006/relationships/hyperlink" Target="https://pbs.twimg.com/profile_banners/2280284731/1529313608" TargetMode="External" /><Relationship Id="rId198" Type="http://schemas.openxmlformats.org/officeDocument/2006/relationships/hyperlink" Target="https://pbs.twimg.com/profile_banners/57569018/1504658077" TargetMode="External" /><Relationship Id="rId199" Type="http://schemas.openxmlformats.org/officeDocument/2006/relationships/hyperlink" Target="https://pbs.twimg.com/profile_banners/554835465/1369896947" TargetMode="External" /><Relationship Id="rId200" Type="http://schemas.openxmlformats.org/officeDocument/2006/relationships/hyperlink" Target="https://pbs.twimg.com/profile_banners/739804210808672256/1552003339" TargetMode="External" /><Relationship Id="rId201" Type="http://schemas.openxmlformats.org/officeDocument/2006/relationships/hyperlink" Target="https://pbs.twimg.com/profile_banners/33216799/1354365665" TargetMode="External" /><Relationship Id="rId202" Type="http://schemas.openxmlformats.org/officeDocument/2006/relationships/hyperlink" Target="https://pbs.twimg.com/profile_banners/3094001131/1522155059" TargetMode="External" /><Relationship Id="rId203" Type="http://schemas.openxmlformats.org/officeDocument/2006/relationships/hyperlink" Target="https://pbs.twimg.com/profile_banners/576529596/1364356816" TargetMode="External" /><Relationship Id="rId204" Type="http://schemas.openxmlformats.org/officeDocument/2006/relationships/hyperlink" Target="https://pbs.twimg.com/profile_banners/469512972/1456420324" TargetMode="External" /><Relationship Id="rId205" Type="http://schemas.openxmlformats.org/officeDocument/2006/relationships/hyperlink" Target="https://pbs.twimg.com/profile_banners/252358188/1487728121" TargetMode="External" /><Relationship Id="rId206" Type="http://schemas.openxmlformats.org/officeDocument/2006/relationships/hyperlink" Target="https://pbs.twimg.com/profile_banners/2168895700/1528487149" TargetMode="External" /><Relationship Id="rId207" Type="http://schemas.openxmlformats.org/officeDocument/2006/relationships/hyperlink" Target="https://pbs.twimg.com/profile_banners/1007389737022259200/1546704102" TargetMode="External" /><Relationship Id="rId208" Type="http://schemas.openxmlformats.org/officeDocument/2006/relationships/hyperlink" Target="https://pbs.twimg.com/profile_banners/34613188/1528214828" TargetMode="External" /><Relationship Id="rId209" Type="http://schemas.openxmlformats.org/officeDocument/2006/relationships/hyperlink" Target="https://pbs.twimg.com/profile_banners/342341293/1544973622" TargetMode="External" /><Relationship Id="rId210" Type="http://schemas.openxmlformats.org/officeDocument/2006/relationships/hyperlink" Target="https://pbs.twimg.com/profile_banners/24787367/1548036464" TargetMode="External" /><Relationship Id="rId211" Type="http://schemas.openxmlformats.org/officeDocument/2006/relationships/hyperlink" Target="https://pbs.twimg.com/profile_banners/26159580/1441852451" TargetMode="External" /><Relationship Id="rId212" Type="http://schemas.openxmlformats.org/officeDocument/2006/relationships/hyperlink" Target="https://pbs.twimg.com/profile_banners/128282644/1498837073" TargetMode="External" /><Relationship Id="rId213" Type="http://schemas.openxmlformats.org/officeDocument/2006/relationships/hyperlink" Target="https://pbs.twimg.com/profile_banners/188036336/1358511089" TargetMode="External" /><Relationship Id="rId214" Type="http://schemas.openxmlformats.org/officeDocument/2006/relationships/hyperlink" Target="https://pbs.twimg.com/profile_banners/444204930/1426080518" TargetMode="External" /><Relationship Id="rId215" Type="http://schemas.openxmlformats.org/officeDocument/2006/relationships/hyperlink" Target="https://pbs.twimg.com/profile_banners/849589035924434945/1509661419" TargetMode="External" /><Relationship Id="rId216" Type="http://schemas.openxmlformats.org/officeDocument/2006/relationships/hyperlink" Target="https://pbs.twimg.com/profile_banners/989176749828268032/1524673482" TargetMode="External" /><Relationship Id="rId217" Type="http://schemas.openxmlformats.org/officeDocument/2006/relationships/hyperlink" Target="https://pbs.twimg.com/profile_banners/2614185228/1410551855" TargetMode="External" /><Relationship Id="rId218" Type="http://schemas.openxmlformats.org/officeDocument/2006/relationships/hyperlink" Target="https://pbs.twimg.com/profile_banners/317878871/1398530122" TargetMode="External" /><Relationship Id="rId219" Type="http://schemas.openxmlformats.org/officeDocument/2006/relationships/hyperlink" Target="https://pbs.twimg.com/profile_banners/351909705/1438164713" TargetMode="External" /><Relationship Id="rId220" Type="http://schemas.openxmlformats.org/officeDocument/2006/relationships/hyperlink" Target="https://pbs.twimg.com/profile_banners/485711730/1485021018" TargetMode="External" /><Relationship Id="rId221" Type="http://schemas.openxmlformats.org/officeDocument/2006/relationships/hyperlink" Target="https://pbs.twimg.com/profile_banners/21789246/1474315169" TargetMode="External" /><Relationship Id="rId222" Type="http://schemas.openxmlformats.org/officeDocument/2006/relationships/hyperlink" Target="https://pbs.twimg.com/profile_banners/18208354/1536958228" TargetMode="External" /><Relationship Id="rId223" Type="http://schemas.openxmlformats.org/officeDocument/2006/relationships/hyperlink" Target="https://pbs.twimg.com/profile_banners/815679365942022145/1544199179" TargetMode="External" /><Relationship Id="rId224" Type="http://schemas.openxmlformats.org/officeDocument/2006/relationships/hyperlink" Target="https://pbs.twimg.com/profile_banners/2861528065/1547819955" TargetMode="External" /><Relationship Id="rId225" Type="http://schemas.openxmlformats.org/officeDocument/2006/relationships/hyperlink" Target="https://pbs.twimg.com/profile_banners/1080080066195931136/1546346289" TargetMode="External" /><Relationship Id="rId226" Type="http://schemas.openxmlformats.org/officeDocument/2006/relationships/hyperlink" Target="https://pbs.twimg.com/profile_banners/27404775/1508512099" TargetMode="External" /><Relationship Id="rId227" Type="http://schemas.openxmlformats.org/officeDocument/2006/relationships/hyperlink" Target="https://pbs.twimg.com/profile_banners/343871866/1389827589" TargetMode="External" /><Relationship Id="rId228" Type="http://schemas.openxmlformats.org/officeDocument/2006/relationships/hyperlink" Target="https://pbs.twimg.com/profile_banners/1058629890348445696/1546892387" TargetMode="External" /><Relationship Id="rId229" Type="http://schemas.openxmlformats.org/officeDocument/2006/relationships/hyperlink" Target="https://pbs.twimg.com/profile_banners/136607092/1544614006" TargetMode="External" /><Relationship Id="rId230" Type="http://schemas.openxmlformats.org/officeDocument/2006/relationships/hyperlink" Target="https://pbs.twimg.com/profile_banners/527526077/1459150818" TargetMode="External" /><Relationship Id="rId231" Type="http://schemas.openxmlformats.org/officeDocument/2006/relationships/hyperlink" Target="https://pbs.twimg.com/profile_banners/151540858/1517508469" TargetMode="External" /><Relationship Id="rId232" Type="http://schemas.openxmlformats.org/officeDocument/2006/relationships/hyperlink" Target="https://pbs.twimg.com/profile_banners/462346627/1463258538" TargetMode="External" /><Relationship Id="rId233" Type="http://schemas.openxmlformats.org/officeDocument/2006/relationships/hyperlink" Target="https://pbs.twimg.com/profile_banners/945592685859098624/1549142578" TargetMode="External" /><Relationship Id="rId234" Type="http://schemas.openxmlformats.org/officeDocument/2006/relationships/hyperlink" Target="https://pbs.twimg.com/profile_banners/175505707/1491931580" TargetMode="External" /><Relationship Id="rId235" Type="http://schemas.openxmlformats.org/officeDocument/2006/relationships/hyperlink" Target="https://pbs.twimg.com/profile_banners/250831586/1552928448" TargetMode="External" /><Relationship Id="rId236" Type="http://schemas.openxmlformats.org/officeDocument/2006/relationships/hyperlink" Target="https://pbs.twimg.com/profile_banners/1097483960911843328/1550609764" TargetMode="External" /><Relationship Id="rId237" Type="http://schemas.openxmlformats.org/officeDocument/2006/relationships/hyperlink" Target="https://pbs.twimg.com/profile_banners/947734440/1463781396" TargetMode="External" /><Relationship Id="rId238" Type="http://schemas.openxmlformats.org/officeDocument/2006/relationships/hyperlink" Target="https://pbs.twimg.com/profile_banners/778437674/1527362578" TargetMode="External" /><Relationship Id="rId239" Type="http://schemas.openxmlformats.org/officeDocument/2006/relationships/hyperlink" Target="https://pbs.twimg.com/profile_banners/2885505953/1416484074" TargetMode="External" /><Relationship Id="rId240" Type="http://schemas.openxmlformats.org/officeDocument/2006/relationships/hyperlink" Target="https://pbs.twimg.com/profile_banners/101378675/1551646802" TargetMode="External" /><Relationship Id="rId241" Type="http://schemas.openxmlformats.org/officeDocument/2006/relationships/hyperlink" Target="https://pbs.twimg.com/profile_banners/1191228318/1526944267" TargetMode="External" /><Relationship Id="rId242" Type="http://schemas.openxmlformats.org/officeDocument/2006/relationships/hyperlink" Target="https://pbs.twimg.com/profile_banners/1064346580692684800/1552223127" TargetMode="External" /><Relationship Id="rId243" Type="http://schemas.openxmlformats.org/officeDocument/2006/relationships/hyperlink" Target="https://pbs.twimg.com/profile_banners/317347944/1529394130" TargetMode="External" /><Relationship Id="rId244" Type="http://schemas.openxmlformats.org/officeDocument/2006/relationships/hyperlink" Target="https://pbs.twimg.com/profile_banners/19646665/1408536130" TargetMode="External" /><Relationship Id="rId245" Type="http://schemas.openxmlformats.org/officeDocument/2006/relationships/hyperlink" Target="https://pbs.twimg.com/profile_banners/20427223/1531381146" TargetMode="External" /><Relationship Id="rId246" Type="http://schemas.openxmlformats.org/officeDocument/2006/relationships/hyperlink" Target="https://pbs.twimg.com/profile_banners/3409296903/1496864722" TargetMode="External" /><Relationship Id="rId247" Type="http://schemas.openxmlformats.org/officeDocument/2006/relationships/hyperlink" Target="https://pbs.twimg.com/profile_banners/305500037/1447350230" TargetMode="External" /><Relationship Id="rId248" Type="http://schemas.openxmlformats.org/officeDocument/2006/relationships/hyperlink" Target="https://pbs.twimg.com/profile_banners/1843741952/1477665913" TargetMode="External" /><Relationship Id="rId249" Type="http://schemas.openxmlformats.org/officeDocument/2006/relationships/hyperlink" Target="https://pbs.twimg.com/profile_banners/1039680718480265216/1542560489" TargetMode="External" /><Relationship Id="rId250" Type="http://schemas.openxmlformats.org/officeDocument/2006/relationships/hyperlink" Target="https://pbs.twimg.com/profile_banners/2228662561/1456439304" TargetMode="External" /><Relationship Id="rId251" Type="http://schemas.openxmlformats.org/officeDocument/2006/relationships/hyperlink" Target="https://pbs.twimg.com/profile_banners/18919190/1355843038" TargetMode="External" /><Relationship Id="rId252" Type="http://schemas.openxmlformats.org/officeDocument/2006/relationships/hyperlink" Target="https://pbs.twimg.com/profile_banners/240176977/1409400593" TargetMode="External" /><Relationship Id="rId253" Type="http://schemas.openxmlformats.org/officeDocument/2006/relationships/hyperlink" Target="https://pbs.twimg.com/profile_banners/3031112631/1529743948" TargetMode="External" /><Relationship Id="rId254" Type="http://schemas.openxmlformats.org/officeDocument/2006/relationships/hyperlink" Target="https://pbs.twimg.com/profile_banners/1432855705/1548105797" TargetMode="External" /><Relationship Id="rId255" Type="http://schemas.openxmlformats.org/officeDocument/2006/relationships/hyperlink" Target="https://pbs.twimg.com/profile_banners/490573372/1375354682" TargetMode="External" /><Relationship Id="rId256" Type="http://schemas.openxmlformats.org/officeDocument/2006/relationships/hyperlink" Target="https://pbs.twimg.com/profile_banners/187282591/1422486665" TargetMode="External" /><Relationship Id="rId257" Type="http://schemas.openxmlformats.org/officeDocument/2006/relationships/hyperlink" Target="https://pbs.twimg.com/profile_banners/28357975/1535973217" TargetMode="External" /><Relationship Id="rId258" Type="http://schemas.openxmlformats.org/officeDocument/2006/relationships/hyperlink" Target="https://pbs.twimg.com/profile_banners/1105055472799891456/1552303040" TargetMode="External" /><Relationship Id="rId259" Type="http://schemas.openxmlformats.org/officeDocument/2006/relationships/hyperlink" Target="https://pbs.twimg.com/profile_banners/94775567/1549863258" TargetMode="External" /><Relationship Id="rId260" Type="http://schemas.openxmlformats.org/officeDocument/2006/relationships/hyperlink" Target="https://pbs.twimg.com/profile_banners/949163199856865281/1518477503" TargetMode="External" /><Relationship Id="rId261" Type="http://schemas.openxmlformats.org/officeDocument/2006/relationships/hyperlink" Target="https://pbs.twimg.com/profile_banners/2539866887/1516288340" TargetMode="External" /><Relationship Id="rId262" Type="http://schemas.openxmlformats.org/officeDocument/2006/relationships/hyperlink" Target="https://pbs.twimg.com/profile_banners/40845842/1551787957" TargetMode="External" /><Relationship Id="rId263" Type="http://schemas.openxmlformats.org/officeDocument/2006/relationships/hyperlink" Target="https://pbs.twimg.com/profile_banners/933262360986337280/1548358393" TargetMode="External" /><Relationship Id="rId264" Type="http://schemas.openxmlformats.org/officeDocument/2006/relationships/hyperlink" Target="https://pbs.twimg.com/profile_banners/1446130484/1476083232" TargetMode="External" /><Relationship Id="rId265" Type="http://schemas.openxmlformats.org/officeDocument/2006/relationships/hyperlink" Target="https://pbs.twimg.com/profile_banners/3230681245/1515443567" TargetMode="External" /><Relationship Id="rId266" Type="http://schemas.openxmlformats.org/officeDocument/2006/relationships/hyperlink" Target="https://pbs.twimg.com/profile_banners/815902833841082369/1542496940" TargetMode="External" /><Relationship Id="rId267" Type="http://schemas.openxmlformats.org/officeDocument/2006/relationships/hyperlink" Target="https://pbs.twimg.com/profile_banners/16469978/1539335464" TargetMode="External" /><Relationship Id="rId268" Type="http://schemas.openxmlformats.org/officeDocument/2006/relationships/hyperlink" Target="https://pbs.twimg.com/profile_banners/17208434/1550226198" TargetMode="External" /><Relationship Id="rId269" Type="http://schemas.openxmlformats.org/officeDocument/2006/relationships/hyperlink" Target="https://pbs.twimg.com/profile_banners/1560272546/1413451198" TargetMode="External" /><Relationship Id="rId270" Type="http://schemas.openxmlformats.org/officeDocument/2006/relationships/hyperlink" Target="https://pbs.twimg.com/profile_banners/3130795697/1467303873" TargetMode="External" /><Relationship Id="rId271" Type="http://schemas.openxmlformats.org/officeDocument/2006/relationships/hyperlink" Target="https://pbs.twimg.com/profile_banners/3798698893/1450391761" TargetMode="External" /><Relationship Id="rId272" Type="http://schemas.openxmlformats.org/officeDocument/2006/relationships/hyperlink" Target="https://pbs.twimg.com/profile_banners/2304873134/1408544577" TargetMode="External" /><Relationship Id="rId273" Type="http://schemas.openxmlformats.org/officeDocument/2006/relationships/hyperlink" Target="https://pbs.twimg.com/profile_banners/3382276234/1437253748" TargetMode="External" /><Relationship Id="rId274" Type="http://schemas.openxmlformats.org/officeDocument/2006/relationships/hyperlink" Target="https://pbs.twimg.com/profile_banners/153225560/1507727647" TargetMode="External" /><Relationship Id="rId275" Type="http://schemas.openxmlformats.org/officeDocument/2006/relationships/hyperlink" Target="https://pbs.twimg.com/profile_banners/542918259/1392593634" TargetMode="External" /><Relationship Id="rId276" Type="http://schemas.openxmlformats.org/officeDocument/2006/relationships/hyperlink" Target="https://pbs.twimg.com/profile_banners/1100112062796218368/1551122614" TargetMode="External" /><Relationship Id="rId277" Type="http://schemas.openxmlformats.org/officeDocument/2006/relationships/hyperlink" Target="https://pbs.twimg.com/profile_banners/907962124076335104/1505310282" TargetMode="External" /><Relationship Id="rId278" Type="http://schemas.openxmlformats.org/officeDocument/2006/relationships/hyperlink" Target="https://pbs.twimg.com/profile_banners/633909707/1536398039" TargetMode="External" /><Relationship Id="rId279" Type="http://schemas.openxmlformats.org/officeDocument/2006/relationships/hyperlink" Target="https://pbs.twimg.com/profile_banners/1074598875816587264/1547194392" TargetMode="External" /><Relationship Id="rId280" Type="http://schemas.openxmlformats.org/officeDocument/2006/relationships/hyperlink" Target="https://pbs.twimg.com/profile_banners/3004078708/1477245775" TargetMode="External" /><Relationship Id="rId281" Type="http://schemas.openxmlformats.org/officeDocument/2006/relationships/hyperlink" Target="https://pbs.twimg.com/profile_banners/216040632/1401830571" TargetMode="External" /><Relationship Id="rId282" Type="http://schemas.openxmlformats.org/officeDocument/2006/relationships/hyperlink" Target="https://pbs.twimg.com/profile_banners/20499168/1367743357" TargetMode="External" /><Relationship Id="rId283" Type="http://schemas.openxmlformats.org/officeDocument/2006/relationships/hyperlink" Target="https://pbs.twimg.com/profile_banners/325496699/1477926227" TargetMode="External" /><Relationship Id="rId284" Type="http://schemas.openxmlformats.org/officeDocument/2006/relationships/hyperlink" Target="https://pbs.twimg.com/profile_banners/19393576/1417731941" TargetMode="External" /><Relationship Id="rId285" Type="http://schemas.openxmlformats.org/officeDocument/2006/relationships/hyperlink" Target="https://pbs.twimg.com/profile_banners/777601292516462592/1483064352" TargetMode="External" /><Relationship Id="rId286" Type="http://schemas.openxmlformats.org/officeDocument/2006/relationships/hyperlink" Target="https://pbs.twimg.com/profile_banners/1014786883409154049/1530996691" TargetMode="External" /><Relationship Id="rId287" Type="http://schemas.openxmlformats.org/officeDocument/2006/relationships/hyperlink" Target="https://pbs.twimg.com/profile_banners/950969243864125446/1547665023" TargetMode="External" /><Relationship Id="rId288" Type="http://schemas.openxmlformats.org/officeDocument/2006/relationships/hyperlink" Target="https://pbs.twimg.com/profile_banners/89346624/1543458989" TargetMode="External" /><Relationship Id="rId289" Type="http://schemas.openxmlformats.org/officeDocument/2006/relationships/hyperlink" Target="https://pbs.twimg.com/profile_banners/105991789/1402219273" TargetMode="External" /><Relationship Id="rId290" Type="http://schemas.openxmlformats.org/officeDocument/2006/relationships/hyperlink" Target="https://pbs.twimg.com/profile_banners/766240379347824640/1492915914" TargetMode="External" /><Relationship Id="rId291" Type="http://schemas.openxmlformats.org/officeDocument/2006/relationships/hyperlink" Target="https://pbs.twimg.com/profile_banners/502474118/1362614882" TargetMode="External" /><Relationship Id="rId292" Type="http://schemas.openxmlformats.org/officeDocument/2006/relationships/hyperlink" Target="https://pbs.twimg.com/profile_banners/41468957/1531004597" TargetMode="External" /><Relationship Id="rId293" Type="http://schemas.openxmlformats.org/officeDocument/2006/relationships/hyperlink" Target="https://pbs.twimg.com/profile_banners/23468486/1550171539" TargetMode="External" /><Relationship Id="rId294" Type="http://schemas.openxmlformats.org/officeDocument/2006/relationships/hyperlink" Target="https://pbs.twimg.com/profile_banners/44196397/1354486475" TargetMode="External" /><Relationship Id="rId295" Type="http://schemas.openxmlformats.org/officeDocument/2006/relationships/hyperlink" Target="https://pbs.twimg.com/profile_banners/1027450188347187200/1535729137" TargetMode="External" /><Relationship Id="rId296" Type="http://schemas.openxmlformats.org/officeDocument/2006/relationships/hyperlink" Target="https://pbs.twimg.com/profile_banners/1069132950766272512/1543914055" TargetMode="External" /><Relationship Id="rId297" Type="http://schemas.openxmlformats.org/officeDocument/2006/relationships/hyperlink" Target="https://pbs.twimg.com/profile_banners/200296848/1551813614" TargetMode="External" /><Relationship Id="rId298" Type="http://schemas.openxmlformats.org/officeDocument/2006/relationships/hyperlink" Target="https://pbs.twimg.com/profile_banners/983385361/1550422243" TargetMode="External" /><Relationship Id="rId299" Type="http://schemas.openxmlformats.org/officeDocument/2006/relationships/hyperlink" Target="https://pbs.twimg.com/profile_banners/38310604/1521935376" TargetMode="External" /><Relationship Id="rId300" Type="http://schemas.openxmlformats.org/officeDocument/2006/relationships/hyperlink" Target="https://pbs.twimg.com/profile_banners/199376187/1551437560" TargetMode="External" /><Relationship Id="rId301" Type="http://schemas.openxmlformats.org/officeDocument/2006/relationships/hyperlink" Target="https://pbs.twimg.com/profile_banners/809273/1500573984" TargetMode="External" /><Relationship Id="rId302" Type="http://schemas.openxmlformats.org/officeDocument/2006/relationships/hyperlink" Target="https://pbs.twimg.com/profile_banners/1105565402673885184/1552446635" TargetMode="External" /><Relationship Id="rId303" Type="http://schemas.openxmlformats.org/officeDocument/2006/relationships/hyperlink" Target="https://pbs.twimg.com/profile_banners/604462338/1551770046" TargetMode="External" /><Relationship Id="rId304" Type="http://schemas.openxmlformats.org/officeDocument/2006/relationships/hyperlink" Target="https://pbs.twimg.com/profile_banners/54208745/1551608598" TargetMode="External" /><Relationship Id="rId305" Type="http://schemas.openxmlformats.org/officeDocument/2006/relationships/hyperlink" Target="https://pbs.twimg.com/profile_banners/4914257714/1466618551" TargetMode="External" /><Relationship Id="rId306" Type="http://schemas.openxmlformats.org/officeDocument/2006/relationships/hyperlink" Target="https://pbs.twimg.com/profile_banners/835802308239896576/1550574575" TargetMode="External" /><Relationship Id="rId307" Type="http://schemas.openxmlformats.org/officeDocument/2006/relationships/hyperlink" Target="https://pbs.twimg.com/profile_banners/18725415/1534837996" TargetMode="External" /><Relationship Id="rId308" Type="http://schemas.openxmlformats.org/officeDocument/2006/relationships/hyperlink" Target="https://pbs.twimg.com/profile_banners/22971190/1546531577" TargetMode="External" /><Relationship Id="rId309" Type="http://schemas.openxmlformats.org/officeDocument/2006/relationships/hyperlink" Target="https://pbs.twimg.com/profile_banners/26747051/1550855117" TargetMode="External" /><Relationship Id="rId310" Type="http://schemas.openxmlformats.org/officeDocument/2006/relationships/hyperlink" Target="https://pbs.twimg.com/profile_banners/58795608/1517585313" TargetMode="External" /><Relationship Id="rId311" Type="http://schemas.openxmlformats.org/officeDocument/2006/relationships/hyperlink" Target="https://pbs.twimg.com/profile_banners/17629775/1521924513" TargetMode="External" /><Relationship Id="rId312" Type="http://schemas.openxmlformats.org/officeDocument/2006/relationships/hyperlink" Target="https://pbs.twimg.com/profile_banners/6107422/1510341891" TargetMode="External" /><Relationship Id="rId313" Type="http://schemas.openxmlformats.org/officeDocument/2006/relationships/hyperlink" Target="https://pbs.twimg.com/profile_banners/58153969/1534796157" TargetMode="External" /><Relationship Id="rId314" Type="http://schemas.openxmlformats.org/officeDocument/2006/relationships/hyperlink" Target="https://pbs.twimg.com/profile_banners/51790062/1506181301" TargetMode="External" /><Relationship Id="rId315" Type="http://schemas.openxmlformats.org/officeDocument/2006/relationships/hyperlink" Target="https://pbs.twimg.com/profile_banners/633485882/1548483077" TargetMode="External" /><Relationship Id="rId316" Type="http://schemas.openxmlformats.org/officeDocument/2006/relationships/hyperlink" Target="https://pbs.twimg.com/profile_banners/100999878/1473657216" TargetMode="External" /><Relationship Id="rId317" Type="http://schemas.openxmlformats.org/officeDocument/2006/relationships/hyperlink" Target="https://pbs.twimg.com/profile_banners/1035014870230618112/1539494778" TargetMode="External" /><Relationship Id="rId318" Type="http://schemas.openxmlformats.org/officeDocument/2006/relationships/hyperlink" Target="https://pbs.twimg.com/profile_banners/971065173569101825/1534874478" TargetMode="External" /><Relationship Id="rId319" Type="http://schemas.openxmlformats.org/officeDocument/2006/relationships/hyperlink" Target="https://pbs.twimg.com/profile_banners/260491864/1475506003" TargetMode="External" /><Relationship Id="rId320" Type="http://schemas.openxmlformats.org/officeDocument/2006/relationships/hyperlink" Target="https://pbs.twimg.com/profile_banners/910510666489966593/1548428824" TargetMode="External" /><Relationship Id="rId321" Type="http://schemas.openxmlformats.org/officeDocument/2006/relationships/hyperlink" Target="https://pbs.twimg.com/profile_banners/3241878357/1481216991" TargetMode="External" /><Relationship Id="rId322" Type="http://schemas.openxmlformats.org/officeDocument/2006/relationships/hyperlink" Target="https://pbs.twimg.com/profile_banners/795613988566532096/1544186198" TargetMode="External" /><Relationship Id="rId323" Type="http://schemas.openxmlformats.org/officeDocument/2006/relationships/hyperlink" Target="https://pbs.twimg.com/profile_banners/20940993/1444506423" TargetMode="External" /><Relationship Id="rId324" Type="http://schemas.openxmlformats.org/officeDocument/2006/relationships/hyperlink" Target="https://pbs.twimg.com/profile_banners/3415231931/1547479933" TargetMode="External" /><Relationship Id="rId325" Type="http://schemas.openxmlformats.org/officeDocument/2006/relationships/hyperlink" Target="https://pbs.twimg.com/profile_banners/3817180221/1526245120" TargetMode="External" /><Relationship Id="rId326" Type="http://schemas.openxmlformats.org/officeDocument/2006/relationships/hyperlink" Target="https://pbs.twimg.com/profile_banners/1084508794812592128/1547403878" TargetMode="External" /><Relationship Id="rId327" Type="http://schemas.openxmlformats.org/officeDocument/2006/relationships/hyperlink" Target="https://pbs.twimg.com/profile_banners/22901110/1400690940" TargetMode="External" /><Relationship Id="rId328" Type="http://schemas.openxmlformats.org/officeDocument/2006/relationships/hyperlink" Target="https://pbs.twimg.com/profile_banners/711927183107891200/1546543431" TargetMode="External" /><Relationship Id="rId329" Type="http://schemas.openxmlformats.org/officeDocument/2006/relationships/hyperlink" Target="https://pbs.twimg.com/profile_banners/923584589418913793/1519900625" TargetMode="External" /><Relationship Id="rId330" Type="http://schemas.openxmlformats.org/officeDocument/2006/relationships/hyperlink" Target="https://pbs.twimg.com/profile_banners/2590080943/1470322088" TargetMode="External" /><Relationship Id="rId331" Type="http://schemas.openxmlformats.org/officeDocument/2006/relationships/hyperlink" Target="https://pbs.twimg.com/profile_banners/718485445173252096/1460136584" TargetMode="External" /><Relationship Id="rId332" Type="http://schemas.openxmlformats.org/officeDocument/2006/relationships/hyperlink" Target="https://pbs.twimg.com/profile_banners/1205882682/1459585113" TargetMode="External" /><Relationship Id="rId333" Type="http://schemas.openxmlformats.org/officeDocument/2006/relationships/hyperlink" Target="https://pbs.twimg.com/profile_banners/20239296/1510399687" TargetMode="External" /><Relationship Id="rId334" Type="http://schemas.openxmlformats.org/officeDocument/2006/relationships/hyperlink" Target="https://pbs.twimg.com/profile_banners/506429053/1488139669" TargetMode="External" /><Relationship Id="rId335" Type="http://schemas.openxmlformats.org/officeDocument/2006/relationships/hyperlink" Target="https://pbs.twimg.com/profile_banners/250590717/1428246121" TargetMode="External" /><Relationship Id="rId336" Type="http://schemas.openxmlformats.org/officeDocument/2006/relationships/hyperlink" Target="https://pbs.twimg.com/profile_banners/781885459991498753/1533149177" TargetMode="External" /><Relationship Id="rId337" Type="http://schemas.openxmlformats.org/officeDocument/2006/relationships/hyperlink" Target="https://pbs.twimg.com/profile_banners/2199322075/1473085273" TargetMode="External" /><Relationship Id="rId338" Type="http://schemas.openxmlformats.org/officeDocument/2006/relationships/hyperlink" Target="https://pbs.twimg.com/profile_banners/252061039/1520962349" TargetMode="External" /><Relationship Id="rId339" Type="http://schemas.openxmlformats.org/officeDocument/2006/relationships/hyperlink" Target="https://pbs.twimg.com/profile_banners/1239523879/1552582763" TargetMode="External" /><Relationship Id="rId340" Type="http://schemas.openxmlformats.org/officeDocument/2006/relationships/hyperlink" Target="https://pbs.twimg.com/profile_banners/828267270367502336/1494014760" TargetMode="External" /><Relationship Id="rId341" Type="http://schemas.openxmlformats.org/officeDocument/2006/relationships/hyperlink" Target="https://pbs.twimg.com/profile_banners/4384613416/1449332910" TargetMode="External" /><Relationship Id="rId342" Type="http://schemas.openxmlformats.org/officeDocument/2006/relationships/hyperlink" Target="https://pbs.twimg.com/profile_banners/2363932566/1477056612" TargetMode="External" /><Relationship Id="rId343" Type="http://schemas.openxmlformats.org/officeDocument/2006/relationships/hyperlink" Target="https://pbs.twimg.com/profile_banners/2611325450/1448446628" TargetMode="External" /><Relationship Id="rId344" Type="http://schemas.openxmlformats.org/officeDocument/2006/relationships/hyperlink" Target="https://pbs.twimg.com/profile_banners/66475808/1494619493" TargetMode="External" /><Relationship Id="rId345" Type="http://schemas.openxmlformats.org/officeDocument/2006/relationships/hyperlink" Target="https://pbs.twimg.com/profile_banners/262488658/1481878299" TargetMode="External" /><Relationship Id="rId346" Type="http://schemas.openxmlformats.org/officeDocument/2006/relationships/hyperlink" Target="https://pbs.twimg.com/profile_banners/69231187/1520265776" TargetMode="External" /><Relationship Id="rId347" Type="http://schemas.openxmlformats.org/officeDocument/2006/relationships/hyperlink" Target="https://pbs.twimg.com/profile_banners/1618490684/1544951537" TargetMode="External" /><Relationship Id="rId348" Type="http://schemas.openxmlformats.org/officeDocument/2006/relationships/hyperlink" Target="https://pbs.twimg.com/profile_banners/486711396/1550495025" TargetMode="External" /><Relationship Id="rId349" Type="http://schemas.openxmlformats.org/officeDocument/2006/relationships/hyperlink" Target="https://pbs.twimg.com/profile_banners/2220938808/1541838727" TargetMode="External" /><Relationship Id="rId350" Type="http://schemas.openxmlformats.org/officeDocument/2006/relationships/hyperlink" Target="https://pbs.twimg.com/profile_banners/337065278/1502173233" TargetMode="External" /><Relationship Id="rId351" Type="http://schemas.openxmlformats.org/officeDocument/2006/relationships/hyperlink" Target="https://pbs.twimg.com/profile_banners/532895350/1546523368" TargetMode="External" /><Relationship Id="rId352" Type="http://schemas.openxmlformats.org/officeDocument/2006/relationships/hyperlink" Target="https://pbs.twimg.com/profile_banners/207809313/1552306977" TargetMode="External" /><Relationship Id="rId353" Type="http://schemas.openxmlformats.org/officeDocument/2006/relationships/hyperlink" Target="https://pbs.twimg.com/profile_banners/2479680444/1474598429" TargetMode="External" /><Relationship Id="rId354" Type="http://schemas.openxmlformats.org/officeDocument/2006/relationships/hyperlink" Target="https://pbs.twimg.com/profile_banners/4208714065/1447305198" TargetMode="External" /><Relationship Id="rId355" Type="http://schemas.openxmlformats.org/officeDocument/2006/relationships/hyperlink" Target="https://pbs.twimg.com/profile_banners/1288175774/1541912328" TargetMode="External" /><Relationship Id="rId356" Type="http://schemas.openxmlformats.org/officeDocument/2006/relationships/hyperlink" Target="https://pbs.twimg.com/profile_banners/2366619296/1543649847" TargetMode="External" /><Relationship Id="rId357" Type="http://schemas.openxmlformats.org/officeDocument/2006/relationships/hyperlink" Target="https://pbs.twimg.com/profile_banners/711545131107659778/1497472238" TargetMode="External" /><Relationship Id="rId358" Type="http://schemas.openxmlformats.org/officeDocument/2006/relationships/hyperlink" Target="https://pbs.twimg.com/profile_banners/137780376/1462177486" TargetMode="External" /><Relationship Id="rId359" Type="http://schemas.openxmlformats.org/officeDocument/2006/relationships/hyperlink" Target="https://pbs.twimg.com/profile_banners/2597666894/1417100580" TargetMode="External" /><Relationship Id="rId360" Type="http://schemas.openxmlformats.org/officeDocument/2006/relationships/hyperlink" Target="https://pbs.twimg.com/profile_banners/996974070561320960/1538776472" TargetMode="External" /><Relationship Id="rId361" Type="http://schemas.openxmlformats.org/officeDocument/2006/relationships/hyperlink" Target="https://pbs.twimg.com/profile_banners/783962860628180992/1475758873" TargetMode="External" /><Relationship Id="rId362" Type="http://schemas.openxmlformats.org/officeDocument/2006/relationships/hyperlink" Target="https://pbs.twimg.com/profile_banners/470524542/1443383445" TargetMode="External" /><Relationship Id="rId363" Type="http://schemas.openxmlformats.org/officeDocument/2006/relationships/hyperlink" Target="https://pbs.twimg.com/profile_banners/740977077227261952/1476112155" TargetMode="External" /><Relationship Id="rId364" Type="http://schemas.openxmlformats.org/officeDocument/2006/relationships/hyperlink" Target="https://pbs.twimg.com/profile_banners/1033733127615774721/1552924411" TargetMode="External" /><Relationship Id="rId365" Type="http://schemas.openxmlformats.org/officeDocument/2006/relationships/hyperlink" Target="https://pbs.twimg.com/profile_banners/14529292/1531830625" TargetMode="External" /><Relationship Id="rId366" Type="http://schemas.openxmlformats.org/officeDocument/2006/relationships/hyperlink" Target="https://pbs.twimg.com/profile_banners/325064528/1541813635" TargetMode="External" /><Relationship Id="rId367" Type="http://schemas.openxmlformats.org/officeDocument/2006/relationships/hyperlink" Target="https://pbs.twimg.com/profile_banners/2209209758/1540949144" TargetMode="External" /><Relationship Id="rId368" Type="http://schemas.openxmlformats.org/officeDocument/2006/relationships/hyperlink" Target="https://pbs.twimg.com/profile_banners/186272170/1536101875" TargetMode="External" /><Relationship Id="rId369" Type="http://schemas.openxmlformats.org/officeDocument/2006/relationships/hyperlink" Target="https://pbs.twimg.com/profile_banners/1515421903/1552409418" TargetMode="External" /><Relationship Id="rId370" Type="http://schemas.openxmlformats.org/officeDocument/2006/relationships/hyperlink" Target="https://pbs.twimg.com/profile_banners/442673105/1399097319" TargetMode="External" /><Relationship Id="rId371" Type="http://schemas.openxmlformats.org/officeDocument/2006/relationships/hyperlink" Target="https://pbs.twimg.com/profile_banners/929696701111136256/1529771263" TargetMode="External" /><Relationship Id="rId372" Type="http://schemas.openxmlformats.org/officeDocument/2006/relationships/hyperlink" Target="https://pbs.twimg.com/profile_banners/420624096/1526801994" TargetMode="External" /><Relationship Id="rId373" Type="http://schemas.openxmlformats.org/officeDocument/2006/relationships/hyperlink" Target="https://pbs.twimg.com/profile_banners/2431729270/1552641960" TargetMode="External" /><Relationship Id="rId374" Type="http://schemas.openxmlformats.org/officeDocument/2006/relationships/hyperlink" Target="https://pbs.twimg.com/profile_banners/196526387/1462880488" TargetMode="External" /><Relationship Id="rId375" Type="http://schemas.openxmlformats.org/officeDocument/2006/relationships/hyperlink" Target="https://pbs.twimg.com/profile_banners/582309303/1535524804" TargetMode="External" /><Relationship Id="rId376" Type="http://schemas.openxmlformats.org/officeDocument/2006/relationships/hyperlink" Target="https://pbs.twimg.com/profile_banners/8074522/1542799232" TargetMode="External" /><Relationship Id="rId377" Type="http://schemas.openxmlformats.org/officeDocument/2006/relationships/hyperlink" Target="https://pbs.twimg.com/profile_banners/3190025520/1513795115" TargetMode="External" /><Relationship Id="rId378" Type="http://schemas.openxmlformats.org/officeDocument/2006/relationships/hyperlink" Target="https://pbs.twimg.com/profile_banners/2746106226/1458903907" TargetMode="External" /><Relationship Id="rId379" Type="http://schemas.openxmlformats.org/officeDocument/2006/relationships/hyperlink" Target="https://pbs.twimg.com/profile_banners/1440934332/1546976380" TargetMode="External" /><Relationship Id="rId380" Type="http://schemas.openxmlformats.org/officeDocument/2006/relationships/hyperlink" Target="https://pbs.twimg.com/profile_banners/1246397708/1364909866" TargetMode="External" /><Relationship Id="rId381" Type="http://schemas.openxmlformats.org/officeDocument/2006/relationships/hyperlink" Target="https://pbs.twimg.com/profile_banners/907321385906733056/1505232790" TargetMode="External" /><Relationship Id="rId382" Type="http://schemas.openxmlformats.org/officeDocument/2006/relationships/hyperlink" Target="https://pbs.twimg.com/profile_banners/1060232844302266369/1546353600" TargetMode="External" /><Relationship Id="rId383" Type="http://schemas.openxmlformats.org/officeDocument/2006/relationships/hyperlink" Target="https://pbs.twimg.com/profile_banners/3234616413/1537876217" TargetMode="External" /><Relationship Id="rId384" Type="http://schemas.openxmlformats.org/officeDocument/2006/relationships/hyperlink" Target="https://pbs.twimg.com/profile_banners/2449641104/1540990947" TargetMode="External" /><Relationship Id="rId385" Type="http://schemas.openxmlformats.org/officeDocument/2006/relationships/hyperlink" Target="https://pbs.twimg.com/profile_banners/1097834610686414848/1550580612" TargetMode="External" /><Relationship Id="rId386" Type="http://schemas.openxmlformats.org/officeDocument/2006/relationships/hyperlink" Target="https://pbs.twimg.com/profile_banners/187283357/1539782905" TargetMode="External" /><Relationship Id="rId387" Type="http://schemas.openxmlformats.org/officeDocument/2006/relationships/hyperlink" Target="https://pbs.twimg.com/profile_banners/990698528/1549983050" TargetMode="External" /><Relationship Id="rId388" Type="http://schemas.openxmlformats.org/officeDocument/2006/relationships/hyperlink" Target="https://pbs.twimg.com/profile_banners/398678329/1453217497" TargetMode="External" /><Relationship Id="rId389" Type="http://schemas.openxmlformats.org/officeDocument/2006/relationships/hyperlink" Target="https://pbs.twimg.com/profile_banners/45610543/1401981583" TargetMode="External" /><Relationship Id="rId390" Type="http://schemas.openxmlformats.org/officeDocument/2006/relationships/hyperlink" Target="https://pbs.twimg.com/profile_banners/382193037/1525153198" TargetMode="External" /><Relationship Id="rId391" Type="http://schemas.openxmlformats.org/officeDocument/2006/relationships/hyperlink" Target="https://pbs.twimg.com/profile_banners/395950529/1542025850" TargetMode="External" /><Relationship Id="rId392" Type="http://schemas.openxmlformats.org/officeDocument/2006/relationships/hyperlink" Target="https://pbs.twimg.com/profile_banners/777195093740523520/1549502647" TargetMode="External" /><Relationship Id="rId393" Type="http://schemas.openxmlformats.org/officeDocument/2006/relationships/hyperlink" Target="https://pbs.twimg.com/profile_banners/61667005/1553015928" TargetMode="External" /><Relationship Id="rId394" Type="http://schemas.openxmlformats.org/officeDocument/2006/relationships/hyperlink" Target="https://pbs.twimg.com/profile_banners/370805698/1452792448" TargetMode="External" /><Relationship Id="rId395" Type="http://schemas.openxmlformats.org/officeDocument/2006/relationships/hyperlink" Target="https://pbs.twimg.com/profile_banners/2234967780/1482853370" TargetMode="External" /><Relationship Id="rId396" Type="http://schemas.openxmlformats.org/officeDocument/2006/relationships/hyperlink" Target="https://pbs.twimg.com/profile_banners/23467701/1517556496" TargetMode="External" /><Relationship Id="rId397" Type="http://schemas.openxmlformats.org/officeDocument/2006/relationships/hyperlink" Target="https://pbs.twimg.com/profile_banners/382283850/1411158177" TargetMode="External" /><Relationship Id="rId398" Type="http://schemas.openxmlformats.org/officeDocument/2006/relationships/hyperlink" Target="https://pbs.twimg.com/profile_banners/954354210652467200/1549013134" TargetMode="External" /><Relationship Id="rId399" Type="http://schemas.openxmlformats.org/officeDocument/2006/relationships/hyperlink" Target="https://pbs.twimg.com/profile_banners/954354219330473984/1516723605" TargetMode="External" /><Relationship Id="rId400" Type="http://schemas.openxmlformats.org/officeDocument/2006/relationships/hyperlink" Target="https://pbs.twimg.com/profile_banners/992317515085869056/1542284519" TargetMode="External" /><Relationship Id="rId401" Type="http://schemas.openxmlformats.org/officeDocument/2006/relationships/hyperlink" Target="https://pbs.twimg.com/profile_banners/497125237/1489664534" TargetMode="External" /><Relationship Id="rId402" Type="http://schemas.openxmlformats.org/officeDocument/2006/relationships/hyperlink" Target="https://pbs.twimg.com/profile_banners/63094620/1549543031" TargetMode="External" /><Relationship Id="rId403" Type="http://schemas.openxmlformats.org/officeDocument/2006/relationships/hyperlink" Target="https://pbs.twimg.com/profile_banners/254151986/1484312931" TargetMode="External" /><Relationship Id="rId404" Type="http://schemas.openxmlformats.org/officeDocument/2006/relationships/hyperlink" Target="https://pbs.twimg.com/profile_banners/901808136/1397826780" TargetMode="External" /><Relationship Id="rId405" Type="http://schemas.openxmlformats.org/officeDocument/2006/relationships/hyperlink" Target="https://pbs.twimg.com/profile_banners/900351404669374464/1508979824" TargetMode="External" /><Relationship Id="rId406" Type="http://schemas.openxmlformats.org/officeDocument/2006/relationships/hyperlink" Target="https://pbs.twimg.com/profile_banners/431744330/1464442334" TargetMode="External" /><Relationship Id="rId407" Type="http://schemas.openxmlformats.org/officeDocument/2006/relationships/hyperlink" Target="https://pbs.twimg.com/profile_banners/845978994/1550766419" TargetMode="External" /><Relationship Id="rId408" Type="http://schemas.openxmlformats.org/officeDocument/2006/relationships/hyperlink" Target="https://pbs.twimg.com/profile_banners/2482941374/1410551734" TargetMode="External" /><Relationship Id="rId409" Type="http://schemas.openxmlformats.org/officeDocument/2006/relationships/hyperlink" Target="http://abs.twimg.com/images/themes/theme14/bg.gif" TargetMode="External" /><Relationship Id="rId410" Type="http://schemas.openxmlformats.org/officeDocument/2006/relationships/hyperlink" Target="http://pbs.twimg.com/profile_background_images/130185044/twitterbkgrnd6.jp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4/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4/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9/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1/bg.gif" TargetMode="External" /><Relationship Id="rId423" Type="http://schemas.openxmlformats.org/officeDocument/2006/relationships/hyperlink" Target="http://abs.twimg.com/images/themes/theme4/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4/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2/bg.gif" TargetMode="External" /><Relationship Id="rId428" Type="http://schemas.openxmlformats.org/officeDocument/2006/relationships/hyperlink" Target="http://abs.twimg.com/images/themes/theme9/bg.gif"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8/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9/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pbs.twimg.com/profile_background_images/825738291/e2cd177e0220c71c68c11866f1461db4.jpeg" TargetMode="External" /><Relationship Id="rId440" Type="http://schemas.openxmlformats.org/officeDocument/2006/relationships/hyperlink" Target="http://abs.twimg.com/images/themes/theme15/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4/bg.gif"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4/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4/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8/bg.gif" TargetMode="External" /><Relationship Id="rId451" Type="http://schemas.openxmlformats.org/officeDocument/2006/relationships/hyperlink" Target="http://a0.twimg.com/profile_background_images/766859143/8d9dda2b50f51d5b556be613fb75780c.jpe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6/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5/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9/bg.gif"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4/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4/bg.gif" TargetMode="External" /><Relationship Id="rId473" Type="http://schemas.openxmlformats.org/officeDocument/2006/relationships/hyperlink" Target="http://abs.twimg.com/images/themes/theme2/bg.gif"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4/bg.gif" TargetMode="External" /><Relationship Id="rId477" Type="http://schemas.openxmlformats.org/officeDocument/2006/relationships/hyperlink" Target="http://abs.twimg.com/images/themes/theme15/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pbs.twimg.com/profile_background_images/4480092/z_007.jpg" TargetMode="External" /><Relationship Id="rId480" Type="http://schemas.openxmlformats.org/officeDocument/2006/relationships/hyperlink" Target="http://abs.twimg.com/images/themes/theme4/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9/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5/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3/bg.gif" TargetMode="External" /><Relationship Id="rId491" Type="http://schemas.openxmlformats.org/officeDocument/2006/relationships/hyperlink" Target="http://abs.twimg.com/images/themes/theme5/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6/bg.gif"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9/bg.gif"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0/bg.gif"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4/bg.gif"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9/bg.gif" TargetMode="External" /><Relationship Id="rId517" Type="http://schemas.openxmlformats.org/officeDocument/2006/relationships/hyperlink" Target="http://abs.twimg.com/images/themes/theme16/bg.gif" TargetMode="External" /><Relationship Id="rId518" Type="http://schemas.openxmlformats.org/officeDocument/2006/relationships/hyperlink" Target="http://abs.twimg.com/images/themes/theme14/bg.gif"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1/bg.gif"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7/bg.gif" TargetMode="External" /><Relationship Id="rId524" Type="http://schemas.openxmlformats.org/officeDocument/2006/relationships/hyperlink" Target="http://abs.twimg.com/images/themes/theme9/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8/bg.gif" TargetMode="External" /><Relationship Id="rId528" Type="http://schemas.openxmlformats.org/officeDocument/2006/relationships/hyperlink" Target="http://abs.twimg.com/images/themes/theme5/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4/bg.gif"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2/bg.gif"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4/bg.gif"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5/bg.gif"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4/bg.gif"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4/bg.gif"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8/bg.gif"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pbs.twimg.com/profile_background_images/618540141/d1oopw74bedk7yitkw8n.jpe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9/bg.gif"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5/bg.gif"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6/bg.gif" TargetMode="External" /><Relationship Id="rId563" Type="http://schemas.openxmlformats.org/officeDocument/2006/relationships/hyperlink" Target="http://abs.twimg.com/images/themes/theme14/bg.gif" TargetMode="External" /><Relationship Id="rId564" Type="http://schemas.openxmlformats.org/officeDocument/2006/relationships/hyperlink" Target="http://abs.twimg.com/images/themes/theme6/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4/bg.gif" TargetMode="External" /><Relationship Id="rId569" Type="http://schemas.openxmlformats.org/officeDocument/2006/relationships/hyperlink" Target="http://pbs.twimg.com/profile_background_images/498112905955405827/fAb5XK-Z.jpe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pbs.twimg.com/profile_background_images/87953184/shivsena.jpg" TargetMode="External" /><Relationship Id="rId572" Type="http://schemas.openxmlformats.org/officeDocument/2006/relationships/hyperlink" Target="http://abs.twimg.com/images/themes/theme4/bg.gif" TargetMode="External" /><Relationship Id="rId573" Type="http://schemas.openxmlformats.org/officeDocument/2006/relationships/hyperlink" Target="http://abs.twimg.com/images/themes/theme14/bg.gif"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9/bg.gif"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5/bg.png" TargetMode="External" /><Relationship Id="rId592" Type="http://schemas.openxmlformats.org/officeDocument/2006/relationships/hyperlink" Target="http://abs.twimg.com/images/themes/theme14/bg.gif"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8/bg.gif"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4/bg.gif" TargetMode="External" /><Relationship Id="rId597" Type="http://schemas.openxmlformats.org/officeDocument/2006/relationships/hyperlink" Target="http://abs.twimg.com/images/themes/theme9/bg.gif"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2/bg.gif"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5/bg.png"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0/bg.gif"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5/bg.png" TargetMode="External" /><Relationship Id="rId629" Type="http://schemas.openxmlformats.org/officeDocument/2006/relationships/hyperlink" Target="http://abs.twimg.com/images/themes/theme19/bg.gif"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5/bg.png"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4/bg.gif"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pbs.twimg.com/profile_images/1009051591125630976/b69sr0nH_normal.jpg" TargetMode="External" /><Relationship Id="rId642" Type="http://schemas.openxmlformats.org/officeDocument/2006/relationships/hyperlink" Target="http://pbs.twimg.com/profile_images/1091737183/image_normal.jpg" TargetMode="External" /><Relationship Id="rId643" Type="http://schemas.openxmlformats.org/officeDocument/2006/relationships/hyperlink" Target="http://pbs.twimg.com/profile_images/1091274845084700672/lRUIly0V_normal.jpg" TargetMode="External" /><Relationship Id="rId644" Type="http://schemas.openxmlformats.org/officeDocument/2006/relationships/hyperlink" Target="http://pbs.twimg.com/profile_images/1099823946642395143/RY0F7KcD_normal.jpg" TargetMode="External" /><Relationship Id="rId645" Type="http://schemas.openxmlformats.org/officeDocument/2006/relationships/hyperlink" Target="http://pbs.twimg.com/profile_images/961954230901886976/UfbcSb5d_normal.jpg" TargetMode="External" /><Relationship Id="rId646" Type="http://schemas.openxmlformats.org/officeDocument/2006/relationships/hyperlink" Target="http://pbs.twimg.com/profile_images/669889979653472256/HV-7-G5h_normal.jpg" TargetMode="External" /><Relationship Id="rId647" Type="http://schemas.openxmlformats.org/officeDocument/2006/relationships/hyperlink" Target="http://pbs.twimg.com/profile_images/997913212409516033/C4Y0a73r_normal.jpg" TargetMode="External" /><Relationship Id="rId648" Type="http://schemas.openxmlformats.org/officeDocument/2006/relationships/hyperlink" Target="http://pbs.twimg.com/profile_images/918518933044453378/W8Adjmh5_normal.jpg" TargetMode="External" /><Relationship Id="rId649" Type="http://schemas.openxmlformats.org/officeDocument/2006/relationships/hyperlink" Target="http://pbs.twimg.com/profile_images/863737331878158337/dzz328Hw_normal.jpg" TargetMode="External" /><Relationship Id="rId650" Type="http://schemas.openxmlformats.org/officeDocument/2006/relationships/hyperlink" Target="http://pbs.twimg.com/profile_images/651780099323375616/hvEAJXMH_normal.png" TargetMode="External" /><Relationship Id="rId651" Type="http://schemas.openxmlformats.org/officeDocument/2006/relationships/hyperlink" Target="http://pbs.twimg.com/profile_images/605833287034994688/43LoCPjh_normal.jpg" TargetMode="External" /><Relationship Id="rId652" Type="http://schemas.openxmlformats.org/officeDocument/2006/relationships/hyperlink" Target="http://pbs.twimg.com/profile_images/768743014604771332/49Gr7ZFh_normal.jpg" TargetMode="External" /><Relationship Id="rId653" Type="http://schemas.openxmlformats.org/officeDocument/2006/relationships/hyperlink" Target="http://pbs.twimg.com/profile_images/1295122870/107455253_l_normal.jpg" TargetMode="External" /><Relationship Id="rId654" Type="http://schemas.openxmlformats.org/officeDocument/2006/relationships/hyperlink" Target="http://pbs.twimg.com/profile_images/979391113718091778/PSIdVuOC_normal.jpg" TargetMode="External" /><Relationship Id="rId655" Type="http://schemas.openxmlformats.org/officeDocument/2006/relationships/hyperlink" Target="http://pbs.twimg.com/profile_images/1070091280699531264/FqdnI2Hy_normal.jpg" TargetMode="External" /><Relationship Id="rId656" Type="http://schemas.openxmlformats.org/officeDocument/2006/relationships/hyperlink" Target="http://pbs.twimg.com/profile_images/647484421453541376/iADGpmdR_normal.jpg" TargetMode="External" /><Relationship Id="rId657" Type="http://schemas.openxmlformats.org/officeDocument/2006/relationships/hyperlink" Target="http://pbs.twimg.com/profile_images/925075044811857920/fst0gch4_normal.jpg" TargetMode="External" /><Relationship Id="rId658" Type="http://schemas.openxmlformats.org/officeDocument/2006/relationships/hyperlink" Target="http://pbs.twimg.com/profile_images/1160177810/woods-twitter-logo_normal.jpg" TargetMode="External" /><Relationship Id="rId659" Type="http://schemas.openxmlformats.org/officeDocument/2006/relationships/hyperlink" Target="http://pbs.twimg.com/profile_images/1103637787465654272/4sZYvaTV_normal.jpg" TargetMode="External" /><Relationship Id="rId660" Type="http://schemas.openxmlformats.org/officeDocument/2006/relationships/hyperlink" Target="http://pbs.twimg.com/profile_images/1103633591039254528/uk_cxYV3_normal.png" TargetMode="External" /><Relationship Id="rId661" Type="http://schemas.openxmlformats.org/officeDocument/2006/relationships/hyperlink" Target="http://pbs.twimg.com/profile_images/842487601772687360/qzDMwQji_normal.jpg" TargetMode="External" /><Relationship Id="rId662" Type="http://schemas.openxmlformats.org/officeDocument/2006/relationships/hyperlink" Target="http://pbs.twimg.com/profile_images/1051817195108532226/4I57oUbO_normal.jpg" TargetMode="External" /><Relationship Id="rId663" Type="http://schemas.openxmlformats.org/officeDocument/2006/relationships/hyperlink" Target="http://pbs.twimg.com/profile_images/608384622150488064/9r_r9gBu_normal.jpg" TargetMode="External" /><Relationship Id="rId664" Type="http://schemas.openxmlformats.org/officeDocument/2006/relationships/hyperlink" Target="http://pbs.twimg.com/profile_images/900711675187298304/27UdOMBe_normal.jpg" TargetMode="External" /><Relationship Id="rId665" Type="http://schemas.openxmlformats.org/officeDocument/2006/relationships/hyperlink" Target="http://pbs.twimg.com/profile_images/971070746079440897/uS3wae4F_normal.jpg" TargetMode="External" /><Relationship Id="rId666" Type="http://schemas.openxmlformats.org/officeDocument/2006/relationships/hyperlink" Target="http://pbs.twimg.com/profile_images/1101183323639029760/uIhy6XjY_normal.jpg" TargetMode="External" /><Relationship Id="rId667" Type="http://schemas.openxmlformats.org/officeDocument/2006/relationships/hyperlink" Target="http://pbs.twimg.com/profile_images/609364234447753216/H27uLNiF_normal.jpg" TargetMode="External" /><Relationship Id="rId668" Type="http://schemas.openxmlformats.org/officeDocument/2006/relationships/hyperlink" Target="http://pbs.twimg.com/profile_images/986801020545122304/qn5Ris54_normal.jpg" TargetMode="External" /><Relationship Id="rId669" Type="http://schemas.openxmlformats.org/officeDocument/2006/relationships/hyperlink" Target="http://pbs.twimg.com/profile_images/1079973672859840513/s3lJnGJo_normal.jpg" TargetMode="External" /><Relationship Id="rId670" Type="http://schemas.openxmlformats.org/officeDocument/2006/relationships/hyperlink" Target="http://pbs.twimg.com/profile_images/1021645256553451521/zwgyjecI_normal.jpg" TargetMode="External" /><Relationship Id="rId671" Type="http://schemas.openxmlformats.org/officeDocument/2006/relationships/hyperlink" Target="http://pbs.twimg.com/profile_images/1011571515807055872/H441wUpH_normal.jpg" TargetMode="External" /><Relationship Id="rId672" Type="http://schemas.openxmlformats.org/officeDocument/2006/relationships/hyperlink" Target="http://pbs.twimg.com/profile_images/970257711412711424/FSCzuIxl_normal.jpg" TargetMode="External" /><Relationship Id="rId673" Type="http://schemas.openxmlformats.org/officeDocument/2006/relationships/hyperlink" Target="http://pbs.twimg.com/profile_images/816969675477106688/LarC4xtg_normal.jpg" TargetMode="External" /><Relationship Id="rId674" Type="http://schemas.openxmlformats.org/officeDocument/2006/relationships/hyperlink" Target="http://pbs.twimg.com/profile_images/978615357496799234/f4pY2dGs_normal.jpg" TargetMode="External" /><Relationship Id="rId675" Type="http://schemas.openxmlformats.org/officeDocument/2006/relationships/hyperlink" Target="http://pbs.twimg.com/profile_images/869727663807762433/KLaT7A_V_normal.jpg" TargetMode="External" /><Relationship Id="rId676" Type="http://schemas.openxmlformats.org/officeDocument/2006/relationships/hyperlink" Target="http://pbs.twimg.com/profile_images/981882416758509569/Jchih4X1_normal.jpg" TargetMode="External" /><Relationship Id="rId677" Type="http://schemas.openxmlformats.org/officeDocument/2006/relationships/hyperlink" Target="http://pbs.twimg.com/profile_images/767839141702864896/UsXKiK8-_normal.jpg" TargetMode="External" /><Relationship Id="rId678" Type="http://schemas.openxmlformats.org/officeDocument/2006/relationships/hyperlink" Target="http://pbs.twimg.com/profile_images/1062182674578763777/nZI2pLky_normal.jpg" TargetMode="External" /><Relationship Id="rId679" Type="http://schemas.openxmlformats.org/officeDocument/2006/relationships/hyperlink" Target="http://pbs.twimg.com/profile_images/1007391454866628608/71WlI4Gp_normal.jpg" TargetMode="External" /><Relationship Id="rId680" Type="http://schemas.openxmlformats.org/officeDocument/2006/relationships/hyperlink" Target="http://pbs.twimg.com/profile_images/1004031724282499072/u33rjqJy_normal.jpg" TargetMode="External" /><Relationship Id="rId681" Type="http://schemas.openxmlformats.org/officeDocument/2006/relationships/hyperlink" Target="http://pbs.twimg.com/profile_images/574640269511036929/C18SfTgJ_normal.jpeg" TargetMode="External" /><Relationship Id="rId682" Type="http://schemas.openxmlformats.org/officeDocument/2006/relationships/hyperlink" Target="http://pbs.twimg.com/profile_images/1103057513744949248/EnrpACyj_normal.jpg" TargetMode="External" /><Relationship Id="rId683" Type="http://schemas.openxmlformats.org/officeDocument/2006/relationships/hyperlink" Target="http://abs.twimg.com/sticky/default_profile_images/default_profile_normal.png" TargetMode="External" /><Relationship Id="rId684" Type="http://schemas.openxmlformats.org/officeDocument/2006/relationships/hyperlink" Target="http://pbs.twimg.com/profile_images/757047096117604352/I50B-Kx9_normal.jpg" TargetMode="External" /><Relationship Id="rId685" Type="http://schemas.openxmlformats.org/officeDocument/2006/relationships/hyperlink" Target="http://pbs.twimg.com/profile_images/951217620593778689/XUGHlbQr_normal.jpg" TargetMode="External" /><Relationship Id="rId686" Type="http://schemas.openxmlformats.org/officeDocument/2006/relationships/hyperlink" Target="http://pbs.twimg.com/profile_images/502424329523445760/DDDfBu_U_normal.jpeg" TargetMode="External" /><Relationship Id="rId687" Type="http://schemas.openxmlformats.org/officeDocument/2006/relationships/hyperlink" Target="http://pbs.twimg.com/profile_images/746103074360524800/WGcJwFca_normal.jpg" TargetMode="External" /><Relationship Id="rId688" Type="http://schemas.openxmlformats.org/officeDocument/2006/relationships/hyperlink" Target="http://a0.twimg.com/profile_images/378800000137644492/8a0cf9b6f57334d7ae17622e0d508d14_normal.jpeg" TargetMode="External" /><Relationship Id="rId689" Type="http://schemas.openxmlformats.org/officeDocument/2006/relationships/hyperlink" Target="http://pbs.twimg.com/profile_images/653782620661284864/IzJMMsbK_normal.jpg" TargetMode="External" /><Relationship Id="rId690" Type="http://schemas.openxmlformats.org/officeDocument/2006/relationships/hyperlink" Target="http://pbs.twimg.com/profile_images/849631126788427777/6-5uNuI4_normal.jpg" TargetMode="External" /><Relationship Id="rId691" Type="http://schemas.openxmlformats.org/officeDocument/2006/relationships/hyperlink" Target="http://pbs.twimg.com/profile_images/989178434432786433/ldlNvEjj_normal.jpg" TargetMode="External" /><Relationship Id="rId692" Type="http://schemas.openxmlformats.org/officeDocument/2006/relationships/hyperlink" Target="http://pbs.twimg.com/profile_images/937358277540794369/i98ikEv9_normal.jpg" TargetMode="External" /><Relationship Id="rId693" Type="http://schemas.openxmlformats.org/officeDocument/2006/relationships/hyperlink" Target="http://pbs.twimg.com/profile_images/931990759024316418/FSDaAMFJ_normal.jpg" TargetMode="External" /><Relationship Id="rId694" Type="http://schemas.openxmlformats.org/officeDocument/2006/relationships/hyperlink" Target="http://pbs.twimg.com/profile_images/378800000146613762/9763104b9f808e9730ca8c0f204f5669_normal.jpeg" TargetMode="External" /><Relationship Id="rId695" Type="http://schemas.openxmlformats.org/officeDocument/2006/relationships/hyperlink" Target="http://pbs.twimg.com/profile_images/578880994545123328/OdYU56G3_normal.jpeg" TargetMode="External" /><Relationship Id="rId696" Type="http://schemas.openxmlformats.org/officeDocument/2006/relationships/hyperlink" Target="http://pbs.twimg.com/profile_images/703692888564244481/Az4Zh7UW_normal.jpg" TargetMode="External" /><Relationship Id="rId697" Type="http://schemas.openxmlformats.org/officeDocument/2006/relationships/hyperlink" Target="http://pbs.twimg.com/profile_images/798065559309008896/qVFQvqVm_normal.jpg" TargetMode="External" /><Relationship Id="rId698" Type="http://schemas.openxmlformats.org/officeDocument/2006/relationships/hyperlink" Target="http://pbs.twimg.com/profile_images/1104346493488644096/4y2Wa23d_normal.jpg" TargetMode="External" /><Relationship Id="rId699" Type="http://schemas.openxmlformats.org/officeDocument/2006/relationships/hyperlink" Target="http://pbs.twimg.com/profile_images/777960075289882624/zVBuGKqM_normal.jpg" TargetMode="External" /><Relationship Id="rId700" Type="http://schemas.openxmlformats.org/officeDocument/2006/relationships/hyperlink" Target="http://pbs.twimg.com/profile_images/552307347851210752/vrXDcTFC_normal.jpeg" TargetMode="External" /><Relationship Id="rId701" Type="http://schemas.openxmlformats.org/officeDocument/2006/relationships/hyperlink" Target="http://pbs.twimg.com/profile_images/1094616867241672704/hib4QCPY_normal.jpg" TargetMode="External" /><Relationship Id="rId702" Type="http://schemas.openxmlformats.org/officeDocument/2006/relationships/hyperlink" Target="http://pbs.twimg.com/profile_images/1102274513553768448/C4M2f9VS_normal.jpg" TargetMode="External" /><Relationship Id="rId703" Type="http://schemas.openxmlformats.org/officeDocument/2006/relationships/hyperlink" Target="http://pbs.twimg.com/profile_images/1080080653637554177/lNSlrUeC_normal.jpg" TargetMode="External" /><Relationship Id="rId704" Type="http://schemas.openxmlformats.org/officeDocument/2006/relationships/hyperlink" Target="http://pbs.twimg.com/profile_images/925815158768918528/b_zeC38d_normal.jpg" TargetMode="External" /><Relationship Id="rId705" Type="http://schemas.openxmlformats.org/officeDocument/2006/relationships/hyperlink" Target="http://pbs.twimg.com/profile_images/988917747261227008/vgBzCDzk_normal.jpg" TargetMode="External" /><Relationship Id="rId706" Type="http://schemas.openxmlformats.org/officeDocument/2006/relationships/hyperlink" Target="http://pbs.twimg.com/profile_images/1058637814022135808/PQNRR-a8_normal.jpg" TargetMode="External" /><Relationship Id="rId707" Type="http://schemas.openxmlformats.org/officeDocument/2006/relationships/hyperlink" Target="http://pbs.twimg.com/profile_images/934091578162937858/Drbfy6I1_normal.jpg" TargetMode="External" /><Relationship Id="rId708" Type="http://schemas.openxmlformats.org/officeDocument/2006/relationships/hyperlink" Target="http://pbs.twimg.com/profile_images/1072815011733622786/CzJm5C2__normal.jpg" TargetMode="External" /><Relationship Id="rId709" Type="http://schemas.openxmlformats.org/officeDocument/2006/relationships/hyperlink" Target="http://pbs.twimg.com/profile_images/1903539737/image_normal.jpg" TargetMode="External" /><Relationship Id="rId710" Type="http://schemas.openxmlformats.org/officeDocument/2006/relationships/hyperlink" Target="http://pbs.twimg.com/profile_images/1050451631320358912/Cr61TOvt_normal.jpg" TargetMode="External" /><Relationship Id="rId711" Type="http://schemas.openxmlformats.org/officeDocument/2006/relationships/hyperlink" Target="http://pbs.twimg.com/profile_images/739032942681427968/sp7JcuyY_normal.jpg" TargetMode="External" /><Relationship Id="rId712" Type="http://schemas.openxmlformats.org/officeDocument/2006/relationships/hyperlink" Target="http://pbs.twimg.com/profile_images/946446973854461952/KHHB2DXe_normal.jpg" TargetMode="External" /><Relationship Id="rId713" Type="http://schemas.openxmlformats.org/officeDocument/2006/relationships/hyperlink" Target="http://pbs.twimg.com/profile_images/742938280073781248/0deeHJj6_normal.jpg" TargetMode="External" /><Relationship Id="rId714" Type="http://schemas.openxmlformats.org/officeDocument/2006/relationships/hyperlink" Target="http://pbs.twimg.com/profile_images/3478244961/01ebfc40ecc194a2abc81e82ab877af4_normal.jpeg" TargetMode="External" /><Relationship Id="rId715" Type="http://schemas.openxmlformats.org/officeDocument/2006/relationships/hyperlink" Target="http://pbs.twimg.com/profile_images/1097484265791635457/AxE09sj2_normal.jpg" TargetMode="External" /><Relationship Id="rId716" Type="http://schemas.openxmlformats.org/officeDocument/2006/relationships/hyperlink" Target="http://pbs.twimg.com/profile_images/993235373244416000/N-ze2mA6_normal.jpg" TargetMode="External" /><Relationship Id="rId717" Type="http://schemas.openxmlformats.org/officeDocument/2006/relationships/hyperlink" Target="http://pbs.twimg.com/profile_images/1049675720966987776/CrVsqZON_normal.jpg" TargetMode="External" /><Relationship Id="rId718" Type="http://schemas.openxmlformats.org/officeDocument/2006/relationships/hyperlink" Target="http://pbs.twimg.com/profile_images/857271965664636931/1_-VHbVk_normal.jpg" TargetMode="External" /><Relationship Id="rId719" Type="http://schemas.openxmlformats.org/officeDocument/2006/relationships/hyperlink" Target="http://pbs.twimg.com/profile_images/1086769200683773955/JOhFwOQp_normal.jpg" TargetMode="External" /><Relationship Id="rId720" Type="http://schemas.openxmlformats.org/officeDocument/2006/relationships/hyperlink" Target="http://pbs.twimg.com/profile_images/661248845687361536/hegIZuja_normal.jpg" TargetMode="External" /><Relationship Id="rId721" Type="http://schemas.openxmlformats.org/officeDocument/2006/relationships/hyperlink" Target="http://pbs.twimg.com/profile_images/1104729940816216064/coDB5y5u_normal.jpg" TargetMode="External" /><Relationship Id="rId722" Type="http://schemas.openxmlformats.org/officeDocument/2006/relationships/hyperlink" Target="http://pbs.twimg.com/profile_images/1031502400287383552/NRAYbcRe_normal.jpg" TargetMode="External" /><Relationship Id="rId723" Type="http://schemas.openxmlformats.org/officeDocument/2006/relationships/hyperlink" Target="http://pbs.twimg.com/profile_images/502062547743162369/QNkmuvg9_normal.png" TargetMode="External" /><Relationship Id="rId724" Type="http://schemas.openxmlformats.org/officeDocument/2006/relationships/hyperlink" Target="http://pbs.twimg.com/profile_images/2137094589/pootle_normal.jpg" TargetMode="External" /><Relationship Id="rId725" Type="http://schemas.openxmlformats.org/officeDocument/2006/relationships/hyperlink" Target="http://pbs.twimg.com/profile_images/630152378096824320/J7Usrvq6_normal.jpg" TargetMode="External" /><Relationship Id="rId726" Type="http://schemas.openxmlformats.org/officeDocument/2006/relationships/hyperlink" Target="http://pbs.twimg.com/profile_images/1085633554413993996/GB2HC6NV_normal.jpg" TargetMode="External" /><Relationship Id="rId727" Type="http://schemas.openxmlformats.org/officeDocument/2006/relationships/hyperlink" Target="http://pbs.twimg.com/profile_images/1105184059876171777/_fltfmBT_normal.jpg" TargetMode="External" /><Relationship Id="rId728" Type="http://schemas.openxmlformats.org/officeDocument/2006/relationships/hyperlink" Target="http://pbs.twimg.com/profile_images/650702790356918274/WrQmJOzI_normal.jpg" TargetMode="External" /><Relationship Id="rId729" Type="http://schemas.openxmlformats.org/officeDocument/2006/relationships/hyperlink" Target="http://pbs.twimg.com/profile_images/790998044858806273/nRfLn3YM_normal.jpg" TargetMode="External" /><Relationship Id="rId730" Type="http://schemas.openxmlformats.org/officeDocument/2006/relationships/hyperlink" Target="http://pbs.twimg.com/profile_images/1064201707972784128/tjEiO4_k_normal.jpg" TargetMode="External" /><Relationship Id="rId731" Type="http://schemas.openxmlformats.org/officeDocument/2006/relationships/hyperlink" Target="http://pbs.twimg.com/profile_images/687769949687930880/53cR_3et_normal.jpg" TargetMode="External" /><Relationship Id="rId732" Type="http://schemas.openxmlformats.org/officeDocument/2006/relationships/hyperlink" Target="http://pbs.twimg.com/profile_images/1119715290/41716_546405591_935_n_normal.jpg" TargetMode="External" /><Relationship Id="rId733" Type="http://schemas.openxmlformats.org/officeDocument/2006/relationships/hyperlink" Target="http://pbs.twimg.com/profile_images/378800000500661491/67c800e34aed0872cfa5873c54aa4b81_normal.jpeg" TargetMode="External" /><Relationship Id="rId734" Type="http://schemas.openxmlformats.org/officeDocument/2006/relationships/hyperlink" Target="http://pbs.twimg.com/profile_images/2176952811/yo_normal.jpg" TargetMode="External" /><Relationship Id="rId735" Type="http://schemas.openxmlformats.org/officeDocument/2006/relationships/hyperlink" Target="http://pbs.twimg.com/profile_images/1064509253304705025/vcFZKIse_normal.jpg" TargetMode="External" /><Relationship Id="rId736" Type="http://schemas.openxmlformats.org/officeDocument/2006/relationships/hyperlink" Target="http://pbs.twimg.com/profile_images/1086297639476490242/OXryVfqs_normal.jpg" TargetMode="External" /><Relationship Id="rId737" Type="http://schemas.openxmlformats.org/officeDocument/2006/relationships/hyperlink" Target="http://pbs.twimg.com/profile_images/3320051330/8213957599282cd7effd2dea5eec8256_normal.jpeg" TargetMode="External" /><Relationship Id="rId738" Type="http://schemas.openxmlformats.org/officeDocument/2006/relationships/hyperlink" Target="http://pbs.twimg.com/profile_images/990007035902251008/HAiYgjWG_normal.jpg" TargetMode="External" /><Relationship Id="rId739" Type="http://schemas.openxmlformats.org/officeDocument/2006/relationships/hyperlink" Target="http://pbs.twimg.com/profile_images/948903524477427713/hEgcCBFK_normal.jpg" TargetMode="External" /><Relationship Id="rId740" Type="http://schemas.openxmlformats.org/officeDocument/2006/relationships/hyperlink" Target="http://pbs.twimg.com/profile_images/1105065176041168904/4IPOJQ-t_normal.jpg" TargetMode="External" /><Relationship Id="rId741" Type="http://schemas.openxmlformats.org/officeDocument/2006/relationships/hyperlink" Target="http://pbs.twimg.com/profile_images/1102868304362946562/bND2b0N6_normal.jpg" TargetMode="External" /><Relationship Id="rId742" Type="http://schemas.openxmlformats.org/officeDocument/2006/relationships/hyperlink" Target="http://pbs.twimg.com/profile_images/1065656543490785280/jDCM-m7G_normal.jpg" TargetMode="External" /><Relationship Id="rId743" Type="http://schemas.openxmlformats.org/officeDocument/2006/relationships/hyperlink" Target="http://pbs.twimg.com/profile_images/984796927534551040/oXvWWnqZ_normal.jpg" TargetMode="External" /><Relationship Id="rId744" Type="http://schemas.openxmlformats.org/officeDocument/2006/relationships/hyperlink" Target="http://a0.twimg.com/profile_images/21508002/1543964108_normal.jpg" TargetMode="External" /><Relationship Id="rId745" Type="http://schemas.openxmlformats.org/officeDocument/2006/relationships/hyperlink" Target="http://pbs.twimg.com/profile_images/1103244850995126273/0w_HWyqM_normal.png" TargetMode="External" /><Relationship Id="rId746" Type="http://schemas.openxmlformats.org/officeDocument/2006/relationships/hyperlink" Target="http://pbs.twimg.com/profile_images/1047570112293867520/L_uN8jWZ_normal.jpg" TargetMode="External" /><Relationship Id="rId747" Type="http://schemas.openxmlformats.org/officeDocument/2006/relationships/hyperlink" Target="http://pbs.twimg.com/profile_images/499854755925991424/dSyVkDQz_normal.png" TargetMode="External" /><Relationship Id="rId748" Type="http://schemas.openxmlformats.org/officeDocument/2006/relationships/hyperlink" Target="http://pbs.twimg.com/profile_images/952207173840338944/LlYBqNSN_normal.jpg" TargetMode="External" /><Relationship Id="rId749" Type="http://schemas.openxmlformats.org/officeDocument/2006/relationships/hyperlink" Target="http://pbs.twimg.com/profile_images/1012350170179108865/t7ZTa91R_normal.jpg" TargetMode="External" /><Relationship Id="rId750" Type="http://schemas.openxmlformats.org/officeDocument/2006/relationships/hyperlink" Target="http://pbs.twimg.com/profile_images/971855226205597697/MsmaL4pK_normal.jpg" TargetMode="External" /><Relationship Id="rId751" Type="http://schemas.openxmlformats.org/officeDocument/2006/relationships/hyperlink" Target="http://pbs.twimg.com/profile_images/1058340698905292800/4_lBwukB_normal.jpg" TargetMode="External" /><Relationship Id="rId752" Type="http://schemas.openxmlformats.org/officeDocument/2006/relationships/hyperlink" Target="http://pbs.twimg.com/profile_images/666191520203194368/R0KTLYKU_normal.png" TargetMode="External" /><Relationship Id="rId753" Type="http://schemas.openxmlformats.org/officeDocument/2006/relationships/hyperlink" Target="http://pbs.twimg.com/profile_images/748552404665241600/vH8AHajP_normal.jpg" TargetMode="External" /><Relationship Id="rId754" Type="http://schemas.openxmlformats.org/officeDocument/2006/relationships/hyperlink" Target="http://pbs.twimg.com/profile_images/534182779756355585/ih0HaFxu_normal.jpeg" TargetMode="External" /><Relationship Id="rId755" Type="http://schemas.openxmlformats.org/officeDocument/2006/relationships/hyperlink" Target="http://pbs.twimg.com/profile_images/677618153501818880/FAom_AsY_normal.jpg" TargetMode="External" /><Relationship Id="rId756" Type="http://schemas.openxmlformats.org/officeDocument/2006/relationships/hyperlink" Target="http://abs.twimg.com/sticky/default_profile_images/default_profile_normal.png" TargetMode="External" /><Relationship Id="rId757" Type="http://schemas.openxmlformats.org/officeDocument/2006/relationships/hyperlink" Target="http://pbs.twimg.com/profile_images/464031460127551488/vaj0byGY_normal.jpeg" TargetMode="External" /><Relationship Id="rId758" Type="http://schemas.openxmlformats.org/officeDocument/2006/relationships/hyperlink" Target="http://pbs.twimg.com/profile_images/944599960925933568/98myVO2q_normal.jpg" TargetMode="External" /><Relationship Id="rId759" Type="http://schemas.openxmlformats.org/officeDocument/2006/relationships/hyperlink" Target="http://pbs.twimg.com/profile_images/1086927502969319424/u0kGNQ8o_normal.jpg" TargetMode="External" /><Relationship Id="rId760" Type="http://schemas.openxmlformats.org/officeDocument/2006/relationships/hyperlink" Target="http://pbs.twimg.com/profile_images/435192576883163138/JID7Qjcq_normal.jpeg" TargetMode="External" /><Relationship Id="rId761" Type="http://schemas.openxmlformats.org/officeDocument/2006/relationships/hyperlink" Target="http://pbs.twimg.com/profile_images/1100112160016027650/SEC57l4b_normal.jpg" TargetMode="External" /><Relationship Id="rId762" Type="http://schemas.openxmlformats.org/officeDocument/2006/relationships/hyperlink" Target="http://pbs.twimg.com/profile_images/907963122115399681/pth-IYh-_normal.jpg" TargetMode="External" /><Relationship Id="rId763" Type="http://schemas.openxmlformats.org/officeDocument/2006/relationships/hyperlink" Target="http://pbs.twimg.com/profile_images/1038190108548231170/bGwJq7re_normal.jpg" TargetMode="External" /><Relationship Id="rId764" Type="http://schemas.openxmlformats.org/officeDocument/2006/relationships/hyperlink" Target="http://pbs.twimg.com/profile_images/1074609891300392960/1IH0lkcV_normal.jpg" TargetMode="External" /><Relationship Id="rId765" Type="http://schemas.openxmlformats.org/officeDocument/2006/relationships/hyperlink" Target="http://pbs.twimg.com/profile_images/567996487238299648/giKSfmn5_normal.jpeg" TargetMode="External" /><Relationship Id="rId766" Type="http://schemas.openxmlformats.org/officeDocument/2006/relationships/hyperlink" Target="http://pbs.twimg.com/profile_images/378800000379779026/e5b64e31e085ce5a091d0d2894506e8c_normal.png" TargetMode="External" /><Relationship Id="rId767" Type="http://schemas.openxmlformats.org/officeDocument/2006/relationships/hyperlink" Target="http://pbs.twimg.com/profile_images/2797108176/2aeaecff246f71e1a9e113cb48798c19_normal.jpeg" TargetMode="External" /><Relationship Id="rId768" Type="http://schemas.openxmlformats.org/officeDocument/2006/relationships/hyperlink" Target="http://pbs.twimg.com/profile_images/862717549489901568/TksdDv5I_normal.jpg" TargetMode="External" /><Relationship Id="rId769" Type="http://schemas.openxmlformats.org/officeDocument/2006/relationships/hyperlink" Target="http://pbs.twimg.com/profile_images/540631632810491904/HGDo87Qy_normal.jpeg" TargetMode="External" /><Relationship Id="rId770" Type="http://schemas.openxmlformats.org/officeDocument/2006/relationships/hyperlink" Target="http://pbs.twimg.com/profile_images/1106838585842372608/MMhyRb0h_normal.jpg" TargetMode="External" /><Relationship Id="rId771" Type="http://schemas.openxmlformats.org/officeDocument/2006/relationships/hyperlink" Target="http://pbs.twimg.com/profile_images/1015655874755375105/FdU8pwgY_normal.jpg" TargetMode="External" /><Relationship Id="rId772" Type="http://schemas.openxmlformats.org/officeDocument/2006/relationships/hyperlink" Target="http://pbs.twimg.com/profile_images/1085611814698704897/y2rc68BS_normal.jpg" TargetMode="External" /><Relationship Id="rId773" Type="http://schemas.openxmlformats.org/officeDocument/2006/relationships/hyperlink" Target="http://pbs.twimg.com/profile_images/1067835531755548673/GMZd6Ouv_normal.jpg" TargetMode="External" /><Relationship Id="rId774" Type="http://schemas.openxmlformats.org/officeDocument/2006/relationships/hyperlink" Target="http://pbs.twimg.com/profile_images/1077966665625694208/O9qZ_KuJ_normal.jpg" TargetMode="External" /><Relationship Id="rId775" Type="http://schemas.openxmlformats.org/officeDocument/2006/relationships/hyperlink" Target="http://pbs.twimg.com/profile_images/1082471277951094784/dK3tmIy6_normal.jpg" TargetMode="External" /><Relationship Id="rId776" Type="http://schemas.openxmlformats.org/officeDocument/2006/relationships/hyperlink" Target="http://pbs.twimg.com/profile_images/790746226127933440/3-Oz5TNB_normal.jpg" TargetMode="External" /><Relationship Id="rId777" Type="http://schemas.openxmlformats.org/officeDocument/2006/relationships/hyperlink" Target="http://pbs.twimg.com/profile_images/1099448946731171840/O8bdGTL8_normal.jpg" TargetMode="External" /><Relationship Id="rId778" Type="http://schemas.openxmlformats.org/officeDocument/2006/relationships/hyperlink" Target="http://pbs.twimg.com/profile_images/1096125117367832576/Gw7Uglgl_normal.png" TargetMode="External" /><Relationship Id="rId779" Type="http://schemas.openxmlformats.org/officeDocument/2006/relationships/hyperlink" Target="http://pbs.twimg.com/profile_images/1021810706142912512/PQQOKsF4_normal.jpg" TargetMode="External" /><Relationship Id="rId780" Type="http://schemas.openxmlformats.org/officeDocument/2006/relationships/hyperlink" Target="http://pbs.twimg.com/profile_images/1107923161729777665/MON6pwTP_normal.jpg" TargetMode="External" /><Relationship Id="rId781" Type="http://schemas.openxmlformats.org/officeDocument/2006/relationships/hyperlink" Target="http://pbs.twimg.com/profile_images/1054267467676180480/EVnpzMOm_normal.jpg" TargetMode="External" /><Relationship Id="rId782" Type="http://schemas.openxmlformats.org/officeDocument/2006/relationships/hyperlink" Target="http://pbs.twimg.com/profile_images/1069915727304540160/FSPMxuki_normal.jpg" TargetMode="External" /><Relationship Id="rId783" Type="http://schemas.openxmlformats.org/officeDocument/2006/relationships/hyperlink" Target="http://pbs.twimg.com/profile_images/3152268229/915a62a0e9568dff4e4346457db4c6c2_normal.jpeg" TargetMode="External" /><Relationship Id="rId784" Type="http://schemas.openxmlformats.org/officeDocument/2006/relationships/hyperlink" Target="http://pbs.twimg.com/profile_images/654271599051427840/q2o_mES1_normal.jpg" TargetMode="External" /><Relationship Id="rId785" Type="http://schemas.openxmlformats.org/officeDocument/2006/relationships/hyperlink" Target="http://pbs.twimg.com/profile_images/1095072235419766784/hSWvxon-_normal.jpg" TargetMode="External" /><Relationship Id="rId786" Type="http://schemas.openxmlformats.org/officeDocument/2006/relationships/hyperlink" Target="http://pbs.twimg.com/profile_images/968646674393415680/gz2x7l3D_normal.jpg" TargetMode="External" /><Relationship Id="rId787" Type="http://schemas.openxmlformats.org/officeDocument/2006/relationships/hyperlink" Target="http://pbs.twimg.com/profile_images/1039192821385883656/ozLre_3X_normal.jpg" TargetMode="External" /><Relationship Id="rId788" Type="http://schemas.openxmlformats.org/officeDocument/2006/relationships/hyperlink" Target="http://pbs.twimg.com/profile_images/800840075311333376/515GX-Cc_normal.jpg" TargetMode="External" /><Relationship Id="rId789" Type="http://schemas.openxmlformats.org/officeDocument/2006/relationships/hyperlink" Target="http://pbs.twimg.com/profile_images/1105565753812664325/iDX8btkI_normal.jpg" TargetMode="External" /><Relationship Id="rId790" Type="http://schemas.openxmlformats.org/officeDocument/2006/relationships/hyperlink" Target="http://pbs.twimg.com/profile_images/785469066509217792/e2-MV1yC_normal.jpg" TargetMode="External" /><Relationship Id="rId791" Type="http://schemas.openxmlformats.org/officeDocument/2006/relationships/hyperlink" Target="http://pbs.twimg.com/profile_images/1102152461484244992/8Cfyv8NE_normal.jpg" TargetMode="External" /><Relationship Id="rId792" Type="http://schemas.openxmlformats.org/officeDocument/2006/relationships/hyperlink" Target="http://pbs.twimg.com/profile_images/52392341/Super_Dog_normal.jpg" TargetMode="External" /><Relationship Id="rId793" Type="http://schemas.openxmlformats.org/officeDocument/2006/relationships/hyperlink" Target="http://pbs.twimg.com/profile_images/1051805738656354304/h4bgjL3k_normal.jpg" TargetMode="External" /><Relationship Id="rId794" Type="http://schemas.openxmlformats.org/officeDocument/2006/relationships/hyperlink" Target="http://pbs.twimg.com/profile_images/1104313345216258048/bUnP4xJO_normal.jpg" TargetMode="External" /><Relationship Id="rId795" Type="http://schemas.openxmlformats.org/officeDocument/2006/relationships/hyperlink" Target="http://pbs.twimg.com/profile_images/1031527526764556288/JmYy8k5L_normal.jpg" TargetMode="External" /><Relationship Id="rId796" Type="http://schemas.openxmlformats.org/officeDocument/2006/relationships/hyperlink" Target="http://pbs.twimg.com/profile_images/940359669305917441/gQFP3RZp_normal.jpg" TargetMode="External" /><Relationship Id="rId797" Type="http://schemas.openxmlformats.org/officeDocument/2006/relationships/hyperlink" Target="http://pbs.twimg.com/profile_images/539425161431089154/N1rjw2g9_normal.jpeg" TargetMode="External" /><Relationship Id="rId798" Type="http://schemas.openxmlformats.org/officeDocument/2006/relationships/hyperlink" Target="http://pbs.twimg.com/profile_images/674267367497670656/g9pkT0zs_normal.png" TargetMode="External" /><Relationship Id="rId799" Type="http://schemas.openxmlformats.org/officeDocument/2006/relationships/hyperlink" Target="http://pbs.twimg.com/profile_images/982636276183719936/HwhOB3sU_normal.jpg" TargetMode="External" /><Relationship Id="rId800" Type="http://schemas.openxmlformats.org/officeDocument/2006/relationships/hyperlink" Target="http://pbs.twimg.com/profile_images/881879546101891073/KoNl5qpa_normal.jpg" TargetMode="External" /><Relationship Id="rId801" Type="http://schemas.openxmlformats.org/officeDocument/2006/relationships/hyperlink" Target="http://pbs.twimg.com/profile_images/2527866095/osh36rizcpq5nep2e25v_normal.jpeg" TargetMode="External" /><Relationship Id="rId802" Type="http://schemas.openxmlformats.org/officeDocument/2006/relationships/hyperlink" Target="http://pbs.twimg.com/profile_images/1070509029674364929/cBJqm2oe_normal.jpg" TargetMode="External" /><Relationship Id="rId803" Type="http://schemas.openxmlformats.org/officeDocument/2006/relationships/hyperlink" Target="http://abs.twimg.com/sticky/default_profile_images/default_profile_normal.png" TargetMode="External" /><Relationship Id="rId804" Type="http://schemas.openxmlformats.org/officeDocument/2006/relationships/hyperlink" Target="http://pbs.twimg.com/profile_images/2814663648/5200bc5bae180d04441f7d104efa60ec_normal.png" TargetMode="External" /><Relationship Id="rId805" Type="http://schemas.openxmlformats.org/officeDocument/2006/relationships/hyperlink" Target="http://pbs.twimg.com/profile_images/378800000261274773/c914d77309fca238c6be4d80da4e9645_normal.jpeg" TargetMode="External" /><Relationship Id="rId806" Type="http://schemas.openxmlformats.org/officeDocument/2006/relationships/hyperlink" Target="http://pbs.twimg.com/profile_images/899558437364809728/KzRp4Fvo_normal.jpg" TargetMode="External" /><Relationship Id="rId807" Type="http://schemas.openxmlformats.org/officeDocument/2006/relationships/hyperlink" Target="http://pbs.twimg.com/profile_images/749156934289268736/0pZl35H0_normal.jpg" TargetMode="External" /><Relationship Id="rId808" Type="http://schemas.openxmlformats.org/officeDocument/2006/relationships/hyperlink" Target="http://pbs.twimg.com/profile_images/1042275344710082560/wPgj_e9I_normal.jpg" TargetMode="External" /><Relationship Id="rId809" Type="http://schemas.openxmlformats.org/officeDocument/2006/relationships/hyperlink" Target="http://pbs.twimg.com/profile_images/1066041288611569664/zoTQsZ2H_normal.jpg" TargetMode="External" /><Relationship Id="rId810" Type="http://schemas.openxmlformats.org/officeDocument/2006/relationships/hyperlink" Target="http://pbs.twimg.com/profile_images/783220736039251968/30FJug8b_normal.jpg" TargetMode="External" /><Relationship Id="rId811" Type="http://schemas.openxmlformats.org/officeDocument/2006/relationships/hyperlink" Target="http://pbs.twimg.com/profile_images/1083693186202128384/IvDch2yA_normal.jpg" TargetMode="External" /><Relationship Id="rId812" Type="http://schemas.openxmlformats.org/officeDocument/2006/relationships/hyperlink" Target="http://pbs.twimg.com/profile_images/912639660903497728/FMtJTZnT_normal.jpg" TargetMode="External" /><Relationship Id="rId813" Type="http://schemas.openxmlformats.org/officeDocument/2006/relationships/hyperlink" Target="http://pbs.twimg.com/profile_images/1030166953242050561/E61OcplZ_normal.jpg" TargetMode="External" /><Relationship Id="rId814" Type="http://schemas.openxmlformats.org/officeDocument/2006/relationships/hyperlink" Target="http://pbs.twimg.com/profile_images/3034330215/554b30ebb33c4e38670d2c08f0401eab_normal.jpeg" TargetMode="External" /><Relationship Id="rId815" Type="http://schemas.openxmlformats.org/officeDocument/2006/relationships/hyperlink" Target="http://pbs.twimg.com/profile_images/899576604086738945/LqLPFwZ0_normal.jpg" TargetMode="External" /><Relationship Id="rId816" Type="http://schemas.openxmlformats.org/officeDocument/2006/relationships/hyperlink" Target="http://pbs.twimg.com/profile_images/1032697920217333762/Yt59vB3I_normal.jpg" TargetMode="External" /><Relationship Id="rId817" Type="http://schemas.openxmlformats.org/officeDocument/2006/relationships/hyperlink" Target="http://pbs.twimg.com/profile_images/1084516450012942342/DRL4PLI-_normal.jpg" TargetMode="External" /><Relationship Id="rId818" Type="http://schemas.openxmlformats.org/officeDocument/2006/relationships/hyperlink" Target="http://pbs.twimg.com/profile_images/88200751/Derrick_in_Kilt_normal.jpg" TargetMode="External" /><Relationship Id="rId819" Type="http://schemas.openxmlformats.org/officeDocument/2006/relationships/hyperlink" Target="http://pbs.twimg.com/profile_images/1098193780212224002/xNT0aDu3_normal.jpg" TargetMode="External" /><Relationship Id="rId820" Type="http://schemas.openxmlformats.org/officeDocument/2006/relationships/hyperlink" Target="http://pbs.twimg.com/profile_images/1058328847811338240/AIzooHI3_normal.jpg" TargetMode="External" /><Relationship Id="rId821" Type="http://schemas.openxmlformats.org/officeDocument/2006/relationships/hyperlink" Target="http://pbs.twimg.com/profile_images/1098672712673906688/uwz2oqJF_normal.jpg" TargetMode="External" /><Relationship Id="rId822" Type="http://schemas.openxmlformats.org/officeDocument/2006/relationships/hyperlink" Target="http://pbs.twimg.com/profile_images/969167542190211072/IxNtZ-8C_normal.jpg" TargetMode="External" /><Relationship Id="rId823" Type="http://schemas.openxmlformats.org/officeDocument/2006/relationships/hyperlink" Target="http://pbs.twimg.com/profile_images/1040540088499949569/Y4zxjj4a_normal.jpg" TargetMode="External" /><Relationship Id="rId824" Type="http://schemas.openxmlformats.org/officeDocument/2006/relationships/hyperlink" Target="http://pbs.twimg.com/profile_images/1045551250555768832/kMkm9sa2_normal.jpg" TargetMode="External" /><Relationship Id="rId825" Type="http://schemas.openxmlformats.org/officeDocument/2006/relationships/hyperlink" Target="http://pbs.twimg.com/profile_images/1744190802/w7jO2vXR_normal" TargetMode="External" /><Relationship Id="rId826" Type="http://schemas.openxmlformats.org/officeDocument/2006/relationships/hyperlink" Target="http://pbs.twimg.com/profile_images/959167458597797888/a5Td35ZS_normal.jpg" TargetMode="External" /><Relationship Id="rId827" Type="http://schemas.openxmlformats.org/officeDocument/2006/relationships/hyperlink" Target="http://pbs.twimg.com/profile_images/929307256591732741/HI-G1GA2_normal.jpg" TargetMode="External" /><Relationship Id="rId828" Type="http://schemas.openxmlformats.org/officeDocument/2006/relationships/hyperlink" Target="http://pbs.twimg.com/profile_images/1078704045802438656/2XSTUu3I_normal.jpg" TargetMode="External" /><Relationship Id="rId829" Type="http://schemas.openxmlformats.org/officeDocument/2006/relationships/hyperlink" Target="http://pbs.twimg.com/profile_images/1015606873561731074/SbmM4ivo_normal.jpg" TargetMode="External" /><Relationship Id="rId830" Type="http://schemas.openxmlformats.org/officeDocument/2006/relationships/hyperlink" Target="http://pbs.twimg.com/profile_images/1058127365287657473/lKJFadgO_normal.jpg" TargetMode="External" /><Relationship Id="rId831" Type="http://schemas.openxmlformats.org/officeDocument/2006/relationships/hyperlink" Target="http://pbs.twimg.com/profile_images/432813874400595969/IQMag_QX_normal.jpeg" TargetMode="External" /><Relationship Id="rId832" Type="http://schemas.openxmlformats.org/officeDocument/2006/relationships/hyperlink" Target="http://pbs.twimg.com/profile_images/1082183863886102529/ZGgAYb-p_normal.jpg" TargetMode="External" /><Relationship Id="rId833" Type="http://schemas.openxmlformats.org/officeDocument/2006/relationships/hyperlink" Target="http://pbs.twimg.com/profile_images/1106238403496960000/KePXl48A_normal.jpg" TargetMode="External" /><Relationship Id="rId834" Type="http://schemas.openxmlformats.org/officeDocument/2006/relationships/hyperlink" Target="http://pbs.twimg.com/profile_images/860586913387991040/7I9JXoCX_normal.jpg" TargetMode="External" /><Relationship Id="rId835" Type="http://schemas.openxmlformats.org/officeDocument/2006/relationships/hyperlink" Target="http://pbs.twimg.com/profile_images/673178945513062401/ppORGyjQ_normal.jpg" TargetMode="External" /><Relationship Id="rId836" Type="http://schemas.openxmlformats.org/officeDocument/2006/relationships/hyperlink" Target="http://pbs.twimg.com/profile_images/1019498646306316288/Vj5aFQPz_normal.jpg" TargetMode="External" /><Relationship Id="rId837" Type="http://schemas.openxmlformats.org/officeDocument/2006/relationships/hyperlink" Target="http://pbs.twimg.com/profile_images/549124130683904002/K-mmEaKl_normal.jpeg" TargetMode="External" /><Relationship Id="rId838" Type="http://schemas.openxmlformats.org/officeDocument/2006/relationships/hyperlink" Target="http://pbs.twimg.com/profile_images/1709724252/6413_1067829906228_1540470172_30155310_6907308_n_normal.jpg" TargetMode="External" /><Relationship Id="rId839" Type="http://schemas.openxmlformats.org/officeDocument/2006/relationships/hyperlink" Target="http://pbs.twimg.com/profile_images/505713964051734528/ST1TgVtB_normal.jpeg" TargetMode="External" /><Relationship Id="rId840" Type="http://schemas.openxmlformats.org/officeDocument/2006/relationships/hyperlink" Target="http://pbs.twimg.com/profile_images/752504125603053568/MYwQFeNa_normal.jpg" TargetMode="External" /><Relationship Id="rId841" Type="http://schemas.openxmlformats.org/officeDocument/2006/relationships/hyperlink" Target="http://pbs.twimg.com/profile_images/920574376352854016/IYdtguxw_normal.jpg" TargetMode="External" /><Relationship Id="rId842" Type="http://schemas.openxmlformats.org/officeDocument/2006/relationships/hyperlink" Target="http://pbs.twimg.com/profile_images/928256222549090304/lPmRoOpH_normal.jpg" TargetMode="External" /><Relationship Id="rId843" Type="http://schemas.openxmlformats.org/officeDocument/2006/relationships/hyperlink" Target="http://pbs.twimg.com/profile_images/752553663567044608/DszNAsg__normal.jpg" TargetMode="External" /><Relationship Id="rId844" Type="http://schemas.openxmlformats.org/officeDocument/2006/relationships/hyperlink" Target="http://pbs.twimg.com/profile_images/813330588371337216/KPhLBZtM_normal.jpg" TargetMode="External" /><Relationship Id="rId845" Type="http://schemas.openxmlformats.org/officeDocument/2006/relationships/hyperlink" Target="http://pbs.twimg.com/profile_images/847682356857118722/UBHsaMJj_normal.jpg" TargetMode="External" /><Relationship Id="rId846" Type="http://schemas.openxmlformats.org/officeDocument/2006/relationships/hyperlink" Target="http://pbs.twimg.com/profile_images/1080823620144955392/xZiZXf2d_normal.jpg" TargetMode="External" /><Relationship Id="rId847" Type="http://schemas.openxmlformats.org/officeDocument/2006/relationships/hyperlink" Target="http://pbs.twimg.com/profile_images/812531108092874753/frVON4bm_normal.jpg" TargetMode="External" /><Relationship Id="rId848" Type="http://schemas.openxmlformats.org/officeDocument/2006/relationships/hyperlink" Target="http://pbs.twimg.com/profile_images/931784225912643585/tXIVGX20_normal.jpg" TargetMode="External" /><Relationship Id="rId849" Type="http://schemas.openxmlformats.org/officeDocument/2006/relationships/hyperlink" Target="http://pbs.twimg.com/profile_images/711153473555828736/Zgl8UTlH_normal.jpg" TargetMode="External" /><Relationship Id="rId850" Type="http://schemas.openxmlformats.org/officeDocument/2006/relationships/hyperlink" Target="http://pbs.twimg.com/profile_images/839744068695425024/BjyJwGEV_normal.jpg" TargetMode="External" /><Relationship Id="rId851" Type="http://schemas.openxmlformats.org/officeDocument/2006/relationships/hyperlink" Target="http://pbs.twimg.com/profile_images/664670601139765248/mCJlgoxe_normal.jpg" TargetMode="External" /><Relationship Id="rId852" Type="http://schemas.openxmlformats.org/officeDocument/2006/relationships/hyperlink" Target="http://pbs.twimg.com/profile_images/1059478421699547141/mxap_ohP_normal.jpg" TargetMode="External" /><Relationship Id="rId853" Type="http://schemas.openxmlformats.org/officeDocument/2006/relationships/hyperlink" Target="http://pbs.twimg.com/profile_images/1057626339216224258/Ztn0VOQN_normal.jpg" TargetMode="External" /><Relationship Id="rId854" Type="http://schemas.openxmlformats.org/officeDocument/2006/relationships/hyperlink" Target="http://pbs.twimg.com/profile_images/887915999734968320/HsVivRrR_normal.jpg" TargetMode="External" /><Relationship Id="rId855" Type="http://schemas.openxmlformats.org/officeDocument/2006/relationships/hyperlink" Target="http://pbs.twimg.com/profile_images/769893188232318976/prAWbng0_normal.jpg" TargetMode="External" /><Relationship Id="rId856" Type="http://schemas.openxmlformats.org/officeDocument/2006/relationships/hyperlink" Target="http://pbs.twimg.com/profile_images/532077442257539072/eFrlU6qE_normal.jpeg" TargetMode="External" /><Relationship Id="rId857" Type="http://schemas.openxmlformats.org/officeDocument/2006/relationships/hyperlink" Target="http://pbs.twimg.com/profile_images/1048328886503653378/YOeiOMV9_normal.jpg" TargetMode="External" /><Relationship Id="rId858" Type="http://schemas.openxmlformats.org/officeDocument/2006/relationships/hyperlink" Target="http://pbs.twimg.com/profile_images/784018242981470208/yo7PX_8h_normal.jpg" TargetMode="External" /><Relationship Id="rId859" Type="http://schemas.openxmlformats.org/officeDocument/2006/relationships/hyperlink" Target="http://pbs.twimg.com/profile_images/1072199950501584903/SB6NKIsT_normal.jpg" TargetMode="External" /><Relationship Id="rId860" Type="http://schemas.openxmlformats.org/officeDocument/2006/relationships/hyperlink" Target="http://pbs.twimg.com/profile_images/785497249124085760/hQm50eSx_normal.jpg" TargetMode="External" /><Relationship Id="rId861" Type="http://schemas.openxmlformats.org/officeDocument/2006/relationships/hyperlink" Target="http://pbs.twimg.com/profile_images/1091626767327088641/Bc1HpkJP_normal.jpg" TargetMode="External" /><Relationship Id="rId862" Type="http://schemas.openxmlformats.org/officeDocument/2006/relationships/hyperlink" Target="http://pbs.twimg.com/profile_images/1107671386041053190/T4DMRkkZ_normal.jpg" TargetMode="External" /><Relationship Id="rId863" Type="http://schemas.openxmlformats.org/officeDocument/2006/relationships/hyperlink" Target="http://pbs.twimg.com/profile_images/817529247233282048/of37-W1R_normal.jpg" TargetMode="External" /><Relationship Id="rId864" Type="http://schemas.openxmlformats.org/officeDocument/2006/relationships/hyperlink" Target="http://pbs.twimg.com/profile_images/1043300035499315205/MHc64zFu_normal.jpg" TargetMode="External" /><Relationship Id="rId865" Type="http://schemas.openxmlformats.org/officeDocument/2006/relationships/hyperlink" Target="http://pbs.twimg.com/profile_images/378800000774907506/d0268b479024995a7a548cbc22951b42_normal.png" TargetMode="External" /><Relationship Id="rId866" Type="http://schemas.openxmlformats.org/officeDocument/2006/relationships/hyperlink" Target="http://pbs.twimg.com/profile_images/510920719476068353/nbrapucB_normal.jpeg" TargetMode="External" /><Relationship Id="rId867" Type="http://schemas.openxmlformats.org/officeDocument/2006/relationships/hyperlink" Target="http://pbs.twimg.com/profile_images/743310653075513345/mv7uWMpW_normal.jpg" TargetMode="External" /><Relationship Id="rId868" Type="http://schemas.openxmlformats.org/officeDocument/2006/relationships/hyperlink" Target="http://pbs.twimg.com/profile_images/1107806921065746432/7Ir6F0yK_normal.jpg" TargetMode="External" /><Relationship Id="rId869" Type="http://schemas.openxmlformats.org/officeDocument/2006/relationships/hyperlink" Target="http://pbs.twimg.com/profile_images/928292984482816001/ZXarMQEK_normal.jpg" TargetMode="External" /><Relationship Id="rId870" Type="http://schemas.openxmlformats.org/officeDocument/2006/relationships/hyperlink" Target="http://pbs.twimg.com/profile_images/865855614014173184/szA6CGca_normal.jpg" TargetMode="External" /><Relationship Id="rId871" Type="http://schemas.openxmlformats.org/officeDocument/2006/relationships/hyperlink" Target="http://pbs.twimg.com/profile_images/1010560967908917248/LjTa-7ye_normal.jpg" TargetMode="External" /><Relationship Id="rId872" Type="http://schemas.openxmlformats.org/officeDocument/2006/relationships/hyperlink" Target="http://pbs.twimg.com/profile_images/996974813720862720/_gqUJPYF_normal.jpg" TargetMode="External" /><Relationship Id="rId873" Type="http://schemas.openxmlformats.org/officeDocument/2006/relationships/hyperlink" Target="http://pbs.twimg.com/profile_images/3207924427/beb340ddeb90e3d4fb8648d4de738d5b_normal.jpeg" TargetMode="External" /><Relationship Id="rId874" Type="http://schemas.openxmlformats.org/officeDocument/2006/relationships/hyperlink" Target="http://pbs.twimg.com/profile_images/934556243850612736/hPEGPL9g_normal.jpg" TargetMode="External" /><Relationship Id="rId875" Type="http://schemas.openxmlformats.org/officeDocument/2006/relationships/hyperlink" Target="http://pbs.twimg.com/profile_images/1051510687065731073/cBDzJZGD_normal.jpg" TargetMode="External" /><Relationship Id="rId876" Type="http://schemas.openxmlformats.org/officeDocument/2006/relationships/hyperlink" Target="http://pbs.twimg.com/profile_images/447881332094681089/xgegt8Wh_normal.jpeg" TargetMode="External" /><Relationship Id="rId877" Type="http://schemas.openxmlformats.org/officeDocument/2006/relationships/hyperlink" Target="http://pbs.twimg.com/profile_images/856365170066698241/B-GgQV88_normal.jpg" TargetMode="External" /><Relationship Id="rId878" Type="http://schemas.openxmlformats.org/officeDocument/2006/relationships/hyperlink" Target="http://pbs.twimg.com/profile_images/663442115544903680/_JNqqbZ2_normal.jpg" TargetMode="External" /><Relationship Id="rId879" Type="http://schemas.openxmlformats.org/officeDocument/2006/relationships/hyperlink" Target="http://pbs.twimg.com/profile_images/1065201708001828870/Cuun6uOe_normal.jpg" TargetMode="External" /><Relationship Id="rId880" Type="http://schemas.openxmlformats.org/officeDocument/2006/relationships/hyperlink" Target="http://pbs.twimg.com/profile_images/1107247454515134469/TRL9ZQ6k_normal.jpg" TargetMode="External" /><Relationship Id="rId881" Type="http://schemas.openxmlformats.org/officeDocument/2006/relationships/hyperlink" Target="http://pbs.twimg.com/profile_images/940272879857410049/doeRMvnM_normal.jpg" TargetMode="External" /><Relationship Id="rId882" Type="http://schemas.openxmlformats.org/officeDocument/2006/relationships/hyperlink" Target="http://pbs.twimg.com/profile_images/766231849618251776/2yeWx8RR_normal.jpg" TargetMode="External" /><Relationship Id="rId883" Type="http://schemas.openxmlformats.org/officeDocument/2006/relationships/hyperlink" Target="http://abs.twimg.com/sticky/default_profile_images/default_profile_normal.png" TargetMode="External" /><Relationship Id="rId884" Type="http://schemas.openxmlformats.org/officeDocument/2006/relationships/hyperlink" Target="http://pbs.twimg.com/profile_images/709702706047426561/8J5a_5MF_normal.jpg" TargetMode="External" /><Relationship Id="rId885" Type="http://schemas.openxmlformats.org/officeDocument/2006/relationships/hyperlink" Target="http://pbs.twimg.com/profile_images/3685425144/8e0bc8cca02cfc1c95cfb39a455b23f4_normal.jpeg" TargetMode="External" /><Relationship Id="rId886" Type="http://schemas.openxmlformats.org/officeDocument/2006/relationships/hyperlink" Target="http://pbs.twimg.com/profile_images/378800000707170762/c5ce8fccf9cb2d942eda9a97d23f5c92_normal.jpeg" TargetMode="External" /><Relationship Id="rId887" Type="http://schemas.openxmlformats.org/officeDocument/2006/relationships/hyperlink" Target="http://pbs.twimg.com/profile_images/3466670587/0bbc2d4abbbc242f5ba303c48b42a5ed_normal.jpeg" TargetMode="External" /><Relationship Id="rId888" Type="http://schemas.openxmlformats.org/officeDocument/2006/relationships/hyperlink" Target="http://pbs.twimg.com/profile_images/1055876197903728641/mXSEPCu7_normal.jpg" TargetMode="External" /><Relationship Id="rId889" Type="http://schemas.openxmlformats.org/officeDocument/2006/relationships/hyperlink" Target="http://pbs.twimg.com/profile_images/1078380100943532032/hGHOgj_S_normal.jpg" TargetMode="External" /><Relationship Id="rId890" Type="http://schemas.openxmlformats.org/officeDocument/2006/relationships/hyperlink" Target="http://pbs.twimg.com/profile_images/979033867742011393/gAILWZK7_normal.jpg" TargetMode="External" /><Relationship Id="rId891" Type="http://schemas.openxmlformats.org/officeDocument/2006/relationships/hyperlink" Target="http://pbs.twimg.com/profile_images/615791093792182272/2pXV10BQ_normal.png" TargetMode="External" /><Relationship Id="rId892" Type="http://schemas.openxmlformats.org/officeDocument/2006/relationships/hyperlink" Target="http://pbs.twimg.com/profile_images/1097839752332693505/HtjFJdDs_normal.jpg" TargetMode="External" /><Relationship Id="rId893" Type="http://schemas.openxmlformats.org/officeDocument/2006/relationships/hyperlink" Target="http://pbs.twimg.com/profile_images/1057736086217261058/h_xVNNkk_normal.jpg" TargetMode="External" /><Relationship Id="rId894" Type="http://schemas.openxmlformats.org/officeDocument/2006/relationships/hyperlink" Target="http://pbs.twimg.com/profile_images/1106895369852645376/qS09pjnW_normal.png" TargetMode="External" /><Relationship Id="rId895" Type="http://schemas.openxmlformats.org/officeDocument/2006/relationships/hyperlink" Target="http://pbs.twimg.com/profile_images/1092914693671403521/2caNbG_F_normal.jpg" TargetMode="External" /><Relationship Id="rId896" Type="http://schemas.openxmlformats.org/officeDocument/2006/relationships/hyperlink" Target="http://pbs.twimg.com/profile_images/754071307969523713/jQ3jzOOg_normal.jpg" TargetMode="External" /><Relationship Id="rId897" Type="http://schemas.openxmlformats.org/officeDocument/2006/relationships/hyperlink" Target="http://pbs.twimg.com/profile_images/615065458258092032/bhkz3MH__normal.jpg" TargetMode="External" /><Relationship Id="rId898" Type="http://schemas.openxmlformats.org/officeDocument/2006/relationships/hyperlink" Target="http://pbs.twimg.com/profile_images/754920698431275008/Op9akc9N_normal.jpg" TargetMode="External" /><Relationship Id="rId899" Type="http://schemas.openxmlformats.org/officeDocument/2006/relationships/hyperlink" Target="http://pbs.twimg.com/profile_images/3786449363/e76bbf010358182cce0288cac6570872_normal.jpeg" TargetMode="External" /><Relationship Id="rId900" Type="http://schemas.openxmlformats.org/officeDocument/2006/relationships/hyperlink" Target="http://pbs.twimg.com/profile_images/794617190595051521/haXTdDFd_normal.jpg" TargetMode="External" /><Relationship Id="rId901" Type="http://schemas.openxmlformats.org/officeDocument/2006/relationships/hyperlink" Target="http://pbs.twimg.com/profile_images/580559886003671042/uEcISTqd_normal.jpg" TargetMode="External" /><Relationship Id="rId902" Type="http://schemas.openxmlformats.org/officeDocument/2006/relationships/hyperlink" Target="http://pbs.twimg.com/profile_images/1108171844937498627/ePUF3r_v_normal.jpg" TargetMode="External" /><Relationship Id="rId903" Type="http://schemas.openxmlformats.org/officeDocument/2006/relationships/hyperlink" Target="http://pbs.twimg.com/profile_images/727567004954071041/cgm4gvVH_normal.jpg" TargetMode="External" /><Relationship Id="rId904" Type="http://schemas.openxmlformats.org/officeDocument/2006/relationships/hyperlink" Target="http://pbs.twimg.com/profile_images/1064778704423931904/QMydxjNx_normal.jpg" TargetMode="External" /><Relationship Id="rId905" Type="http://schemas.openxmlformats.org/officeDocument/2006/relationships/hyperlink" Target="http://pbs.twimg.com/profile_images/687688735199215616/opCm8cSF_normal.jpg" TargetMode="External" /><Relationship Id="rId906" Type="http://schemas.openxmlformats.org/officeDocument/2006/relationships/hyperlink" Target="http://pbs.twimg.com/profile_images/1074524591903657984/GDHLBb6h_normal.jpg" TargetMode="External" /><Relationship Id="rId907" Type="http://schemas.openxmlformats.org/officeDocument/2006/relationships/hyperlink" Target="http://pbs.twimg.com/profile_images/780582857718767616/WkPucYrQ_normal.jpg" TargetMode="External" /><Relationship Id="rId908" Type="http://schemas.openxmlformats.org/officeDocument/2006/relationships/hyperlink" Target="http://pbs.twimg.com/profile_images/595679669871083520/-dfHPakw_normal.jpg" TargetMode="External" /><Relationship Id="rId909" Type="http://schemas.openxmlformats.org/officeDocument/2006/relationships/hyperlink" Target="http://pbs.twimg.com/profile_images/956215248016543745/p6zJq6mz_normal.jpg" TargetMode="External" /><Relationship Id="rId910" Type="http://schemas.openxmlformats.org/officeDocument/2006/relationships/hyperlink" Target="http://pbs.twimg.com/profile_images/954360502225985536/V-pb3L2p_normal.jpg" TargetMode="External" /><Relationship Id="rId911" Type="http://schemas.openxmlformats.org/officeDocument/2006/relationships/hyperlink" Target="http://pbs.twimg.com/profile_images/1061984659326885888/bAceMqdU_normal.jpg" TargetMode="External" /><Relationship Id="rId912" Type="http://schemas.openxmlformats.org/officeDocument/2006/relationships/hyperlink" Target="http://pbs.twimg.com/profile_images/907653406248103936/5G1H_EZF_normal.jpg" TargetMode="External" /><Relationship Id="rId913" Type="http://schemas.openxmlformats.org/officeDocument/2006/relationships/hyperlink" Target="http://pbs.twimg.com/profile_images/925645911539290112/1oDFxNO8_normal.jpg" TargetMode="External" /><Relationship Id="rId914" Type="http://schemas.openxmlformats.org/officeDocument/2006/relationships/hyperlink" Target="http://pbs.twimg.com/profile_images/819893690810253314/20fUw2DN_normal.jpg" TargetMode="External" /><Relationship Id="rId915" Type="http://schemas.openxmlformats.org/officeDocument/2006/relationships/hyperlink" Target="http://pbs.twimg.com/profile_images/544051593197268992/69hAO0kf_normal.jpeg" TargetMode="External" /><Relationship Id="rId916" Type="http://schemas.openxmlformats.org/officeDocument/2006/relationships/hyperlink" Target="http://pbs.twimg.com/profile_images/378800000794324726/5b8f189963a94d62de4482443657a625_normal.png" TargetMode="External" /><Relationship Id="rId917" Type="http://schemas.openxmlformats.org/officeDocument/2006/relationships/hyperlink" Target="http://pbs.twimg.com/profile_images/910450802820632576/ghYQeDJM_normal.jpg" TargetMode="External" /><Relationship Id="rId918" Type="http://schemas.openxmlformats.org/officeDocument/2006/relationships/hyperlink" Target="http://pbs.twimg.com/profile_images/753172246244560896/t8yzRVfh_normal.jpg" TargetMode="External" /><Relationship Id="rId919" Type="http://schemas.openxmlformats.org/officeDocument/2006/relationships/hyperlink" Target="http://pbs.twimg.com/profile_images/929413581824815104/4bQGeAHb_normal.jpg" TargetMode="External" /><Relationship Id="rId920" Type="http://schemas.openxmlformats.org/officeDocument/2006/relationships/hyperlink" Target="http://pbs.twimg.com/profile_images/464479910153551873/dWE2Fq2y_normal.jpeg" TargetMode="External" /><Relationship Id="rId921" Type="http://schemas.openxmlformats.org/officeDocument/2006/relationships/hyperlink" Target="https://twitter.com/leannrimes" TargetMode="External" /><Relationship Id="rId922" Type="http://schemas.openxmlformats.org/officeDocument/2006/relationships/hyperlink" Target="https://twitter.com/eddiecibrian" TargetMode="External" /><Relationship Id="rId923" Type="http://schemas.openxmlformats.org/officeDocument/2006/relationships/hyperlink" Target="https://twitter.com/alfaromeoracing" TargetMode="External" /><Relationship Id="rId924" Type="http://schemas.openxmlformats.org/officeDocument/2006/relationships/hyperlink" Target="https://twitter.com/charles_leclerc" TargetMode="External" /><Relationship Id="rId925" Type="http://schemas.openxmlformats.org/officeDocument/2006/relationships/hyperlink" Target="https://twitter.com/goalies119" TargetMode="External" /><Relationship Id="rId926" Type="http://schemas.openxmlformats.org/officeDocument/2006/relationships/hyperlink" Target="https://twitter.com/higuitarene" TargetMode="External" /><Relationship Id="rId927" Type="http://schemas.openxmlformats.org/officeDocument/2006/relationships/hyperlink" Target="https://twitter.com/ducatiuk" TargetMode="External" /><Relationship Id="rId928" Type="http://schemas.openxmlformats.org/officeDocument/2006/relationships/hyperlink" Target="https://twitter.com/movemberuk" TargetMode="External" /><Relationship Id="rId929" Type="http://schemas.openxmlformats.org/officeDocument/2006/relationships/hyperlink" Target="https://twitter.com/jayman0827" TargetMode="External" /><Relationship Id="rId930" Type="http://schemas.openxmlformats.org/officeDocument/2006/relationships/hyperlink" Target="https://twitter.com/mcwurology" TargetMode="External" /><Relationship Id="rId931" Type="http://schemas.openxmlformats.org/officeDocument/2006/relationships/hyperlink" Target="https://twitter.com/kuhnj30" TargetMode="External" /><Relationship Id="rId932" Type="http://schemas.openxmlformats.org/officeDocument/2006/relationships/hyperlink" Target="https://twitter.com/tw_mahesh" TargetMode="External" /><Relationship Id="rId933" Type="http://schemas.openxmlformats.org/officeDocument/2006/relationships/hyperlink" Target="https://twitter.com/kuahmel" TargetMode="External" /><Relationship Id="rId934" Type="http://schemas.openxmlformats.org/officeDocument/2006/relationships/hyperlink" Target="https://twitter.com/cctracey" TargetMode="External" /><Relationship Id="rId935" Type="http://schemas.openxmlformats.org/officeDocument/2006/relationships/hyperlink" Target="https://twitter.com/botthms" TargetMode="External" /><Relationship Id="rId936" Type="http://schemas.openxmlformats.org/officeDocument/2006/relationships/hyperlink" Target="https://twitter.com/d_s_c" TargetMode="External" /><Relationship Id="rId937" Type="http://schemas.openxmlformats.org/officeDocument/2006/relationships/hyperlink" Target="https://twitter.com/a2bmototraining" TargetMode="External" /><Relationship Id="rId938" Type="http://schemas.openxmlformats.org/officeDocument/2006/relationships/hyperlink" Target="https://twitter.com/woodsabergele" TargetMode="External" /><Relationship Id="rId939" Type="http://schemas.openxmlformats.org/officeDocument/2006/relationships/hyperlink" Target="https://twitter.com/robs83636775" TargetMode="External" /><Relationship Id="rId940" Type="http://schemas.openxmlformats.org/officeDocument/2006/relationships/hyperlink" Target="https://twitter.com/leannrimescib16" TargetMode="External" /><Relationship Id="rId941" Type="http://schemas.openxmlformats.org/officeDocument/2006/relationships/hyperlink" Target="https://twitter.com/creationtech" TargetMode="External" /><Relationship Id="rId942" Type="http://schemas.openxmlformats.org/officeDocument/2006/relationships/hyperlink" Target="https://twitter.com/imtschicago" TargetMode="External" /><Relationship Id="rId943" Type="http://schemas.openxmlformats.org/officeDocument/2006/relationships/hyperlink" Target="https://twitter.com/holinergroup" TargetMode="External" /><Relationship Id="rId944" Type="http://schemas.openxmlformats.org/officeDocument/2006/relationships/hyperlink" Target="https://twitter.com/brigittemunich" TargetMode="External" /><Relationship Id="rId945" Type="http://schemas.openxmlformats.org/officeDocument/2006/relationships/hyperlink" Target="https://twitter.com/vmuffatjeandet" TargetMode="External" /><Relationship Id="rId946" Type="http://schemas.openxmlformats.org/officeDocument/2006/relationships/hyperlink" Target="https://twitter.com/jazminholm" TargetMode="External" /><Relationship Id="rId947" Type="http://schemas.openxmlformats.org/officeDocument/2006/relationships/hyperlink" Target="https://twitter.com/mounetjulien" TargetMode="External" /><Relationship Id="rId948" Type="http://schemas.openxmlformats.org/officeDocument/2006/relationships/hyperlink" Target="https://twitter.com/drcnfzd" TargetMode="External" /><Relationship Id="rId949" Type="http://schemas.openxmlformats.org/officeDocument/2006/relationships/hyperlink" Target="https://twitter.com/jamilarizvi" TargetMode="External" /><Relationship Id="rId950" Type="http://schemas.openxmlformats.org/officeDocument/2006/relationships/hyperlink" Target="https://twitter.com/filesofdresden" TargetMode="External" /><Relationship Id="rId951" Type="http://schemas.openxmlformats.org/officeDocument/2006/relationships/hyperlink" Target="https://twitter.com/donwestley1" TargetMode="External" /><Relationship Id="rId952" Type="http://schemas.openxmlformats.org/officeDocument/2006/relationships/hyperlink" Target="https://twitter.com/bendixon20002" TargetMode="External" /><Relationship Id="rId953" Type="http://schemas.openxmlformats.org/officeDocument/2006/relationships/hyperlink" Target="https://twitter.com/vanbadham" TargetMode="External" /><Relationship Id="rId954" Type="http://schemas.openxmlformats.org/officeDocument/2006/relationships/hyperlink" Target="https://twitter.com/mtothaaz" TargetMode="External" /><Relationship Id="rId955" Type="http://schemas.openxmlformats.org/officeDocument/2006/relationships/hyperlink" Target="https://twitter.com/jazzytsent" TargetMode="External" /><Relationship Id="rId956" Type="http://schemas.openxmlformats.org/officeDocument/2006/relationships/hyperlink" Target="https://twitter.com/cleefhanger" TargetMode="External" /><Relationship Id="rId957" Type="http://schemas.openxmlformats.org/officeDocument/2006/relationships/hyperlink" Target="https://twitter.com/usofallido" TargetMode="External" /><Relationship Id="rId958" Type="http://schemas.openxmlformats.org/officeDocument/2006/relationships/hyperlink" Target="https://twitter.com/buenolovemos" TargetMode="External" /><Relationship Id="rId959" Type="http://schemas.openxmlformats.org/officeDocument/2006/relationships/hyperlink" Target="https://twitter.com/ronfsilva" TargetMode="External" /><Relationship Id="rId960" Type="http://schemas.openxmlformats.org/officeDocument/2006/relationships/hyperlink" Target="https://twitter.com/redpegmarketing" TargetMode="External" /><Relationship Id="rId961" Type="http://schemas.openxmlformats.org/officeDocument/2006/relationships/hyperlink" Target="https://twitter.com/estebanpilar10" TargetMode="External" /><Relationship Id="rId962" Type="http://schemas.openxmlformats.org/officeDocument/2006/relationships/hyperlink" Target="https://twitter.com/ceipsangil" TargetMode="External" /><Relationship Id="rId963" Type="http://schemas.openxmlformats.org/officeDocument/2006/relationships/hyperlink" Target="https://twitter.com/gocuar" TargetMode="External" /><Relationship Id="rId964" Type="http://schemas.openxmlformats.org/officeDocument/2006/relationships/hyperlink" Target="https://twitter.com/carlofabio1" TargetMode="External" /><Relationship Id="rId965" Type="http://schemas.openxmlformats.org/officeDocument/2006/relationships/hyperlink" Target="https://twitter.com/lionelmedia" TargetMode="External" /><Relationship Id="rId966" Type="http://schemas.openxmlformats.org/officeDocument/2006/relationships/hyperlink" Target="https://twitter.com/murphopolis" TargetMode="External" /><Relationship Id="rId967" Type="http://schemas.openxmlformats.org/officeDocument/2006/relationships/hyperlink" Target="https://twitter.com/guinnessus" TargetMode="External" /><Relationship Id="rId968" Type="http://schemas.openxmlformats.org/officeDocument/2006/relationships/hyperlink" Target="https://twitter.com/guinnessireland" TargetMode="External" /><Relationship Id="rId969" Type="http://schemas.openxmlformats.org/officeDocument/2006/relationships/hyperlink" Target="https://twitter.com/bliddan" TargetMode="External" /><Relationship Id="rId970" Type="http://schemas.openxmlformats.org/officeDocument/2006/relationships/hyperlink" Target="https://twitter.com/alysse_stasio" TargetMode="External" /><Relationship Id="rId971" Type="http://schemas.openxmlformats.org/officeDocument/2006/relationships/hyperlink" Target="https://twitter.com/hortonmotor" TargetMode="External" /><Relationship Id="rId972" Type="http://schemas.openxmlformats.org/officeDocument/2006/relationships/hyperlink" Target="https://twitter.com/jmesillett" TargetMode="External" /><Relationship Id="rId973" Type="http://schemas.openxmlformats.org/officeDocument/2006/relationships/hyperlink" Target="https://twitter.com/stejcb" TargetMode="External" /><Relationship Id="rId974" Type="http://schemas.openxmlformats.org/officeDocument/2006/relationships/hyperlink" Target="https://twitter.com/tjcoats" TargetMode="External" /><Relationship Id="rId975" Type="http://schemas.openxmlformats.org/officeDocument/2006/relationships/hyperlink" Target="https://twitter.com/vivekpillai4" TargetMode="External" /><Relationship Id="rId976" Type="http://schemas.openxmlformats.org/officeDocument/2006/relationships/hyperlink" Target="https://twitter.com/brycecat13" TargetMode="External" /><Relationship Id="rId977" Type="http://schemas.openxmlformats.org/officeDocument/2006/relationships/hyperlink" Target="https://twitter.com/drsknapp" TargetMode="External" /><Relationship Id="rId978" Type="http://schemas.openxmlformats.org/officeDocument/2006/relationships/hyperlink" Target="https://twitter.com/dominicpurcei" TargetMode="External" /><Relationship Id="rId979" Type="http://schemas.openxmlformats.org/officeDocument/2006/relationships/hyperlink" Target="https://twitter.com/eimor66" TargetMode="External" /><Relationship Id="rId980" Type="http://schemas.openxmlformats.org/officeDocument/2006/relationships/hyperlink" Target="https://twitter.com/joerogan" TargetMode="External" /><Relationship Id="rId981" Type="http://schemas.openxmlformats.org/officeDocument/2006/relationships/hyperlink" Target="https://twitter.com/1863football" TargetMode="External" /><Relationship Id="rId982" Type="http://schemas.openxmlformats.org/officeDocument/2006/relationships/hyperlink" Target="https://twitter.com/gestoertebeker" TargetMode="External" /><Relationship Id="rId983" Type="http://schemas.openxmlformats.org/officeDocument/2006/relationships/hyperlink" Target="https://twitter.com/krischanprivat" TargetMode="External" /><Relationship Id="rId984" Type="http://schemas.openxmlformats.org/officeDocument/2006/relationships/hyperlink" Target="https://twitter.com/herreberhardt" TargetMode="External" /><Relationship Id="rId985" Type="http://schemas.openxmlformats.org/officeDocument/2006/relationships/hyperlink" Target="https://twitter.com/tomo_matsushima" TargetMode="External" /><Relationship Id="rId986" Type="http://schemas.openxmlformats.org/officeDocument/2006/relationships/hyperlink" Target="https://twitter.com/movemberjp" TargetMode="External" /><Relationship Id="rId987" Type="http://schemas.openxmlformats.org/officeDocument/2006/relationships/hyperlink" Target="https://twitter.com/albator7438" TargetMode="External" /><Relationship Id="rId988" Type="http://schemas.openxmlformats.org/officeDocument/2006/relationships/hyperlink" Target="https://twitter.com/trevorbranton" TargetMode="External" /><Relationship Id="rId989" Type="http://schemas.openxmlformats.org/officeDocument/2006/relationships/hyperlink" Target="https://twitter.com/jeremyclarkson" TargetMode="External" /><Relationship Id="rId990" Type="http://schemas.openxmlformats.org/officeDocument/2006/relationships/hyperlink" Target="https://twitter.com/mexicogp" TargetMode="External" /><Relationship Id="rId991" Type="http://schemas.openxmlformats.org/officeDocument/2006/relationships/hyperlink" Target="https://twitter.com/hillf1" TargetMode="External" /><Relationship Id="rId992" Type="http://schemas.openxmlformats.org/officeDocument/2006/relationships/hyperlink" Target="https://twitter.com/crazyho00313839" TargetMode="External" /><Relationship Id="rId993" Type="http://schemas.openxmlformats.org/officeDocument/2006/relationships/hyperlink" Target="https://twitter.com/movemberireland" TargetMode="External" /><Relationship Id="rId994" Type="http://schemas.openxmlformats.org/officeDocument/2006/relationships/hyperlink" Target="https://twitter.com/therock" TargetMode="External" /><Relationship Id="rId995" Type="http://schemas.openxmlformats.org/officeDocument/2006/relationships/hyperlink" Target="https://twitter.com/bethunemaurice" TargetMode="External" /><Relationship Id="rId996" Type="http://schemas.openxmlformats.org/officeDocument/2006/relationships/hyperlink" Target="https://twitter.com/chrisbeattie40" TargetMode="External" /><Relationship Id="rId997" Type="http://schemas.openxmlformats.org/officeDocument/2006/relationships/hyperlink" Target="https://twitter.com/nickfrendo" TargetMode="External" /><Relationship Id="rId998" Type="http://schemas.openxmlformats.org/officeDocument/2006/relationships/hyperlink" Target="https://twitter.com/samtalkssex" TargetMode="External" /><Relationship Id="rId999" Type="http://schemas.openxmlformats.org/officeDocument/2006/relationships/hyperlink" Target="https://twitter.com/elvinbox" TargetMode="External" /><Relationship Id="rId1000" Type="http://schemas.openxmlformats.org/officeDocument/2006/relationships/hyperlink" Target="https://twitter.com/smchstrack" TargetMode="External" /><Relationship Id="rId1001" Type="http://schemas.openxmlformats.org/officeDocument/2006/relationships/hyperlink" Target="https://twitter.com/iminbreeder" TargetMode="External" /><Relationship Id="rId1002" Type="http://schemas.openxmlformats.org/officeDocument/2006/relationships/hyperlink" Target="https://twitter.com/mhrashman" TargetMode="External" /><Relationship Id="rId1003" Type="http://schemas.openxmlformats.org/officeDocument/2006/relationships/hyperlink" Target="https://twitter.com/yorkscatrescue" TargetMode="External" /><Relationship Id="rId1004" Type="http://schemas.openxmlformats.org/officeDocument/2006/relationships/hyperlink" Target="https://twitter.com/susancalman" TargetMode="External" /><Relationship Id="rId1005" Type="http://schemas.openxmlformats.org/officeDocument/2006/relationships/hyperlink" Target="https://twitter.com/steven_g_martin" TargetMode="External" /><Relationship Id="rId1006" Type="http://schemas.openxmlformats.org/officeDocument/2006/relationships/hyperlink" Target="https://twitter.com/mobroscot" TargetMode="External" /><Relationship Id="rId1007" Type="http://schemas.openxmlformats.org/officeDocument/2006/relationships/hyperlink" Target="https://twitter.com/engineertr1g" TargetMode="External" /><Relationship Id="rId1008" Type="http://schemas.openxmlformats.org/officeDocument/2006/relationships/hyperlink" Target="https://twitter.com/wolf_inthewilds" TargetMode="External" /><Relationship Id="rId1009" Type="http://schemas.openxmlformats.org/officeDocument/2006/relationships/hyperlink" Target="https://twitter.com/donald26637137" TargetMode="External" /><Relationship Id="rId1010" Type="http://schemas.openxmlformats.org/officeDocument/2006/relationships/hyperlink" Target="https://twitter.com/charlie69446075" TargetMode="External" /><Relationship Id="rId1011" Type="http://schemas.openxmlformats.org/officeDocument/2006/relationships/hyperlink" Target="https://twitter.com/annebreakeyhart" TargetMode="External" /><Relationship Id="rId1012" Type="http://schemas.openxmlformats.org/officeDocument/2006/relationships/hyperlink" Target="https://twitter.com/scottco" TargetMode="External" /><Relationship Id="rId1013" Type="http://schemas.openxmlformats.org/officeDocument/2006/relationships/hyperlink" Target="https://twitter.com/barbhairshop" TargetMode="External" /><Relationship Id="rId1014" Type="http://schemas.openxmlformats.org/officeDocument/2006/relationships/hyperlink" Target="https://twitter.com/martacuellar4" TargetMode="External" /><Relationship Id="rId1015" Type="http://schemas.openxmlformats.org/officeDocument/2006/relationships/hyperlink" Target="https://twitter.com/alex_muc86" TargetMode="External" /><Relationship Id="rId1016" Type="http://schemas.openxmlformats.org/officeDocument/2006/relationships/hyperlink" Target="https://twitter.com/nurdertim" TargetMode="External" /><Relationship Id="rId1017" Type="http://schemas.openxmlformats.org/officeDocument/2006/relationships/hyperlink" Target="https://twitter.com/isabelmarinero" TargetMode="External" /><Relationship Id="rId1018" Type="http://schemas.openxmlformats.org/officeDocument/2006/relationships/hyperlink" Target="https://twitter.com/devxvda" TargetMode="External" /><Relationship Id="rId1019" Type="http://schemas.openxmlformats.org/officeDocument/2006/relationships/hyperlink" Target="https://twitter.com/thegymgroup" TargetMode="External" /><Relationship Id="rId1020" Type="http://schemas.openxmlformats.org/officeDocument/2006/relationships/hyperlink" Target="https://twitter.com/dangeezer3" TargetMode="External" /><Relationship Id="rId1021" Type="http://schemas.openxmlformats.org/officeDocument/2006/relationships/hyperlink" Target="https://twitter.com/mannanzaheer" TargetMode="External" /><Relationship Id="rId1022" Type="http://schemas.openxmlformats.org/officeDocument/2006/relationships/hyperlink" Target="https://twitter.com/nakvitazi" TargetMode="External" /><Relationship Id="rId1023" Type="http://schemas.openxmlformats.org/officeDocument/2006/relationships/hyperlink" Target="https://twitter.com/tomastpcosta" TargetMode="External" /><Relationship Id="rId1024" Type="http://schemas.openxmlformats.org/officeDocument/2006/relationships/hyperlink" Target="https://twitter.com/charl" TargetMode="External" /><Relationship Id="rId1025" Type="http://schemas.openxmlformats.org/officeDocument/2006/relationships/hyperlink" Target="https://twitter.com/link_mag" TargetMode="External" /><Relationship Id="rId1026" Type="http://schemas.openxmlformats.org/officeDocument/2006/relationships/hyperlink" Target="https://twitter.com/bpoolmusicrun" TargetMode="External" /><Relationship Id="rId1027" Type="http://schemas.openxmlformats.org/officeDocument/2006/relationships/hyperlink" Target="https://twitter.com/havebike" TargetMode="External" /><Relationship Id="rId1028" Type="http://schemas.openxmlformats.org/officeDocument/2006/relationships/hyperlink" Target="https://twitter.com/artstmi" TargetMode="External" /><Relationship Id="rId1029" Type="http://schemas.openxmlformats.org/officeDocument/2006/relationships/hyperlink" Target="https://twitter.com/mymazinlife" TargetMode="External" /><Relationship Id="rId1030" Type="http://schemas.openxmlformats.org/officeDocument/2006/relationships/hyperlink" Target="https://twitter.com/unrulyco" TargetMode="External" /><Relationship Id="rId1031" Type="http://schemas.openxmlformats.org/officeDocument/2006/relationships/hyperlink" Target="https://twitter.com/iabuk" TargetMode="External" /><Relationship Id="rId1032" Type="http://schemas.openxmlformats.org/officeDocument/2006/relationships/hyperlink" Target="https://twitter.com/newsuk" TargetMode="External" /><Relationship Id="rId1033" Type="http://schemas.openxmlformats.org/officeDocument/2006/relationships/hyperlink" Target="https://twitter.com/acredite_co" TargetMode="External" /><Relationship Id="rId1034" Type="http://schemas.openxmlformats.org/officeDocument/2006/relationships/hyperlink" Target="https://twitter.com/rtmonson" TargetMode="External" /><Relationship Id="rId1035" Type="http://schemas.openxmlformats.org/officeDocument/2006/relationships/hyperlink" Target="https://twitter.com/matt_dumba" TargetMode="External" /><Relationship Id="rId1036" Type="http://schemas.openxmlformats.org/officeDocument/2006/relationships/hyperlink" Target="https://twitter.com/bunckie" TargetMode="External" /><Relationship Id="rId1037" Type="http://schemas.openxmlformats.org/officeDocument/2006/relationships/hyperlink" Target="https://twitter.com/ecuadordon" TargetMode="External" /><Relationship Id="rId1038" Type="http://schemas.openxmlformats.org/officeDocument/2006/relationships/hyperlink" Target="https://twitter.com/thebeardadvent" TargetMode="External" /><Relationship Id="rId1039" Type="http://schemas.openxmlformats.org/officeDocument/2006/relationships/hyperlink" Target="https://twitter.com/nsrasta" TargetMode="External" /><Relationship Id="rId1040" Type="http://schemas.openxmlformats.org/officeDocument/2006/relationships/hyperlink" Target="https://twitter.com/ruby_redsky" TargetMode="External" /><Relationship Id="rId1041" Type="http://schemas.openxmlformats.org/officeDocument/2006/relationships/hyperlink" Target="https://twitter.com/happydogsocial" TargetMode="External" /><Relationship Id="rId1042" Type="http://schemas.openxmlformats.org/officeDocument/2006/relationships/hyperlink" Target="https://twitter.com/blackdiamondbdn" TargetMode="External" /><Relationship Id="rId1043" Type="http://schemas.openxmlformats.org/officeDocument/2006/relationships/hyperlink" Target="https://twitter.com/zorro_7cu" TargetMode="External" /><Relationship Id="rId1044" Type="http://schemas.openxmlformats.org/officeDocument/2006/relationships/hyperlink" Target="https://twitter.com/blueskieschina" TargetMode="External" /><Relationship Id="rId1045" Type="http://schemas.openxmlformats.org/officeDocument/2006/relationships/hyperlink" Target="https://twitter.com/maggiesmersey" TargetMode="External" /><Relationship Id="rId1046" Type="http://schemas.openxmlformats.org/officeDocument/2006/relationships/hyperlink" Target="https://twitter.com/gpsconsultingco" TargetMode="External" /><Relationship Id="rId1047" Type="http://schemas.openxmlformats.org/officeDocument/2006/relationships/hyperlink" Target="https://twitter.com/chaonaut" TargetMode="External" /><Relationship Id="rId1048" Type="http://schemas.openxmlformats.org/officeDocument/2006/relationships/hyperlink" Target="https://twitter.com/frunk_1138" TargetMode="External" /><Relationship Id="rId1049" Type="http://schemas.openxmlformats.org/officeDocument/2006/relationships/hyperlink" Target="https://twitter.com/remyvanmannekes" TargetMode="External" /><Relationship Id="rId1050" Type="http://schemas.openxmlformats.org/officeDocument/2006/relationships/hyperlink" Target="https://twitter.com/fmp0ja" TargetMode="External" /><Relationship Id="rId1051" Type="http://schemas.openxmlformats.org/officeDocument/2006/relationships/hyperlink" Target="https://twitter.com/gainhealthcamp" TargetMode="External" /><Relationship Id="rId1052" Type="http://schemas.openxmlformats.org/officeDocument/2006/relationships/hyperlink" Target="https://twitter.com/dinfomall" TargetMode="External" /><Relationship Id="rId1053" Type="http://schemas.openxmlformats.org/officeDocument/2006/relationships/hyperlink" Target="https://twitter.com/game_devbot" TargetMode="External" /><Relationship Id="rId1054" Type="http://schemas.openxmlformats.org/officeDocument/2006/relationships/hyperlink" Target="https://twitter.com/pasys" TargetMode="External" /><Relationship Id="rId1055" Type="http://schemas.openxmlformats.org/officeDocument/2006/relationships/hyperlink" Target="https://twitter.com/stevedickernl" TargetMode="External" /><Relationship Id="rId1056" Type="http://schemas.openxmlformats.org/officeDocument/2006/relationships/hyperlink" Target="https://twitter.com/lievschreiber" TargetMode="External" /><Relationship Id="rId1057" Type="http://schemas.openxmlformats.org/officeDocument/2006/relationships/hyperlink" Target="https://twitter.com/dwancherry" TargetMode="External" /><Relationship Id="rId1058" Type="http://schemas.openxmlformats.org/officeDocument/2006/relationships/hyperlink" Target="https://twitter.com/tape_business" TargetMode="External" /><Relationship Id="rId1059" Type="http://schemas.openxmlformats.org/officeDocument/2006/relationships/hyperlink" Target="https://twitter.com/evwanttobe" TargetMode="External" /><Relationship Id="rId1060" Type="http://schemas.openxmlformats.org/officeDocument/2006/relationships/hyperlink" Target="https://twitter.com/elonmusk" TargetMode="External" /><Relationship Id="rId1061" Type="http://schemas.openxmlformats.org/officeDocument/2006/relationships/hyperlink" Target="https://twitter.com/_cloudsolutions" TargetMode="External" /><Relationship Id="rId1062" Type="http://schemas.openxmlformats.org/officeDocument/2006/relationships/hyperlink" Target="https://twitter.com/alybnorah" TargetMode="External" /><Relationship Id="rId1063" Type="http://schemas.openxmlformats.org/officeDocument/2006/relationships/hyperlink" Target="https://twitter.com/dmahonesq" TargetMode="External" /><Relationship Id="rId1064" Type="http://schemas.openxmlformats.org/officeDocument/2006/relationships/hyperlink" Target="https://twitter.com/crouchendplayrs" TargetMode="External" /><Relationship Id="rId1065" Type="http://schemas.openxmlformats.org/officeDocument/2006/relationships/hyperlink" Target="https://twitter.com/denizelevett" TargetMode="External" /><Relationship Id="rId1066" Type="http://schemas.openxmlformats.org/officeDocument/2006/relationships/hyperlink" Target="https://twitter.com/juanisidro" TargetMode="External" /><Relationship Id="rId1067" Type="http://schemas.openxmlformats.org/officeDocument/2006/relationships/hyperlink" Target="https://twitter.com/swrve_inc" TargetMode="External" /><Relationship Id="rId1068" Type="http://schemas.openxmlformats.org/officeDocument/2006/relationships/hyperlink" Target="https://twitter.com/oracle" TargetMode="External" /><Relationship Id="rId1069" Type="http://schemas.openxmlformats.org/officeDocument/2006/relationships/hyperlink" Target="https://twitter.com/nogwashere" TargetMode="External" /><Relationship Id="rId1070" Type="http://schemas.openxmlformats.org/officeDocument/2006/relationships/hyperlink" Target="https://twitter.com/rebequah1" TargetMode="External" /><Relationship Id="rId1071" Type="http://schemas.openxmlformats.org/officeDocument/2006/relationships/hyperlink" Target="https://twitter.com/alisonbirtle" TargetMode="External" /><Relationship Id="rId1072" Type="http://schemas.openxmlformats.org/officeDocument/2006/relationships/hyperlink" Target="https://twitter.com/dhr" TargetMode="External" /><Relationship Id="rId1073" Type="http://schemas.openxmlformats.org/officeDocument/2006/relationships/hyperlink" Target="https://twitter.com/mutual_master" TargetMode="External" /><Relationship Id="rId1074" Type="http://schemas.openxmlformats.org/officeDocument/2006/relationships/hyperlink" Target="https://twitter.com/dclark3105" TargetMode="External" /><Relationship Id="rId1075" Type="http://schemas.openxmlformats.org/officeDocument/2006/relationships/hyperlink" Target="https://twitter.com/christiesinc" TargetMode="External" /><Relationship Id="rId1076" Type="http://schemas.openxmlformats.org/officeDocument/2006/relationships/hyperlink" Target="https://twitter.com/pcfnews" TargetMode="External" /><Relationship Id="rId1077" Type="http://schemas.openxmlformats.org/officeDocument/2006/relationships/hyperlink" Target="https://twitter.com/zerocancer" TargetMode="External" /><Relationship Id="rId1078" Type="http://schemas.openxmlformats.org/officeDocument/2006/relationships/hyperlink" Target="https://twitter.com/prostateuk" TargetMode="External" /><Relationship Id="rId1079" Type="http://schemas.openxmlformats.org/officeDocument/2006/relationships/hyperlink" Target="https://twitter.com/chrisjcoates" TargetMode="External" /><Relationship Id="rId1080" Type="http://schemas.openxmlformats.org/officeDocument/2006/relationships/hyperlink" Target="https://twitter.com/thetimes" TargetMode="External" /><Relationship Id="rId1081" Type="http://schemas.openxmlformats.org/officeDocument/2006/relationships/hyperlink" Target="https://twitter.com/smyth_chris" TargetMode="External" /><Relationship Id="rId1082" Type="http://schemas.openxmlformats.org/officeDocument/2006/relationships/hyperlink" Target="https://twitter.com/hanleyontheball" TargetMode="External" /><Relationship Id="rId1083" Type="http://schemas.openxmlformats.org/officeDocument/2006/relationships/hyperlink" Target="https://twitter.com/jpearso13006496" TargetMode="External" /><Relationship Id="rId1084" Type="http://schemas.openxmlformats.org/officeDocument/2006/relationships/hyperlink" Target="https://twitter.com/27orchard" TargetMode="External" /><Relationship Id="rId1085" Type="http://schemas.openxmlformats.org/officeDocument/2006/relationships/hyperlink" Target="https://twitter.com/sifktka" TargetMode="External" /><Relationship Id="rId1086" Type="http://schemas.openxmlformats.org/officeDocument/2006/relationships/hyperlink" Target="https://twitter.com/news9tweets" TargetMode="External" /><Relationship Id="rId1087" Type="http://schemas.openxmlformats.org/officeDocument/2006/relationships/hyperlink" Target="https://twitter.com/thilakhr" TargetMode="External" /><Relationship Id="rId1088" Type="http://schemas.openxmlformats.org/officeDocument/2006/relationships/hyperlink" Target="https://twitter.com/dramirkhangp" TargetMode="External" /><Relationship Id="rId1089" Type="http://schemas.openxmlformats.org/officeDocument/2006/relationships/hyperlink" Target="https://twitter.com/silverhiker1" TargetMode="External" /><Relationship Id="rId1090" Type="http://schemas.openxmlformats.org/officeDocument/2006/relationships/hyperlink" Target="https://twitter.com/ashleybanjo" TargetMode="External" /><Relationship Id="rId1091" Type="http://schemas.openxmlformats.org/officeDocument/2006/relationships/hyperlink" Target="https://twitter.com/chrispedlar1" TargetMode="External" /><Relationship Id="rId1092" Type="http://schemas.openxmlformats.org/officeDocument/2006/relationships/hyperlink" Target="https://twitter.com/smallmandebbie" TargetMode="External" /><Relationship Id="rId1093" Type="http://schemas.openxmlformats.org/officeDocument/2006/relationships/hyperlink" Target="https://twitter.com/timesforrhymes" TargetMode="External" /><Relationship Id="rId1094" Type="http://schemas.openxmlformats.org/officeDocument/2006/relationships/hyperlink" Target="https://twitter.com/grasmerevillage" TargetMode="External" /><Relationship Id="rId1095" Type="http://schemas.openxmlformats.org/officeDocument/2006/relationships/hyperlink" Target="https://twitter.com/rvgrasmere" TargetMode="External" /><Relationship Id="rId1096" Type="http://schemas.openxmlformats.org/officeDocument/2006/relationships/hyperlink" Target="https://twitter.com/ryanfaz111" TargetMode="External" /><Relationship Id="rId1097" Type="http://schemas.openxmlformats.org/officeDocument/2006/relationships/hyperlink" Target="https://twitter.com/zenandparis" TargetMode="External" /><Relationship Id="rId1098" Type="http://schemas.openxmlformats.org/officeDocument/2006/relationships/hyperlink" Target="https://twitter.com/coutts1" TargetMode="External" /><Relationship Id="rId1099" Type="http://schemas.openxmlformats.org/officeDocument/2006/relationships/hyperlink" Target="https://twitter.com/dawnbigley2" TargetMode="External" /><Relationship Id="rId1100" Type="http://schemas.openxmlformats.org/officeDocument/2006/relationships/hyperlink" Target="https://twitter.com/cumbriazen" TargetMode="External" /><Relationship Id="rId1101" Type="http://schemas.openxmlformats.org/officeDocument/2006/relationships/hyperlink" Target="https://twitter.com/antbigley" TargetMode="External" /><Relationship Id="rId1102" Type="http://schemas.openxmlformats.org/officeDocument/2006/relationships/hyperlink" Target="https://twitter.com/rokelaurence" TargetMode="External" /><Relationship Id="rId1103" Type="http://schemas.openxmlformats.org/officeDocument/2006/relationships/hyperlink" Target="https://twitter.com/campaignkate" TargetMode="External" /><Relationship Id="rId1104" Type="http://schemas.openxmlformats.org/officeDocument/2006/relationships/hyperlink" Target="https://twitter.com/thewilliethorne" TargetMode="External" /><Relationship Id="rId1105" Type="http://schemas.openxmlformats.org/officeDocument/2006/relationships/hyperlink" Target="https://twitter.com/dhrishikesh" TargetMode="External" /><Relationship Id="rId1106" Type="http://schemas.openxmlformats.org/officeDocument/2006/relationships/hyperlink" Target="https://twitter.com/aaroncumminsnhs" TargetMode="External" /><Relationship Id="rId1107" Type="http://schemas.openxmlformats.org/officeDocument/2006/relationships/hyperlink" Target="https://twitter.com/steeplechasing" TargetMode="External" /><Relationship Id="rId1108" Type="http://schemas.openxmlformats.org/officeDocument/2006/relationships/hyperlink" Target="https://twitter.com/martina" TargetMode="External" /><Relationship Id="rId1109" Type="http://schemas.openxmlformats.org/officeDocument/2006/relationships/hyperlink" Target="https://twitter.com/theironladyruns" TargetMode="External" /><Relationship Id="rId1110" Type="http://schemas.openxmlformats.org/officeDocument/2006/relationships/hyperlink" Target="https://twitter.com/ceoprostateuk" TargetMode="External" /><Relationship Id="rId1111" Type="http://schemas.openxmlformats.org/officeDocument/2006/relationships/hyperlink" Target="https://twitter.com/prostateukprofs" TargetMode="External" /><Relationship Id="rId1112" Type="http://schemas.openxmlformats.org/officeDocument/2006/relationships/hyperlink" Target="https://twitter.com/simonmdlord" TargetMode="External" /><Relationship Id="rId1113" Type="http://schemas.openxmlformats.org/officeDocument/2006/relationships/hyperlink" Target="https://twitter.com/veerhercules" TargetMode="External" /><Relationship Id="rId1114" Type="http://schemas.openxmlformats.org/officeDocument/2006/relationships/hyperlink" Target="https://twitter.com/shivsena4maha" TargetMode="External" /><Relationship Id="rId1115" Type="http://schemas.openxmlformats.org/officeDocument/2006/relationships/hyperlink" Target="https://twitter.com/shivsenart" TargetMode="External" /><Relationship Id="rId1116" Type="http://schemas.openxmlformats.org/officeDocument/2006/relationships/hyperlink" Target="https://twitter.com/drseshinde" TargetMode="External" /><Relationship Id="rId1117" Type="http://schemas.openxmlformats.org/officeDocument/2006/relationships/hyperlink" Target="https://twitter.com/mieknathshinde" TargetMode="External" /><Relationship Id="rId1118" Type="http://schemas.openxmlformats.org/officeDocument/2006/relationships/hyperlink" Target="https://twitter.com/adityathackeray" TargetMode="External" /><Relationship Id="rId1119" Type="http://schemas.openxmlformats.org/officeDocument/2006/relationships/hyperlink" Target="https://twitter.com/uddhavthackeray" TargetMode="External" /><Relationship Id="rId1120" Type="http://schemas.openxmlformats.org/officeDocument/2006/relationships/hyperlink" Target="https://twitter.com/shivsena" TargetMode="External" /><Relationship Id="rId1121" Type="http://schemas.openxmlformats.org/officeDocument/2006/relationships/hyperlink" Target="https://twitter.com/unhumanrights" TargetMode="External" /><Relationship Id="rId1122" Type="http://schemas.openxmlformats.org/officeDocument/2006/relationships/hyperlink" Target="https://twitter.com/bjp4mp" TargetMode="External" /><Relationship Id="rId1123" Type="http://schemas.openxmlformats.org/officeDocument/2006/relationships/hyperlink" Target="https://twitter.com/bjplive" TargetMode="External" /><Relationship Id="rId1124" Type="http://schemas.openxmlformats.org/officeDocument/2006/relationships/hyperlink" Target="https://twitter.com/bjp4up" TargetMode="External" /><Relationship Id="rId1125" Type="http://schemas.openxmlformats.org/officeDocument/2006/relationships/hyperlink" Target="https://twitter.com/bjp4delhi" TargetMode="External" /><Relationship Id="rId1126" Type="http://schemas.openxmlformats.org/officeDocument/2006/relationships/hyperlink" Target="https://twitter.com/bjp4maharashtra" TargetMode="External" /><Relationship Id="rId1127" Type="http://schemas.openxmlformats.org/officeDocument/2006/relationships/hyperlink" Target="https://twitter.com/bjp4india" TargetMode="External" /><Relationship Id="rId1128" Type="http://schemas.openxmlformats.org/officeDocument/2006/relationships/hyperlink" Target="https://twitter.com/eknathkhadsebjp" TargetMode="External" /><Relationship Id="rId1129" Type="http://schemas.openxmlformats.org/officeDocument/2006/relationships/hyperlink" Target="https://twitter.com/harinarayanbjp" TargetMode="External" /><Relationship Id="rId1130" Type="http://schemas.openxmlformats.org/officeDocument/2006/relationships/hyperlink" Target="https://twitter.com/anshulv16011813" TargetMode="External" /><Relationship Id="rId1131" Type="http://schemas.openxmlformats.org/officeDocument/2006/relationships/hyperlink" Target="https://twitter.com/drdineshbjp" TargetMode="External" /><Relationship Id="rId1132" Type="http://schemas.openxmlformats.org/officeDocument/2006/relationships/hyperlink" Target="https://twitter.com/vasundharabjp" TargetMode="External" /><Relationship Id="rId1133" Type="http://schemas.openxmlformats.org/officeDocument/2006/relationships/hyperlink" Target="https://twitter.com/shweta_shalini" TargetMode="External" /><Relationship Id="rId1134" Type="http://schemas.openxmlformats.org/officeDocument/2006/relationships/hyperlink" Target="https://twitter.com/fadnavis_amruta" TargetMode="External" /><Relationship Id="rId1135" Type="http://schemas.openxmlformats.org/officeDocument/2006/relationships/hyperlink" Target="https://twitter.com/dev_fadnavis" TargetMode="External" /><Relationship Id="rId1136" Type="http://schemas.openxmlformats.org/officeDocument/2006/relationships/hyperlink" Target="https://twitter.com/cmomaharashtra" TargetMode="External" /><Relationship Id="rId1137" Type="http://schemas.openxmlformats.org/officeDocument/2006/relationships/hyperlink" Target="https://twitter.com/gurudawalmalik" TargetMode="External" /><Relationship Id="rId1138" Type="http://schemas.openxmlformats.org/officeDocument/2006/relationships/hyperlink" Target="https://twitter.com/puddledpete" TargetMode="External" /><Relationship Id="rId1139" Type="http://schemas.openxmlformats.org/officeDocument/2006/relationships/hyperlink" Target="https://twitter.com/shelagh07" TargetMode="External" /><Relationship Id="rId1140" Type="http://schemas.openxmlformats.org/officeDocument/2006/relationships/hyperlink" Target="https://twitter.com/philipdrinkwat6" TargetMode="External" /><Relationship Id="rId1141" Type="http://schemas.openxmlformats.org/officeDocument/2006/relationships/hyperlink" Target="https://twitter.com/jennymcaleese" TargetMode="External" /><Relationship Id="rId1142" Type="http://schemas.openxmlformats.org/officeDocument/2006/relationships/hyperlink" Target="https://twitter.com/godaddydave" TargetMode="External" /><Relationship Id="rId1143" Type="http://schemas.openxmlformats.org/officeDocument/2006/relationships/hyperlink" Target="https://twitter.com/brettkurland" TargetMode="External" /><Relationship Id="rId1144" Type="http://schemas.openxmlformats.org/officeDocument/2006/relationships/hyperlink" Target="https://twitter.com/tylerpaley" TargetMode="External" /><Relationship Id="rId1145" Type="http://schemas.openxmlformats.org/officeDocument/2006/relationships/hyperlink" Target="https://twitter.com/hstmovemberfest" TargetMode="External" /><Relationship Id="rId1146" Type="http://schemas.openxmlformats.org/officeDocument/2006/relationships/hyperlink" Target="https://twitter.com/shievsh" TargetMode="External" /><Relationship Id="rId1147" Type="http://schemas.openxmlformats.org/officeDocument/2006/relationships/hyperlink" Target="https://twitter.com/movemberaus" TargetMode="External" /><Relationship Id="rId1148" Type="http://schemas.openxmlformats.org/officeDocument/2006/relationships/hyperlink" Target="https://twitter.com/firassiddiqui1" TargetMode="External" /><Relationship Id="rId1149" Type="http://schemas.openxmlformats.org/officeDocument/2006/relationships/hyperlink" Target="https://twitter.com/feed_your_beard" TargetMode="External" /><Relationship Id="rId1150" Type="http://schemas.openxmlformats.org/officeDocument/2006/relationships/hyperlink" Target="https://twitter.com/indianbeard" TargetMode="External" /><Relationship Id="rId1151" Type="http://schemas.openxmlformats.org/officeDocument/2006/relationships/hyperlink" Target="https://twitter.com/brocode4men" TargetMode="External" /><Relationship Id="rId1152" Type="http://schemas.openxmlformats.org/officeDocument/2006/relationships/hyperlink" Target="https://twitter.com/mrsprostate" TargetMode="External" /><Relationship Id="rId1153" Type="http://schemas.openxmlformats.org/officeDocument/2006/relationships/hyperlink" Target="https://twitter.com/kazzawilk" TargetMode="External" /><Relationship Id="rId1154" Type="http://schemas.openxmlformats.org/officeDocument/2006/relationships/hyperlink" Target="https://twitter.com/itaysternberg" TargetMode="External" /><Relationship Id="rId1155" Type="http://schemas.openxmlformats.org/officeDocument/2006/relationships/hyperlink" Target="https://twitter.com/michellebull4" TargetMode="External" /><Relationship Id="rId1156" Type="http://schemas.openxmlformats.org/officeDocument/2006/relationships/hyperlink" Target="https://twitter.com/drtevaho" TargetMode="External" /><Relationship Id="rId1157" Type="http://schemas.openxmlformats.org/officeDocument/2006/relationships/hyperlink" Target="https://twitter.com/darrenchaplin74" TargetMode="External" /><Relationship Id="rId1158" Type="http://schemas.openxmlformats.org/officeDocument/2006/relationships/hyperlink" Target="https://twitter.com/duncombesue" TargetMode="External" /><Relationship Id="rId1159" Type="http://schemas.openxmlformats.org/officeDocument/2006/relationships/hyperlink" Target="https://twitter.com/electronicarts" TargetMode="External" /><Relationship Id="rId1160" Type="http://schemas.openxmlformats.org/officeDocument/2006/relationships/hyperlink" Target="https://twitter.com/faynski" TargetMode="External" /><Relationship Id="rId1161" Type="http://schemas.openxmlformats.org/officeDocument/2006/relationships/hyperlink" Target="https://twitter.com/aquablation" TargetMode="External" /><Relationship Id="rId1162" Type="http://schemas.openxmlformats.org/officeDocument/2006/relationships/hyperlink" Target="https://twitter.com/asklepiosgruppe" TargetMode="External" /><Relationship Id="rId1163" Type="http://schemas.openxmlformats.org/officeDocument/2006/relationships/hyperlink" Target="https://twitter.com/bijeshc" TargetMode="External" /><Relationship Id="rId1164" Type="http://schemas.openxmlformats.org/officeDocument/2006/relationships/hyperlink" Target="https://twitter.com/thorsten_bach" TargetMode="External" /><Relationship Id="rId1165" Type="http://schemas.openxmlformats.org/officeDocument/2006/relationships/hyperlink" Target="https://twitter.com/dfkuki" TargetMode="External" /><Relationship Id="rId1166" Type="http://schemas.openxmlformats.org/officeDocument/2006/relationships/hyperlink" Target="https://twitter.com/paulpanabaker" TargetMode="External" /><Relationship Id="rId1167" Type="http://schemas.openxmlformats.org/officeDocument/2006/relationships/hyperlink" Target="https://twitter.com/crowleysdfk" TargetMode="External" /><Relationship Id="rId1168" Type="http://schemas.openxmlformats.org/officeDocument/2006/relationships/hyperlink" Target="https://twitter.com/pedro_gaveston" TargetMode="External" /><Relationship Id="rId1169" Type="http://schemas.openxmlformats.org/officeDocument/2006/relationships/hyperlink" Target="https://twitter.com/pokasoltes" TargetMode="External" /><Relationship Id="rId1170" Type="http://schemas.openxmlformats.org/officeDocument/2006/relationships/hyperlink" Target="https://twitter.com/masculinismoesp" TargetMode="External" /><Relationship Id="rId1171" Type="http://schemas.openxmlformats.org/officeDocument/2006/relationships/hyperlink" Target="https://twitter.com/nuadamedical" TargetMode="External" /><Relationship Id="rId1172" Type="http://schemas.openxmlformats.org/officeDocument/2006/relationships/hyperlink" Target="https://twitter.com/prostateexperts" TargetMode="External" /><Relationship Id="rId1173" Type="http://schemas.openxmlformats.org/officeDocument/2006/relationships/hyperlink" Target="https://twitter.com/justinnagle74" TargetMode="External" /><Relationship Id="rId1174" Type="http://schemas.openxmlformats.org/officeDocument/2006/relationships/hyperlink" Target="https://twitter.com/fotosaad" TargetMode="External" /><Relationship Id="rId1175" Type="http://schemas.openxmlformats.org/officeDocument/2006/relationships/hyperlink" Target="https://twitter.com/nilsbjorkman" TargetMode="External" /><Relationship Id="rId1176" Type="http://schemas.openxmlformats.org/officeDocument/2006/relationships/hyperlink" Target="https://twitter.com/niklasa24" TargetMode="External" /><Relationship Id="rId1177" Type="http://schemas.openxmlformats.org/officeDocument/2006/relationships/hyperlink" Target="https://twitter.com/fimpen20" TargetMode="External" /><Relationship Id="rId1178" Type="http://schemas.openxmlformats.org/officeDocument/2006/relationships/hyperlink" Target="https://twitter.com/marthenbergman" TargetMode="External" /><Relationship Id="rId1179" Type="http://schemas.openxmlformats.org/officeDocument/2006/relationships/hyperlink" Target="https://twitter.com/broadmeadpharma" TargetMode="External" /><Relationship Id="rId1180" Type="http://schemas.openxmlformats.org/officeDocument/2006/relationships/hyperlink" Target="https://twitter.com/carolarthu" TargetMode="External" /><Relationship Id="rId1181" Type="http://schemas.openxmlformats.org/officeDocument/2006/relationships/hyperlink" Target="https://twitter.com/claretempany" TargetMode="External" /><Relationship Id="rId1182" Type="http://schemas.openxmlformats.org/officeDocument/2006/relationships/hyperlink" Target="https://twitter.com/becciibum" TargetMode="External" /><Relationship Id="rId1183" Type="http://schemas.openxmlformats.org/officeDocument/2006/relationships/hyperlink" Target="https://twitter.com/robertsherman" TargetMode="External" /><Relationship Id="rId1184" Type="http://schemas.openxmlformats.org/officeDocument/2006/relationships/hyperlink" Target="https://twitter.com/santiagoantero" TargetMode="External" /><Relationship Id="rId1185" Type="http://schemas.openxmlformats.org/officeDocument/2006/relationships/hyperlink" Target="https://twitter.com/1967superchrged" TargetMode="External" /><Relationship Id="rId1186" Type="http://schemas.openxmlformats.org/officeDocument/2006/relationships/hyperlink" Target="https://twitter.com/subs_missives" TargetMode="External" /><Relationship Id="rId1187" Type="http://schemas.openxmlformats.org/officeDocument/2006/relationships/hyperlink" Target="https://twitter.com/tweetingibiza" TargetMode="External" /><Relationship Id="rId1188" Type="http://schemas.openxmlformats.org/officeDocument/2006/relationships/hyperlink" Target="https://twitter.com/dlalande75" TargetMode="External" /><Relationship Id="rId1189" Type="http://schemas.openxmlformats.org/officeDocument/2006/relationships/hyperlink" Target="https://twitter.com/accuray_fr" TargetMode="External" /><Relationship Id="rId1190" Type="http://schemas.openxmlformats.org/officeDocument/2006/relationships/hyperlink" Target="https://twitter.com/radiotherapiefr" TargetMode="External" /><Relationship Id="rId1191" Type="http://schemas.openxmlformats.org/officeDocument/2006/relationships/hyperlink" Target="https://twitter.com/reimagine_pca" TargetMode="External" /><Relationship Id="rId1192" Type="http://schemas.openxmlformats.org/officeDocument/2006/relationships/hyperlink" Target="https://twitter.com/ruthiegrainger" TargetMode="External" /><Relationship Id="rId1193" Type="http://schemas.openxmlformats.org/officeDocument/2006/relationships/hyperlink" Target="https://twitter.com/lborouniversity" TargetMode="External" /><Relationship Id="rId1194" Type="http://schemas.openxmlformats.org/officeDocument/2006/relationships/hyperlink" Target="https://twitter.com/designmangrove" TargetMode="External" /><Relationship Id="rId1195" Type="http://schemas.openxmlformats.org/officeDocument/2006/relationships/hyperlink" Target="https://twitter.com/forsyth" TargetMode="External" /><Relationship Id="rId1196" Type="http://schemas.openxmlformats.org/officeDocument/2006/relationships/hyperlink" Target="https://twitter.com/brooksies_mo" TargetMode="External" /><Relationship Id="rId1197" Type="http://schemas.openxmlformats.org/officeDocument/2006/relationships/hyperlink" Target="https://twitter.com/aams43" TargetMode="External" /><Relationship Id="rId1198" Type="http://schemas.openxmlformats.org/officeDocument/2006/relationships/hyperlink" Target="https://twitter.com/vulgarviking" TargetMode="External" /><Relationship Id="rId1199" Type="http://schemas.openxmlformats.org/officeDocument/2006/relationships/hyperlink" Target="https://twitter.com/natetwn" TargetMode="External" /><Relationship Id="rId1200" Type="http://schemas.openxmlformats.org/officeDocument/2006/relationships/hyperlink" Target="https://twitter.com/movember_co" TargetMode="External" /><Relationship Id="rId1201" Type="http://schemas.openxmlformats.org/officeDocument/2006/relationships/comments" Target="../comments2.xml" /><Relationship Id="rId1202" Type="http://schemas.openxmlformats.org/officeDocument/2006/relationships/vmlDrawing" Target="../drawings/vmlDrawing2.vml" /><Relationship Id="rId1203" Type="http://schemas.openxmlformats.org/officeDocument/2006/relationships/table" Target="../tables/table2.xml" /><Relationship Id="rId120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scoop.it/topic/autour-du-cancer/p/4106348799/2019/03/20/cancer-de-la-prostate-du-cafe-pour-eviter-les-metastases-movember-hcsmeufr?utm_medium=social&amp;utm_source=twitter" TargetMode="External" /><Relationship Id="rId2" Type="http://schemas.openxmlformats.org/officeDocument/2006/relationships/hyperlink" Target="https://mobro.co/Shivesh" TargetMode="External" /><Relationship Id="rId3" Type="http://schemas.openxmlformats.org/officeDocument/2006/relationships/hyperlink" Target="https://www.link-mag.co.uk/news/bands-on-the-run/" TargetMode="External" /><Relationship Id="rId4" Type="http://schemas.openxmlformats.org/officeDocument/2006/relationships/hyperlink" Target="https://www.instagram.com/p/BvPuk_1BGUl/?utm_source=ig_twitter_share&amp;igshid=2p4ihop27hsk" TargetMode="External" /><Relationship Id="rId5" Type="http://schemas.openxmlformats.org/officeDocument/2006/relationships/hyperlink" Target="https://www.24matins.fr/deux-composes-du-cafe-pourraient-ralentir-la-progression-du-cancer-de-la-prostate-990898" TargetMode="External" /><Relationship Id="rId6" Type="http://schemas.openxmlformats.org/officeDocument/2006/relationships/hyperlink" Target="https://www.instagram.com/p/BvOVfPXgYZ9/?utm_source=ig_twitter_share&amp;igshid=vedzdl2cfiw9" TargetMode="External" /><Relationship Id="rId7" Type="http://schemas.openxmlformats.org/officeDocument/2006/relationships/hyperlink" Target="http://subsmissives.com/offtopic/mo-2016/testicular-cancer-information-advice/?utm_source=ReviveOldPost&amp;utm_medium=social&amp;utm_campaign=ReviveOldPost" TargetMode="External" /><Relationship Id="rId8" Type="http://schemas.openxmlformats.org/officeDocument/2006/relationships/hyperlink" Target="http://subsmissives.com/offtopic/mo-2016/movember-helping-men-live/?utm_source=ReviveOldPost&amp;utm_medium=social&amp;utm_campaign=ReviveOldPost" TargetMode="External" /><Relationship Id="rId9" Type="http://schemas.openxmlformats.org/officeDocument/2006/relationships/hyperlink" Target="https://www.instagram.com/p/BvNFv3rF5h1/?utm_source=ig_twitter_share&amp;igshid=1xyj16fmqff3z" TargetMode="External" /><Relationship Id="rId10" Type="http://schemas.openxmlformats.org/officeDocument/2006/relationships/hyperlink" Target="https://www.pscp.tv/w/b2E9_jFXZ0tncVJObm9sRXZ8MU93eFdPWVp2TlF4URbr2scL-yKucSN_flBtWUaibYxX8UzI6qicSRZViT7K" TargetMode="External" /><Relationship Id="rId11" Type="http://schemas.openxmlformats.org/officeDocument/2006/relationships/hyperlink" Target="https://twitter.com/ProstateCymru/status/1104690898254876672" TargetMode="External" /><Relationship Id="rId12" Type="http://schemas.openxmlformats.org/officeDocument/2006/relationships/hyperlink" Target="https://twitter.com/SamTalksSex/status/1104801602022658048" TargetMode="External" /><Relationship Id="rId13" Type="http://schemas.openxmlformats.org/officeDocument/2006/relationships/hyperlink" Target="https://twitter.com/AMRC/status/1106219676038770690" TargetMode="External" /><Relationship Id="rId14" Type="http://schemas.openxmlformats.org/officeDocument/2006/relationships/hyperlink" Target="https://twitter.com/DrAmirKhanGP/status/1102955526051254272" TargetMode="External" /><Relationship Id="rId15" Type="http://schemas.openxmlformats.org/officeDocument/2006/relationships/hyperlink" Target="https://twitter.com/SmallmanDebbie/status/1104492346337607688" TargetMode="External" /><Relationship Id="rId16" Type="http://schemas.openxmlformats.org/officeDocument/2006/relationships/hyperlink" Target="https://holinergroup.com/blog/5-simple-mens-health-tips-better-life/?utm_source=Twitter&amp;utm_campaign=BLOG-MensHealth0618&amp;utm_medium=socialpost" TargetMode="External" /><Relationship Id="rId17" Type="http://schemas.openxmlformats.org/officeDocument/2006/relationships/hyperlink" Target="https://www.instagram.com/p/5Q5_WeHAav/" TargetMode="External" /><Relationship Id="rId18" Type="http://schemas.openxmlformats.org/officeDocument/2006/relationships/hyperlink" Target="https://twitter.com/westhamutd/status/1103975970770436096" TargetMode="External" /><Relationship Id="rId19" Type="http://schemas.openxmlformats.org/officeDocument/2006/relationships/hyperlink" Target="https://twitter.com/movember/status/1105163244463890432" TargetMode="External" /><Relationship Id="rId20" Type="http://schemas.openxmlformats.org/officeDocument/2006/relationships/hyperlink" Target="https://twitter.com/intent/tweet?url=&amp;text=I%E2%80%99m%20now%20part%20of%20the%20%23Movember%20movement.%20Check%20out%20my%20awesome%20Movember%20poster%20here%3A%20%2F%2Fcdn.movember.com%2Fuploads%2Fmember-download%2FPersonalisedPosters%2F1%2F1397%2F13976878%2FPoster.pdf&amp;original_referer=" TargetMode="External" /><Relationship Id="rId21" Type="http://schemas.openxmlformats.org/officeDocument/2006/relationships/hyperlink" Target="https://www.instagram.com/p/Bu5ZRNjB3dU/?utm_source=ig_twitter_share&amp;igshid=14nbrwplu3h71" TargetMode="External" /><Relationship Id="rId22" Type="http://schemas.openxmlformats.org/officeDocument/2006/relationships/hyperlink" Target="https://twitter.com/HairyHandlebars/status/1039452352011542529" TargetMode="External" /><Relationship Id="rId23" Type="http://schemas.openxmlformats.org/officeDocument/2006/relationships/hyperlink" Target="https://twitter.com/elhamns/status/1105366915663376384" TargetMode="External" /><Relationship Id="rId24" Type="http://schemas.openxmlformats.org/officeDocument/2006/relationships/hyperlink" Target="https://acredite.co/movember-novembro-azul/?utm_source=ReviveOldPost&amp;utm_medium=social&amp;utm_campaign=ReviveOldPost" TargetMode="External" /><Relationship Id="rId25" Type="http://schemas.openxmlformats.org/officeDocument/2006/relationships/hyperlink" Target="https://www.ebay.co.uk/str/rubyredsky" TargetMode="External" /><Relationship Id="rId26" Type="http://schemas.openxmlformats.org/officeDocument/2006/relationships/hyperlink" Target="http://www.dougnash.co.uk/" TargetMode="External" /><Relationship Id="rId27" Type="http://schemas.openxmlformats.org/officeDocument/2006/relationships/hyperlink" Target="https://uk.movember.com/mospace/9838737" TargetMode="External" /><Relationship Id="rId28" Type="http://schemas.openxmlformats.org/officeDocument/2006/relationships/hyperlink" Target="https://twitter.com/crowleysdfk/status/1107992014900084737" TargetMode="External" /><Relationship Id="rId29" Type="http://schemas.openxmlformats.org/officeDocument/2006/relationships/hyperlink" Target="https://www.youtube.com/watch?v=m3tncTyw14M" TargetMode="External" /><Relationship Id="rId30" Type="http://schemas.openxmlformats.org/officeDocument/2006/relationships/hyperlink" Target="http://j-tag.jp/" TargetMode="External" /><Relationship Id="rId31" Type="http://schemas.openxmlformats.org/officeDocument/2006/relationships/hyperlink" Target="http://pc-pc.org/20190110/post1159" TargetMode="Externa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 Id="rId3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3593</v>
      </c>
      <c r="BB2" s="13" t="s">
        <v>3662</v>
      </c>
      <c r="BC2" s="13" t="s">
        <v>3663</v>
      </c>
      <c r="BD2" s="118" t="s">
        <v>4870</v>
      </c>
      <c r="BE2" s="118" t="s">
        <v>4871</v>
      </c>
      <c r="BF2" s="118" t="s">
        <v>4872</v>
      </c>
      <c r="BG2" s="118" t="s">
        <v>4873</v>
      </c>
      <c r="BH2" s="118" t="s">
        <v>4874</v>
      </c>
      <c r="BI2" s="118" t="s">
        <v>4875</v>
      </c>
      <c r="BJ2" s="118" t="s">
        <v>4876</v>
      </c>
      <c r="BK2" s="118" t="s">
        <v>4877</v>
      </c>
      <c r="BL2" s="118" t="s">
        <v>4878</v>
      </c>
    </row>
    <row r="3" spans="1:64" ht="15" customHeight="1">
      <c r="A3" s="64" t="s">
        <v>212</v>
      </c>
      <c r="B3" s="64" t="s">
        <v>377</v>
      </c>
      <c r="C3" s="65" t="s">
        <v>4954</v>
      </c>
      <c r="D3" s="66">
        <v>3</v>
      </c>
      <c r="E3" s="67" t="s">
        <v>132</v>
      </c>
      <c r="F3" s="68">
        <v>35</v>
      </c>
      <c r="G3" s="65"/>
      <c r="H3" s="69"/>
      <c r="I3" s="70"/>
      <c r="J3" s="70"/>
      <c r="K3" s="34" t="s">
        <v>65</v>
      </c>
      <c r="L3" s="71">
        <v>3</v>
      </c>
      <c r="M3" s="71"/>
      <c r="N3" s="72"/>
      <c r="O3" s="78" t="s">
        <v>492</v>
      </c>
      <c r="P3" s="80">
        <v>43424.024143518516</v>
      </c>
      <c r="Q3" s="78" t="s">
        <v>494</v>
      </c>
      <c r="R3" s="82" t="s">
        <v>664</v>
      </c>
      <c r="S3" s="78" t="s">
        <v>715</v>
      </c>
      <c r="T3" s="78" t="s">
        <v>736</v>
      </c>
      <c r="U3" s="78"/>
      <c r="V3" s="82" t="s">
        <v>890</v>
      </c>
      <c r="W3" s="80">
        <v>43424.024143518516</v>
      </c>
      <c r="X3" s="82" t="s">
        <v>1007</v>
      </c>
      <c r="Y3" s="78"/>
      <c r="Z3" s="78"/>
      <c r="AA3" s="84" t="s">
        <v>1227</v>
      </c>
      <c r="AB3" s="78"/>
      <c r="AC3" s="78" t="b">
        <v>0</v>
      </c>
      <c r="AD3" s="78">
        <v>94</v>
      </c>
      <c r="AE3" s="84" t="s">
        <v>1477</v>
      </c>
      <c r="AF3" s="78" t="b">
        <v>0</v>
      </c>
      <c r="AG3" s="78" t="s">
        <v>1508</v>
      </c>
      <c r="AH3" s="78"/>
      <c r="AI3" s="84" t="s">
        <v>1477</v>
      </c>
      <c r="AJ3" s="78" t="b">
        <v>0</v>
      </c>
      <c r="AK3" s="78">
        <v>16</v>
      </c>
      <c r="AL3" s="84" t="s">
        <v>1477</v>
      </c>
      <c r="AM3" s="78" t="s">
        <v>1533</v>
      </c>
      <c r="AN3" s="78" t="b">
        <v>0</v>
      </c>
      <c r="AO3" s="84" t="s">
        <v>1227</v>
      </c>
      <c r="AP3" s="78" t="s">
        <v>1557</v>
      </c>
      <c r="AQ3" s="78">
        <v>0</v>
      </c>
      <c r="AR3" s="78">
        <v>0</v>
      </c>
      <c r="AS3" s="78"/>
      <c r="AT3" s="78"/>
      <c r="AU3" s="78"/>
      <c r="AV3" s="78"/>
      <c r="AW3" s="78"/>
      <c r="AX3" s="78"/>
      <c r="AY3" s="78"/>
      <c r="AZ3" s="78"/>
      <c r="BA3">
        <v>1</v>
      </c>
      <c r="BB3" s="78" t="str">
        <f>REPLACE(INDEX(GroupVertices[Group],MATCH(Edges[[#This Row],[Vertex 1]],GroupVertices[Vertex],0)),1,1,"")</f>
        <v>29</v>
      </c>
      <c r="BC3" s="78" t="str">
        <f>REPLACE(INDEX(GroupVertices[Group],MATCH(Edges[[#This Row],[Vertex 2]],GroupVertices[Vertex],0)),1,1,"")</f>
        <v>29</v>
      </c>
      <c r="BD3" s="48">
        <v>3</v>
      </c>
      <c r="BE3" s="49">
        <v>12</v>
      </c>
      <c r="BF3" s="48">
        <v>0</v>
      </c>
      <c r="BG3" s="49">
        <v>0</v>
      </c>
      <c r="BH3" s="48">
        <v>0</v>
      </c>
      <c r="BI3" s="49">
        <v>0</v>
      </c>
      <c r="BJ3" s="48">
        <v>22</v>
      </c>
      <c r="BK3" s="49">
        <v>88</v>
      </c>
      <c r="BL3" s="48">
        <v>25</v>
      </c>
    </row>
    <row r="4" spans="1:64" ht="15" customHeight="1">
      <c r="A4" s="64" t="s">
        <v>213</v>
      </c>
      <c r="B4" s="64" t="s">
        <v>378</v>
      </c>
      <c r="C4" s="65" t="s">
        <v>4954</v>
      </c>
      <c r="D4" s="66">
        <v>3</v>
      </c>
      <c r="E4" s="67" t="s">
        <v>132</v>
      </c>
      <c r="F4" s="68">
        <v>35</v>
      </c>
      <c r="G4" s="65"/>
      <c r="H4" s="69"/>
      <c r="I4" s="70"/>
      <c r="J4" s="70"/>
      <c r="K4" s="34" t="s">
        <v>65</v>
      </c>
      <c r="L4" s="77">
        <v>4</v>
      </c>
      <c r="M4" s="77"/>
      <c r="N4" s="72"/>
      <c r="O4" s="79" t="s">
        <v>492</v>
      </c>
      <c r="P4" s="81">
        <v>43401.66752314815</v>
      </c>
      <c r="Q4" s="79" t="s">
        <v>495</v>
      </c>
      <c r="R4" s="79"/>
      <c r="S4" s="79"/>
      <c r="T4" s="79" t="s">
        <v>737</v>
      </c>
      <c r="U4" s="83" t="s">
        <v>835</v>
      </c>
      <c r="V4" s="83" t="s">
        <v>835</v>
      </c>
      <c r="W4" s="81">
        <v>43401.66752314815</v>
      </c>
      <c r="X4" s="83" t="s">
        <v>1008</v>
      </c>
      <c r="Y4" s="79"/>
      <c r="Z4" s="79"/>
      <c r="AA4" s="85" t="s">
        <v>1228</v>
      </c>
      <c r="AB4" s="79"/>
      <c r="AC4" s="79" t="b">
        <v>0</v>
      </c>
      <c r="AD4" s="79">
        <v>1037</v>
      </c>
      <c r="AE4" s="85" t="s">
        <v>1477</v>
      </c>
      <c r="AF4" s="79" t="b">
        <v>0</v>
      </c>
      <c r="AG4" s="79" t="s">
        <v>1508</v>
      </c>
      <c r="AH4" s="79"/>
      <c r="AI4" s="85" t="s">
        <v>1477</v>
      </c>
      <c r="AJ4" s="79" t="b">
        <v>0</v>
      </c>
      <c r="AK4" s="79">
        <v>199</v>
      </c>
      <c r="AL4" s="85" t="s">
        <v>1477</v>
      </c>
      <c r="AM4" s="79" t="s">
        <v>1534</v>
      </c>
      <c r="AN4" s="79" t="b">
        <v>0</v>
      </c>
      <c r="AO4" s="85" t="s">
        <v>1228</v>
      </c>
      <c r="AP4" s="79" t="s">
        <v>1557</v>
      </c>
      <c r="AQ4" s="79">
        <v>0</v>
      </c>
      <c r="AR4" s="79">
        <v>0</v>
      </c>
      <c r="AS4" s="79" t="s">
        <v>1558</v>
      </c>
      <c r="AT4" s="79" t="s">
        <v>1575</v>
      </c>
      <c r="AU4" s="79" t="s">
        <v>1587</v>
      </c>
      <c r="AV4" s="79" t="s">
        <v>1575</v>
      </c>
      <c r="AW4" s="79" t="s">
        <v>1615</v>
      </c>
      <c r="AX4" s="79" t="s">
        <v>1575</v>
      </c>
      <c r="AY4" s="79" t="s">
        <v>1648</v>
      </c>
      <c r="AZ4" s="83" t="s">
        <v>1651</v>
      </c>
      <c r="BA4">
        <v>1</v>
      </c>
      <c r="BB4" s="78" t="str">
        <f>REPLACE(INDEX(GroupVertices[Group],MATCH(Edges[[#This Row],[Vertex 1]],GroupVertices[Vertex],0)),1,1,"")</f>
        <v>15</v>
      </c>
      <c r="BC4" s="78" t="str">
        <f>REPLACE(INDEX(GroupVertices[Group],MATCH(Edges[[#This Row],[Vertex 2]],GroupVertices[Vertex],0)),1,1,"")</f>
        <v>15</v>
      </c>
      <c r="BD4" s="48">
        <v>1</v>
      </c>
      <c r="BE4" s="49">
        <v>3.0303030303030303</v>
      </c>
      <c r="BF4" s="48">
        <v>0</v>
      </c>
      <c r="BG4" s="49">
        <v>0</v>
      </c>
      <c r="BH4" s="48">
        <v>0</v>
      </c>
      <c r="BI4" s="49">
        <v>0</v>
      </c>
      <c r="BJ4" s="48">
        <v>32</v>
      </c>
      <c r="BK4" s="49">
        <v>96.96969696969697</v>
      </c>
      <c r="BL4" s="48">
        <v>33</v>
      </c>
    </row>
    <row r="5" spans="1:64" ht="15">
      <c r="A5" s="64" t="s">
        <v>214</v>
      </c>
      <c r="B5" s="64" t="s">
        <v>379</v>
      </c>
      <c r="C5" s="65" t="s">
        <v>4954</v>
      </c>
      <c r="D5" s="66">
        <v>3</v>
      </c>
      <c r="E5" s="67" t="s">
        <v>132</v>
      </c>
      <c r="F5" s="68">
        <v>35</v>
      </c>
      <c r="G5" s="65"/>
      <c r="H5" s="69"/>
      <c r="I5" s="70"/>
      <c r="J5" s="70"/>
      <c r="K5" s="34" t="s">
        <v>65</v>
      </c>
      <c r="L5" s="77">
        <v>5</v>
      </c>
      <c r="M5" s="77"/>
      <c r="N5" s="72"/>
      <c r="O5" s="79" t="s">
        <v>492</v>
      </c>
      <c r="P5" s="81">
        <v>43420.27355324074</v>
      </c>
      <c r="Q5" s="79" t="s">
        <v>496</v>
      </c>
      <c r="R5" s="83" t="s">
        <v>665</v>
      </c>
      <c r="S5" s="79" t="s">
        <v>716</v>
      </c>
      <c r="T5" s="79" t="s">
        <v>738</v>
      </c>
      <c r="U5" s="83" t="s">
        <v>836</v>
      </c>
      <c r="V5" s="83" t="s">
        <v>836</v>
      </c>
      <c r="W5" s="81">
        <v>43420.27355324074</v>
      </c>
      <c r="X5" s="83" t="s">
        <v>1009</v>
      </c>
      <c r="Y5" s="79"/>
      <c r="Z5" s="79"/>
      <c r="AA5" s="85" t="s">
        <v>1229</v>
      </c>
      <c r="AB5" s="79"/>
      <c r="AC5" s="79" t="b">
        <v>0</v>
      </c>
      <c r="AD5" s="79">
        <v>8</v>
      </c>
      <c r="AE5" s="85" t="s">
        <v>1477</v>
      </c>
      <c r="AF5" s="79" t="b">
        <v>0</v>
      </c>
      <c r="AG5" s="79" t="s">
        <v>1508</v>
      </c>
      <c r="AH5" s="79"/>
      <c r="AI5" s="85" t="s">
        <v>1477</v>
      </c>
      <c r="AJ5" s="79" t="b">
        <v>0</v>
      </c>
      <c r="AK5" s="79">
        <v>2</v>
      </c>
      <c r="AL5" s="85" t="s">
        <v>1477</v>
      </c>
      <c r="AM5" s="79" t="s">
        <v>1534</v>
      </c>
      <c r="AN5" s="79" t="b">
        <v>0</v>
      </c>
      <c r="AO5" s="85" t="s">
        <v>1229</v>
      </c>
      <c r="AP5" s="79" t="s">
        <v>1557</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215</v>
      </c>
      <c r="B6" s="64" t="s">
        <v>380</v>
      </c>
      <c r="C6" s="65" t="s">
        <v>4954</v>
      </c>
      <c r="D6" s="66">
        <v>3</v>
      </c>
      <c r="E6" s="67" t="s">
        <v>132</v>
      </c>
      <c r="F6" s="68">
        <v>35</v>
      </c>
      <c r="G6" s="65"/>
      <c r="H6" s="69"/>
      <c r="I6" s="70"/>
      <c r="J6" s="70"/>
      <c r="K6" s="34" t="s">
        <v>65</v>
      </c>
      <c r="L6" s="77">
        <v>6</v>
      </c>
      <c r="M6" s="77"/>
      <c r="N6" s="72"/>
      <c r="O6" s="79" t="s">
        <v>492</v>
      </c>
      <c r="P6" s="81">
        <v>43530.67686342593</v>
      </c>
      <c r="Q6" s="79" t="s">
        <v>497</v>
      </c>
      <c r="R6" s="83" t="s">
        <v>666</v>
      </c>
      <c r="S6" s="79" t="s">
        <v>717</v>
      </c>
      <c r="T6" s="79" t="s">
        <v>739</v>
      </c>
      <c r="U6" s="83" t="s">
        <v>837</v>
      </c>
      <c r="V6" s="83" t="s">
        <v>837</v>
      </c>
      <c r="W6" s="81">
        <v>43530.67686342593</v>
      </c>
      <c r="X6" s="83" t="s">
        <v>1010</v>
      </c>
      <c r="Y6" s="79"/>
      <c r="Z6" s="79"/>
      <c r="AA6" s="85" t="s">
        <v>1230</v>
      </c>
      <c r="AB6" s="79"/>
      <c r="AC6" s="79" t="b">
        <v>0</v>
      </c>
      <c r="AD6" s="79">
        <v>12</v>
      </c>
      <c r="AE6" s="85" t="s">
        <v>1477</v>
      </c>
      <c r="AF6" s="79" t="b">
        <v>0</v>
      </c>
      <c r="AG6" s="79" t="s">
        <v>1508</v>
      </c>
      <c r="AH6" s="79"/>
      <c r="AI6" s="85" t="s">
        <v>1477</v>
      </c>
      <c r="AJ6" s="79" t="b">
        <v>0</v>
      </c>
      <c r="AK6" s="79">
        <v>6</v>
      </c>
      <c r="AL6" s="85" t="s">
        <v>1477</v>
      </c>
      <c r="AM6" s="79" t="s">
        <v>1535</v>
      </c>
      <c r="AN6" s="79" t="b">
        <v>0</v>
      </c>
      <c r="AO6" s="85" t="s">
        <v>1230</v>
      </c>
      <c r="AP6" s="79" t="s">
        <v>1557</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1</v>
      </c>
      <c r="BE6" s="49">
        <v>3.7037037037037037</v>
      </c>
      <c r="BF6" s="48">
        <v>0</v>
      </c>
      <c r="BG6" s="49">
        <v>0</v>
      </c>
      <c r="BH6" s="48">
        <v>0</v>
      </c>
      <c r="BI6" s="49">
        <v>0</v>
      </c>
      <c r="BJ6" s="48">
        <v>26</v>
      </c>
      <c r="BK6" s="49">
        <v>96.29629629629629</v>
      </c>
      <c r="BL6" s="48">
        <v>27</v>
      </c>
    </row>
    <row r="7" spans="1:64" ht="15">
      <c r="A7" s="64" t="s">
        <v>214</v>
      </c>
      <c r="B7" s="64" t="s">
        <v>380</v>
      </c>
      <c r="C7" s="65" t="s">
        <v>4954</v>
      </c>
      <c r="D7" s="66">
        <v>3</v>
      </c>
      <c r="E7" s="67" t="s">
        <v>132</v>
      </c>
      <c r="F7" s="68">
        <v>35</v>
      </c>
      <c r="G7" s="65"/>
      <c r="H7" s="69"/>
      <c r="I7" s="70"/>
      <c r="J7" s="70"/>
      <c r="K7" s="34" t="s">
        <v>65</v>
      </c>
      <c r="L7" s="77">
        <v>7</v>
      </c>
      <c r="M7" s="77"/>
      <c r="N7" s="72"/>
      <c r="O7" s="79" t="s">
        <v>492</v>
      </c>
      <c r="P7" s="81">
        <v>43420.27355324074</v>
      </c>
      <c r="Q7" s="79" t="s">
        <v>496</v>
      </c>
      <c r="R7" s="83" t="s">
        <v>665</v>
      </c>
      <c r="S7" s="79" t="s">
        <v>716</v>
      </c>
      <c r="T7" s="79" t="s">
        <v>738</v>
      </c>
      <c r="U7" s="83" t="s">
        <v>836</v>
      </c>
      <c r="V7" s="83" t="s">
        <v>836</v>
      </c>
      <c r="W7" s="81">
        <v>43420.27355324074</v>
      </c>
      <c r="X7" s="83" t="s">
        <v>1009</v>
      </c>
      <c r="Y7" s="79"/>
      <c r="Z7" s="79"/>
      <c r="AA7" s="85" t="s">
        <v>1229</v>
      </c>
      <c r="AB7" s="79"/>
      <c r="AC7" s="79" t="b">
        <v>0</v>
      </c>
      <c r="AD7" s="79">
        <v>8</v>
      </c>
      <c r="AE7" s="85" t="s">
        <v>1477</v>
      </c>
      <c r="AF7" s="79" t="b">
        <v>0</v>
      </c>
      <c r="AG7" s="79" t="s">
        <v>1508</v>
      </c>
      <c r="AH7" s="79"/>
      <c r="AI7" s="85" t="s">
        <v>1477</v>
      </c>
      <c r="AJ7" s="79" t="b">
        <v>0</v>
      </c>
      <c r="AK7" s="79">
        <v>2</v>
      </c>
      <c r="AL7" s="85" t="s">
        <v>1477</v>
      </c>
      <c r="AM7" s="79" t="s">
        <v>1534</v>
      </c>
      <c r="AN7" s="79" t="b">
        <v>0</v>
      </c>
      <c r="AO7" s="85" t="s">
        <v>1229</v>
      </c>
      <c r="AP7" s="79" t="s">
        <v>1557</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36</v>
      </c>
      <c r="BK7" s="49">
        <v>100</v>
      </c>
      <c r="BL7" s="48">
        <v>36</v>
      </c>
    </row>
    <row r="8" spans="1:64" ht="15">
      <c r="A8" s="64" t="s">
        <v>216</v>
      </c>
      <c r="B8" s="64" t="s">
        <v>381</v>
      </c>
      <c r="C8" s="65" t="s">
        <v>4954</v>
      </c>
      <c r="D8" s="66">
        <v>3</v>
      </c>
      <c r="E8" s="67" t="s">
        <v>132</v>
      </c>
      <c r="F8" s="68">
        <v>35</v>
      </c>
      <c r="G8" s="65"/>
      <c r="H8" s="69"/>
      <c r="I8" s="70"/>
      <c r="J8" s="70"/>
      <c r="K8" s="34" t="s">
        <v>65</v>
      </c>
      <c r="L8" s="77">
        <v>8</v>
      </c>
      <c r="M8" s="77"/>
      <c r="N8" s="72"/>
      <c r="O8" s="79" t="s">
        <v>492</v>
      </c>
      <c r="P8" s="81">
        <v>43531.134467592594</v>
      </c>
      <c r="Q8" s="79" t="s">
        <v>498</v>
      </c>
      <c r="R8" s="83" t="s">
        <v>667</v>
      </c>
      <c r="S8" s="79" t="s">
        <v>718</v>
      </c>
      <c r="T8" s="79" t="s">
        <v>736</v>
      </c>
      <c r="U8" s="79"/>
      <c r="V8" s="83" t="s">
        <v>891</v>
      </c>
      <c r="W8" s="81">
        <v>43531.134467592594</v>
      </c>
      <c r="X8" s="83" t="s">
        <v>1011</v>
      </c>
      <c r="Y8" s="79"/>
      <c r="Z8" s="79"/>
      <c r="AA8" s="85" t="s">
        <v>1231</v>
      </c>
      <c r="AB8" s="79"/>
      <c r="AC8" s="79" t="b">
        <v>0</v>
      </c>
      <c r="AD8" s="79">
        <v>3</v>
      </c>
      <c r="AE8" s="85" t="s">
        <v>1477</v>
      </c>
      <c r="AF8" s="79" t="b">
        <v>1</v>
      </c>
      <c r="AG8" s="79" t="s">
        <v>1508</v>
      </c>
      <c r="AH8" s="79"/>
      <c r="AI8" s="85" t="s">
        <v>1519</v>
      </c>
      <c r="AJ8" s="79" t="b">
        <v>0</v>
      </c>
      <c r="AK8" s="79">
        <v>0</v>
      </c>
      <c r="AL8" s="85" t="s">
        <v>1477</v>
      </c>
      <c r="AM8" s="79" t="s">
        <v>1533</v>
      </c>
      <c r="AN8" s="79" t="b">
        <v>0</v>
      </c>
      <c r="AO8" s="85" t="s">
        <v>1231</v>
      </c>
      <c r="AP8" s="79" t="s">
        <v>176</v>
      </c>
      <c r="AQ8" s="79">
        <v>0</v>
      </c>
      <c r="AR8" s="79">
        <v>0</v>
      </c>
      <c r="AS8" s="79"/>
      <c r="AT8" s="79"/>
      <c r="AU8" s="79"/>
      <c r="AV8" s="79"/>
      <c r="AW8" s="79"/>
      <c r="AX8" s="79"/>
      <c r="AY8" s="79"/>
      <c r="AZ8" s="79"/>
      <c r="BA8">
        <v>1</v>
      </c>
      <c r="BB8" s="78" t="str">
        <f>REPLACE(INDEX(GroupVertices[Group],MATCH(Edges[[#This Row],[Vertex 1]],GroupVertices[Vertex],0)),1,1,"")</f>
        <v>30</v>
      </c>
      <c r="BC8" s="78" t="str">
        <f>REPLACE(INDEX(GroupVertices[Group],MATCH(Edges[[#This Row],[Vertex 2]],GroupVertices[Vertex],0)),1,1,"")</f>
        <v>30</v>
      </c>
      <c r="BD8" s="48"/>
      <c r="BE8" s="49"/>
      <c r="BF8" s="48"/>
      <c r="BG8" s="49"/>
      <c r="BH8" s="48"/>
      <c r="BI8" s="49"/>
      <c r="BJ8" s="48"/>
      <c r="BK8" s="49"/>
      <c r="BL8" s="48"/>
    </row>
    <row r="9" spans="1:64" ht="15">
      <c r="A9" s="64" t="s">
        <v>216</v>
      </c>
      <c r="B9" s="64" t="s">
        <v>382</v>
      </c>
      <c r="C9" s="65" t="s">
        <v>4954</v>
      </c>
      <c r="D9" s="66">
        <v>3</v>
      </c>
      <c r="E9" s="67" t="s">
        <v>132</v>
      </c>
      <c r="F9" s="68">
        <v>35</v>
      </c>
      <c r="G9" s="65"/>
      <c r="H9" s="69"/>
      <c r="I9" s="70"/>
      <c r="J9" s="70"/>
      <c r="K9" s="34" t="s">
        <v>65</v>
      </c>
      <c r="L9" s="77">
        <v>9</v>
      </c>
      <c r="M9" s="77"/>
      <c r="N9" s="72"/>
      <c r="O9" s="79" t="s">
        <v>492</v>
      </c>
      <c r="P9" s="81">
        <v>43531.134467592594</v>
      </c>
      <c r="Q9" s="79" t="s">
        <v>498</v>
      </c>
      <c r="R9" s="83" t="s">
        <v>667</v>
      </c>
      <c r="S9" s="79" t="s">
        <v>718</v>
      </c>
      <c r="T9" s="79" t="s">
        <v>736</v>
      </c>
      <c r="U9" s="79"/>
      <c r="V9" s="83" t="s">
        <v>891</v>
      </c>
      <c r="W9" s="81">
        <v>43531.134467592594</v>
      </c>
      <c r="X9" s="83" t="s">
        <v>1011</v>
      </c>
      <c r="Y9" s="79"/>
      <c r="Z9" s="79"/>
      <c r="AA9" s="85" t="s">
        <v>1231</v>
      </c>
      <c r="AB9" s="79"/>
      <c r="AC9" s="79" t="b">
        <v>0</v>
      </c>
      <c r="AD9" s="79">
        <v>3</v>
      </c>
      <c r="AE9" s="85" t="s">
        <v>1477</v>
      </c>
      <c r="AF9" s="79" t="b">
        <v>1</v>
      </c>
      <c r="AG9" s="79" t="s">
        <v>1508</v>
      </c>
      <c r="AH9" s="79"/>
      <c r="AI9" s="85" t="s">
        <v>1519</v>
      </c>
      <c r="AJ9" s="79" t="b">
        <v>0</v>
      </c>
      <c r="AK9" s="79">
        <v>0</v>
      </c>
      <c r="AL9" s="85" t="s">
        <v>1477</v>
      </c>
      <c r="AM9" s="79" t="s">
        <v>1533</v>
      </c>
      <c r="AN9" s="79" t="b">
        <v>0</v>
      </c>
      <c r="AO9" s="85" t="s">
        <v>1231</v>
      </c>
      <c r="AP9" s="79" t="s">
        <v>176</v>
      </c>
      <c r="AQ9" s="79">
        <v>0</v>
      </c>
      <c r="AR9" s="79">
        <v>0</v>
      </c>
      <c r="AS9" s="79"/>
      <c r="AT9" s="79"/>
      <c r="AU9" s="79"/>
      <c r="AV9" s="79"/>
      <c r="AW9" s="79"/>
      <c r="AX9" s="79"/>
      <c r="AY9" s="79"/>
      <c r="AZ9" s="79"/>
      <c r="BA9">
        <v>1</v>
      </c>
      <c r="BB9" s="78" t="str">
        <f>REPLACE(INDEX(GroupVertices[Group],MATCH(Edges[[#This Row],[Vertex 1]],GroupVertices[Vertex],0)),1,1,"")</f>
        <v>30</v>
      </c>
      <c r="BC9" s="78" t="str">
        <f>REPLACE(INDEX(GroupVertices[Group],MATCH(Edges[[#This Row],[Vertex 2]],GroupVertices[Vertex],0)),1,1,"")</f>
        <v>30</v>
      </c>
      <c r="BD9" s="48">
        <v>7</v>
      </c>
      <c r="BE9" s="49">
        <v>24.137931034482758</v>
      </c>
      <c r="BF9" s="48">
        <v>0</v>
      </c>
      <c r="BG9" s="49">
        <v>0</v>
      </c>
      <c r="BH9" s="48">
        <v>0</v>
      </c>
      <c r="BI9" s="49">
        <v>0</v>
      </c>
      <c r="BJ9" s="48">
        <v>22</v>
      </c>
      <c r="BK9" s="49">
        <v>75.86206896551724</v>
      </c>
      <c r="BL9" s="48">
        <v>29</v>
      </c>
    </row>
    <row r="10" spans="1:64" ht="15">
      <c r="A10" s="64" t="s">
        <v>217</v>
      </c>
      <c r="B10" s="64" t="s">
        <v>215</v>
      </c>
      <c r="C10" s="65" t="s">
        <v>4954</v>
      </c>
      <c r="D10" s="66">
        <v>3</v>
      </c>
      <c r="E10" s="67" t="s">
        <v>132</v>
      </c>
      <c r="F10" s="68">
        <v>35</v>
      </c>
      <c r="G10" s="65"/>
      <c r="H10" s="69"/>
      <c r="I10" s="70"/>
      <c r="J10" s="70"/>
      <c r="K10" s="34" t="s">
        <v>65</v>
      </c>
      <c r="L10" s="77">
        <v>10</v>
      </c>
      <c r="M10" s="77"/>
      <c r="N10" s="72"/>
      <c r="O10" s="79" t="s">
        <v>492</v>
      </c>
      <c r="P10" s="81">
        <v>43531.208344907405</v>
      </c>
      <c r="Q10" s="79" t="s">
        <v>499</v>
      </c>
      <c r="R10" s="79"/>
      <c r="S10" s="79"/>
      <c r="T10" s="79"/>
      <c r="U10" s="79"/>
      <c r="V10" s="83" t="s">
        <v>892</v>
      </c>
      <c r="W10" s="81">
        <v>43531.208344907405</v>
      </c>
      <c r="X10" s="83" t="s">
        <v>1012</v>
      </c>
      <c r="Y10" s="79"/>
      <c r="Z10" s="79"/>
      <c r="AA10" s="85" t="s">
        <v>1232</v>
      </c>
      <c r="AB10" s="79"/>
      <c r="AC10" s="79" t="b">
        <v>0</v>
      </c>
      <c r="AD10" s="79">
        <v>0</v>
      </c>
      <c r="AE10" s="85" t="s">
        <v>1477</v>
      </c>
      <c r="AF10" s="79" t="b">
        <v>0</v>
      </c>
      <c r="AG10" s="79" t="s">
        <v>1508</v>
      </c>
      <c r="AH10" s="79"/>
      <c r="AI10" s="85" t="s">
        <v>1477</v>
      </c>
      <c r="AJ10" s="79" t="b">
        <v>0</v>
      </c>
      <c r="AK10" s="79">
        <v>6</v>
      </c>
      <c r="AL10" s="85" t="s">
        <v>1230</v>
      </c>
      <c r="AM10" s="79" t="s">
        <v>1536</v>
      </c>
      <c r="AN10" s="79" t="b">
        <v>0</v>
      </c>
      <c r="AO10" s="85" t="s">
        <v>1230</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1</v>
      </c>
      <c r="BE10" s="49">
        <v>4.166666666666667</v>
      </c>
      <c r="BF10" s="48">
        <v>0</v>
      </c>
      <c r="BG10" s="49">
        <v>0</v>
      </c>
      <c r="BH10" s="48">
        <v>0</v>
      </c>
      <c r="BI10" s="49">
        <v>0</v>
      </c>
      <c r="BJ10" s="48">
        <v>23</v>
      </c>
      <c r="BK10" s="49">
        <v>95.83333333333333</v>
      </c>
      <c r="BL10" s="48">
        <v>24</v>
      </c>
    </row>
    <row r="11" spans="1:64" ht="15">
      <c r="A11" s="64" t="s">
        <v>218</v>
      </c>
      <c r="B11" s="64" t="s">
        <v>218</v>
      </c>
      <c r="C11" s="65" t="s">
        <v>4954</v>
      </c>
      <c r="D11" s="66">
        <v>3</v>
      </c>
      <c r="E11" s="67" t="s">
        <v>132</v>
      </c>
      <c r="F11" s="68">
        <v>35</v>
      </c>
      <c r="G11" s="65"/>
      <c r="H11" s="69"/>
      <c r="I11" s="70"/>
      <c r="J11" s="70"/>
      <c r="K11" s="34" t="s">
        <v>65</v>
      </c>
      <c r="L11" s="77">
        <v>11</v>
      </c>
      <c r="M11" s="77"/>
      <c r="N11" s="72"/>
      <c r="O11" s="79" t="s">
        <v>176</v>
      </c>
      <c r="P11" s="81">
        <v>43531.23347222222</v>
      </c>
      <c r="Q11" s="79" t="s">
        <v>500</v>
      </c>
      <c r="R11" s="79"/>
      <c r="S11" s="79"/>
      <c r="T11" s="79" t="s">
        <v>740</v>
      </c>
      <c r="U11" s="79"/>
      <c r="V11" s="83" t="s">
        <v>893</v>
      </c>
      <c r="W11" s="81">
        <v>43531.23347222222</v>
      </c>
      <c r="X11" s="83" t="s">
        <v>1013</v>
      </c>
      <c r="Y11" s="79"/>
      <c r="Z11" s="79"/>
      <c r="AA11" s="85" t="s">
        <v>1233</v>
      </c>
      <c r="AB11" s="79"/>
      <c r="AC11" s="79" t="b">
        <v>0</v>
      </c>
      <c r="AD11" s="79">
        <v>1</v>
      </c>
      <c r="AE11" s="85" t="s">
        <v>1477</v>
      </c>
      <c r="AF11" s="79" t="b">
        <v>0</v>
      </c>
      <c r="AG11" s="79" t="s">
        <v>1508</v>
      </c>
      <c r="AH11" s="79"/>
      <c r="AI11" s="85" t="s">
        <v>1477</v>
      </c>
      <c r="AJ11" s="79" t="b">
        <v>0</v>
      </c>
      <c r="AK11" s="79">
        <v>0</v>
      </c>
      <c r="AL11" s="85" t="s">
        <v>1477</v>
      </c>
      <c r="AM11" s="79" t="s">
        <v>1536</v>
      </c>
      <c r="AN11" s="79" t="b">
        <v>0</v>
      </c>
      <c r="AO11" s="85" t="s">
        <v>1233</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2</v>
      </c>
      <c r="BE11" s="49">
        <v>6.666666666666667</v>
      </c>
      <c r="BF11" s="48">
        <v>2</v>
      </c>
      <c r="BG11" s="49">
        <v>6.666666666666667</v>
      </c>
      <c r="BH11" s="48">
        <v>0</v>
      </c>
      <c r="BI11" s="49">
        <v>0</v>
      </c>
      <c r="BJ11" s="48">
        <v>26</v>
      </c>
      <c r="BK11" s="49">
        <v>86.66666666666667</v>
      </c>
      <c r="BL11" s="48">
        <v>30</v>
      </c>
    </row>
    <row r="12" spans="1:64" ht="15">
      <c r="A12" s="64" t="s">
        <v>219</v>
      </c>
      <c r="B12" s="64" t="s">
        <v>383</v>
      </c>
      <c r="C12" s="65" t="s">
        <v>4954</v>
      </c>
      <c r="D12" s="66">
        <v>3</v>
      </c>
      <c r="E12" s="67" t="s">
        <v>132</v>
      </c>
      <c r="F12" s="68">
        <v>35</v>
      </c>
      <c r="G12" s="65"/>
      <c r="H12" s="69"/>
      <c r="I12" s="70"/>
      <c r="J12" s="70"/>
      <c r="K12" s="34" t="s">
        <v>65</v>
      </c>
      <c r="L12" s="77">
        <v>12</v>
      </c>
      <c r="M12" s="77"/>
      <c r="N12" s="72"/>
      <c r="O12" s="79" t="s">
        <v>493</v>
      </c>
      <c r="P12" s="81">
        <v>43531.31265046296</v>
      </c>
      <c r="Q12" s="79" t="s">
        <v>501</v>
      </c>
      <c r="R12" s="79"/>
      <c r="S12" s="79"/>
      <c r="T12" s="79" t="s">
        <v>736</v>
      </c>
      <c r="U12" s="79"/>
      <c r="V12" s="83" t="s">
        <v>894</v>
      </c>
      <c r="W12" s="81">
        <v>43531.31265046296</v>
      </c>
      <c r="X12" s="83" t="s">
        <v>1014</v>
      </c>
      <c r="Y12" s="79"/>
      <c r="Z12" s="79"/>
      <c r="AA12" s="85" t="s">
        <v>1234</v>
      </c>
      <c r="AB12" s="85" t="s">
        <v>1447</v>
      </c>
      <c r="AC12" s="79" t="b">
        <v>0</v>
      </c>
      <c r="AD12" s="79">
        <v>1</v>
      </c>
      <c r="AE12" s="85" t="s">
        <v>1478</v>
      </c>
      <c r="AF12" s="79" t="b">
        <v>0</v>
      </c>
      <c r="AG12" s="79" t="s">
        <v>1508</v>
      </c>
      <c r="AH12" s="79"/>
      <c r="AI12" s="85" t="s">
        <v>1477</v>
      </c>
      <c r="AJ12" s="79" t="b">
        <v>0</v>
      </c>
      <c r="AK12" s="79">
        <v>0</v>
      </c>
      <c r="AL12" s="85" t="s">
        <v>1477</v>
      </c>
      <c r="AM12" s="79" t="s">
        <v>1533</v>
      </c>
      <c r="AN12" s="79" t="b">
        <v>0</v>
      </c>
      <c r="AO12" s="85" t="s">
        <v>1447</v>
      </c>
      <c r="AP12" s="79" t="s">
        <v>176</v>
      </c>
      <c r="AQ12" s="79">
        <v>0</v>
      </c>
      <c r="AR12" s="79">
        <v>0</v>
      </c>
      <c r="AS12" s="79"/>
      <c r="AT12" s="79"/>
      <c r="AU12" s="79"/>
      <c r="AV12" s="79"/>
      <c r="AW12" s="79"/>
      <c r="AX12" s="79"/>
      <c r="AY12" s="79"/>
      <c r="AZ12" s="79"/>
      <c r="BA12">
        <v>1</v>
      </c>
      <c r="BB12" s="78" t="str">
        <f>REPLACE(INDEX(GroupVertices[Group],MATCH(Edges[[#This Row],[Vertex 1]],GroupVertices[Vertex],0)),1,1,"")</f>
        <v>55</v>
      </c>
      <c r="BC12" s="78" t="str">
        <f>REPLACE(INDEX(GroupVertices[Group],MATCH(Edges[[#This Row],[Vertex 2]],GroupVertices[Vertex],0)),1,1,"")</f>
        <v>55</v>
      </c>
      <c r="BD12" s="48">
        <v>1</v>
      </c>
      <c r="BE12" s="49">
        <v>16.666666666666668</v>
      </c>
      <c r="BF12" s="48">
        <v>0</v>
      </c>
      <c r="BG12" s="49">
        <v>0</v>
      </c>
      <c r="BH12" s="48">
        <v>0</v>
      </c>
      <c r="BI12" s="49">
        <v>0</v>
      </c>
      <c r="BJ12" s="48">
        <v>5</v>
      </c>
      <c r="BK12" s="49">
        <v>83.33333333333333</v>
      </c>
      <c r="BL12" s="48">
        <v>6</v>
      </c>
    </row>
    <row r="13" spans="1:64" ht="15">
      <c r="A13" s="64" t="s">
        <v>220</v>
      </c>
      <c r="B13" s="64" t="s">
        <v>215</v>
      </c>
      <c r="C13" s="65" t="s">
        <v>4954</v>
      </c>
      <c r="D13" s="66">
        <v>3</v>
      </c>
      <c r="E13" s="67" t="s">
        <v>132</v>
      </c>
      <c r="F13" s="68">
        <v>35</v>
      </c>
      <c r="G13" s="65"/>
      <c r="H13" s="69"/>
      <c r="I13" s="70"/>
      <c r="J13" s="70"/>
      <c r="K13" s="34" t="s">
        <v>65</v>
      </c>
      <c r="L13" s="77">
        <v>13</v>
      </c>
      <c r="M13" s="77"/>
      <c r="N13" s="72"/>
      <c r="O13" s="79" t="s">
        <v>492</v>
      </c>
      <c r="P13" s="81">
        <v>43531.37513888889</v>
      </c>
      <c r="Q13" s="79" t="s">
        <v>499</v>
      </c>
      <c r="R13" s="79"/>
      <c r="S13" s="79"/>
      <c r="T13" s="79"/>
      <c r="U13" s="79"/>
      <c r="V13" s="83" t="s">
        <v>895</v>
      </c>
      <c r="W13" s="81">
        <v>43531.37513888889</v>
      </c>
      <c r="X13" s="83" t="s">
        <v>1015</v>
      </c>
      <c r="Y13" s="79"/>
      <c r="Z13" s="79"/>
      <c r="AA13" s="85" t="s">
        <v>1235</v>
      </c>
      <c r="AB13" s="79"/>
      <c r="AC13" s="79" t="b">
        <v>0</v>
      </c>
      <c r="AD13" s="79">
        <v>0</v>
      </c>
      <c r="AE13" s="85" t="s">
        <v>1477</v>
      </c>
      <c r="AF13" s="79" t="b">
        <v>0</v>
      </c>
      <c r="AG13" s="79" t="s">
        <v>1508</v>
      </c>
      <c r="AH13" s="79"/>
      <c r="AI13" s="85" t="s">
        <v>1477</v>
      </c>
      <c r="AJ13" s="79" t="b">
        <v>0</v>
      </c>
      <c r="AK13" s="79">
        <v>6</v>
      </c>
      <c r="AL13" s="85" t="s">
        <v>1230</v>
      </c>
      <c r="AM13" s="79" t="s">
        <v>1533</v>
      </c>
      <c r="AN13" s="79" t="b">
        <v>0</v>
      </c>
      <c r="AO13" s="85" t="s">
        <v>1230</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1</v>
      </c>
      <c r="BE13" s="49">
        <v>4.166666666666667</v>
      </c>
      <c r="BF13" s="48">
        <v>0</v>
      </c>
      <c r="BG13" s="49">
        <v>0</v>
      </c>
      <c r="BH13" s="48">
        <v>0</v>
      </c>
      <c r="BI13" s="49">
        <v>0</v>
      </c>
      <c r="BJ13" s="48">
        <v>23</v>
      </c>
      <c r="BK13" s="49">
        <v>95.83333333333333</v>
      </c>
      <c r="BL13" s="48">
        <v>24</v>
      </c>
    </row>
    <row r="14" spans="1:64" ht="15">
      <c r="A14" s="64" t="s">
        <v>221</v>
      </c>
      <c r="B14" s="64" t="s">
        <v>215</v>
      </c>
      <c r="C14" s="65" t="s">
        <v>4954</v>
      </c>
      <c r="D14" s="66">
        <v>3</v>
      </c>
      <c r="E14" s="67" t="s">
        <v>132</v>
      </c>
      <c r="F14" s="68">
        <v>35</v>
      </c>
      <c r="G14" s="65"/>
      <c r="H14" s="69"/>
      <c r="I14" s="70"/>
      <c r="J14" s="70"/>
      <c r="K14" s="34" t="s">
        <v>65</v>
      </c>
      <c r="L14" s="77">
        <v>14</v>
      </c>
      <c r="M14" s="77"/>
      <c r="N14" s="72"/>
      <c r="O14" s="79" t="s">
        <v>492</v>
      </c>
      <c r="P14" s="81">
        <v>43531.40526620371</v>
      </c>
      <c r="Q14" s="79" t="s">
        <v>499</v>
      </c>
      <c r="R14" s="79"/>
      <c r="S14" s="79"/>
      <c r="T14" s="79"/>
      <c r="U14" s="79"/>
      <c r="V14" s="83" t="s">
        <v>896</v>
      </c>
      <c r="W14" s="81">
        <v>43531.40526620371</v>
      </c>
      <c r="X14" s="83" t="s">
        <v>1016</v>
      </c>
      <c r="Y14" s="79"/>
      <c r="Z14" s="79"/>
      <c r="AA14" s="85" t="s">
        <v>1236</v>
      </c>
      <c r="AB14" s="79"/>
      <c r="AC14" s="79" t="b">
        <v>0</v>
      </c>
      <c r="AD14" s="79">
        <v>0</v>
      </c>
      <c r="AE14" s="85" t="s">
        <v>1477</v>
      </c>
      <c r="AF14" s="79" t="b">
        <v>0</v>
      </c>
      <c r="AG14" s="79" t="s">
        <v>1508</v>
      </c>
      <c r="AH14" s="79"/>
      <c r="AI14" s="85" t="s">
        <v>1477</v>
      </c>
      <c r="AJ14" s="79" t="b">
        <v>0</v>
      </c>
      <c r="AK14" s="79">
        <v>6</v>
      </c>
      <c r="AL14" s="85" t="s">
        <v>1230</v>
      </c>
      <c r="AM14" s="79" t="s">
        <v>1534</v>
      </c>
      <c r="AN14" s="79" t="b">
        <v>0</v>
      </c>
      <c r="AO14" s="85" t="s">
        <v>1230</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1</v>
      </c>
      <c r="BE14" s="49">
        <v>4.166666666666667</v>
      </c>
      <c r="BF14" s="48">
        <v>0</v>
      </c>
      <c r="BG14" s="49">
        <v>0</v>
      </c>
      <c r="BH14" s="48">
        <v>0</v>
      </c>
      <c r="BI14" s="49">
        <v>0</v>
      </c>
      <c r="BJ14" s="48">
        <v>23</v>
      </c>
      <c r="BK14" s="49">
        <v>95.83333333333333</v>
      </c>
      <c r="BL14" s="48">
        <v>24</v>
      </c>
    </row>
    <row r="15" spans="1:64" ht="15">
      <c r="A15" s="64" t="s">
        <v>222</v>
      </c>
      <c r="B15" s="64" t="s">
        <v>215</v>
      </c>
      <c r="C15" s="65" t="s">
        <v>4954</v>
      </c>
      <c r="D15" s="66">
        <v>3</v>
      </c>
      <c r="E15" s="67" t="s">
        <v>132</v>
      </c>
      <c r="F15" s="68">
        <v>35</v>
      </c>
      <c r="G15" s="65"/>
      <c r="H15" s="69"/>
      <c r="I15" s="70"/>
      <c r="J15" s="70"/>
      <c r="K15" s="34" t="s">
        <v>65</v>
      </c>
      <c r="L15" s="77">
        <v>15</v>
      </c>
      <c r="M15" s="77"/>
      <c r="N15" s="72"/>
      <c r="O15" s="79" t="s">
        <v>492</v>
      </c>
      <c r="P15" s="81">
        <v>43531.4437962963</v>
      </c>
      <c r="Q15" s="79" t="s">
        <v>499</v>
      </c>
      <c r="R15" s="79"/>
      <c r="S15" s="79"/>
      <c r="T15" s="79"/>
      <c r="U15" s="79"/>
      <c r="V15" s="83" t="s">
        <v>897</v>
      </c>
      <c r="W15" s="81">
        <v>43531.4437962963</v>
      </c>
      <c r="X15" s="83" t="s">
        <v>1017</v>
      </c>
      <c r="Y15" s="79"/>
      <c r="Z15" s="79"/>
      <c r="AA15" s="85" t="s">
        <v>1237</v>
      </c>
      <c r="AB15" s="79"/>
      <c r="AC15" s="79" t="b">
        <v>0</v>
      </c>
      <c r="AD15" s="79">
        <v>0</v>
      </c>
      <c r="AE15" s="85" t="s">
        <v>1477</v>
      </c>
      <c r="AF15" s="79" t="b">
        <v>0</v>
      </c>
      <c r="AG15" s="79" t="s">
        <v>1508</v>
      </c>
      <c r="AH15" s="79"/>
      <c r="AI15" s="85" t="s">
        <v>1477</v>
      </c>
      <c r="AJ15" s="79" t="b">
        <v>0</v>
      </c>
      <c r="AK15" s="79">
        <v>6</v>
      </c>
      <c r="AL15" s="85" t="s">
        <v>1230</v>
      </c>
      <c r="AM15" s="79" t="s">
        <v>1534</v>
      </c>
      <c r="AN15" s="79" t="b">
        <v>0</v>
      </c>
      <c r="AO15" s="85" t="s">
        <v>1230</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1</v>
      </c>
      <c r="BE15" s="49">
        <v>4.166666666666667</v>
      </c>
      <c r="BF15" s="48">
        <v>0</v>
      </c>
      <c r="BG15" s="49">
        <v>0</v>
      </c>
      <c r="BH15" s="48">
        <v>0</v>
      </c>
      <c r="BI15" s="49">
        <v>0</v>
      </c>
      <c r="BJ15" s="48">
        <v>23</v>
      </c>
      <c r="BK15" s="49">
        <v>95.83333333333333</v>
      </c>
      <c r="BL15" s="48">
        <v>24</v>
      </c>
    </row>
    <row r="16" spans="1:64" ht="15">
      <c r="A16" s="64" t="s">
        <v>223</v>
      </c>
      <c r="B16" s="64" t="s">
        <v>223</v>
      </c>
      <c r="C16" s="65" t="s">
        <v>4954</v>
      </c>
      <c r="D16" s="66">
        <v>3</v>
      </c>
      <c r="E16" s="67" t="s">
        <v>132</v>
      </c>
      <c r="F16" s="68">
        <v>35</v>
      </c>
      <c r="G16" s="65"/>
      <c r="H16" s="69"/>
      <c r="I16" s="70"/>
      <c r="J16" s="70"/>
      <c r="K16" s="34" t="s">
        <v>65</v>
      </c>
      <c r="L16" s="77">
        <v>16</v>
      </c>
      <c r="M16" s="77"/>
      <c r="N16" s="72"/>
      <c r="O16" s="79" t="s">
        <v>176</v>
      </c>
      <c r="P16" s="81">
        <v>43531.53778935185</v>
      </c>
      <c r="Q16" s="79" t="s">
        <v>502</v>
      </c>
      <c r="R16" s="79"/>
      <c r="S16" s="79"/>
      <c r="T16" s="79" t="s">
        <v>741</v>
      </c>
      <c r="U16" s="83" t="s">
        <v>838</v>
      </c>
      <c r="V16" s="83" t="s">
        <v>838</v>
      </c>
      <c r="W16" s="81">
        <v>43531.53778935185</v>
      </c>
      <c r="X16" s="83" t="s">
        <v>1018</v>
      </c>
      <c r="Y16" s="79"/>
      <c r="Z16" s="79"/>
      <c r="AA16" s="85" t="s">
        <v>1238</v>
      </c>
      <c r="AB16" s="79"/>
      <c r="AC16" s="79" t="b">
        <v>0</v>
      </c>
      <c r="AD16" s="79">
        <v>3</v>
      </c>
      <c r="AE16" s="85" t="s">
        <v>1477</v>
      </c>
      <c r="AF16" s="79" t="b">
        <v>0</v>
      </c>
      <c r="AG16" s="79" t="s">
        <v>1508</v>
      </c>
      <c r="AH16" s="79"/>
      <c r="AI16" s="85" t="s">
        <v>1477</v>
      </c>
      <c r="AJ16" s="79" t="b">
        <v>0</v>
      </c>
      <c r="AK16" s="79">
        <v>0</v>
      </c>
      <c r="AL16" s="85" t="s">
        <v>1477</v>
      </c>
      <c r="AM16" s="79" t="s">
        <v>1534</v>
      </c>
      <c r="AN16" s="79" t="b">
        <v>0</v>
      </c>
      <c r="AO16" s="85" t="s">
        <v>1238</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0</v>
      </c>
      <c r="BE16" s="49">
        <v>0</v>
      </c>
      <c r="BF16" s="48">
        <v>2</v>
      </c>
      <c r="BG16" s="49">
        <v>8</v>
      </c>
      <c r="BH16" s="48">
        <v>0</v>
      </c>
      <c r="BI16" s="49">
        <v>0</v>
      </c>
      <c r="BJ16" s="48">
        <v>23</v>
      </c>
      <c r="BK16" s="49">
        <v>92</v>
      </c>
      <c r="BL16" s="48">
        <v>25</v>
      </c>
    </row>
    <row r="17" spans="1:64" ht="15">
      <c r="A17" s="64" t="s">
        <v>224</v>
      </c>
      <c r="B17" s="64" t="s">
        <v>212</v>
      </c>
      <c r="C17" s="65" t="s">
        <v>4954</v>
      </c>
      <c r="D17" s="66">
        <v>3</v>
      </c>
      <c r="E17" s="67" t="s">
        <v>132</v>
      </c>
      <c r="F17" s="68">
        <v>35</v>
      </c>
      <c r="G17" s="65"/>
      <c r="H17" s="69"/>
      <c r="I17" s="70"/>
      <c r="J17" s="70"/>
      <c r="K17" s="34" t="s">
        <v>65</v>
      </c>
      <c r="L17" s="77">
        <v>17</v>
      </c>
      <c r="M17" s="77"/>
      <c r="N17" s="72"/>
      <c r="O17" s="79" t="s">
        <v>492</v>
      </c>
      <c r="P17" s="81">
        <v>43531.544756944444</v>
      </c>
      <c r="Q17" s="79" t="s">
        <v>503</v>
      </c>
      <c r="R17" s="79"/>
      <c r="S17" s="79"/>
      <c r="T17" s="79" t="s">
        <v>736</v>
      </c>
      <c r="U17" s="79"/>
      <c r="V17" s="83" t="s">
        <v>898</v>
      </c>
      <c r="W17" s="81">
        <v>43531.544756944444</v>
      </c>
      <c r="X17" s="83" t="s">
        <v>1019</v>
      </c>
      <c r="Y17" s="79"/>
      <c r="Z17" s="79"/>
      <c r="AA17" s="85" t="s">
        <v>1239</v>
      </c>
      <c r="AB17" s="79"/>
      <c r="AC17" s="79" t="b">
        <v>0</v>
      </c>
      <c r="AD17" s="79">
        <v>0</v>
      </c>
      <c r="AE17" s="85" t="s">
        <v>1477</v>
      </c>
      <c r="AF17" s="79" t="b">
        <v>0</v>
      </c>
      <c r="AG17" s="79" t="s">
        <v>1508</v>
      </c>
      <c r="AH17" s="79"/>
      <c r="AI17" s="85" t="s">
        <v>1477</v>
      </c>
      <c r="AJ17" s="79" t="b">
        <v>0</v>
      </c>
      <c r="AK17" s="79">
        <v>16</v>
      </c>
      <c r="AL17" s="85" t="s">
        <v>1227</v>
      </c>
      <c r="AM17" s="79" t="s">
        <v>1534</v>
      </c>
      <c r="AN17" s="79" t="b">
        <v>0</v>
      </c>
      <c r="AO17" s="85" t="s">
        <v>1227</v>
      </c>
      <c r="AP17" s="79" t="s">
        <v>176</v>
      </c>
      <c r="AQ17" s="79">
        <v>0</v>
      </c>
      <c r="AR17" s="79">
        <v>0</v>
      </c>
      <c r="AS17" s="79"/>
      <c r="AT17" s="79"/>
      <c r="AU17" s="79"/>
      <c r="AV17" s="79"/>
      <c r="AW17" s="79"/>
      <c r="AX17" s="79"/>
      <c r="AY17" s="79"/>
      <c r="AZ17" s="79"/>
      <c r="BA17">
        <v>1</v>
      </c>
      <c r="BB17" s="78" t="str">
        <f>REPLACE(INDEX(GroupVertices[Group],MATCH(Edges[[#This Row],[Vertex 1]],GroupVertices[Vertex],0)),1,1,"")</f>
        <v>29</v>
      </c>
      <c r="BC17" s="78" t="str">
        <f>REPLACE(INDEX(GroupVertices[Group],MATCH(Edges[[#This Row],[Vertex 2]],GroupVertices[Vertex],0)),1,1,"")</f>
        <v>29</v>
      </c>
      <c r="BD17" s="48">
        <v>3</v>
      </c>
      <c r="BE17" s="49">
        <v>12.5</v>
      </c>
      <c r="BF17" s="48">
        <v>0</v>
      </c>
      <c r="BG17" s="49">
        <v>0</v>
      </c>
      <c r="BH17" s="48">
        <v>0</v>
      </c>
      <c r="BI17" s="49">
        <v>0</v>
      </c>
      <c r="BJ17" s="48">
        <v>21</v>
      </c>
      <c r="BK17" s="49">
        <v>87.5</v>
      </c>
      <c r="BL17" s="48">
        <v>24</v>
      </c>
    </row>
    <row r="18" spans="1:64" ht="15">
      <c r="A18" s="64" t="s">
        <v>225</v>
      </c>
      <c r="B18" s="64" t="s">
        <v>225</v>
      </c>
      <c r="C18" s="65" t="s">
        <v>4954</v>
      </c>
      <c r="D18" s="66">
        <v>3</v>
      </c>
      <c r="E18" s="67" t="s">
        <v>132</v>
      </c>
      <c r="F18" s="68">
        <v>35</v>
      </c>
      <c r="G18" s="65"/>
      <c r="H18" s="69"/>
      <c r="I18" s="70"/>
      <c r="J18" s="70"/>
      <c r="K18" s="34" t="s">
        <v>65</v>
      </c>
      <c r="L18" s="77">
        <v>18</v>
      </c>
      <c r="M18" s="77"/>
      <c r="N18" s="72"/>
      <c r="O18" s="79" t="s">
        <v>176</v>
      </c>
      <c r="P18" s="81">
        <v>43531.7743287037</v>
      </c>
      <c r="Q18" s="79" t="s">
        <v>504</v>
      </c>
      <c r="R18" s="79"/>
      <c r="S18" s="79"/>
      <c r="T18" s="79" t="s">
        <v>742</v>
      </c>
      <c r="U18" s="83" t="s">
        <v>839</v>
      </c>
      <c r="V18" s="83" t="s">
        <v>839</v>
      </c>
      <c r="W18" s="81">
        <v>43531.7743287037</v>
      </c>
      <c r="X18" s="83" t="s">
        <v>1020</v>
      </c>
      <c r="Y18" s="79"/>
      <c r="Z18" s="79"/>
      <c r="AA18" s="85" t="s">
        <v>1240</v>
      </c>
      <c r="AB18" s="79"/>
      <c r="AC18" s="79" t="b">
        <v>0</v>
      </c>
      <c r="AD18" s="79">
        <v>5</v>
      </c>
      <c r="AE18" s="85" t="s">
        <v>1477</v>
      </c>
      <c r="AF18" s="79" t="b">
        <v>0</v>
      </c>
      <c r="AG18" s="79" t="s">
        <v>1508</v>
      </c>
      <c r="AH18" s="79"/>
      <c r="AI18" s="85" t="s">
        <v>1477</v>
      </c>
      <c r="AJ18" s="79" t="b">
        <v>0</v>
      </c>
      <c r="AK18" s="79">
        <v>1</v>
      </c>
      <c r="AL18" s="85" t="s">
        <v>1477</v>
      </c>
      <c r="AM18" s="79" t="s">
        <v>1534</v>
      </c>
      <c r="AN18" s="79" t="b">
        <v>0</v>
      </c>
      <c r="AO18" s="85" t="s">
        <v>1240</v>
      </c>
      <c r="AP18" s="79" t="s">
        <v>176</v>
      </c>
      <c r="AQ18" s="79">
        <v>0</v>
      </c>
      <c r="AR18" s="79">
        <v>0</v>
      </c>
      <c r="AS18" s="79" t="s">
        <v>1559</v>
      </c>
      <c r="AT18" s="79" t="s">
        <v>1576</v>
      </c>
      <c r="AU18" s="79" t="s">
        <v>1588</v>
      </c>
      <c r="AV18" s="79" t="s">
        <v>1599</v>
      </c>
      <c r="AW18" s="79" t="s">
        <v>1616</v>
      </c>
      <c r="AX18" s="79" t="s">
        <v>1632</v>
      </c>
      <c r="AY18" s="79" t="s">
        <v>1649</v>
      </c>
      <c r="AZ18" s="83" t="s">
        <v>1652</v>
      </c>
      <c r="BA18">
        <v>1</v>
      </c>
      <c r="BB18" s="78" t="str">
        <f>REPLACE(INDEX(GroupVertices[Group],MATCH(Edges[[#This Row],[Vertex 1]],GroupVertices[Vertex],0)),1,1,"")</f>
        <v>54</v>
      </c>
      <c r="BC18" s="78" t="str">
        <f>REPLACE(INDEX(GroupVertices[Group],MATCH(Edges[[#This Row],[Vertex 2]],GroupVertices[Vertex],0)),1,1,"")</f>
        <v>54</v>
      </c>
      <c r="BD18" s="48">
        <v>1</v>
      </c>
      <c r="BE18" s="49">
        <v>5.2631578947368425</v>
      </c>
      <c r="BF18" s="48">
        <v>1</v>
      </c>
      <c r="BG18" s="49">
        <v>5.2631578947368425</v>
      </c>
      <c r="BH18" s="48">
        <v>0</v>
      </c>
      <c r="BI18" s="49">
        <v>0</v>
      </c>
      <c r="BJ18" s="48">
        <v>17</v>
      </c>
      <c r="BK18" s="49">
        <v>89.47368421052632</v>
      </c>
      <c r="BL18" s="48">
        <v>19</v>
      </c>
    </row>
    <row r="19" spans="1:64" ht="15">
      <c r="A19" s="64" t="s">
        <v>226</v>
      </c>
      <c r="B19" s="64" t="s">
        <v>225</v>
      </c>
      <c r="C19" s="65" t="s">
        <v>4954</v>
      </c>
      <c r="D19" s="66">
        <v>3</v>
      </c>
      <c r="E19" s="67" t="s">
        <v>132</v>
      </c>
      <c r="F19" s="68">
        <v>35</v>
      </c>
      <c r="G19" s="65"/>
      <c r="H19" s="69"/>
      <c r="I19" s="70"/>
      <c r="J19" s="70"/>
      <c r="K19" s="34" t="s">
        <v>65</v>
      </c>
      <c r="L19" s="77">
        <v>19</v>
      </c>
      <c r="M19" s="77"/>
      <c r="N19" s="72"/>
      <c r="O19" s="79" t="s">
        <v>492</v>
      </c>
      <c r="P19" s="81">
        <v>43531.783171296294</v>
      </c>
      <c r="Q19" s="79" t="s">
        <v>505</v>
      </c>
      <c r="R19" s="79"/>
      <c r="S19" s="79"/>
      <c r="T19" s="79" t="s">
        <v>743</v>
      </c>
      <c r="U19" s="79"/>
      <c r="V19" s="83" t="s">
        <v>899</v>
      </c>
      <c r="W19" s="81">
        <v>43531.783171296294</v>
      </c>
      <c r="X19" s="83" t="s">
        <v>1021</v>
      </c>
      <c r="Y19" s="79"/>
      <c r="Z19" s="79"/>
      <c r="AA19" s="85" t="s">
        <v>1241</v>
      </c>
      <c r="AB19" s="79"/>
      <c r="AC19" s="79" t="b">
        <v>0</v>
      </c>
      <c r="AD19" s="79">
        <v>0</v>
      </c>
      <c r="AE19" s="85" t="s">
        <v>1477</v>
      </c>
      <c r="AF19" s="79" t="b">
        <v>0</v>
      </c>
      <c r="AG19" s="79" t="s">
        <v>1508</v>
      </c>
      <c r="AH19" s="79"/>
      <c r="AI19" s="85" t="s">
        <v>1477</v>
      </c>
      <c r="AJ19" s="79" t="b">
        <v>0</v>
      </c>
      <c r="AK19" s="79">
        <v>1</v>
      </c>
      <c r="AL19" s="85" t="s">
        <v>1240</v>
      </c>
      <c r="AM19" s="79" t="s">
        <v>1534</v>
      </c>
      <c r="AN19" s="79" t="b">
        <v>0</v>
      </c>
      <c r="AO19" s="85" t="s">
        <v>1240</v>
      </c>
      <c r="AP19" s="79" t="s">
        <v>176</v>
      </c>
      <c r="AQ19" s="79">
        <v>0</v>
      </c>
      <c r="AR19" s="79">
        <v>0</v>
      </c>
      <c r="AS19" s="79"/>
      <c r="AT19" s="79"/>
      <c r="AU19" s="79"/>
      <c r="AV19" s="79"/>
      <c r="AW19" s="79"/>
      <c r="AX19" s="79"/>
      <c r="AY19" s="79"/>
      <c r="AZ19" s="79"/>
      <c r="BA19">
        <v>1</v>
      </c>
      <c r="BB19" s="78" t="str">
        <f>REPLACE(INDEX(GroupVertices[Group],MATCH(Edges[[#This Row],[Vertex 1]],GroupVertices[Vertex],0)),1,1,"")</f>
        <v>54</v>
      </c>
      <c r="BC19" s="78" t="str">
        <f>REPLACE(INDEX(GroupVertices[Group],MATCH(Edges[[#This Row],[Vertex 2]],GroupVertices[Vertex],0)),1,1,"")</f>
        <v>54</v>
      </c>
      <c r="BD19" s="48">
        <v>1</v>
      </c>
      <c r="BE19" s="49">
        <v>6.666666666666667</v>
      </c>
      <c r="BF19" s="48">
        <v>1</v>
      </c>
      <c r="BG19" s="49">
        <v>6.666666666666667</v>
      </c>
      <c r="BH19" s="48">
        <v>0</v>
      </c>
      <c r="BI19" s="49">
        <v>0</v>
      </c>
      <c r="BJ19" s="48">
        <v>13</v>
      </c>
      <c r="BK19" s="49">
        <v>86.66666666666667</v>
      </c>
      <c r="BL19" s="48">
        <v>15</v>
      </c>
    </row>
    <row r="20" spans="1:64" ht="15">
      <c r="A20" s="64" t="s">
        <v>227</v>
      </c>
      <c r="B20" s="64" t="s">
        <v>227</v>
      </c>
      <c r="C20" s="65" t="s">
        <v>4954</v>
      </c>
      <c r="D20" s="66">
        <v>3</v>
      </c>
      <c r="E20" s="67" t="s">
        <v>132</v>
      </c>
      <c r="F20" s="68">
        <v>35</v>
      </c>
      <c r="G20" s="65"/>
      <c r="H20" s="69"/>
      <c r="I20" s="70"/>
      <c r="J20" s="70"/>
      <c r="K20" s="34" t="s">
        <v>65</v>
      </c>
      <c r="L20" s="77">
        <v>20</v>
      </c>
      <c r="M20" s="77"/>
      <c r="N20" s="72"/>
      <c r="O20" s="79" t="s">
        <v>176</v>
      </c>
      <c r="P20" s="81">
        <v>43531.847662037035</v>
      </c>
      <c r="Q20" s="79" t="s">
        <v>506</v>
      </c>
      <c r="R20" s="83" t="s">
        <v>668</v>
      </c>
      <c r="S20" s="79" t="s">
        <v>719</v>
      </c>
      <c r="T20" s="79" t="s">
        <v>744</v>
      </c>
      <c r="U20" s="83" t="s">
        <v>840</v>
      </c>
      <c r="V20" s="83" t="s">
        <v>840</v>
      </c>
      <c r="W20" s="81">
        <v>43531.847662037035</v>
      </c>
      <c r="X20" s="83" t="s">
        <v>1022</v>
      </c>
      <c r="Y20" s="79"/>
      <c r="Z20" s="79"/>
      <c r="AA20" s="85" t="s">
        <v>1242</v>
      </c>
      <c r="AB20" s="79"/>
      <c r="AC20" s="79" t="b">
        <v>0</v>
      </c>
      <c r="AD20" s="79">
        <v>0</v>
      </c>
      <c r="AE20" s="85" t="s">
        <v>1477</v>
      </c>
      <c r="AF20" s="79" t="b">
        <v>0</v>
      </c>
      <c r="AG20" s="79" t="s">
        <v>1508</v>
      </c>
      <c r="AH20" s="79"/>
      <c r="AI20" s="85" t="s">
        <v>1477</v>
      </c>
      <c r="AJ20" s="79" t="b">
        <v>0</v>
      </c>
      <c r="AK20" s="79">
        <v>0</v>
      </c>
      <c r="AL20" s="85" t="s">
        <v>1477</v>
      </c>
      <c r="AM20" s="79" t="s">
        <v>1537</v>
      </c>
      <c r="AN20" s="79" t="b">
        <v>0</v>
      </c>
      <c r="AO20" s="85" t="s">
        <v>1242</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1</v>
      </c>
      <c r="BE20" s="49">
        <v>6.25</v>
      </c>
      <c r="BF20" s="48">
        <v>0</v>
      </c>
      <c r="BG20" s="49">
        <v>0</v>
      </c>
      <c r="BH20" s="48">
        <v>0</v>
      </c>
      <c r="BI20" s="49">
        <v>0</v>
      </c>
      <c r="BJ20" s="48">
        <v>15</v>
      </c>
      <c r="BK20" s="49">
        <v>93.75</v>
      </c>
      <c r="BL20" s="48">
        <v>16</v>
      </c>
    </row>
    <row r="21" spans="1:64" ht="15">
      <c r="A21" s="64" t="s">
        <v>228</v>
      </c>
      <c r="B21" s="64" t="s">
        <v>250</v>
      </c>
      <c r="C21" s="65" t="s">
        <v>4954</v>
      </c>
      <c r="D21" s="66">
        <v>3</v>
      </c>
      <c r="E21" s="67" t="s">
        <v>132</v>
      </c>
      <c r="F21" s="68">
        <v>35</v>
      </c>
      <c r="G21" s="65"/>
      <c r="H21" s="69"/>
      <c r="I21" s="70"/>
      <c r="J21" s="70"/>
      <c r="K21" s="34" t="s">
        <v>65</v>
      </c>
      <c r="L21" s="77">
        <v>21</v>
      </c>
      <c r="M21" s="77"/>
      <c r="N21" s="72"/>
      <c r="O21" s="79" t="s">
        <v>492</v>
      </c>
      <c r="P21" s="81">
        <v>43531.88164351852</v>
      </c>
      <c r="Q21" s="79" t="s">
        <v>507</v>
      </c>
      <c r="R21" s="79"/>
      <c r="S21" s="79"/>
      <c r="T21" s="79"/>
      <c r="U21" s="79"/>
      <c r="V21" s="83" t="s">
        <v>900</v>
      </c>
      <c r="W21" s="81">
        <v>43531.88164351852</v>
      </c>
      <c r="X21" s="83" t="s">
        <v>1023</v>
      </c>
      <c r="Y21" s="79"/>
      <c r="Z21" s="79"/>
      <c r="AA21" s="85" t="s">
        <v>1243</v>
      </c>
      <c r="AB21" s="79"/>
      <c r="AC21" s="79" t="b">
        <v>0</v>
      </c>
      <c r="AD21" s="79">
        <v>0</v>
      </c>
      <c r="AE21" s="85" t="s">
        <v>1477</v>
      </c>
      <c r="AF21" s="79" t="b">
        <v>0</v>
      </c>
      <c r="AG21" s="79" t="s">
        <v>1509</v>
      </c>
      <c r="AH21" s="79"/>
      <c r="AI21" s="85" t="s">
        <v>1477</v>
      </c>
      <c r="AJ21" s="79" t="b">
        <v>0</v>
      </c>
      <c r="AK21" s="79">
        <v>5</v>
      </c>
      <c r="AL21" s="85" t="s">
        <v>1267</v>
      </c>
      <c r="AM21" s="79" t="s">
        <v>1534</v>
      </c>
      <c r="AN21" s="79" t="b">
        <v>0</v>
      </c>
      <c r="AO21" s="85" t="s">
        <v>1267</v>
      </c>
      <c r="AP21" s="79" t="s">
        <v>176</v>
      </c>
      <c r="AQ21" s="79">
        <v>0</v>
      </c>
      <c r="AR21" s="79">
        <v>0</v>
      </c>
      <c r="AS21" s="79"/>
      <c r="AT21" s="79"/>
      <c r="AU21" s="79"/>
      <c r="AV21" s="79"/>
      <c r="AW21" s="79"/>
      <c r="AX21" s="79"/>
      <c r="AY21" s="79"/>
      <c r="AZ21" s="79"/>
      <c r="BA21">
        <v>1</v>
      </c>
      <c r="BB21" s="78" t="str">
        <f>REPLACE(INDEX(GroupVertices[Group],MATCH(Edges[[#This Row],[Vertex 1]],GroupVertices[Vertex],0)),1,1,"")</f>
        <v>11</v>
      </c>
      <c r="BC21" s="78" t="str">
        <f>REPLACE(INDEX(GroupVertices[Group],MATCH(Edges[[#This Row],[Vertex 2]],GroupVertices[Vertex],0)),1,1,"")</f>
        <v>11</v>
      </c>
      <c r="BD21" s="48">
        <v>0</v>
      </c>
      <c r="BE21" s="49">
        <v>0</v>
      </c>
      <c r="BF21" s="48">
        <v>1</v>
      </c>
      <c r="BG21" s="49">
        <v>4</v>
      </c>
      <c r="BH21" s="48">
        <v>0</v>
      </c>
      <c r="BI21" s="49">
        <v>0</v>
      </c>
      <c r="BJ21" s="48">
        <v>24</v>
      </c>
      <c r="BK21" s="49">
        <v>96</v>
      </c>
      <c r="BL21" s="48">
        <v>25</v>
      </c>
    </row>
    <row r="22" spans="1:64" ht="15">
      <c r="A22" s="64" t="s">
        <v>229</v>
      </c>
      <c r="B22" s="64" t="s">
        <v>250</v>
      </c>
      <c r="C22" s="65" t="s">
        <v>4954</v>
      </c>
      <c r="D22" s="66">
        <v>3</v>
      </c>
      <c r="E22" s="67" t="s">
        <v>132</v>
      </c>
      <c r="F22" s="68">
        <v>35</v>
      </c>
      <c r="G22" s="65"/>
      <c r="H22" s="69"/>
      <c r="I22" s="70"/>
      <c r="J22" s="70"/>
      <c r="K22" s="34" t="s">
        <v>65</v>
      </c>
      <c r="L22" s="77">
        <v>22</v>
      </c>
      <c r="M22" s="77"/>
      <c r="N22" s="72"/>
      <c r="O22" s="79" t="s">
        <v>492</v>
      </c>
      <c r="P22" s="81">
        <v>43531.903402777774</v>
      </c>
      <c r="Q22" s="79" t="s">
        <v>507</v>
      </c>
      <c r="R22" s="79"/>
      <c r="S22" s="79"/>
      <c r="T22" s="79"/>
      <c r="U22" s="79"/>
      <c r="V22" s="83" t="s">
        <v>901</v>
      </c>
      <c r="W22" s="81">
        <v>43531.903402777774</v>
      </c>
      <c r="X22" s="83" t="s">
        <v>1024</v>
      </c>
      <c r="Y22" s="79"/>
      <c r="Z22" s="79"/>
      <c r="AA22" s="85" t="s">
        <v>1244</v>
      </c>
      <c r="AB22" s="79"/>
      <c r="AC22" s="79" t="b">
        <v>0</v>
      </c>
      <c r="AD22" s="79">
        <v>0</v>
      </c>
      <c r="AE22" s="85" t="s">
        <v>1477</v>
      </c>
      <c r="AF22" s="79" t="b">
        <v>0</v>
      </c>
      <c r="AG22" s="79" t="s">
        <v>1509</v>
      </c>
      <c r="AH22" s="79"/>
      <c r="AI22" s="85" t="s">
        <v>1477</v>
      </c>
      <c r="AJ22" s="79" t="b">
        <v>0</v>
      </c>
      <c r="AK22" s="79">
        <v>5</v>
      </c>
      <c r="AL22" s="85" t="s">
        <v>1267</v>
      </c>
      <c r="AM22" s="79" t="s">
        <v>1536</v>
      </c>
      <c r="AN22" s="79" t="b">
        <v>0</v>
      </c>
      <c r="AO22" s="85" t="s">
        <v>1267</v>
      </c>
      <c r="AP22" s="79" t="s">
        <v>176</v>
      </c>
      <c r="AQ22" s="79">
        <v>0</v>
      </c>
      <c r="AR22" s="79">
        <v>0</v>
      </c>
      <c r="AS22" s="79"/>
      <c r="AT22" s="79"/>
      <c r="AU22" s="79"/>
      <c r="AV22" s="79"/>
      <c r="AW22" s="79"/>
      <c r="AX22" s="79"/>
      <c r="AY22" s="79"/>
      <c r="AZ22" s="79"/>
      <c r="BA22">
        <v>1</v>
      </c>
      <c r="BB22" s="78" t="str">
        <f>REPLACE(INDEX(GroupVertices[Group],MATCH(Edges[[#This Row],[Vertex 1]],GroupVertices[Vertex],0)),1,1,"")</f>
        <v>11</v>
      </c>
      <c r="BC22" s="78" t="str">
        <f>REPLACE(INDEX(GroupVertices[Group],MATCH(Edges[[#This Row],[Vertex 2]],GroupVertices[Vertex],0)),1,1,"")</f>
        <v>11</v>
      </c>
      <c r="BD22" s="48">
        <v>0</v>
      </c>
      <c r="BE22" s="49">
        <v>0</v>
      </c>
      <c r="BF22" s="48">
        <v>1</v>
      </c>
      <c r="BG22" s="49">
        <v>4</v>
      </c>
      <c r="BH22" s="48">
        <v>0</v>
      </c>
      <c r="BI22" s="49">
        <v>0</v>
      </c>
      <c r="BJ22" s="48">
        <v>24</v>
      </c>
      <c r="BK22" s="49">
        <v>96</v>
      </c>
      <c r="BL22" s="48">
        <v>25</v>
      </c>
    </row>
    <row r="23" spans="1:64" ht="15">
      <c r="A23" s="64" t="s">
        <v>230</v>
      </c>
      <c r="B23" s="64" t="s">
        <v>250</v>
      </c>
      <c r="C23" s="65" t="s">
        <v>4954</v>
      </c>
      <c r="D23" s="66">
        <v>3</v>
      </c>
      <c r="E23" s="67" t="s">
        <v>132</v>
      </c>
      <c r="F23" s="68">
        <v>35</v>
      </c>
      <c r="G23" s="65"/>
      <c r="H23" s="69"/>
      <c r="I23" s="70"/>
      <c r="J23" s="70"/>
      <c r="K23" s="34" t="s">
        <v>65</v>
      </c>
      <c r="L23" s="77">
        <v>23</v>
      </c>
      <c r="M23" s="77"/>
      <c r="N23" s="72"/>
      <c r="O23" s="79" t="s">
        <v>492</v>
      </c>
      <c r="P23" s="81">
        <v>43531.92454861111</v>
      </c>
      <c r="Q23" s="79" t="s">
        <v>507</v>
      </c>
      <c r="R23" s="79"/>
      <c r="S23" s="79"/>
      <c r="T23" s="79"/>
      <c r="U23" s="79"/>
      <c r="V23" s="83" t="s">
        <v>902</v>
      </c>
      <c r="W23" s="81">
        <v>43531.92454861111</v>
      </c>
      <c r="X23" s="83" t="s">
        <v>1025</v>
      </c>
      <c r="Y23" s="79"/>
      <c r="Z23" s="79"/>
      <c r="AA23" s="85" t="s">
        <v>1245</v>
      </c>
      <c r="AB23" s="79"/>
      <c r="AC23" s="79" t="b">
        <v>0</v>
      </c>
      <c r="AD23" s="79">
        <v>0</v>
      </c>
      <c r="AE23" s="85" t="s">
        <v>1477</v>
      </c>
      <c r="AF23" s="79" t="b">
        <v>0</v>
      </c>
      <c r="AG23" s="79" t="s">
        <v>1509</v>
      </c>
      <c r="AH23" s="79"/>
      <c r="AI23" s="85" t="s">
        <v>1477</v>
      </c>
      <c r="AJ23" s="79" t="b">
        <v>0</v>
      </c>
      <c r="AK23" s="79">
        <v>5</v>
      </c>
      <c r="AL23" s="85" t="s">
        <v>1267</v>
      </c>
      <c r="AM23" s="79" t="s">
        <v>1533</v>
      </c>
      <c r="AN23" s="79" t="b">
        <v>0</v>
      </c>
      <c r="AO23" s="85" t="s">
        <v>1267</v>
      </c>
      <c r="AP23" s="79" t="s">
        <v>176</v>
      </c>
      <c r="AQ23" s="79">
        <v>0</v>
      </c>
      <c r="AR23" s="79">
        <v>0</v>
      </c>
      <c r="AS23" s="79"/>
      <c r="AT23" s="79"/>
      <c r="AU23" s="79"/>
      <c r="AV23" s="79"/>
      <c r="AW23" s="79"/>
      <c r="AX23" s="79"/>
      <c r="AY23" s="79"/>
      <c r="AZ23" s="79"/>
      <c r="BA23">
        <v>1</v>
      </c>
      <c r="BB23" s="78" t="str">
        <f>REPLACE(INDEX(GroupVertices[Group],MATCH(Edges[[#This Row],[Vertex 1]],GroupVertices[Vertex],0)),1,1,"")</f>
        <v>11</v>
      </c>
      <c r="BC23" s="78" t="str">
        <f>REPLACE(INDEX(GroupVertices[Group],MATCH(Edges[[#This Row],[Vertex 2]],GroupVertices[Vertex],0)),1,1,"")</f>
        <v>11</v>
      </c>
      <c r="BD23" s="48">
        <v>0</v>
      </c>
      <c r="BE23" s="49">
        <v>0</v>
      </c>
      <c r="BF23" s="48">
        <v>1</v>
      </c>
      <c r="BG23" s="49">
        <v>4</v>
      </c>
      <c r="BH23" s="48">
        <v>0</v>
      </c>
      <c r="BI23" s="49">
        <v>0</v>
      </c>
      <c r="BJ23" s="48">
        <v>24</v>
      </c>
      <c r="BK23" s="49">
        <v>96</v>
      </c>
      <c r="BL23" s="48">
        <v>25</v>
      </c>
    </row>
    <row r="24" spans="1:64" ht="15">
      <c r="A24" s="64" t="s">
        <v>231</v>
      </c>
      <c r="B24" s="64" t="s">
        <v>384</v>
      </c>
      <c r="C24" s="65" t="s">
        <v>4954</v>
      </c>
      <c r="D24" s="66">
        <v>3</v>
      </c>
      <c r="E24" s="67" t="s">
        <v>132</v>
      </c>
      <c r="F24" s="68">
        <v>35</v>
      </c>
      <c r="G24" s="65"/>
      <c r="H24" s="69"/>
      <c r="I24" s="70"/>
      <c r="J24" s="70"/>
      <c r="K24" s="34" t="s">
        <v>65</v>
      </c>
      <c r="L24" s="77">
        <v>24</v>
      </c>
      <c r="M24" s="77"/>
      <c r="N24" s="72"/>
      <c r="O24" s="79" t="s">
        <v>492</v>
      </c>
      <c r="P24" s="81">
        <v>43531.98447916667</v>
      </c>
      <c r="Q24" s="79" t="s">
        <v>508</v>
      </c>
      <c r="R24" s="79"/>
      <c r="S24" s="79"/>
      <c r="T24" s="79" t="s">
        <v>745</v>
      </c>
      <c r="U24" s="79"/>
      <c r="V24" s="83" t="s">
        <v>903</v>
      </c>
      <c r="W24" s="81">
        <v>43531.98447916667</v>
      </c>
      <c r="X24" s="83" t="s">
        <v>1026</v>
      </c>
      <c r="Y24" s="79"/>
      <c r="Z24" s="79"/>
      <c r="AA24" s="85" t="s">
        <v>1246</v>
      </c>
      <c r="AB24" s="85" t="s">
        <v>1448</v>
      </c>
      <c r="AC24" s="79" t="b">
        <v>0</v>
      </c>
      <c r="AD24" s="79">
        <v>2</v>
      </c>
      <c r="AE24" s="85" t="s">
        <v>1479</v>
      </c>
      <c r="AF24" s="79" t="b">
        <v>0</v>
      </c>
      <c r="AG24" s="79" t="s">
        <v>1508</v>
      </c>
      <c r="AH24" s="79"/>
      <c r="AI24" s="85" t="s">
        <v>1477</v>
      </c>
      <c r="AJ24" s="79" t="b">
        <v>0</v>
      </c>
      <c r="AK24" s="79">
        <v>0</v>
      </c>
      <c r="AL24" s="85" t="s">
        <v>1477</v>
      </c>
      <c r="AM24" s="79" t="s">
        <v>1536</v>
      </c>
      <c r="AN24" s="79" t="b">
        <v>0</v>
      </c>
      <c r="AO24" s="85" t="s">
        <v>1448</v>
      </c>
      <c r="AP24" s="79" t="s">
        <v>176</v>
      </c>
      <c r="AQ24" s="79">
        <v>0</v>
      </c>
      <c r="AR24" s="79">
        <v>0</v>
      </c>
      <c r="AS24" s="79"/>
      <c r="AT24" s="79"/>
      <c r="AU24" s="79"/>
      <c r="AV24" s="79"/>
      <c r="AW24" s="79"/>
      <c r="AX24" s="79"/>
      <c r="AY24" s="79"/>
      <c r="AZ24" s="79"/>
      <c r="BA24">
        <v>1</v>
      </c>
      <c r="BB24" s="78" t="str">
        <f>REPLACE(INDEX(GroupVertices[Group],MATCH(Edges[[#This Row],[Vertex 1]],GroupVertices[Vertex],0)),1,1,"")</f>
        <v>8</v>
      </c>
      <c r="BC24" s="78" t="str">
        <f>REPLACE(INDEX(GroupVertices[Group],MATCH(Edges[[#This Row],[Vertex 2]],GroupVertices[Vertex],0)),1,1,"")</f>
        <v>8</v>
      </c>
      <c r="BD24" s="48"/>
      <c r="BE24" s="49"/>
      <c r="BF24" s="48"/>
      <c r="BG24" s="49"/>
      <c r="BH24" s="48"/>
      <c r="BI24" s="49"/>
      <c r="BJ24" s="48"/>
      <c r="BK24" s="49"/>
      <c r="BL24" s="48"/>
    </row>
    <row r="25" spans="1:64" ht="15">
      <c r="A25" s="64" t="s">
        <v>231</v>
      </c>
      <c r="B25" s="64" t="s">
        <v>385</v>
      </c>
      <c r="C25" s="65" t="s">
        <v>4954</v>
      </c>
      <c r="D25" s="66">
        <v>3</v>
      </c>
      <c r="E25" s="67" t="s">
        <v>132</v>
      </c>
      <c r="F25" s="68">
        <v>35</v>
      </c>
      <c r="G25" s="65"/>
      <c r="H25" s="69"/>
      <c r="I25" s="70"/>
      <c r="J25" s="70"/>
      <c r="K25" s="34" t="s">
        <v>65</v>
      </c>
      <c r="L25" s="77">
        <v>25</v>
      </c>
      <c r="M25" s="77"/>
      <c r="N25" s="72"/>
      <c r="O25" s="79" t="s">
        <v>492</v>
      </c>
      <c r="P25" s="81">
        <v>43531.98447916667</v>
      </c>
      <c r="Q25" s="79" t="s">
        <v>508</v>
      </c>
      <c r="R25" s="79"/>
      <c r="S25" s="79"/>
      <c r="T25" s="79" t="s">
        <v>745</v>
      </c>
      <c r="U25" s="79"/>
      <c r="V25" s="83" t="s">
        <v>903</v>
      </c>
      <c r="W25" s="81">
        <v>43531.98447916667</v>
      </c>
      <c r="X25" s="83" t="s">
        <v>1026</v>
      </c>
      <c r="Y25" s="79"/>
      <c r="Z25" s="79"/>
      <c r="AA25" s="85" t="s">
        <v>1246</v>
      </c>
      <c r="AB25" s="85" t="s">
        <v>1448</v>
      </c>
      <c r="AC25" s="79" t="b">
        <v>0</v>
      </c>
      <c r="AD25" s="79">
        <v>2</v>
      </c>
      <c r="AE25" s="85" t="s">
        <v>1479</v>
      </c>
      <c r="AF25" s="79" t="b">
        <v>0</v>
      </c>
      <c r="AG25" s="79" t="s">
        <v>1508</v>
      </c>
      <c r="AH25" s="79"/>
      <c r="AI25" s="85" t="s">
        <v>1477</v>
      </c>
      <c r="AJ25" s="79" t="b">
        <v>0</v>
      </c>
      <c r="AK25" s="79">
        <v>0</v>
      </c>
      <c r="AL25" s="85" t="s">
        <v>1477</v>
      </c>
      <c r="AM25" s="79" t="s">
        <v>1536</v>
      </c>
      <c r="AN25" s="79" t="b">
        <v>0</v>
      </c>
      <c r="AO25" s="85" t="s">
        <v>1448</v>
      </c>
      <c r="AP25" s="79" t="s">
        <v>176</v>
      </c>
      <c r="AQ25" s="79">
        <v>0</v>
      </c>
      <c r="AR25" s="79">
        <v>0</v>
      </c>
      <c r="AS25" s="79"/>
      <c r="AT25" s="79"/>
      <c r="AU25" s="79"/>
      <c r="AV25" s="79"/>
      <c r="AW25" s="79"/>
      <c r="AX25" s="79"/>
      <c r="AY25" s="79"/>
      <c r="AZ25" s="79"/>
      <c r="BA25">
        <v>1</v>
      </c>
      <c r="BB25" s="78" t="str">
        <f>REPLACE(INDEX(GroupVertices[Group],MATCH(Edges[[#This Row],[Vertex 1]],GroupVertices[Vertex],0)),1,1,"")</f>
        <v>8</v>
      </c>
      <c r="BC25" s="78" t="str">
        <f>REPLACE(INDEX(GroupVertices[Group],MATCH(Edges[[#This Row],[Vertex 2]],GroupVertices[Vertex],0)),1,1,"")</f>
        <v>8</v>
      </c>
      <c r="BD25" s="48"/>
      <c r="BE25" s="49"/>
      <c r="BF25" s="48"/>
      <c r="BG25" s="49"/>
      <c r="BH25" s="48"/>
      <c r="BI25" s="49"/>
      <c r="BJ25" s="48"/>
      <c r="BK25" s="49"/>
      <c r="BL25" s="48"/>
    </row>
    <row r="26" spans="1:64" ht="15">
      <c r="A26" s="64" t="s">
        <v>231</v>
      </c>
      <c r="B26" s="64" t="s">
        <v>386</v>
      </c>
      <c r="C26" s="65" t="s">
        <v>4954</v>
      </c>
      <c r="D26" s="66">
        <v>3</v>
      </c>
      <c r="E26" s="67" t="s">
        <v>132</v>
      </c>
      <c r="F26" s="68">
        <v>35</v>
      </c>
      <c r="G26" s="65"/>
      <c r="H26" s="69"/>
      <c r="I26" s="70"/>
      <c r="J26" s="70"/>
      <c r="K26" s="34" t="s">
        <v>65</v>
      </c>
      <c r="L26" s="77">
        <v>26</v>
      </c>
      <c r="M26" s="77"/>
      <c r="N26" s="72"/>
      <c r="O26" s="79" t="s">
        <v>492</v>
      </c>
      <c r="P26" s="81">
        <v>43531.98447916667</v>
      </c>
      <c r="Q26" s="79" t="s">
        <v>508</v>
      </c>
      <c r="R26" s="79"/>
      <c r="S26" s="79"/>
      <c r="T26" s="79" t="s">
        <v>745</v>
      </c>
      <c r="U26" s="79"/>
      <c r="V26" s="83" t="s">
        <v>903</v>
      </c>
      <c r="W26" s="81">
        <v>43531.98447916667</v>
      </c>
      <c r="X26" s="83" t="s">
        <v>1026</v>
      </c>
      <c r="Y26" s="79"/>
      <c r="Z26" s="79"/>
      <c r="AA26" s="85" t="s">
        <v>1246</v>
      </c>
      <c r="AB26" s="85" t="s">
        <v>1448</v>
      </c>
      <c r="AC26" s="79" t="b">
        <v>0</v>
      </c>
      <c r="AD26" s="79">
        <v>2</v>
      </c>
      <c r="AE26" s="85" t="s">
        <v>1479</v>
      </c>
      <c r="AF26" s="79" t="b">
        <v>0</v>
      </c>
      <c r="AG26" s="79" t="s">
        <v>1508</v>
      </c>
      <c r="AH26" s="79"/>
      <c r="AI26" s="85" t="s">
        <v>1477</v>
      </c>
      <c r="AJ26" s="79" t="b">
        <v>0</v>
      </c>
      <c r="AK26" s="79">
        <v>0</v>
      </c>
      <c r="AL26" s="85" t="s">
        <v>1477</v>
      </c>
      <c r="AM26" s="79" t="s">
        <v>1536</v>
      </c>
      <c r="AN26" s="79" t="b">
        <v>0</v>
      </c>
      <c r="AO26" s="85" t="s">
        <v>1448</v>
      </c>
      <c r="AP26" s="79" t="s">
        <v>176</v>
      </c>
      <c r="AQ26" s="79">
        <v>0</v>
      </c>
      <c r="AR26" s="79">
        <v>0</v>
      </c>
      <c r="AS26" s="79"/>
      <c r="AT26" s="79"/>
      <c r="AU26" s="79"/>
      <c r="AV26" s="79"/>
      <c r="AW26" s="79"/>
      <c r="AX26" s="79"/>
      <c r="AY26" s="79"/>
      <c r="AZ26" s="79"/>
      <c r="BA26">
        <v>1</v>
      </c>
      <c r="BB26" s="78" t="str">
        <f>REPLACE(INDEX(GroupVertices[Group],MATCH(Edges[[#This Row],[Vertex 1]],GroupVertices[Vertex],0)),1,1,"")</f>
        <v>8</v>
      </c>
      <c r="BC26" s="78" t="str">
        <f>REPLACE(INDEX(GroupVertices[Group],MATCH(Edges[[#This Row],[Vertex 2]],GroupVertices[Vertex],0)),1,1,"")</f>
        <v>8</v>
      </c>
      <c r="BD26" s="48"/>
      <c r="BE26" s="49"/>
      <c r="BF26" s="48"/>
      <c r="BG26" s="49"/>
      <c r="BH26" s="48"/>
      <c r="BI26" s="49"/>
      <c r="BJ26" s="48"/>
      <c r="BK26" s="49"/>
      <c r="BL26" s="48"/>
    </row>
    <row r="27" spans="1:64" ht="15">
      <c r="A27" s="64" t="s">
        <v>231</v>
      </c>
      <c r="B27" s="64" t="s">
        <v>387</v>
      </c>
      <c r="C27" s="65" t="s">
        <v>4954</v>
      </c>
      <c r="D27" s="66">
        <v>3</v>
      </c>
      <c r="E27" s="67" t="s">
        <v>132</v>
      </c>
      <c r="F27" s="68">
        <v>35</v>
      </c>
      <c r="G27" s="65"/>
      <c r="H27" s="69"/>
      <c r="I27" s="70"/>
      <c r="J27" s="70"/>
      <c r="K27" s="34" t="s">
        <v>65</v>
      </c>
      <c r="L27" s="77">
        <v>27</v>
      </c>
      <c r="M27" s="77"/>
      <c r="N27" s="72"/>
      <c r="O27" s="79" t="s">
        <v>492</v>
      </c>
      <c r="P27" s="81">
        <v>43531.98447916667</v>
      </c>
      <c r="Q27" s="79" t="s">
        <v>508</v>
      </c>
      <c r="R27" s="79"/>
      <c r="S27" s="79"/>
      <c r="T27" s="79" t="s">
        <v>745</v>
      </c>
      <c r="U27" s="79"/>
      <c r="V27" s="83" t="s">
        <v>903</v>
      </c>
      <c r="W27" s="81">
        <v>43531.98447916667</v>
      </c>
      <c r="X27" s="83" t="s">
        <v>1026</v>
      </c>
      <c r="Y27" s="79"/>
      <c r="Z27" s="79"/>
      <c r="AA27" s="85" t="s">
        <v>1246</v>
      </c>
      <c r="AB27" s="85" t="s">
        <v>1448</v>
      </c>
      <c r="AC27" s="79" t="b">
        <v>0</v>
      </c>
      <c r="AD27" s="79">
        <v>2</v>
      </c>
      <c r="AE27" s="85" t="s">
        <v>1479</v>
      </c>
      <c r="AF27" s="79" t="b">
        <v>0</v>
      </c>
      <c r="AG27" s="79" t="s">
        <v>1508</v>
      </c>
      <c r="AH27" s="79"/>
      <c r="AI27" s="85" t="s">
        <v>1477</v>
      </c>
      <c r="AJ27" s="79" t="b">
        <v>0</v>
      </c>
      <c r="AK27" s="79">
        <v>0</v>
      </c>
      <c r="AL27" s="85" t="s">
        <v>1477</v>
      </c>
      <c r="AM27" s="79" t="s">
        <v>1536</v>
      </c>
      <c r="AN27" s="79" t="b">
        <v>0</v>
      </c>
      <c r="AO27" s="85" t="s">
        <v>1448</v>
      </c>
      <c r="AP27" s="79" t="s">
        <v>176</v>
      </c>
      <c r="AQ27" s="79">
        <v>0</v>
      </c>
      <c r="AR27" s="79">
        <v>0</v>
      </c>
      <c r="AS27" s="79"/>
      <c r="AT27" s="79"/>
      <c r="AU27" s="79"/>
      <c r="AV27" s="79"/>
      <c r="AW27" s="79"/>
      <c r="AX27" s="79"/>
      <c r="AY27" s="79"/>
      <c r="AZ27" s="79"/>
      <c r="BA27">
        <v>1</v>
      </c>
      <c r="BB27" s="78" t="str">
        <f>REPLACE(INDEX(GroupVertices[Group],MATCH(Edges[[#This Row],[Vertex 1]],GroupVertices[Vertex],0)),1,1,"")</f>
        <v>8</v>
      </c>
      <c r="BC27" s="78" t="str">
        <f>REPLACE(INDEX(GroupVertices[Group],MATCH(Edges[[#This Row],[Vertex 2]],GroupVertices[Vertex],0)),1,1,"")</f>
        <v>8</v>
      </c>
      <c r="BD27" s="48"/>
      <c r="BE27" s="49"/>
      <c r="BF27" s="48"/>
      <c r="BG27" s="49"/>
      <c r="BH27" s="48"/>
      <c r="BI27" s="49"/>
      <c r="BJ27" s="48"/>
      <c r="BK27" s="49"/>
      <c r="BL27" s="48"/>
    </row>
    <row r="28" spans="1:64" ht="15">
      <c r="A28" s="64" t="s">
        <v>231</v>
      </c>
      <c r="B28" s="64" t="s">
        <v>388</v>
      </c>
      <c r="C28" s="65" t="s">
        <v>4954</v>
      </c>
      <c r="D28" s="66">
        <v>3</v>
      </c>
      <c r="E28" s="67" t="s">
        <v>132</v>
      </c>
      <c r="F28" s="68">
        <v>35</v>
      </c>
      <c r="G28" s="65"/>
      <c r="H28" s="69"/>
      <c r="I28" s="70"/>
      <c r="J28" s="70"/>
      <c r="K28" s="34" t="s">
        <v>65</v>
      </c>
      <c r="L28" s="77">
        <v>28</v>
      </c>
      <c r="M28" s="77"/>
      <c r="N28" s="72"/>
      <c r="O28" s="79" t="s">
        <v>493</v>
      </c>
      <c r="P28" s="81">
        <v>43531.98447916667</v>
      </c>
      <c r="Q28" s="79" t="s">
        <v>508</v>
      </c>
      <c r="R28" s="79"/>
      <c r="S28" s="79"/>
      <c r="T28" s="79" t="s">
        <v>745</v>
      </c>
      <c r="U28" s="79"/>
      <c r="V28" s="83" t="s">
        <v>903</v>
      </c>
      <c r="W28" s="81">
        <v>43531.98447916667</v>
      </c>
      <c r="X28" s="83" t="s">
        <v>1026</v>
      </c>
      <c r="Y28" s="79"/>
      <c r="Z28" s="79"/>
      <c r="AA28" s="85" t="s">
        <v>1246</v>
      </c>
      <c r="AB28" s="85" t="s">
        <v>1448</v>
      </c>
      <c r="AC28" s="79" t="b">
        <v>0</v>
      </c>
      <c r="AD28" s="79">
        <v>2</v>
      </c>
      <c r="AE28" s="85" t="s">
        <v>1479</v>
      </c>
      <c r="AF28" s="79" t="b">
        <v>0</v>
      </c>
      <c r="AG28" s="79" t="s">
        <v>1508</v>
      </c>
      <c r="AH28" s="79"/>
      <c r="AI28" s="85" t="s">
        <v>1477</v>
      </c>
      <c r="AJ28" s="79" t="b">
        <v>0</v>
      </c>
      <c r="AK28" s="79">
        <v>0</v>
      </c>
      <c r="AL28" s="85" t="s">
        <v>1477</v>
      </c>
      <c r="AM28" s="79" t="s">
        <v>1536</v>
      </c>
      <c r="AN28" s="79" t="b">
        <v>0</v>
      </c>
      <c r="AO28" s="85" t="s">
        <v>1448</v>
      </c>
      <c r="AP28" s="79" t="s">
        <v>176</v>
      </c>
      <c r="AQ28" s="79">
        <v>0</v>
      </c>
      <c r="AR28" s="79">
        <v>0</v>
      </c>
      <c r="AS28" s="79"/>
      <c r="AT28" s="79"/>
      <c r="AU28" s="79"/>
      <c r="AV28" s="79"/>
      <c r="AW28" s="79"/>
      <c r="AX28" s="79"/>
      <c r="AY28" s="79"/>
      <c r="AZ28" s="79"/>
      <c r="BA28">
        <v>1</v>
      </c>
      <c r="BB28" s="78" t="str">
        <f>REPLACE(INDEX(GroupVertices[Group],MATCH(Edges[[#This Row],[Vertex 1]],GroupVertices[Vertex],0)),1,1,"")</f>
        <v>8</v>
      </c>
      <c r="BC28" s="78" t="str">
        <f>REPLACE(INDEX(GroupVertices[Group],MATCH(Edges[[#This Row],[Vertex 2]],GroupVertices[Vertex],0)),1,1,"")</f>
        <v>8</v>
      </c>
      <c r="BD28" s="48">
        <v>2</v>
      </c>
      <c r="BE28" s="49">
        <v>3.7037037037037037</v>
      </c>
      <c r="BF28" s="48">
        <v>2</v>
      </c>
      <c r="BG28" s="49">
        <v>3.7037037037037037</v>
      </c>
      <c r="BH28" s="48">
        <v>0</v>
      </c>
      <c r="BI28" s="49">
        <v>0</v>
      </c>
      <c r="BJ28" s="48">
        <v>50</v>
      </c>
      <c r="BK28" s="49">
        <v>92.5925925925926</v>
      </c>
      <c r="BL28" s="48">
        <v>54</v>
      </c>
    </row>
    <row r="29" spans="1:64" ht="15">
      <c r="A29" s="64" t="s">
        <v>232</v>
      </c>
      <c r="B29" s="64" t="s">
        <v>389</v>
      </c>
      <c r="C29" s="65" t="s">
        <v>4955</v>
      </c>
      <c r="D29" s="66">
        <v>5.333333333333334</v>
      </c>
      <c r="E29" s="67" t="s">
        <v>136</v>
      </c>
      <c r="F29" s="68">
        <v>27.333333333333332</v>
      </c>
      <c r="G29" s="65"/>
      <c r="H29" s="69"/>
      <c r="I29" s="70"/>
      <c r="J29" s="70"/>
      <c r="K29" s="34" t="s">
        <v>65</v>
      </c>
      <c r="L29" s="77">
        <v>29</v>
      </c>
      <c r="M29" s="77"/>
      <c r="N29" s="72"/>
      <c r="O29" s="79" t="s">
        <v>492</v>
      </c>
      <c r="P29" s="81">
        <v>43405.63391203704</v>
      </c>
      <c r="Q29" s="79" t="s">
        <v>509</v>
      </c>
      <c r="R29" s="79"/>
      <c r="S29" s="79"/>
      <c r="T29" s="79" t="s">
        <v>746</v>
      </c>
      <c r="U29" s="83" t="s">
        <v>841</v>
      </c>
      <c r="V29" s="83" t="s">
        <v>841</v>
      </c>
      <c r="W29" s="81">
        <v>43405.63391203704</v>
      </c>
      <c r="X29" s="83" t="s">
        <v>1027</v>
      </c>
      <c r="Y29" s="79"/>
      <c r="Z29" s="79"/>
      <c r="AA29" s="85" t="s">
        <v>1247</v>
      </c>
      <c r="AB29" s="79"/>
      <c r="AC29" s="79" t="b">
        <v>0</v>
      </c>
      <c r="AD29" s="79">
        <v>2</v>
      </c>
      <c r="AE29" s="85" t="s">
        <v>1477</v>
      </c>
      <c r="AF29" s="79" t="b">
        <v>0</v>
      </c>
      <c r="AG29" s="79" t="s">
        <v>1508</v>
      </c>
      <c r="AH29" s="79"/>
      <c r="AI29" s="85" t="s">
        <v>1477</v>
      </c>
      <c r="AJ29" s="79" t="b">
        <v>0</v>
      </c>
      <c r="AK29" s="79">
        <v>2</v>
      </c>
      <c r="AL29" s="85" t="s">
        <v>1477</v>
      </c>
      <c r="AM29" s="79" t="s">
        <v>1533</v>
      </c>
      <c r="AN29" s="79" t="b">
        <v>0</v>
      </c>
      <c r="AO29" s="85" t="s">
        <v>1247</v>
      </c>
      <c r="AP29" s="79" t="s">
        <v>1557</v>
      </c>
      <c r="AQ29" s="79">
        <v>0</v>
      </c>
      <c r="AR29" s="79">
        <v>0</v>
      </c>
      <c r="AS29" s="79"/>
      <c r="AT29" s="79"/>
      <c r="AU29" s="79"/>
      <c r="AV29" s="79"/>
      <c r="AW29" s="79"/>
      <c r="AX29" s="79"/>
      <c r="AY29" s="79"/>
      <c r="AZ29" s="79"/>
      <c r="BA29">
        <v>2</v>
      </c>
      <c r="BB29" s="78" t="str">
        <f>REPLACE(INDEX(GroupVertices[Group],MATCH(Edges[[#This Row],[Vertex 1]],GroupVertices[Vertex],0)),1,1,"")</f>
        <v>53</v>
      </c>
      <c r="BC29" s="78" t="str">
        <f>REPLACE(INDEX(GroupVertices[Group],MATCH(Edges[[#This Row],[Vertex 2]],GroupVertices[Vertex],0)),1,1,"")</f>
        <v>53</v>
      </c>
      <c r="BD29" s="48">
        <v>4</v>
      </c>
      <c r="BE29" s="49">
        <v>11.11111111111111</v>
      </c>
      <c r="BF29" s="48">
        <v>0</v>
      </c>
      <c r="BG29" s="49">
        <v>0</v>
      </c>
      <c r="BH29" s="48">
        <v>0</v>
      </c>
      <c r="BI29" s="49">
        <v>0</v>
      </c>
      <c r="BJ29" s="48">
        <v>32</v>
      </c>
      <c r="BK29" s="49">
        <v>88.88888888888889</v>
      </c>
      <c r="BL29" s="48">
        <v>36</v>
      </c>
    </row>
    <row r="30" spans="1:64" ht="15">
      <c r="A30" s="64" t="s">
        <v>232</v>
      </c>
      <c r="B30" s="64" t="s">
        <v>389</v>
      </c>
      <c r="C30" s="65" t="s">
        <v>4955</v>
      </c>
      <c r="D30" s="66">
        <v>5.333333333333334</v>
      </c>
      <c r="E30" s="67" t="s">
        <v>136</v>
      </c>
      <c r="F30" s="68">
        <v>27.333333333333332</v>
      </c>
      <c r="G30" s="65"/>
      <c r="H30" s="69"/>
      <c r="I30" s="70"/>
      <c r="J30" s="70"/>
      <c r="K30" s="34" t="s">
        <v>65</v>
      </c>
      <c r="L30" s="77">
        <v>30</v>
      </c>
      <c r="M30" s="77"/>
      <c r="N30" s="72"/>
      <c r="O30" s="79" t="s">
        <v>492</v>
      </c>
      <c r="P30" s="81">
        <v>43532.134421296294</v>
      </c>
      <c r="Q30" s="79" t="s">
        <v>510</v>
      </c>
      <c r="R30" s="79"/>
      <c r="S30" s="79"/>
      <c r="T30" s="79"/>
      <c r="U30" s="79"/>
      <c r="V30" s="83" t="s">
        <v>904</v>
      </c>
      <c r="W30" s="81">
        <v>43532.134421296294</v>
      </c>
      <c r="X30" s="83" t="s">
        <v>1028</v>
      </c>
      <c r="Y30" s="79"/>
      <c r="Z30" s="79"/>
      <c r="AA30" s="85" t="s">
        <v>1248</v>
      </c>
      <c r="AB30" s="79"/>
      <c r="AC30" s="79" t="b">
        <v>0</v>
      </c>
      <c r="AD30" s="79">
        <v>0</v>
      </c>
      <c r="AE30" s="85" t="s">
        <v>1477</v>
      </c>
      <c r="AF30" s="79" t="b">
        <v>0</v>
      </c>
      <c r="AG30" s="79" t="s">
        <v>1508</v>
      </c>
      <c r="AH30" s="79"/>
      <c r="AI30" s="85" t="s">
        <v>1477</v>
      </c>
      <c r="AJ30" s="79" t="b">
        <v>0</v>
      </c>
      <c r="AK30" s="79">
        <v>2</v>
      </c>
      <c r="AL30" s="85" t="s">
        <v>1247</v>
      </c>
      <c r="AM30" s="79" t="s">
        <v>1534</v>
      </c>
      <c r="AN30" s="79" t="b">
        <v>0</v>
      </c>
      <c r="AO30" s="85" t="s">
        <v>1247</v>
      </c>
      <c r="AP30" s="79" t="s">
        <v>176</v>
      </c>
      <c r="AQ30" s="79">
        <v>0</v>
      </c>
      <c r="AR30" s="79">
        <v>0</v>
      </c>
      <c r="AS30" s="79"/>
      <c r="AT30" s="79"/>
      <c r="AU30" s="79"/>
      <c r="AV30" s="79"/>
      <c r="AW30" s="79"/>
      <c r="AX30" s="79"/>
      <c r="AY30" s="79"/>
      <c r="AZ30" s="79"/>
      <c r="BA30">
        <v>2</v>
      </c>
      <c r="BB30" s="78" t="str">
        <f>REPLACE(INDEX(GroupVertices[Group],MATCH(Edges[[#This Row],[Vertex 1]],GroupVertices[Vertex],0)),1,1,"")</f>
        <v>53</v>
      </c>
      <c r="BC30" s="78" t="str">
        <f>REPLACE(INDEX(GroupVertices[Group],MATCH(Edges[[#This Row],[Vertex 2]],GroupVertices[Vertex],0)),1,1,"")</f>
        <v>53</v>
      </c>
      <c r="BD30" s="48">
        <v>3</v>
      </c>
      <c r="BE30" s="49">
        <v>15</v>
      </c>
      <c r="BF30" s="48">
        <v>0</v>
      </c>
      <c r="BG30" s="49">
        <v>0</v>
      </c>
      <c r="BH30" s="48">
        <v>0</v>
      </c>
      <c r="BI30" s="49">
        <v>0</v>
      </c>
      <c r="BJ30" s="48">
        <v>17</v>
      </c>
      <c r="BK30" s="49">
        <v>85</v>
      </c>
      <c r="BL30" s="48">
        <v>20</v>
      </c>
    </row>
    <row r="31" spans="1:64" ht="15">
      <c r="A31" s="64" t="s">
        <v>233</v>
      </c>
      <c r="B31" s="64" t="s">
        <v>233</v>
      </c>
      <c r="C31" s="65" t="s">
        <v>4954</v>
      </c>
      <c r="D31" s="66">
        <v>3</v>
      </c>
      <c r="E31" s="67" t="s">
        <v>132</v>
      </c>
      <c r="F31" s="68">
        <v>35</v>
      </c>
      <c r="G31" s="65"/>
      <c r="H31" s="69"/>
      <c r="I31" s="70"/>
      <c r="J31" s="70"/>
      <c r="K31" s="34" t="s">
        <v>65</v>
      </c>
      <c r="L31" s="77">
        <v>31</v>
      </c>
      <c r="M31" s="77"/>
      <c r="N31" s="72"/>
      <c r="O31" s="79" t="s">
        <v>176</v>
      </c>
      <c r="P31" s="81">
        <v>43532.39758101852</v>
      </c>
      <c r="Q31" s="79" t="s">
        <v>511</v>
      </c>
      <c r="R31" s="79"/>
      <c r="S31" s="79"/>
      <c r="T31" s="79" t="s">
        <v>747</v>
      </c>
      <c r="U31" s="79"/>
      <c r="V31" s="83" t="s">
        <v>905</v>
      </c>
      <c r="W31" s="81">
        <v>43532.39758101852</v>
      </c>
      <c r="X31" s="83" t="s">
        <v>1029</v>
      </c>
      <c r="Y31" s="79"/>
      <c r="Z31" s="79"/>
      <c r="AA31" s="85" t="s">
        <v>1249</v>
      </c>
      <c r="AB31" s="85" t="s">
        <v>1449</v>
      </c>
      <c r="AC31" s="79" t="b">
        <v>0</v>
      </c>
      <c r="AD31" s="79">
        <v>0</v>
      </c>
      <c r="AE31" s="85" t="s">
        <v>1480</v>
      </c>
      <c r="AF31" s="79" t="b">
        <v>0</v>
      </c>
      <c r="AG31" s="79" t="s">
        <v>1510</v>
      </c>
      <c r="AH31" s="79"/>
      <c r="AI31" s="85" t="s">
        <v>1477</v>
      </c>
      <c r="AJ31" s="79" t="b">
        <v>0</v>
      </c>
      <c r="AK31" s="79">
        <v>0</v>
      </c>
      <c r="AL31" s="85" t="s">
        <v>1477</v>
      </c>
      <c r="AM31" s="79" t="s">
        <v>1534</v>
      </c>
      <c r="AN31" s="79" t="b">
        <v>0</v>
      </c>
      <c r="AO31" s="85" t="s">
        <v>1449</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23</v>
      </c>
      <c r="BK31" s="49">
        <v>100</v>
      </c>
      <c r="BL31" s="48">
        <v>23</v>
      </c>
    </row>
    <row r="32" spans="1:64" ht="15">
      <c r="A32" s="64" t="s">
        <v>234</v>
      </c>
      <c r="B32" s="64" t="s">
        <v>390</v>
      </c>
      <c r="C32" s="65" t="s">
        <v>4954</v>
      </c>
      <c r="D32" s="66">
        <v>3</v>
      </c>
      <c r="E32" s="67" t="s">
        <v>132</v>
      </c>
      <c r="F32" s="68">
        <v>35</v>
      </c>
      <c r="G32" s="65"/>
      <c r="H32" s="69"/>
      <c r="I32" s="70"/>
      <c r="J32" s="70"/>
      <c r="K32" s="34" t="s">
        <v>65</v>
      </c>
      <c r="L32" s="77">
        <v>32</v>
      </c>
      <c r="M32" s="77"/>
      <c r="N32" s="72"/>
      <c r="O32" s="79" t="s">
        <v>493</v>
      </c>
      <c r="P32" s="81">
        <v>43532.52240740741</v>
      </c>
      <c r="Q32" s="79" t="s">
        <v>512</v>
      </c>
      <c r="R32" s="79"/>
      <c r="S32" s="79"/>
      <c r="T32" s="79" t="s">
        <v>736</v>
      </c>
      <c r="U32" s="79"/>
      <c r="V32" s="83" t="s">
        <v>906</v>
      </c>
      <c r="W32" s="81">
        <v>43532.52240740741</v>
      </c>
      <c r="X32" s="83" t="s">
        <v>1030</v>
      </c>
      <c r="Y32" s="79"/>
      <c r="Z32" s="79"/>
      <c r="AA32" s="85" t="s">
        <v>1250</v>
      </c>
      <c r="AB32" s="85" t="s">
        <v>1450</v>
      </c>
      <c r="AC32" s="79" t="b">
        <v>0</v>
      </c>
      <c r="AD32" s="79">
        <v>1</v>
      </c>
      <c r="AE32" s="85" t="s">
        <v>1481</v>
      </c>
      <c r="AF32" s="79" t="b">
        <v>0</v>
      </c>
      <c r="AG32" s="79" t="s">
        <v>1510</v>
      </c>
      <c r="AH32" s="79"/>
      <c r="AI32" s="85" t="s">
        <v>1477</v>
      </c>
      <c r="AJ32" s="79" t="b">
        <v>0</v>
      </c>
      <c r="AK32" s="79">
        <v>0</v>
      </c>
      <c r="AL32" s="85" t="s">
        <v>1477</v>
      </c>
      <c r="AM32" s="79" t="s">
        <v>1536</v>
      </c>
      <c r="AN32" s="79" t="b">
        <v>0</v>
      </c>
      <c r="AO32" s="85" t="s">
        <v>1450</v>
      </c>
      <c r="AP32" s="79" t="s">
        <v>176</v>
      </c>
      <c r="AQ32" s="79">
        <v>0</v>
      </c>
      <c r="AR32" s="79">
        <v>0</v>
      </c>
      <c r="AS32" s="79"/>
      <c r="AT32" s="79"/>
      <c r="AU32" s="79"/>
      <c r="AV32" s="79"/>
      <c r="AW32" s="79"/>
      <c r="AX32" s="79"/>
      <c r="AY32" s="79"/>
      <c r="AZ32" s="79"/>
      <c r="BA32">
        <v>1</v>
      </c>
      <c r="BB32" s="78" t="str">
        <f>REPLACE(INDEX(GroupVertices[Group],MATCH(Edges[[#This Row],[Vertex 1]],GroupVertices[Vertex],0)),1,1,"")</f>
        <v>52</v>
      </c>
      <c r="BC32" s="78" t="str">
        <f>REPLACE(INDEX(GroupVertices[Group],MATCH(Edges[[#This Row],[Vertex 2]],GroupVertices[Vertex],0)),1,1,"")</f>
        <v>52</v>
      </c>
      <c r="BD32" s="48">
        <v>0</v>
      </c>
      <c r="BE32" s="49">
        <v>0</v>
      </c>
      <c r="BF32" s="48">
        <v>0</v>
      </c>
      <c r="BG32" s="49">
        <v>0</v>
      </c>
      <c r="BH32" s="48">
        <v>0</v>
      </c>
      <c r="BI32" s="49">
        <v>0</v>
      </c>
      <c r="BJ32" s="48">
        <v>17</v>
      </c>
      <c r="BK32" s="49">
        <v>100</v>
      </c>
      <c r="BL32" s="48">
        <v>17</v>
      </c>
    </row>
    <row r="33" spans="1:64" ht="15">
      <c r="A33" s="64" t="s">
        <v>235</v>
      </c>
      <c r="B33" s="64" t="s">
        <v>235</v>
      </c>
      <c r="C33" s="65" t="s">
        <v>4955</v>
      </c>
      <c r="D33" s="66">
        <v>5.333333333333334</v>
      </c>
      <c r="E33" s="67" t="s">
        <v>136</v>
      </c>
      <c r="F33" s="68">
        <v>27.333333333333332</v>
      </c>
      <c r="G33" s="65"/>
      <c r="H33" s="69"/>
      <c r="I33" s="70"/>
      <c r="J33" s="70"/>
      <c r="K33" s="34" t="s">
        <v>65</v>
      </c>
      <c r="L33" s="77">
        <v>33</v>
      </c>
      <c r="M33" s="77"/>
      <c r="N33" s="72"/>
      <c r="O33" s="79" t="s">
        <v>176</v>
      </c>
      <c r="P33" s="81">
        <v>43531.59918981481</v>
      </c>
      <c r="Q33" s="79" t="s">
        <v>513</v>
      </c>
      <c r="R33" s="79"/>
      <c r="S33" s="79"/>
      <c r="T33" s="79" t="s">
        <v>748</v>
      </c>
      <c r="U33" s="83" t="s">
        <v>842</v>
      </c>
      <c r="V33" s="83" t="s">
        <v>842</v>
      </c>
      <c r="W33" s="81">
        <v>43531.59918981481</v>
      </c>
      <c r="X33" s="83" t="s">
        <v>1031</v>
      </c>
      <c r="Y33" s="79"/>
      <c r="Z33" s="79"/>
      <c r="AA33" s="85" t="s">
        <v>1251</v>
      </c>
      <c r="AB33" s="79"/>
      <c r="AC33" s="79" t="b">
        <v>0</v>
      </c>
      <c r="AD33" s="79">
        <v>5</v>
      </c>
      <c r="AE33" s="85" t="s">
        <v>1477</v>
      </c>
      <c r="AF33" s="79" t="b">
        <v>0</v>
      </c>
      <c r="AG33" s="79" t="s">
        <v>1508</v>
      </c>
      <c r="AH33" s="79"/>
      <c r="AI33" s="85" t="s">
        <v>1477</v>
      </c>
      <c r="AJ33" s="79" t="b">
        <v>0</v>
      </c>
      <c r="AK33" s="79">
        <v>0</v>
      </c>
      <c r="AL33" s="85" t="s">
        <v>1477</v>
      </c>
      <c r="AM33" s="79" t="s">
        <v>1534</v>
      </c>
      <c r="AN33" s="79" t="b">
        <v>0</v>
      </c>
      <c r="AO33" s="85" t="s">
        <v>1251</v>
      </c>
      <c r="AP33" s="79" t="s">
        <v>176</v>
      </c>
      <c r="AQ33" s="79">
        <v>0</v>
      </c>
      <c r="AR33" s="79">
        <v>0</v>
      </c>
      <c r="AS33" s="79"/>
      <c r="AT33" s="79"/>
      <c r="AU33" s="79"/>
      <c r="AV33" s="79"/>
      <c r="AW33" s="79"/>
      <c r="AX33" s="79"/>
      <c r="AY33" s="79"/>
      <c r="AZ33" s="79"/>
      <c r="BA33">
        <v>2</v>
      </c>
      <c r="BB33" s="78" t="str">
        <f>REPLACE(INDEX(GroupVertices[Group],MATCH(Edges[[#This Row],[Vertex 1]],GroupVertices[Vertex],0)),1,1,"")</f>
        <v>2</v>
      </c>
      <c r="BC33" s="78" t="str">
        <f>REPLACE(INDEX(GroupVertices[Group],MATCH(Edges[[#This Row],[Vertex 2]],GroupVertices[Vertex],0)),1,1,"")</f>
        <v>2</v>
      </c>
      <c r="BD33" s="48">
        <v>2</v>
      </c>
      <c r="BE33" s="49">
        <v>5.714285714285714</v>
      </c>
      <c r="BF33" s="48">
        <v>0</v>
      </c>
      <c r="BG33" s="49">
        <v>0</v>
      </c>
      <c r="BH33" s="48">
        <v>0</v>
      </c>
      <c r="BI33" s="49">
        <v>0</v>
      </c>
      <c r="BJ33" s="48">
        <v>33</v>
      </c>
      <c r="BK33" s="49">
        <v>94.28571428571429</v>
      </c>
      <c r="BL33" s="48">
        <v>35</v>
      </c>
    </row>
    <row r="34" spans="1:64" ht="15">
      <c r="A34" s="64" t="s">
        <v>235</v>
      </c>
      <c r="B34" s="64" t="s">
        <v>235</v>
      </c>
      <c r="C34" s="65" t="s">
        <v>4955</v>
      </c>
      <c r="D34" s="66">
        <v>5.333333333333334</v>
      </c>
      <c r="E34" s="67" t="s">
        <v>136</v>
      </c>
      <c r="F34" s="68">
        <v>27.333333333333332</v>
      </c>
      <c r="G34" s="65"/>
      <c r="H34" s="69"/>
      <c r="I34" s="70"/>
      <c r="J34" s="70"/>
      <c r="K34" s="34" t="s">
        <v>65</v>
      </c>
      <c r="L34" s="77">
        <v>34</v>
      </c>
      <c r="M34" s="77"/>
      <c r="N34" s="72"/>
      <c r="O34" s="79" t="s">
        <v>176</v>
      </c>
      <c r="P34" s="81">
        <v>43532.631377314814</v>
      </c>
      <c r="Q34" s="79" t="s">
        <v>514</v>
      </c>
      <c r="R34" s="79"/>
      <c r="S34" s="79"/>
      <c r="T34" s="79" t="s">
        <v>748</v>
      </c>
      <c r="U34" s="83" t="s">
        <v>843</v>
      </c>
      <c r="V34" s="83" t="s">
        <v>843</v>
      </c>
      <c r="W34" s="81">
        <v>43532.631377314814</v>
      </c>
      <c r="X34" s="83" t="s">
        <v>1032</v>
      </c>
      <c r="Y34" s="79"/>
      <c r="Z34" s="79"/>
      <c r="AA34" s="85" t="s">
        <v>1252</v>
      </c>
      <c r="AB34" s="79"/>
      <c r="AC34" s="79" t="b">
        <v>0</v>
      </c>
      <c r="AD34" s="79">
        <v>1</v>
      </c>
      <c r="AE34" s="85" t="s">
        <v>1477</v>
      </c>
      <c r="AF34" s="79" t="b">
        <v>0</v>
      </c>
      <c r="AG34" s="79" t="s">
        <v>1508</v>
      </c>
      <c r="AH34" s="79"/>
      <c r="AI34" s="85" t="s">
        <v>1477</v>
      </c>
      <c r="AJ34" s="79" t="b">
        <v>0</v>
      </c>
      <c r="AK34" s="79">
        <v>0</v>
      </c>
      <c r="AL34" s="85" t="s">
        <v>1477</v>
      </c>
      <c r="AM34" s="79" t="s">
        <v>1534</v>
      </c>
      <c r="AN34" s="79" t="b">
        <v>0</v>
      </c>
      <c r="AO34" s="85" t="s">
        <v>1252</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v>1</v>
      </c>
      <c r="BE34" s="49">
        <v>6.25</v>
      </c>
      <c r="BF34" s="48">
        <v>0</v>
      </c>
      <c r="BG34" s="49">
        <v>0</v>
      </c>
      <c r="BH34" s="48">
        <v>0</v>
      </c>
      <c r="BI34" s="49">
        <v>0</v>
      </c>
      <c r="BJ34" s="48">
        <v>15</v>
      </c>
      <c r="BK34" s="49">
        <v>93.75</v>
      </c>
      <c r="BL34" s="48">
        <v>16</v>
      </c>
    </row>
    <row r="35" spans="1:64" ht="15">
      <c r="A35" s="64" t="s">
        <v>236</v>
      </c>
      <c r="B35" s="64" t="s">
        <v>236</v>
      </c>
      <c r="C35" s="65" t="s">
        <v>4954</v>
      </c>
      <c r="D35" s="66">
        <v>3</v>
      </c>
      <c r="E35" s="67" t="s">
        <v>132</v>
      </c>
      <c r="F35" s="68">
        <v>35</v>
      </c>
      <c r="G35" s="65"/>
      <c r="H35" s="69"/>
      <c r="I35" s="70"/>
      <c r="J35" s="70"/>
      <c r="K35" s="34" t="s">
        <v>65</v>
      </c>
      <c r="L35" s="77">
        <v>35</v>
      </c>
      <c r="M35" s="77"/>
      <c r="N35" s="72"/>
      <c r="O35" s="79" t="s">
        <v>176</v>
      </c>
      <c r="P35" s="81">
        <v>43532.64209490741</v>
      </c>
      <c r="Q35" s="79" t="s">
        <v>515</v>
      </c>
      <c r="R35" s="79"/>
      <c r="S35" s="79"/>
      <c r="T35" s="79" t="s">
        <v>749</v>
      </c>
      <c r="U35" s="83" t="s">
        <v>844</v>
      </c>
      <c r="V35" s="83" t="s">
        <v>844</v>
      </c>
      <c r="W35" s="81">
        <v>43532.64209490741</v>
      </c>
      <c r="X35" s="83" t="s">
        <v>1033</v>
      </c>
      <c r="Y35" s="79"/>
      <c r="Z35" s="79"/>
      <c r="AA35" s="85" t="s">
        <v>1253</v>
      </c>
      <c r="AB35" s="79"/>
      <c r="AC35" s="79" t="b">
        <v>0</v>
      </c>
      <c r="AD35" s="79">
        <v>2</v>
      </c>
      <c r="AE35" s="85" t="s">
        <v>1477</v>
      </c>
      <c r="AF35" s="79" t="b">
        <v>0</v>
      </c>
      <c r="AG35" s="79" t="s">
        <v>1508</v>
      </c>
      <c r="AH35" s="79"/>
      <c r="AI35" s="85" t="s">
        <v>1477</v>
      </c>
      <c r="AJ35" s="79" t="b">
        <v>0</v>
      </c>
      <c r="AK35" s="79">
        <v>0</v>
      </c>
      <c r="AL35" s="85" t="s">
        <v>1477</v>
      </c>
      <c r="AM35" s="79" t="s">
        <v>1533</v>
      </c>
      <c r="AN35" s="79" t="b">
        <v>0</v>
      </c>
      <c r="AO35" s="85" t="s">
        <v>1253</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8</v>
      </c>
      <c r="BK35" s="49">
        <v>100</v>
      </c>
      <c r="BL35" s="48">
        <v>8</v>
      </c>
    </row>
    <row r="36" spans="1:64" ht="15">
      <c r="A36" s="64" t="s">
        <v>237</v>
      </c>
      <c r="B36" s="64" t="s">
        <v>272</v>
      </c>
      <c r="C36" s="65" t="s">
        <v>4954</v>
      </c>
      <c r="D36" s="66">
        <v>3</v>
      </c>
      <c r="E36" s="67" t="s">
        <v>132</v>
      </c>
      <c r="F36" s="68">
        <v>35</v>
      </c>
      <c r="G36" s="65"/>
      <c r="H36" s="69"/>
      <c r="I36" s="70"/>
      <c r="J36" s="70"/>
      <c r="K36" s="34" t="s">
        <v>65</v>
      </c>
      <c r="L36" s="77">
        <v>36</v>
      </c>
      <c r="M36" s="77"/>
      <c r="N36" s="72"/>
      <c r="O36" s="79" t="s">
        <v>492</v>
      </c>
      <c r="P36" s="81">
        <v>43532.67679398148</v>
      </c>
      <c r="Q36" s="79" t="s">
        <v>516</v>
      </c>
      <c r="R36" s="79"/>
      <c r="S36" s="79"/>
      <c r="T36" s="79" t="s">
        <v>750</v>
      </c>
      <c r="U36" s="79"/>
      <c r="V36" s="83" t="s">
        <v>907</v>
      </c>
      <c r="W36" s="81">
        <v>43532.67679398148</v>
      </c>
      <c r="X36" s="83" t="s">
        <v>1034</v>
      </c>
      <c r="Y36" s="79"/>
      <c r="Z36" s="79"/>
      <c r="AA36" s="85" t="s">
        <v>1254</v>
      </c>
      <c r="AB36" s="79"/>
      <c r="AC36" s="79" t="b">
        <v>0</v>
      </c>
      <c r="AD36" s="79">
        <v>0</v>
      </c>
      <c r="AE36" s="85" t="s">
        <v>1477</v>
      </c>
      <c r="AF36" s="79" t="b">
        <v>0</v>
      </c>
      <c r="AG36" s="79" t="s">
        <v>1510</v>
      </c>
      <c r="AH36" s="79"/>
      <c r="AI36" s="85" t="s">
        <v>1477</v>
      </c>
      <c r="AJ36" s="79" t="b">
        <v>0</v>
      </c>
      <c r="AK36" s="79">
        <v>11</v>
      </c>
      <c r="AL36" s="85" t="s">
        <v>1289</v>
      </c>
      <c r="AM36" s="79" t="s">
        <v>1536</v>
      </c>
      <c r="AN36" s="79" t="b">
        <v>0</v>
      </c>
      <c r="AO36" s="85" t="s">
        <v>1289</v>
      </c>
      <c r="AP36" s="79" t="s">
        <v>176</v>
      </c>
      <c r="AQ36" s="79">
        <v>0</v>
      </c>
      <c r="AR36" s="79">
        <v>0</v>
      </c>
      <c r="AS36" s="79"/>
      <c r="AT36" s="79"/>
      <c r="AU36" s="79"/>
      <c r="AV36" s="79"/>
      <c r="AW36" s="79"/>
      <c r="AX36" s="79"/>
      <c r="AY36" s="79"/>
      <c r="AZ36" s="79"/>
      <c r="BA36">
        <v>1</v>
      </c>
      <c r="BB36" s="78" t="str">
        <f>REPLACE(INDEX(GroupVertices[Group],MATCH(Edges[[#This Row],[Vertex 1]],GroupVertices[Vertex],0)),1,1,"")</f>
        <v>10</v>
      </c>
      <c r="BC36" s="78" t="str">
        <f>REPLACE(INDEX(GroupVertices[Group],MATCH(Edges[[#This Row],[Vertex 2]],GroupVertices[Vertex],0)),1,1,"")</f>
        <v>10</v>
      </c>
      <c r="BD36" s="48">
        <v>0</v>
      </c>
      <c r="BE36" s="49">
        <v>0</v>
      </c>
      <c r="BF36" s="48">
        <v>0</v>
      </c>
      <c r="BG36" s="49">
        <v>0</v>
      </c>
      <c r="BH36" s="48">
        <v>0</v>
      </c>
      <c r="BI36" s="49">
        <v>0</v>
      </c>
      <c r="BJ36" s="48">
        <v>21</v>
      </c>
      <c r="BK36" s="49">
        <v>100</v>
      </c>
      <c r="BL36" s="48">
        <v>21</v>
      </c>
    </row>
    <row r="37" spans="1:64" ht="15">
      <c r="A37" s="64" t="s">
        <v>238</v>
      </c>
      <c r="B37" s="64" t="s">
        <v>272</v>
      </c>
      <c r="C37" s="65" t="s">
        <v>4954</v>
      </c>
      <c r="D37" s="66">
        <v>3</v>
      </c>
      <c r="E37" s="67" t="s">
        <v>132</v>
      </c>
      <c r="F37" s="68">
        <v>35</v>
      </c>
      <c r="G37" s="65"/>
      <c r="H37" s="69"/>
      <c r="I37" s="70"/>
      <c r="J37" s="70"/>
      <c r="K37" s="34" t="s">
        <v>65</v>
      </c>
      <c r="L37" s="77">
        <v>37</v>
      </c>
      <c r="M37" s="77"/>
      <c r="N37" s="72"/>
      <c r="O37" s="79" t="s">
        <v>492</v>
      </c>
      <c r="P37" s="81">
        <v>43532.7319212963</v>
      </c>
      <c r="Q37" s="79" t="s">
        <v>516</v>
      </c>
      <c r="R37" s="79"/>
      <c r="S37" s="79"/>
      <c r="T37" s="79" t="s">
        <v>750</v>
      </c>
      <c r="U37" s="79"/>
      <c r="V37" s="83" t="s">
        <v>908</v>
      </c>
      <c r="W37" s="81">
        <v>43532.7319212963</v>
      </c>
      <c r="X37" s="83" t="s">
        <v>1035</v>
      </c>
      <c r="Y37" s="79"/>
      <c r="Z37" s="79"/>
      <c r="AA37" s="85" t="s">
        <v>1255</v>
      </c>
      <c r="AB37" s="79"/>
      <c r="AC37" s="79" t="b">
        <v>0</v>
      </c>
      <c r="AD37" s="79">
        <v>0</v>
      </c>
      <c r="AE37" s="85" t="s">
        <v>1477</v>
      </c>
      <c r="AF37" s="79" t="b">
        <v>0</v>
      </c>
      <c r="AG37" s="79" t="s">
        <v>1510</v>
      </c>
      <c r="AH37" s="79"/>
      <c r="AI37" s="85" t="s">
        <v>1477</v>
      </c>
      <c r="AJ37" s="79" t="b">
        <v>0</v>
      </c>
      <c r="AK37" s="79">
        <v>11</v>
      </c>
      <c r="AL37" s="85" t="s">
        <v>1289</v>
      </c>
      <c r="AM37" s="79" t="s">
        <v>1533</v>
      </c>
      <c r="AN37" s="79" t="b">
        <v>0</v>
      </c>
      <c r="AO37" s="85" t="s">
        <v>1289</v>
      </c>
      <c r="AP37" s="79" t="s">
        <v>176</v>
      </c>
      <c r="AQ37" s="79">
        <v>0</v>
      </c>
      <c r="AR37" s="79">
        <v>0</v>
      </c>
      <c r="AS37" s="79"/>
      <c r="AT37" s="79"/>
      <c r="AU37" s="79"/>
      <c r="AV37" s="79"/>
      <c r="AW37" s="79"/>
      <c r="AX37" s="79"/>
      <c r="AY37" s="79"/>
      <c r="AZ37" s="79"/>
      <c r="BA37">
        <v>1</v>
      </c>
      <c r="BB37" s="78" t="str">
        <f>REPLACE(INDEX(GroupVertices[Group],MATCH(Edges[[#This Row],[Vertex 1]],GroupVertices[Vertex],0)),1,1,"")</f>
        <v>10</v>
      </c>
      <c r="BC37" s="78" t="str">
        <f>REPLACE(INDEX(GroupVertices[Group],MATCH(Edges[[#This Row],[Vertex 2]],GroupVertices[Vertex],0)),1,1,"")</f>
        <v>10</v>
      </c>
      <c r="BD37" s="48">
        <v>0</v>
      </c>
      <c r="BE37" s="49">
        <v>0</v>
      </c>
      <c r="BF37" s="48">
        <v>0</v>
      </c>
      <c r="BG37" s="49">
        <v>0</v>
      </c>
      <c r="BH37" s="48">
        <v>0</v>
      </c>
      <c r="BI37" s="49">
        <v>0</v>
      </c>
      <c r="BJ37" s="48">
        <v>21</v>
      </c>
      <c r="BK37" s="49">
        <v>100</v>
      </c>
      <c r="BL37" s="48">
        <v>21</v>
      </c>
    </row>
    <row r="38" spans="1:64" ht="15">
      <c r="A38" s="64" t="s">
        <v>239</v>
      </c>
      <c r="B38" s="64" t="s">
        <v>391</v>
      </c>
      <c r="C38" s="65" t="s">
        <v>4954</v>
      </c>
      <c r="D38" s="66">
        <v>3</v>
      </c>
      <c r="E38" s="67" t="s">
        <v>132</v>
      </c>
      <c r="F38" s="68">
        <v>35</v>
      </c>
      <c r="G38" s="65"/>
      <c r="H38" s="69"/>
      <c r="I38" s="70"/>
      <c r="J38" s="70"/>
      <c r="K38" s="34" t="s">
        <v>65</v>
      </c>
      <c r="L38" s="77">
        <v>38</v>
      </c>
      <c r="M38" s="77"/>
      <c r="N38" s="72"/>
      <c r="O38" s="79" t="s">
        <v>493</v>
      </c>
      <c r="P38" s="81">
        <v>43532.93486111111</v>
      </c>
      <c r="Q38" s="79" t="s">
        <v>517</v>
      </c>
      <c r="R38" s="83" t="s">
        <v>669</v>
      </c>
      <c r="S38" s="79" t="s">
        <v>717</v>
      </c>
      <c r="T38" s="79" t="s">
        <v>736</v>
      </c>
      <c r="U38" s="79"/>
      <c r="V38" s="83" t="s">
        <v>909</v>
      </c>
      <c r="W38" s="81">
        <v>43532.93486111111</v>
      </c>
      <c r="X38" s="83" t="s">
        <v>1036</v>
      </c>
      <c r="Y38" s="79"/>
      <c r="Z38" s="79"/>
      <c r="AA38" s="85" t="s">
        <v>1256</v>
      </c>
      <c r="AB38" s="85" t="s">
        <v>1451</v>
      </c>
      <c r="AC38" s="79" t="b">
        <v>0</v>
      </c>
      <c r="AD38" s="79">
        <v>0</v>
      </c>
      <c r="AE38" s="85" t="s">
        <v>1482</v>
      </c>
      <c r="AF38" s="79" t="b">
        <v>0</v>
      </c>
      <c r="AG38" s="79" t="s">
        <v>1508</v>
      </c>
      <c r="AH38" s="79"/>
      <c r="AI38" s="85" t="s">
        <v>1477</v>
      </c>
      <c r="AJ38" s="79" t="b">
        <v>0</v>
      </c>
      <c r="AK38" s="79">
        <v>0</v>
      </c>
      <c r="AL38" s="85" t="s">
        <v>1477</v>
      </c>
      <c r="AM38" s="79" t="s">
        <v>1538</v>
      </c>
      <c r="AN38" s="79" t="b">
        <v>0</v>
      </c>
      <c r="AO38" s="85" t="s">
        <v>1451</v>
      </c>
      <c r="AP38" s="79" t="s">
        <v>176</v>
      </c>
      <c r="AQ38" s="79">
        <v>0</v>
      </c>
      <c r="AR38" s="79">
        <v>0</v>
      </c>
      <c r="AS38" s="79"/>
      <c r="AT38" s="79"/>
      <c r="AU38" s="79"/>
      <c r="AV38" s="79"/>
      <c r="AW38" s="79"/>
      <c r="AX38" s="79"/>
      <c r="AY38" s="79"/>
      <c r="AZ38" s="79"/>
      <c r="BA38">
        <v>1</v>
      </c>
      <c r="BB38" s="78" t="str">
        <f>REPLACE(INDEX(GroupVertices[Group],MATCH(Edges[[#This Row],[Vertex 1]],GroupVertices[Vertex],0)),1,1,"")</f>
        <v>51</v>
      </c>
      <c r="BC38" s="78" t="str">
        <f>REPLACE(INDEX(GroupVertices[Group],MATCH(Edges[[#This Row],[Vertex 2]],GroupVertices[Vertex],0)),1,1,"")</f>
        <v>51</v>
      </c>
      <c r="BD38" s="48">
        <v>0</v>
      </c>
      <c r="BE38" s="49">
        <v>0</v>
      </c>
      <c r="BF38" s="48">
        <v>0</v>
      </c>
      <c r="BG38" s="49">
        <v>0</v>
      </c>
      <c r="BH38" s="48">
        <v>0</v>
      </c>
      <c r="BI38" s="49">
        <v>0</v>
      </c>
      <c r="BJ38" s="48">
        <v>4</v>
      </c>
      <c r="BK38" s="49">
        <v>100</v>
      </c>
      <c r="BL38" s="48">
        <v>4</v>
      </c>
    </row>
    <row r="39" spans="1:64" ht="15">
      <c r="A39" s="64" t="s">
        <v>240</v>
      </c>
      <c r="B39" s="64" t="s">
        <v>392</v>
      </c>
      <c r="C39" s="65" t="s">
        <v>4954</v>
      </c>
      <c r="D39" s="66">
        <v>3</v>
      </c>
      <c r="E39" s="67" t="s">
        <v>132</v>
      </c>
      <c r="F39" s="68">
        <v>35</v>
      </c>
      <c r="G39" s="65"/>
      <c r="H39" s="69"/>
      <c r="I39" s="70"/>
      <c r="J39" s="70"/>
      <c r="K39" s="34" t="s">
        <v>65</v>
      </c>
      <c r="L39" s="77">
        <v>39</v>
      </c>
      <c r="M39" s="77"/>
      <c r="N39" s="72"/>
      <c r="O39" s="79" t="s">
        <v>492</v>
      </c>
      <c r="P39" s="81">
        <v>43533.075208333335</v>
      </c>
      <c r="Q39" s="79" t="s">
        <v>518</v>
      </c>
      <c r="R39" s="79"/>
      <c r="S39" s="79"/>
      <c r="T39" s="79" t="s">
        <v>736</v>
      </c>
      <c r="U39" s="83" t="s">
        <v>845</v>
      </c>
      <c r="V39" s="83" t="s">
        <v>845</v>
      </c>
      <c r="W39" s="81">
        <v>43533.075208333335</v>
      </c>
      <c r="X39" s="83" t="s">
        <v>1037</v>
      </c>
      <c r="Y39" s="79"/>
      <c r="Z39" s="79"/>
      <c r="AA39" s="85" t="s">
        <v>1257</v>
      </c>
      <c r="AB39" s="79"/>
      <c r="AC39" s="79" t="b">
        <v>0</v>
      </c>
      <c r="AD39" s="79">
        <v>1</v>
      </c>
      <c r="AE39" s="85" t="s">
        <v>1477</v>
      </c>
      <c r="AF39" s="79" t="b">
        <v>0</v>
      </c>
      <c r="AG39" s="79" t="s">
        <v>1511</v>
      </c>
      <c r="AH39" s="79"/>
      <c r="AI39" s="85" t="s">
        <v>1477</v>
      </c>
      <c r="AJ39" s="79" t="b">
        <v>0</v>
      </c>
      <c r="AK39" s="79">
        <v>0</v>
      </c>
      <c r="AL39" s="85" t="s">
        <v>1477</v>
      </c>
      <c r="AM39" s="79" t="s">
        <v>1533</v>
      </c>
      <c r="AN39" s="79" t="b">
        <v>0</v>
      </c>
      <c r="AO39" s="85" t="s">
        <v>1257</v>
      </c>
      <c r="AP39" s="79" t="s">
        <v>176</v>
      </c>
      <c r="AQ39" s="79">
        <v>0</v>
      </c>
      <c r="AR39" s="79">
        <v>0</v>
      </c>
      <c r="AS39" s="79"/>
      <c r="AT39" s="79"/>
      <c r="AU39" s="79"/>
      <c r="AV39" s="79"/>
      <c r="AW39" s="79"/>
      <c r="AX39" s="79"/>
      <c r="AY39" s="79"/>
      <c r="AZ39" s="79"/>
      <c r="BA39">
        <v>1</v>
      </c>
      <c r="BB39" s="78" t="str">
        <f>REPLACE(INDEX(GroupVertices[Group],MATCH(Edges[[#This Row],[Vertex 1]],GroupVertices[Vertex],0)),1,1,"")</f>
        <v>28</v>
      </c>
      <c r="BC39" s="78" t="str">
        <f>REPLACE(INDEX(GroupVertices[Group],MATCH(Edges[[#This Row],[Vertex 2]],GroupVertices[Vertex],0)),1,1,"")</f>
        <v>28</v>
      </c>
      <c r="BD39" s="48"/>
      <c r="BE39" s="49"/>
      <c r="BF39" s="48"/>
      <c r="BG39" s="49"/>
      <c r="BH39" s="48"/>
      <c r="BI39" s="49"/>
      <c r="BJ39" s="48"/>
      <c r="BK39" s="49"/>
      <c r="BL39" s="48"/>
    </row>
    <row r="40" spans="1:64" ht="15">
      <c r="A40" s="64" t="s">
        <v>240</v>
      </c>
      <c r="B40" s="64" t="s">
        <v>393</v>
      </c>
      <c r="C40" s="65" t="s">
        <v>4954</v>
      </c>
      <c r="D40" s="66">
        <v>3</v>
      </c>
      <c r="E40" s="67" t="s">
        <v>132</v>
      </c>
      <c r="F40" s="68">
        <v>35</v>
      </c>
      <c r="G40" s="65"/>
      <c r="H40" s="69"/>
      <c r="I40" s="70"/>
      <c r="J40" s="70"/>
      <c r="K40" s="34" t="s">
        <v>65</v>
      </c>
      <c r="L40" s="77">
        <v>40</v>
      </c>
      <c r="M40" s="77"/>
      <c r="N40" s="72"/>
      <c r="O40" s="79" t="s">
        <v>492</v>
      </c>
      <c r="P40" s="81">
        <v>43533.075208333335</v>
      </c>
      <c r="Q40" s="79" t="s">
        <v>518</v>
      </c>
      <c r="R40" s="79"/>
      <c r="S40" s="79"/>
      <c r="T40" s="79" t="s">
        <v>736</v>
      </c>
      <c r="U40" s="83" t="s">
        <v>845</v>
      </c>
      <c r="V40" s="83" t="s">
        <v>845</v>
      </c>
      <c r="W40" s="81">
        <v>43533.075208333335</v>
      </c>
      <c r="X40" s="83" t="s">
        <v>1037</v>
      </c>
      <c r="Y40" s="79"/>
      <c r="Z40" s="79"/>
      <c r="AA40" s="85" t="s">
        <v>1257</v>
      </c>
      <c r="AB40" s="79"/>
      <c r="AC40" s="79" t="b">
        <v>0</v>
      </c>
      <c r="AD40" s="79">
        <v>1</v>
      </c>
      <c r="AE40" s="85" t="s">
        <v>1477</v>
      </c>
      <c r="AF40" s="79" t="b">
        <v>0</v>
      </c>
      <c r="AG40" s="79" t="s">
        <v>1511</v>
      </c>
      <c r="AH40" s="79"/>
      <c r="AI40" s="85" t="s">
        <v>1477</v>
      </c>
      <c r="AJ40" s="79" t="b">
        <v>0</v>
      </c>
      <c r="AK40" s="79">
        <v>0</v>
      </c>
      <c r="AL40" s="85" t="s">
        <v>1477</v>
      </c>
      <c r="AM40" s="79" t="s">
        <v>1533</v>
      </c>
      <c r="AN40" s="79" t="b">
        <v>0</v>
      </c>
      <c r="AO40" s="85" t="s">
        <v>1257</v>
      </c>
      <c r="AP40" s="79" t="s">
        <v>176</v>
      </c>
      <c r="AQ40" s="79">
        <v>0</v>
      </c>
      <c r="AR40" s="79">
        <v>0</v>
      </c>
      <c r="AS40" s="79"/>
      <c r="AT40" s="79"/>
      <c r="AU40" s="79"/>
      <c r="AV40" s="79"/>
      <c r="AW40" s="79"/>
      <c r="AX40" s="79"/>
      <c r="AY40" s="79"/>
      <c r="AZ40" s="79"/>
      <c r="BA40">
        <v>1</v>
      </c>
      <c r="BB40" s="78" t="str">
        <f>REPLACE(INDEX(GroupVertices[Group],MATCH(Edges[[#This Row],[Vertex 1]],GroupVertices[Vertex],0)),1,1,"")</f>
        <v>28</v>
      </c>
      <c r="BC40" s="78" t="str">
        <f>REPLACE(INDEX(GroupVertices[Group],MATCH(Edges[[#This Row],[Vertex 2]],GroupVertices[Vertex],0)),1,1,"")</f>
        <v>28</v>
      </c>
      <c r="BD40" s="48">
        <v>0</v>
      </c>
      <c r="BE40" s="49">
        <v>0</v>
      </c>
      <c r="BF40" s="48">
        <v>0</v>
      </c>
      <c r="BG40" s="49">
        <v>0</v>
      </c>
      <c r="BH40" s="48">
        <v>0</v>
      </c>
      <c r="BI40" s="49">
        <v>0</v>
      </c>
      <c r="BJ40" s="48">
        <v>3</v>
      </c>
      <c r="BK40" s="49">
        <v>100</v>
      </c>
      <c r="BL40" s="48">
        <v>3</v>
      </c>
    </row>
    <row r="41" spans="1:64" ht="15">
      <c r="A41" s="64" t="s">
        <v>241</v>
      </c>
      <c r="B41" s="64" t="s">
        <v>241</v>
      </c>
      <c r="C41" s="65" t="s">
        <v>4954</v>
      </c>
      <c r="D41" s="66">
        <v>3</v>
      </c>
      <c r="E41" s="67" t="s">
        <v>132</v>
      </c>
      <c r="F41" s="68">
        <v>35</v>
      </c>
      <c r="G41" s="65"/>
      <c r="H41" s="69"/>
      <c r="I41" s="70"/>
      <c r="J41" s="70"/>
      <c r="K41" s="34" t="s">
        <v>65</v>
      </c>
      <c r="L41" s="77">
        <v>41</v>
      </c>
      <c r="M41" s="77"/>
      <c r="N41" s="72"/>
      <c r="O41" s="79" t="s">
        <v>176</v>
      </c>
      <c r="P41" s="81">
        <v>41974.50809027778</v>
      </c>
      <c r="Q41" s="79" t="s">
        <v>519</v>
      </c>
      <c r="R41" s="79"/>
      <c r="S41" s="79"/>
      <c r="T41" s="79" t="s">
        <v>736</v>
      </c>
      <c r="U41" s="83" t="s">
        <v>846</v>
      </c>
      <c r="V41" s="83" t="s">
        <v>846</v>
      </c>
      <c r="W41" s="81">
        <v>41974.50809027778</v>
      </c>
      <c r="X41" s="83" t="s">
        <v>1038</v>
      </c>
      <c r="Y41" s="79">
        <v>57.69926255</v>
      </c>
      <c r="Z41" s="79">
        <v>11.96770685</v>
      </c>
      <c r="AA41" s="85" t="s">
        <v>1258</v>
      </c>
      <c r="AB41" s="79"/>
      <c r="AC41" s="79" t="b">
        <v>0</v>
      </c>
      <c r="AD41" s="79">
        <v>20</v>
      </c>
      <c r="AE41" s="85" t="s">
        <v>1477</v>
      </c>
      <c r="AF41" s="79" t="b">
        <v>0</v>
      </c>
      <c r="AG41" s="79" t="s">
        <v>1512</v>
      </c>
      <c r="AH41" s="79"/>
      <c r="AI41" s="85" t="s">
        <v>1477</v>
      </c>
      <c r="AJ41" s="79" t="b">
        <v>0</v>
      </c>
      <c r="AK41" s="79">
        <v>1</v>
      </c>
      <c r="AL41" s="85" t="s">
        <v>1477</v>
      </c>
      <c r="AM41" s="79" t="s">
        <v>1533</v>
      </c>
      <c r="AN41" s="79" t="b">
        <v>0</v>
      </c>
      <c r="AO41" s="85" t="s">
        <v>1258</v>
      </c>
      <c r="AP41" s="79" t="s">
        <v>1557</v>
      </c>
      <c r="AQ41" s="79">
        <v>0</v>
      </c>
      <c r="AR41" s="79">
        <v>0</v>
      </c>
      <c r="AS41" s="79" t="s">
        <v>1560</v>
      </c>
      <c r="AT41" s="79" t="s">
        <v>1577</v>
      </c>
      <c r="AU41" s="79" t="s">
        <v>1589</v>
      </c>
      <c r="AV41" s="79" t="s">
        <v>1600</v>
      </c>
      <c r="AW41" s="79" t="s">
        <v>1617</v>
      </c>
      <c r="AX41" s="79" t="s">
        <v>1633</v>
      </c>
      <c r="AY41" s="79" t="s">
        <v>1649</v>
      </c>
      <c r="AZ41" s="83" t="s">
        <v>1653</v>
      </c>
      <c r="BA41">
        <v>1</v>
      </c>
      <c r="BB41" s="78" t="str">
        <f>REPLACE(INDEX(GroupVertices[Group],MATCH(Edges[[#This Row],[Vertex 1]],GroupVertices[Vertex],0)),1,1,"")</f>
        <v>50</v>
      </c>
      <c r="BC41" s="78" t="str">
        <f>REPLACE(INDEX(GroupVertices[Group],MATCH(Edges[[#This Row],[Vertex 2]],GroupVertices[Vertex],0)),1,1,"")</f>
        <v>50</v>
      </c>
      <c r="BD41" s="48">
        <v>0</v>
      </c>
      <c r="BE41" s="49">
        <v>0</v>
      </c>
      <c r="BF41" s="48">
        <v>1</v>
      </c>
      <c r="BG41" s="49">
        <v>9.090909090909092</v>
      </c>
      <c r="BH41" s="48">
        <v>0</v>
      </c>
      <c r="BI41" s="49">
        <v>0</v>
      </c>
      <c r="BJ41" s="48">
        <v>10</v>
      </c>
      <c r="BK41" s="49">
        <v>90.9090909090909</v>
      </c>
      <c r="BL41" s="48">
        <v>11</v>
      </c>
    </row>
    <row r="42" spans="1:64" ht="15">
      <c r="A42" s="64" t="s">
        <v>242</v>
      </c>
      <c r="B42" s="64" t="s">
        <v>241</v>
      </c>
      <c r="C42" s="65" t="s">
        <v>4954</v>
      </c>
      <c r="D42" s="66">
        <v>3</v>
      </c>
      <c r="E42" s="67" t="s">
        <v>132</v>
      </c>
      <c r="F42" s="68">
        <v>35</v>
      </c>
      <c r="G42" s="65"/>
      <c r="H42" s="69"/>
      <c r="I42" s="70"/>
      <c r="J42" s="70"/>
      <c r="K42" s="34" t="s">
        <v>65</v>
      </c>
      <c r="L42" s="77">
        <v>42</v>
      </c>
      <c r="M42" s="77"/>
      <c r="N42" s="72"/>
      <c r="O42" s="79" t="s">
        <v>492</v>
      </c>
      <c r="P42" s="81">
        <v>43533.13769675926</v>
      </c>
      <c r="Q42" s="79" t="s">
        <v>520</v>
      </c>
      <c r="R42" s="79"/>
      <c r="S42" s="79"/>
      <c r="T42" s="79" t="s">
        <v>736</v>
      </c>
      <c r="U42" s="83" t="s">
        <v>846</v>
      </c>
      <c r="V42" s="83" t="s">
        <v>846</v>
      </c>
      <c r="W42" s="81">
        <v>43533.13769675926</v>
      </c>
      <c r="X42" s="83" t="s">
        <v>1039</v>
      </c>
      <c r="Y42" s="79"/>
      <c r="Z42" s="79"/>
      <c r="AA42" s="85" t="s">
        <v>1259</v>
      </c>
      <c r="AB42" s="79"/>
      <c r="AC42" s="79" t="b">
        <v>0</v>
      </c>
      <c r="AD42" s="79">
        <v>0</v>
      </c>
      <c r="AE42" s="85" t="s">
        <v>1477</v>
      </c>
      <c r="AF42" s="79" t="b">
        <v>0</v>
      </c>
      <c r="AG42" s="79" t="s">
        <v>1512</v>
      </c>
      <c r="AH42" s="79"/>
      <c r="AI42" s="85" t="s">
        <v>1477</v>
      </c>
      <c r="AJ42" s="79" t="b">
        <v>0</v>
      </c>
      <c r="AK42" s="79">
        <v>1</v>
      </c>
      <c r="AL42" s="85" t="s">
        <v>1258</v>
      </c>
      <c r="AM42" s="79" t="s">
        <v>1536</v>
      </c>
      <c r="AN42" s="79" t="b">
        <v>0</v>
      </c>
      <c r="AO42" s="85" t="s">
        <v>1258</v>
      </c>
      <c r="AP42" s="79" t="s">
        <v>176</v>
      </c>
      <c r="AQ42" s="79">
        <v>0</v>
      </c>
      <c r="AR42" s="79">
        <v>0</v>
      </c>
      <c r="AS42" s="79"/>
      <c r="AT42" s="79"/>
      <c r="AU42" s="79"/>
      <c r="AV42" s="79"/>
      <c r="AW42" s="79"/>
      <c r="AX42" s="79"/>
      <c r="AY42" s="79"/>
      <c r="AZ42" s="79"/>
      <c r="BA42">
        <v>1</v>
      </c>
      <c r="BB42" s="78" t="str">
        <f>REPLACE(INDEX(GroupVertices[Group],MATCH(Edges[[#This Row],[Vertex 1]],GroupVertices[Vertex],0)),1,1,"")</f>
        <v>50</v>
      </c>
      <c r="BC42" s="78" t="str">
        <f>REPLACE(INDEX(GroupVertices[Group],MATCH(Edges[[#This Row],[Vertex 2]],GroupVertices[Vertex],0)),1,1,"")</f>
        <v>50</v>
      </c>
      <c r="BD42" s="48">
        <v>0</v>
      </c>
      <c r="BE42" s="49">
        <v>0</v>
      </c>
      <c r="BF42" s="48">
        <v>1</v>
      </c>
      <c r="BG42" s="49">
        <v>7.6923076923076925</v>
      </c>
      <c r="BH42" s="48">
        <v>0</v>
      </c>
      <c r="BI42" s="49">
        <v>0</v>
      </c>
      <c r="BJ42" s="48">
        <v>12</v>
      </c>
      <c r="BK42" s="49">
        <v>92.3076923076923</v>
      </c>
      <c r="BL42" s="48">
        <v>13</v>
      </c>
    </row>
    <row r="43" spans="1:64" ht="15">
      <c r="A43" s="64" t="s">
        <v>243</v>
      </c>
      <c r="B43" s="64" t="s">
        <v>215</v>
      </c>
      <c r="C43" s="65" t="s">
        <v>4954</v>
      </c>
      <c r="D43" s="66">
        <v>3</v>
      </c>
      <c r="E43" s="67" t="s">
        <v>132</v>
      </c>
      <c r="F43" s="68">
        <v>35</v>
      </c>
      <c r="G43" s="65"/>
      <c r="H43" s="69"/>
      <c r="I43" s="70"/>
      <c r="J43" s="70"/>
      <c r="K43" s="34" t="s">
        <v>65</v>
      </c>
      <c r="L43" s="77">
        <v>43</v>
      </c>
      <c r="M43" s="77"/>
      <c r="N43" s="72"/>
      <c r="O43" s="79" t="s">
        <v>492</v>
      </c>
      <c r="P43" s="81">
        <v>43533.32991898148</v>
      </c>
      <c r="Q43" s="79" t="s">
        <v>499</v>
      </c>
      <c r="R43" s="79"/>
      <c r="S43" s="79"/>
      <c r="T43" s="79"/>
      <c r="U43" s="79"/>
      <c r="V43" s="83" t="s">
        <v>910</v>
      </c>
      <c r="W43" s="81">
        <v>43533.32991898148</v>
      </c>
      <c r="X43" s="83" t="s">
        <v>1040</v>
      </c>
      <c r="Y43" s="79"/>
      <c r="Z43" s="79"/>
      <c r="AA43" s="85" t="s">
        <v>1260</v>
      </c>
      <c r="AB43" s="79"/>
      <c r="AC43" s="79" t="b">
        <v>0</v>
      </c>
      <c r="AD43" s="79">
        <v>0</v>
      </c>
      <c r="AE43" s="85" t="s">
        <v>1477</v>
      </c>
      <c r="AF43" s="79" t="b">
        <v>0</v>
      </c>
      <c r="AG43" s="79" t="s">
        <v>1508</v>
      </c>
      <c r="AH43" s="79"/>
      <c r="AI43" s="85" t="s">
        <v>1477</v>
      </c>
      <c r="AJ43" s="79" t="b">
        <v>0</v>
      </c>
      <c r="AK43" s="79">
        <v>6</v>
      </c>
      <c r="AL43" s="85" t="s">
        <v>1230</v>
      </c>
      <c r="AM43" s="79" t="s">
        <v>1534</v>
      </c>
      <c r="AN43" s="79" t="b">
        <v>0</v>
      </c>
      <c r="AO43" s="85" t="s">
        <v>1230</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v>1</v>
      </c>
      <c r="BE43" s="49">
        <v>4.166666666666667</v>
      </c>
      <c r="BF43" s="48">
        <v>0</v>
      </c>
      <c r="BG43" s="49">
        <v>0</v>
      </c>
      <c r="BH43" s="48">
        <v>0</v>
      </c>
      <c r="BI43" s="49">
        <v>0</v>
      </c>
      <c r="BJ43" s="48">
        <v>23</v>
      </c>
      <c r="BK43" s="49">
        <v>95.83333333333333</v>
      </c>
      <c r="BL43" s="48">
        <v>24</v>
      </c>
    </row>
    <row r="44" spans="1:64" ht="15">
      <c r="A44" s="64" t="s">
        <v>244</v>
      </c>
      <c r="B44" s="64" t="s">
        <v>394</v>
      </c>
      <c r="C44" s="65" t="s">
        <v>4954</v>
      </c>
      <c r="D44" s="66">
        <v>3</v>
      </c>
      <c r="E44" s="67" t="s">
        <v>132</v>
      </c>
      <c r="F44" s="68">
        <v>35</v>
      </c>
      <c r="G44" s="65"/>
      <c r="H44" s="69"/>
      <c r="I44" s="70"/>
      <c r="J44" s="70"/>
      <c r="K44" s="34" t="s">
        <v>65</v>
      </c>
      <c r="L44" s="77">
        <v>44</v>
      </c>
      <c r="M44" s="77"/>
      <c r="N44" s="72"/>
      <c r="O44" s="79" t="s">
        <v>492</v>
      </c>
      <c r="P44" s="81">
        <v>43533.443923611114</v>
      </c>
      <c r="Q44" s="79" t="s">
        <v>521</v>
      </c>
      <c r="R44" s="79"/>
      <c r="S44" s="79"/>
      <c r="T44" s="79" t="s">
        <v>736</v>
      </c>
      <c r="U44" s="79"/>
      <c r="V44" s="83" t="s">
        <v>911</v>
      </c>
      <c r="W44" s="81">
        <v>43533.443923611114</v>
      </c>
      <c r="X44" s="83" t="s">
        <v>1041</v>
      </c>
      <c r="Y44" s="79"/>
      <c r="Z44" s="79"/>
      <c r="AA44" s="85" t="s">
        <v>1261</v>
      </c>
      <c r="AB44" s="85" t="s">
        <v>1452</v>
      </c>
      <c r="AC44" s="79" t="b">
        <v>0</v>
      </c>
      <c r="AD44" s="79">
        <v>2</v>
      </c>
      <c r="AE44" s="85" t="s">
        <v>1483</v>
      </c>
      <c r="AF44" s="79" t="b">
        <v>0</v>
      </c>
      <c r="AG44" s="79" t="s">
        <v>1508</v>
      </c>
      <c r="AH44" s="79"/>
      <c r="AI44" s="85" t="s">
        <v>1477</v>
      </c>
      <c r="AJ44" s="79" t="b">
        <v>0</v>
      </c>
      <c r="AK44" s="79">
        <v>0</v>
      </c>
      <c r="AL44" s="85" t="s">
        <v>1477</v>
      </c>
      <c r="AM44" s="79" t="s">
        <v>1539</v>
      </c>
      <c r="AN44" s="79" t="b">
        <v>0</v>
      </c>
      <c r="AO44" s="85" t="s">
        <v>1452</v>
      </c>
      <c r="AP44" s="79" t="s">
        <v>176</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7</v>
      </c>
      <c r="BD44" s="48"/>
      <c r="BE44" s="49"/>
      <c r="BF44" s="48"/>
      <c r="BG44" s="49"/>
      <c r="BH44" s="48"/>
      <c r="BI44" s="49"/>
      <c r="BJ44" s="48"/>
      <c r="BK44" s="49"/>
      <c r="BL44" s="48"/>
    </row>
    <row r="45" spans="1:64" ht="15">
      <c r="A45" s="64" t="s">
        <v>244</v>
      </c>
      <c r="B45" s="64" t="s">
        <v>395</v>
      </c>
      <c r="C45" s="65" t="s">
        <v>4954</v>
      </c>
      <c r="D45" s="66">
        <v>3</v>
      </c>
      <c r="E45" s="67" t="s">
        <v>132</v>
      </c>
      <c r="F45" s="68">
        <v>35</v>
      </c>
      <c r="G45" s="65"/>
      <c r="H45" s="69"/>
      <c r="I45" s="70"/>
      <c r="J45" s="70"/>
      <c r="K45" s="34" t="s">
        <v>65</v>
      </c>
      <c r="L45" s="77">
        <v>45</v>
      </c>
      <c r="M45" s="77"/>
      <c r="N45" s="72"/>
      <c r="O45" s="79" t="s">
        <v>492</v>
      </c>
      <c r="P45" s="81">
        <v>43533.443923611114</v>
      </c>
      <c r="Q45" s="79" t="s">
        <v>521</v>
      </c>
      <c r="R45" s="79"/>
      <c r="S45" s="79"/>
      <c r="T45" s="79" t="s">
        <v>736</v>
      </c>
      <c r="U45" s="79"/>
      <c r="V45" s="83" t="s">
        <v>911</v>
      </c>
      <c r="W45" s="81">
        <v>43533.443923611114</v>
      </c>
      <c r="X45" s="83" t="s">
        <v>1041</v>
      </c>
      <c r="Y45" s="79"/>
      <c r="Z45" s="79"/>
      <c r="AA45" s="85" t="s">
        <v>1261</v>
      </c>
      <c r="AB45" s="85" t="s">
        <v>1452</v>
      </c>
      <c r="AC45" s="79" t="b">
        <v>0</v>
      </c>
      <c r="AD45" s="79">
        <v>2</v>
      </c>
      <c r="AE45" s="85" t="s">
        <v>1483</v>
      </c>
      <c r="AF45" s="79" t="b">
        <v>0</v>
      </c>
      <c r="AG45" s="79" t="s">
        <v>1508</v>
      </c>
      <c r="AH45" s="79"/>
      <c r="AI45" s="85" t="s">
        <v>1477</v>
      </c>
      <c r="AJ45" s="79" t="b">
        <v>0</v>
      </c>
      <c r="AK45" s="79">
        <v>0</v>
      </c>
      <c r="AL45" s="85" t="s">
        <v>1477</v>
      </c>
      <c r="AM45" s="79" t="s">
        <v>1539</v>
      </c>
      <c r="AN45" s="79" t="b">
        <v>0</v>
      </c>
      <c r="AO45" s="85" t="s">
        <v>1452</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c r="BE45" s="49"/>
      <c r="BF45" s="48"/>
      <c r="BG45" s="49"/>
      <c r="BH45" s="48"/>
      <c r="BI45" s="49"/>
      <c r="BJ45" s="48"/>
      <c r="BK45" s="49"/>
      <c r="BL45" s="48"/>
    </row>
    <row r="46" spans="1:64" ht="15">
      <c r="A46" s="64" t="s">
        <v>244</v>
      </c>
      <c r="B46" s="64" t="s">
        <v>396</v>
      </c>
      <c r="C46" s="65" t="s">
        <v>4954</v>
      </c>
      <c r="D46" s="66">
        <v>3</v>
      </c>
      <c r="E46" s="67" t="s">
        <v>132</v>
      </c>
      <c r="F46" s="68">
        <v>35</v>
      </c>
      <c r="G46" s="65"/>
      <c r="H46" s="69"/>
      <c r="I46" s="70"/>
      <c r="J46" s="70"/>
      <c r="K46" s="34" t="s">
        <v>65</v>
      </c>
      <c r="L46" s="77">
        <v>46</v>
      </c>
      <c r="M46" s="77"/>
      <c r="N46" s="72"/>
      <c r="O46" s="79" t="s">
        <v>492</v>
      </c>
      <c r="P46" s="81">
        <v>43533.443923611114</v>
      </c>
      <c r="Q46" s="79" t="s">
        <v>521</v>
      </c>
      <c r="R46" s="79"/>
      <c r="S46" s="79"/>
      <c r="T46" s="79" t="s">
        <v>736</v>
      </c>
      <c r="U46" s="79"/>
      <c r="V46" s="83" t="s">
        <v>911</v>
      </c>
      <c r="W46" s="81">
        <v>43533.443923611114</v>
      </c>
      <c r="X46" s="83" t="s">
        <v>1041</v>
      </c>
      <c r="Y46" s="79"/>
      <c r="Z46" s="79"/>
      <c r="AA46" s="85" t="s">
        <v>1261</v>
      </c>
      <c r="AB46" s="85" t="s">
        <v>1452</v>
      </c>
      <c r="AC46" s="79" t="b">
        <v>0</v>
      </c>
      <c r="AD46" s="79">
        <v>2</v>
      </c>
      <c r="AE46" s="85" t="s">
        <v>1483</v>
      </c>
      <c r="AF46" s="79" t="b">
        <v>0</v>
      </c>
      <c r="AG46" s="79" t="s">
        <v>1508</v>
      </c>
      <c r="AH46" s="79"/>
      <c r="AI46" s="85" t="s">
        <v>1477</v>
      </c>
      <c r="AJ46" s="79" t="b">
        <v>0</v>
      </c>
      <c r="AK46" s="79">
        <v>0</v>
      </c>
      <c r="AL46" s="85" t="s">
        <v>1477</v>
      </c>
      <c r="AM46" s="79" t="s">
        <v>1539</v>
      </c>
      <c r="AN46" s="79" t="b">
        <v>0</v>
      </c>
      <c r="AO46" s="85" t="s">
        <v>1452</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c r="BE46" s="49"/>
      <c r="BF46" s="48"/>
      <c r="BG46" s="49"/>
      <c r="BH46" s="48"/>
      <c r="BI46" s="49"/>
      <c r="BJ46" s="48"/>
      <c r="BK46" s="49"/>
      <c r="BL46" s="48"/>
    </row>
    <row r="47" spans="1:64" ht="15">
      <c r="A47" s="64" t="s">
        <v>244</v>
      </c>
      <c r="B47" s="64" t="s">
        <v>397</v>
      </c>
      <c r="C47" s="65" t="s">
        <v>4954</v>
      </c>
      <c r="D47" s="66">
        <v>3</v>
      </c>
      <c r="E47" s="67" t="s">
        <v>132</v>
      </c>
      <c r="F47" s="68">
        <v>35</v>
      </c>
      <c r="G47" s="65"/>
      <c r="H47" s="69"/>
      <c r="I47" s="70"/>
      <c r="J47" s="70"/>
      <c r="K47" s="34" t="s">
        <v>65</v>
      </c>
      <c r="L47" s="77">
        <v>47</v>
      </c>
      <c r="M47" s="77"/>
      <c r="N47" s="72"/>
      <c r="O47" s="79" t="s">
        <v>492</v>
      </c>
      <c r="P47" s="81">
        <v>43533.443923611114</v>
      </c>
      <c r="Q47" s="79" t="s">
        <v>521</v>
      </c>
      <c r="R47" s="79"/>
      <c r="S47" s="79"/>
      <c r="T47" s="79" t="s">
        <v>736</v>
      </c>
      <c r="U47" s="79"/>
      <c r="V47" s="83" t="s">
        <v>911</v>
      </c>
      <c r="W47" s="81">
        <v>43533.443923611114</v>
      </c>
      <c r="X47" s="83" t="s">
        <v>1041</v>
      </c>
      <c r="Y47" s="79"/>
      <c r="Z47" s="79"/>
      <c r="AA47" s="85" t="s">
        <v>1261</v>
      </c>
      <c r="AB47" s="85" t="s">
        <v>1452</v>
      </c>
      <c r="AC47" s="79" t="b">
        <v>0</v>
      </c>
      <c r="AD47" s="79">
        <v>2</v>
      </c>
      <c r="AE47" s="85" t="s">
        <v>1483</v>
      </c>
      <c r="AF47" s="79" t="b">
        <v>0</v>
      </c>
      <c r="AG47" s="79" t="s">
        <v>1508</v>
      </c>
      <c r="AH47" s="79"/>
      <c r="AI47" s="85" t="s">
        <v>1477</v>
      </c>
      <c r="AJ47" s="79" t="b">
        <v>0</v>
      </c>
      <c r="AK47" s="79">
        <v>0</v>
      </c>
      <c r="AL47" s="85" t="s">
        <v>1477</v>
      </c>
      <c r="AM47" s="79" t="s">
        <v>1539</v>
      </c>
      <c r="AN47" s="79" t="b">
        <v>0</v>
      </c>
      <c r="AO47" s="85" t="s">
        <v>1452</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c r="BE47" s="49"/>
      <c r="BF47" s="48"/>
      <c r="BG47" s="49"/>
      <c r="BH47" s="48"/>
      <c r="BI47" s="49"/>
      <c r="BJ47" s="48"/>
      <c r="BK47" s="49"/>
      <c r="BL47" s="48"/>
    </row>
    <row r="48" spans="1:64" ht="15">
      <c r="A48" s="64" t="s">
        <v>244</v>
      </c>
      <c r="B48" s="64" t="s">
        <v>398</v>
      </c>
      <c r="C48" s="65" t="s">
        <v>4954</v>
      </c>
      <c r="D48" s="66">
        <v>3</v>
      </c>
      <c r="E48" s="67" t="s">
        <v>132</v>
      </c>
      <c r="F48" s="68">
        <v>35</v>
      </c>
      <c r="G48" s="65"/>
      <c r="H48" s="69"/>
      <c r="I48" s="70"/>
      <c r="J48" s="70"/>
      <c r="K48" s="34" t="s">
        <v>65</v>
      </c>
      <c r="L48" s="77">
        <v>48</v>
      </c>
      <c r="M48" s="77"/>
      <c r="N48" s="72"/>
      <c r="O48" s="79" t="s">
        <v>493</v>
      </c>
      <c r="P48" s="81">
        <v>43533.443923611114</v>
      </c>
      <c r="Q48" s="79" t="s">
        <v>521</v>
      </c>
      <c r="R48" s="79"/>
      <c r="S48" s="79"/>
      <c r="T48" s="79" t="s">
        <v>736</v>
      </c>
      <c r="U48" s="79"/>
      <c r="V48" s="83" t="s">
        <v>911</v>
      </c>
      <c r="W48" s="81">
        <v>43533.443923611114</v>
      </c>
      <c r="X48" s="83" t="s">
        <v>1041</v>
      </c>
      <c r="Y48" s="79"/>
      <c r="Z48" s="79"/>
      <c r="AA48" s="85" t="s">
        <v>1261</v>
      </c>
      <c r="AB48" s="85" t="s">
        <v>1452</v>
      </c>
      <c r="AC48" s="79" t="b">
        <v>0</v>
      </c>
      <c r="AD48" s="79">
        <v>2</v>
      </c>
      <c r="AE48" s="85" t="s">
        <v>1483</v>
      </c>
      <c r="AF48" s="79" t="b">
        <v>0</v>
      </c>
      <c r="AG48" s="79" t="s">
        <v>1508</v>
      </c>
      <c r="AH48" s="79"/>
      <c r="AI48" s="85" t="s">
        <v>1477</v>
      </c>
      <c r="AJ48" s="79" t="b">
        <v>0</v>
      </c>
      <c r="AK48" s="79">
        <v>0</v>
      </c>
      <c r="AL48" s="85" t="s">
        <v>1477</v>
      </c>
      <c r="AM48" s="79" t="s">
        <v>1539</v>
      </c>
      <c r="AN48" s="79" t="b">
        <v>0</v>
      </c>
      <c r="AO48" s="85" t="s">
        <v>1452</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v>1</v>
      </c>
      <c r="BE48" s="49">
        <v>4</v>
      </c>
      <c r="BF48" s="48">
        <v>0</v>
      </c>
      <c r="BG48" s="49">
        <v>0</v>
      </c>
      <c r="BH48" s="48">
        <v>0</v>
      </c>
      <c r="BI48" s="49">
        <v>0</v>
      </c>
      <c r="BJ48" s="48">
        <v>24</v>
      </c>
      <c r="BK48" s="49">
        <v>96</v>
      </c>
      <c r="BL48" s="48">
        <v>25</v>
      </c>
    </row>
    <row r="49" spans="1:64" ht="15">
      <c r="A49" s="64" t="s">
        <v>245</v>
      </c>
      <c r="B49" s="64" t="s">
        <v>245</v>
      </c>
      <c r="C49" s="65" t="s">
        <v>4954</v>
      </c>
      <c r="D49" s="66">
        <v>3</v>
      </c>
      <c r="E49" s="67" t="s">
        <v>132</v>
      </c>
      <c r="F49" s="68">
        <v>35</v>
      </c>
      <c r="G49" s="65"/>
      <c r="H49" s="69"/>
      <c r="I49" s="70"/>
      <c r="J49" s="70"/>
      <c r="K49" s="34" t="s">
        <v>65</v>
      </c>
      <c r="L49" s="77">
        <v>49</v>
      </c>
      <c r="M49" s="77"/>
      <c r="N49" s="72"/>
      <c r="O49" s="79" t="s">
        <v>176</v>
      </c>
      <c r="P49" s="81">
        <v>43533.4852662037</v>
      </c>
      <c r="Q49" s="79" t="s">
        <v>522</v>
      </c>
      <c r="R49" s="83" t="s">
        <v>670</v>
      </c>
      <c r="S49" s="79" t="s">
        <v>720</v>
      </c>
      <c r="T49" s="79" t="s">
        <v>751</v>
      </c>
      <c r="U49" s="79"/>
      <c r="V49" s="83" t="s">
        <v>912</v>
      </c>
      <c r="W49" s="81">
        <v>43533.4852662037</v>
      </c>
      <c r="X49" s="83" t="s">
        <v>1042</v>
      </c>
      <c r="Y49" s="79"/>
      <c r="Z49" s="79"/>
      <c r="AA49" s="85" t="s">
        <v>1262</v>
      </c>
      <c r="AB49" s="79"/>
      <c r="AC49" s="79" t="b">
        <v>0</v>
      </c>
      <c r="AD49" s="79">
        <v>0</v>
      </c>
      <c r="AE49" s="85" t="s">
        <v>1477</v>
      </c>
      <c r="AF49" s="79" t="b">
        <v>0</v>
      </c>
      <c r="AG49" s="79" t="s">
        <v>1508</v>
      </c>
      <c r="AH49" s="79"/>
      <c r="AI49" s="85" t="s">
        <v>1477</v>
      </c>
      <c r="AJ49" s="79" t="b">
        <v>0</v>
      </c>
      <c r="AK49" s="79">
        <v>0</v>
      </c>
      <c r="AL49" s="85" t="s">
        <v>1477</v>
      </c>
      <c r="AM49" s="79" t="s">
        <v>1536</v>
      </c>
      <c r="AN49" s="79" t="b">
        <v>0</v>
      </c>
      <c r="AO49" s="85" t="s">
        <v>1262</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0</v>
      </c>
      <c r="BE49" s="49">
        <v>0</v>
      </c>
      <c r="BF49" s="48">
        <v>2</v>
      </c>
      <c r="BG49" s="49">
        <v>12.5</v>
      </c>
      <c r="BH49" s="48">
        <v>0</v>
      </c>
      <c r="BI49" s="49">
        <v>0</v>
      </c>
      <c r="BJ49" s="48">
        <v>14</v>
      </c>
      <c r="BK49" s="49">
        <v>87.5</v>
      </c>
      <c r="BL49" s="48">
        <v>16</v>
      </c>
    </row>
    <row r="50" spans="1:64" ht="15">
      <c r="A50" s="64" t="s">
        <v>246</v>
      </c>
      <c r="B50" s="64" t="s">
        <v>399</v>
      </c>
      <c r="C50" s="65" t="s">
        <v>4954</v>
      </c>
      <c r="D50" s="66">
        <v>3</v>
      </c>
      <c r="E50" s="67" t="s">
        <v>132</v>
      </c>
      <c r="F50" s="68">
        <v>35</v>
      </c>
      <c r="G50" s="65"/>
      <c r="H50" s="69"/>
      <c r="I50" s="70"/>
      <c r="J50" s="70"/>
      <c r="K50" s="34" t="s">
        <v>65</v>
      </c>
      <c r="L50" s="77">
        <v>50</v>
      </c>
      <c r="M50" s="77"/>
      <c r="N50" s="72"/>
      <c r="O50" s="79" t="s">
        <v>493</v>
      </c>
      <c r="P50" s="81">
        <v>43533.56081018518</v>
      </c>
      <c r="Q50" s="79" t="s">
        <v>523</v>
      </c>
      <c r="R50" s="79"/>
      <c r="S50" s="79"/>
      <c r="T50" s="79" t="s">
        <v>736</v>
      </c>
      <c r="U50" s="79"/>
      <c r="V50" s="83" t="s">
        <v>913</v>
      </c>
      <c r="W50" s="81">
        <v>43533.56081018518</v>
      </c>
      <c r="X50" s="83" t="s">
        <v>1043</v>
      </c>
      <c r="Y50" s="79"/>
      <c r="Z50" s="79"/>
      <c r="AA50" s="85" t="s">
        <v>1263</v>
      </c>
      <c r="AB50" s="85" t="s">
        <v>1453</v>
      </c>
      <c r="AC50" s="79" t="b">
        <v>0</v>
      </c>
      <c r="AD50" s="79">
        <v>0</v>
      </c>
      <c r="AE50" s="85" t="s">
        <v>1484</v>
      </c>
      <c r="AF50" s="79" t="b">
        <v>0</v>
      </c>
      <c r="AG50" s="79" t="s">
        <v>1508</v>
      </c>
      <c r="AH50" s="79"/>
      <c r="AI50" s="85" t="s">
        <v>1477</v>
      </c>
      <c r="AJ50" s="79" t="b">
        <v>0</v>
      </c>
      <c r="AK50" s="79">
        <v>0</v>
      </c>
      <c r="AL50" s="85" t="s">
        <v>1477</v>
      </c>
      <c r="AM50" s="79" t="s">
        <v>1533</v>
      </c>
      <c r="AN50" s="79" t="b">
        <v>0</v>
      </c>
      <c r="AO50" s="85" t="s">
        <v>1453</v>
      </c>
      <c r="AP50" s="79" t="s">
        <v>176</v>
      </c>
      <c r="AQ50" s="79">
        <v>0</v>
      </c>
      <c r="AR50" s="79">
        <v>0</v>
      </c>
      <c r="AS50" s="79"/>
      <c r="AT50" s="79"/>
      <c r="AU50" s="79"/>
      <c r="AV50" s="79"/>
      <c r="AW50" s="79"/>
      <c r="AX50" s="79"/>
      <c r="AY50" s="79"/>
      <c r="AZ50" s="79"/>
      <c r="BA50">
        <v>1</v>
      </c>
      <c r="BB50" s="78" t="str">
        <f>REPLACE(INDEX(GroupVertices[Group],MATCH(Edges[[#This Row],[Vertex 1]],GroupVertices[Vertex],0)),1,1,"")</f>
        <v>49</v>
      </c>
      <c r="BC50" s="78" t="str">
        <f>REPLACE(INDEX(GroupVertices[Group],MATCH(Edges[[#This Row],[Vertex 2]],GroupVertices[Vertex],0)),1,1,"")</f>
        <v>49</v>
      </c>
      <c r="BD50" s="48">
        <v>1</v>
      </c>
      <c r="BE50" s="49">
        <v>10</v>
      </c>
      <c r="BF50" s="48">
        <v>1</v>
      </c>
      <c r="BG50" s="49">
        <v>10</v>
      </c>
      <c r="BH50" s="48">
        <v>0</v>
      </c>
      <c r="BI50" s="49">
        <v>0</v>
      </c>
      <c r="BJ50" s="48">
        <v>8</v>
      </c>
      <c r="BK50" s="49">
        <v>80</v>
      </c>
      <c r="BL50" s="48">
        <v>10</v>
      </c>
    </row>
    <row r="51" spans="1:64" ht="15">
      <c r="A51" s="64" t="s">
        <v>247</v>
      </c>
      <c r="B51" s="64" t="s">
        <v>247</v>
      </c>
      <c r="C51" s="65" t="s">
        <v>4954</v>
      </c>
      <c r="D51" s="66">
        <v>3</v>
      </c>
      <c r="E51" s="67" t="s">
        <v>132</v>
      </c>
      <c r="F51" s="68">
        <v>35</v>
      </c>
      <c r="G51" s="65"/>
      <c r="H51" s="69"/>
      <c r="I51" s="70"/>
      <c r="J51" s="70"/>
      <c r="K51" s="34" t="s">
        <v>65</v>
      </c>
      <c r="L51" s="77">
        <v>51</v>
      </c>
      <c r="M51" s="77"/>
      <c r="N51" s="72"/>
      <c r="O51" s="79" t="s">
        <v>176</v>
      </c>
      <c r="P51" s="81">
        <v>43533.823067129626</v>
      </c>
      <c r="Q51" s="79" t="s">
        <v>524</v>
      </c>
      <c r="R51" s="83" t="s">
        <v>671</v>
      </c>
      <c r="S51" s="79" t="s">
        <v>718</v>
      </c>
      <c r="T51" s="79" t="s">
        <v>752</v>
      </c>
      <c r="U51" s="79"/>
      <c r="V51" s="83" t="s">
        <v>914</v>
      </c>
      <c r="W51" s="81">
        <v>43533.823067129626</v>
      </c>
      <c r="X51" s="83" t="s">
        <v>1044</v>
      </c>
      <c r="Y51" s="79"/>
      <c r="Z51" s="79"/>
      <c r="AA51" s="85" t="s">
        <v>1264</v>
      </c>
      <c r="AB51" s="79"/>
      <c r="AC51" s="79" t="b">
        <v>0</v>
      </c>
      <c r="AD51" s="79">
        <v>0</v>
      </c>
      <c r="AE51" s="85" t="s">
        <v>1477</v>
      </c>
      <c r="AF51" s="79" t="b">
        <v>1</v>
      </c>
      <c r="AG51" s="79" t="s">
        <v>1508</v>
      </c>
      <c r="AH51" s="79"/>
      <c r="AI51" s="85" t="s">
        <v>1520</v>
      </c>
      <c r="AJ51" s="79" t="b">
        <v>0</v>
      </c>
      <c r="AK51" s="79">
        <v>0</v>
      </c>
      <c r="AL51" s="85" t="s">
        <v>1477</v>
      </c>
      <c r="AM51" s="79" t="s">
        <v>1539</v>
      </c>
      <c r="AN51" s="79" t="b">
        <v>0</v>
      </c>
      <c r="AO51" s="85" t="s">
        <v>1264</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1</v>
      </c>
      <c r="BE51" s="49">
        <v>3.8461538461538463</v>
      </c>
      <c r="BF51" s="48">
        <v>3</v>
      </c>
      <c r="BG51" s="49">
        <v>11.538461538461538</v>
      </c>
      <c r="BH51" s="48">
        <v>0</v>
      </c>
      <c r="BI51" s="49">
        <v>0</v>
      </c>
      <c r="BJ51" s="48">
        <v>22</v>
      </c>
      <c r="BK51" s="49">
        <v>84.61538461538461</v>
      </c>
      <c r="BL51" s="48">
        <v>26</v>
      </c>
    </row>
    <row r="52" spans="1:64" ht="15">
      <c r="A52" s="64" t="s">
        <v>248</v>
      </c>
      <c r="B52" s="64" t="s">
        <v>400</v>
      </c>
      <c r="C52" s="65" t="s">
        <v>4954</v>
      </c>
      <c r="D52" s="66">
        <v>3</v>
      </c>
      <c r="E52" s="67" t="s">
        <v>132</v>
      </c>
      <c r="F52" s="68">
        <v>35</v>
      </c>
      <c r="G52" s="65"/>
      <c r="H52" s="69"/>
      <c r="I52" s="70"/>
      <c r="J52" s="70"/>
      <c r="K52" s="34" t="s">
        <v>65</v>
      </c>
      <c r="L52" s="77">
        <v>52</v>
      </c>
      <c r="M52" s="77"/>
      <c r="N52" s="72"/>
      <c r="O52" s="79" t="s">
        <v>492</v>
      </c>
      <c r="P52" s="81">
        <v>43533.82881944445</v>
      </c>
      <c r="Q52" s="79" t="s">
        <v>525</v>
      </c>
      <c r="R52" s="79"/>
      <c r="S52" s="79"/>
      <c r="T52" s="79" t="s">
        <v>736</v>
      </c>
      <c r="U52" s="79"/>
      <c r="V52" s="83" t="s">
        <v>915</v>
      </c>
      <c r="W52" s="81">
        <v>43533.82881944445</v>
      </c>
      <c r="X52" s="83" t="s">
        <v>1045</v>
      </c>
      <c r="Y52" s="79"/>
      <c r="Z52" s="79"/>
      <c r="AA52" s="85" t="s">
        <v>1265</v>
      </c>
      <c r="AB52" s="85" t="s">
        <v>1454</v>
      </c>
      <c r="AC52" s="79" t="b">
        <v>0</v>
      </c>
      <c r="AD52" s="79">
        <v>3</v>
      </c>
      <c r="AE52" s="85" t="s">
        <v>1485</v>
      </c>
      <c r="AF52" s="79" t="b">
        <v>0</v>
      </c>
      <c r="AG52" s="79" t="s">
        <v>1513</v>
      </c>
      <c r="AH52" s="79"/>
      <c r="AI52" s="85" t="s">
        <v>1477</v>
      </c>
      <c r="AJ52" s="79" t="b">
        <v>0</v>
      </c>
      <c r="AK52" s="79">
        <v>0</v>
      </c>
      <c r="AL52" s="85" t="s">
        <v>1477</v>
      </c>
      <c r="AM52" s="79" t="s">
        <v>1536</v>
      </c>
      <c r="AN52" s="79" t="b">
        <v>0</v>
      </c>
      <c r="AO52" s="85" t="s">
        <v>1454</v>
      </c>
      <c r="AP52" s="79" t="s">
        <v>176</v>
      </c>
      <c r="AQ52" s="79">
        <v>0</v>
      </c>
      <c r="AR52" s="79">
        <v>0</v>
      </c>
      <c r="AS52" s="79"/>
      <c r="AT52" s="79"/>
      <c r="AU52" s="79"/>
      <c r="AV52" s="79"/>
      <c r="AW52" s="79"/>
      <c r="AX52" s="79"/>
      <c r="AY52" s="79"/>
      <c r="AZ52" s="79"/>
      <c r="BA52">
        <v>1</v>
      </c>
      <c r="BB52" s="78" t="str">
        <f>REPLACE(INDEX(GroupVertices[Group],MATCH(Edges[[#This Row],[Vertex 1]],GroupVertices[Vertex],0)),1,1,"")</f>
        <v>27</v>
      </c>
      <c r="BC52" s="78" t="str">
        <f>REPLACE(INDEX(GroupVertices[Group],MATCH(Edges[[#This Row],[Vertex 2]],GroupVertices[Vertex],0)),1,1,"")</f>
        <v>27</v>
      </c>
      <c r="BD52" s="48"/>
      <c r="BE52" s="49"/>
      <c r="BF52" s="48"/>
      <c r="BG52" s="49"/>
      <c r="BH52" s="48"/>
      <c r="BI52" s="49"/>
      <c r="BJ52" s="48"/>
      <c r="BK52" s="49"/>
      <c r="BL52" s="48"/>
    </row>
    <row r="53" spans="1:64" ht="15">
      <c r="A53" s="64" t="s">
        <v>248</v>
      </c>
      <c r="B53" s="64" t="s">
        <v>401</v>
      </c>
      <c r="C53" s="65" t="s">
        <v>4954</v>
      </c>
      <c r="D53" s="66">
        <v>3</v>
      </c>
      <c r="E53" s="67" t="s">
        <v>132</v>
      </c>
      <c r="F53" s="68">
        <v>35</v>
      </c>
      <c r="G53" s="65"/>
      <c r="H53" s="69"/>
      <c r="I53" s="70"/>
      <c r="J53" s="70"/>
      <c r="K53" s="34" t="s">
        <v>65</v>
      </c>
      <c r="L53" s="77">
        <v>53</v>
      </c>
      <c r="M53" s="77"/>
      <c r="N53" s="72"/>
      <c r="O53" s="79" t="s">
        <v>493</v>
      </c>
      <c r="P53" s="81">
        <v>43533.82881944445</v>
      </c>
      <c r="Q53" s="79" t="s">
        <v>525</v>
      </c>
      <c r="R53" s="79"/>
      <c r="S53" s="79"/>
      <c r="T53" s="79" t="s">
        <v>736</v>
      </c>
      <c r="U53" s="79"/>
      <c r="V53" s="83" t="s">
        <v>915</v>
      </c>
      <c r="W53" s="81">
        <v>43533.82881944445</v>
      </c>
      <c r="X53" s="83" t="s">
        <v>1045</v>
      </c>
      <c r="Y53" s="79"/>
      <c r="Z53" s="79"/>
      <c r="AA53" s="85" t="s">
        <v>1265</v>
      </c>
      <c r="AB53" s="85" t="s">
        <v>1454</v>
      </c>
      <c r="AC53" s="79" t="b">
        <v>0</v>
      </c>
      <c r="AD53" s="79">
        <v>3</v>
      </c>
      <c r="AE53" s="85" t="s">
        <v>1485</v>
      </c>
      <c r="AF53" s="79" t="b">
        <v>0</v>
      </c>
      <c r="AG53" s="79" t="s">
        <v>1513</v>
      </c>
      <c r="AH53" s="79"/>
      <c r="AI53" s="85" t="s">
        <v>1477</v>
      </c>
      <c r="AJ53" s="79" t="b">
        <v>0</v>
      </c>
      <c r="AK53" s="79">
        <v>0</v>
      </c>
      <c r="AL53" s="85" t="s">
        <v>1477</v>
      </c>
      <c r="AM53" s="79" t="s">
        <v>1536</v>
      </c>
      <c r="AN53" s="79" t="b">
        <v>0</v>
      </c>
      <c r="AO53" s="85" t="s">
        <v>1454</v>
      </c>
      <c r="AP53" s="79" t="s">
        <v>176</v>
      </c>
      <c r="AQ53" s="79">
        <v>0</v>
      </c>
      <c r="AR53" s="79">
        <v>0</v>
      </c>
      <c r="AS53" s="79"/>
      <c r="AT53" s="79"/>
      <c r="AU53" s="79"/>
      <c r="AV53" s="79"/>
      <c r="AW53" s="79"/>
      <c r="AX53" s="79"/>
      <c r="AY53" s="79"/>
      <c r="AZ53" s="79"/>
      <c r="BA53">
        <v>1</v>
      </c>
      <c r="BB53" s="78" t="str">
        <f>REPLACE(INDEX(GroupVertices[Group],MATCH(Edges[[#This Row],[Vertex 1]],GroupVertices[Vertex],0)),1,1,"")</f>
        <v>27</v>
      </c>
      <c r="BC53" s="78" t="str">
        <f>REPLACE(INDEX(GroupVertices[Group],MATCH(Edges[[#This Row],[Vertex 2]],GroupVertices[Vertex],0)),1,1,"")</f>
        <v>27</v>
      </c>
      <c r="BD53" s="48">
        <v>0</v>
      </c>
      <c r="BE53" s="49">
        <v>0</v>
      </c>
      <c r="BF53" s="48">
        <v>0</v>
      </c>
      <c r="BG53" s="49">
        <v>0</v>
      </c>
      <c r="BH53" s="48">
        <v>0</v>
      </c>
      <c r="BI53" s="49">
        <v>0</v>
      </c>
      <c r="BJ53" s="48">
        <v>9</v>
      </c>
      <c r="BK53" s="49">
        <v>100</v>
      </c>
      <c r="BL53" s="48">
        <v>9</v>
      </c>
    </row>
    <row r="54" spans="1:64" ht="15">
      <c r="A54" s="64" t="s">
        <v>249</v>
      </c>
      <c r="B54" s="64" t="s">
        <v>316</v>
      </c>
      <c r="C54" s="65" t="s">
        <v>4954</v>
      </c>
      <c r="D54" s="66">
        <v>3</v>
      </c>
      <c r="E54" s="67" t="s">
        <v>132</v>
      </c>
      <c r="F54" s="68">
        <v>35</v>
      </c>
      <c r="G54" s="65"/>
      <c r="H54" s="69"/>
      <c r="I54" s="70"/>
      <c r="J54" s="70"/>
      <c r="K54" s="34" t="s">
        <v>65</v>
      </c>
      <c r="L54" s="77">
        <v>54</v>
      </c>
      <c r="M54" s="77"/>
      <c r="N54" s="72"/>
      <c r="O54" s="79" t="s">
        <v>492</v>
      </c>
      <c r="P54" s="81">
        <v>43533.990428240744</v>
      </c>
      <c r="Q54" s="79" t="s">
        <v>526</v>
      </c>
      <c r="R54" s="79"/>
      <c r="S54" s="79"/>
      <c r="T54" s="79"/>
      <c r="U54" s="79"/>
      <c r="V54" s="83" t="s">
        <v>916</v>
      </c>
      <c r="W54" s="81">
        <v>43533.990428240744</v>
      </c>
      <c r="X54" s="83" t="s">
        <v>1046</v>
      </c>
      <c r="Y54" s="79"/>
      <c r="Z54" s="79"/>
      <c r="AA54" s="85" t="s">
        <v>1266</v>
      </c>
      <c r="AB54" s="79"/>
      <c r="AC54" s="79" t="b">
        <v>0</v>
      </c>
      <c r="AD54" s="79">
        <v>0</v>
      </c>
      <c r="AE54" s="85" t="s">
        <v>1477</v>
      </c>
      <c r="AF54" s="79" t="b">
        <v>0</v>
      </c>
      <c r="AG54" s="79" t="s">
        <v>1514</v>
      </c>
      <c r="AH54" s="79"/>
      <c r="AI54" s="85" t="s">
        <v>1477</v>
      </c>
      <c r="AJ54" s="79" t="b">
        <v>0</v>
      </c>
      <c r="AK54" s="79">
        <v>1</v>
      </c>
      <c r="AL54" s="85" t="s">
        <v>1334</v>
      </c>
      <c r="AM54" s="79" t="s">
        <v>1533</v>
      </c>
      <c r="AN54" s="79" t="b">
        <v>0</v>
      </c>
      <c r="AO54" s="85" t="s">
        <v>1334</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v>0</v>
      </c>
      <c r="BE54" s="49">
        <v>0</v>
      </c>
      <c r="BF54" s="48">
        <v>0</v>
      </c>
      <c r="BG54" s="49">
        <v>0</v>
      </c>
      <c r="BH54" s="48">
        <v>0</v>
      </c>
      <c r="BI54" s="49">
        <v>0</v>
      </c>
      <c r="BJ54" s="48">
        <v>12</v>
      </c>
      <c r="BK54" s="49">
        <v>100</v>
      </c>
      <c r="BL54" s="48">
        <v>12</v>
      </c>
    </row>
    <row r="55" spans="1:64" ht="15">
      <c r="A55" s="64" t="s">
        <v>250</v>
      </c>
      <c r="B55" s="64" t="s">
        <v>250</v>
      </c>
      <c r="C55" s="65" t="s">
        <v>4954</v>
      </c>
      <c r="D55" s="66">
        <v>3</v>
      </c>
      <c r="E55" s="67" t="s">
        <v>132</v>
      </c>
      <c r="F55" s="68">
        <v>35</v>
      </c>
      <c r="G55" s="65"/>
      <c r="H55" s="69"/>
      <c r="I55" s="70"/>
      <c r="J55" s="70"/>
      <c r="K55" s="34" t="s">
        <v>65</v>
      </c>
      <c r="L55" s="77">
        <v>55</v>
      </c>
      <c r="M55" s="77"/>
      <c r="N55" s="72"/>
      <c r="O55" s="79" t="s">
        <v>176</v>
      </c>
      <c r="P55" s="81">
        <v>43531.876122685186</v>
      </c>
      <c r="Q55" s="79" t="s">
        <v>527</v>
      </c>
      <c r="R55" s="79"/>
      <c r="S55" s="79"/>
      <c r="T55" s="79" t="s">
        <v>753</v>
      </c>
      <c r="U55" s="83" t="s">
        <v>847</v>
      </c>
      <c r="V55" s="83" t="s">
        <v>847</v>
      </c>
      <c r="W55" s="81">
        <v>43531.876122685186</v>
      </c>
      <c r="X55" s="83" t="s">
        <v>1047</v>
      </c>
      <c r="Y55" s="79"/>
      <c r="Z55" s="79"/>
      <c r="AA55" s="85" t="s">
        <v>1267</v>
      </c>
      <c r="AB55" s="79"/>
      <c r="AC55" s="79" t="b">
        <v>0</v>
      </c>
      <c r="AD55" s="79">
        <v>84</v>
      </c>
      <c r="AE55" s="85" t="s">
        <v>1477</v>
      </c>
      <c r="AF55" s="79" t="b">
        <v>0</v>
      </c>
      <c r="AG55" s="79" t="s">
        <v>1509</v>
      </c>
      <c r="AH55" s="79"/>
      <c r="AI55" s="85" t="s">
        <v>1477</v>
      </c>
      <c r="AJ55" s="79" t="b">
        <v>0</v>
      </c>
      <c r="AK55" s="79">
        <v>5</v>
      </c>
      <c r="AL55" s="85" t="s">
        <v>1477</v>
      </c>
      <c r="AM55" s="79" t="s">
        <v>1533</v>
      </c>
      <c r="AN55" s="79" t="b">
        <v>0</v>
      </c>
      <c r="AO55" s="85" t="s">
        <v>1267</v>
      </c>
      <c r="AP55" s="79" t="s">
        <v>176</v>
      </c>
      <c r="AQ55" s="79">
        <v>0</v>
      </c>
      <c r="AR55" s="79">
        <v>0</v>
      </c>
      <c r="AS55" s="79"/>
      <c r="AT55" s="79"/>
      <c r="AU55" s="79"/>
      <c r="AV55" s="79"/>
      <c r="AW55" s="79"/>
      <c r="AX55" s="79"/>
      <c r="AY55" s="79"/>
      <c r="AZ55" s="79"/>
      <c r="BA55">
        <v>1</v>
      </c>
      <c r="BB55" s="78" t="str">
        <f>REPLACE(INDEX(GroupVertices[Group],MATCH(Edges[[#This Row],[Vertex 1]],GroupVertices[Vertex],0)),1,1,"")</f>
        <v>11</v>
      </c>
      <c r="BC55" s="78" t="str">
        <f>REPLACE(INDEX(GroupVertices[Group],MATCH(Edges[[#This Row],[Vertex 2]],GroupVertices[Vertex],0)),1,1,"")</f>
        <v>11</v>
      </c>
      <c r="BD55" s="48">
        <v>0</v>
      </c>
      <c r="BE55" s="49">
        <v>0</v>
      </c>
      <c r="BF55" s="48">
        <v>1</v>
      </c>
      <c r="BG55" s="49">
        <v>3.4482758620689653</v>
      </c>
      <c r="BH55" s="48">
        <v>0</v>
      </c>
      <c r="BI55" s="49">
        <v>0</v>
      </c>
      <c r="BJ55" s="48">
        <v>28</v>
      </c>
      <c r="BK55" s="49">
        <v>96.55172413793103</v>
      </c>
      <c r="BL55" s="48">
        <v>29</v>
      </c>
    </row>
    <row r="56" spans="1:64" ht="15">
      <c r="A56" s="64" t="s">
        <v>251</v>
      </c>
      <c r="B56" s="64" t="s">
        <v>250</v>
      </c>
      <c r="C56" s="65" t="s">
        <v>4954</v>
      </c>
      <c r="D56" s="66">
        <v>3</v>
      </c>
      <c r="E56" s="67" t="s">
        <v>132</v>
      </c>
      <c r="F56" s="68">
        <v>35</v>
      </c>
      <c r="G56" s="65"/>
      <c r="H56" s="69"/>
      <c r="I56" s="70"/>
      <c r="J56" s="70"/>
      <c r="K56" s="34" t="s">
        <v>65</v>
      </c>
      <c r="L56" s="77">
        <v>56</v>
      </c>
      <c r="M56" s="77"/>
      <c r="N56" s="72"/>
      <c r="O56" s="79" t="s">
        <v>492</v>
      </c>
      <c r="P56" s="81">
        <v>43534.39907407408</v>
      </c>
      <c r="Q56" s="79" t="s">
        <v>507</v>
      </c>
      <c r="R56" s="79"/>
      <c r="S56" s="79"/>
      <c r="T56" s="79"/>
      <c r="U56" s="79"/>
      <c r="V56" s="83" t="s">
        <v>917</v>
      </c>
      <c r="W56" s="81">
        <v>43534.39907407408</v>
      </c>
      <c r="X56" s="83" t="s">
        <v>1048</v>
      </c>
      <c r="Y56" s="79"/>
      <c r="Z56" s="79"/>
      <c r="AA56" s="85" t="s">
        <v>1268</v>
      </c>
      <c r="AB56" s="79"/>
      <c r="AC56" s="79" t="b">
        <v>0</v>
      </c>
      <c r="AD56" s="79">
        <v>0</v>
      </c>
      <c r="AE56" s="85" t="s">
        <v>1477</v>
      </c>
      <c r="AF56" s="79" t="b">
        <v>0</v>
      </c>
      <c r="AG56" s="79" t="s">
        <v>1509</v>
      </c>
      <c r="AH56" s="79"/>
      <c r="AI56" s="85" t="s">
        <v>1477</v>
      </c>
      <c r="AJ56" s="79" t="b">
        <v>0</v>
      </c>
      <c r="AK56" s="79">
        <v>5</v>
      </c>
      <c r="AL56" s="85" t="s">
        <v>1267</v>
      </c>
      <c r="AM56" s="79" t="s">
        <v>1533</v>
      </c>
      <c r="AN56" s="79" t="b">
        <v>0</v>
      </c>
      <c r="AO56" s="85" t="s">
        <v>1267</v>
      </c>
      <c r="AP56" s="79" t="s">
        <v>176</v>
      </c>
      <c r="AQ56" s="79">
        <v>0</v>
      </c>
      <c r="AR56" s="79">
        <v>0</v>
      </c>
      <c r="AS56" s="79"/>
      <c r="AT56" s="79"/>
      <c r="AU56" s="79"/>
      <c r="AV56" s="79"/>
      <c r="AW56" s="79"/>
      <c r="AX56" s="79"/>
      <c r="AY56" s="79"/>
      <c r="AZ56" s="79"/>
      <c r="BA56">
        <v>1</v>
      </c>
      <c r="BB56" s="78" t="str">
        <f>REPLACE(INDEX(GroupVertices[Group],MATCH(Edges[[#This Row],[Vertex 1]],GroupVertices[Vertex],0)),1,1,"")</f>
        <v>11</v>
      </c>
      <c r="BC56" s="78" t="str">
        <f>REPLACE(INDEX(GroupVertices[Group],MATCH(Edges[[#This Row],[Vertex 2]],GroupVertices[Vertex],0)),1,1,"")</f>
        <v>11</v>
      </c>
      <c r="BD56" s="48">
        <v>0</v>
      </c>
      <c r="BE56" s="49">
        <v>0</v>
      </c>
      <c r="BF56" s="48">
        <v>1</v>
      </c>
      <c r="BG56" s="49">
        <v>4</v>
      </c>
      <c r="BH56" s="48">
        <v>0</v>
      </c>
      <c r="BI56" s="49">
        <v>0</v>
      </c>
      <c r="BJ56" s="48">
        <v>24</v>
      </c>
      <c r="BK56" s="49">
        <v>96</v>
      </c>
      <c r="BL56" s="48">
        <v>25</v>
      </c>
    </row>
    <row r="57" spans="1:64" ht="15">
      <c r="A57" s="64" t="s">
        <v>252</v>
      </c>
      <c r="B57" s="64" t="s">
        <v>402</v>
      </c>
      <c r="C57" s="65" t="s">
        <v>4954</v>
      </c>
      <c r="D57" s="66">
        <v>3</v>
      </c>
      <c r="E57" s="67" t="s">
        <v>132</v>
      </c>
      <c r="F57" s="68">
        <v>35</v>
      </c>
      <c r="G57" s="65"/>
      <c r="H57" s="69"/>
      <c r="I57" s="70"/>
      <c r="J57" s="70"/>
      <c r="K57" s="34" t="s">
        <v>65</v>
      </c>
      <c r="L57" s="77">
        <v>57</v>
      </c>
      <c r="M57" s="77"/>
      <c r="N57" s="72"/>
      <c r="O57" s="79" t="s">
        <v>493</v>
      </c>
      <c r="P57" s="81">
        <v>43534.405798611115</v>
      </c>
      <c r="Q57" s="79" t="s">
        <v>528</v>
      </c>
      <c r="R57" s="79"/>
      <c r="S57" s="79"/>
      <c r="T57" s="79" t="s">
        <v>736</v>
      </c>
      <c r="U57" s="83" t="s">
        <v>848</v>
      </c>
      <c r="V57" s="83" t="s">
        <v>848</v>
      </c>
      <c r="W57" s="81">
        <v>43534.405798611115</v>
      </c>
      <c r="X57" s="83" t="s">
        <v>1049</v>
      </c>
      <c r="Y57" s="79"/>
      <c r="Z57" s="79"/>
      <c r="AA57" s="85" t="s">
        <v>1269</v>
      </c>
      <c r="AB57" s="85" t="s">
        <v>1455</v>
      </c>
      <c r="AC57" s="79" t="b">
        <v>0</v>
      </c>
      <c r="AD57" s="79">
        <v>0</v>
      </c>
      <c r="AE57" s="85" t="s">
        <v>1486</v>
      </c>
      <c r="AF57" s="79" t="b">
        <v>0</v>
      </c>
      <c r="AG57" s="79" t="s">
        <v>1508</v>
      </c>
      <c r="AH57" s="79"/>
      <c r="AI57" s="85" t="s">
        <v>1477</v>
      </c>
      <c r="AJ57" s="79" t="b">
        <v>0</v>
      </c>
      <c r="AK57" s="79">
        <v>0</v>
      </c>
      <c r="AL57" s="85" t="s">
        <v>1477</v>
      </c>
      <c r="AM57" s="79" t="s">
        <v>1533</v>
      </c>
      <c r="AN57" s="79" t="b">
        <v>0</v>
      </c>
      <c r="AO57" s="85" t="s">
        <v>1455</v>
      </c>
      <c r="AP57" s="79" t="s">
        <v>176</v>
      </c>
      <c r="AQ57" s="79">
        <v>0</v>
      </c>
      <c r="AR57" s="79">
        <v>0</v>
      </c>
      <c r="AS57" s="79"/>
      <c r="AT57" s="79"/>
      <c r="AU57" s="79"/>
      <c r="AV57" s="79"/>
      <c r="AW57" s="79"/>
      <c r="AX57" s="79"/>
      <c r="AY57" s="79"/>
      <c r="AZ57" s="79"/>
      <c r="BA57">
        <v>1</v>
      </c>
      <c r="BB57" s="78" t="str">
        <f>REPLACE(INDEX(GroupVertices[Group],MATCH(Edges[[#This Row],[Vertex 1]],GroupVertices[Vertex],0)),1,1,"")</f>
        <v>23</v>
      </c>
      <c r="BC57" s="78" t="str">
        <f>REPLACE(INDEX(GroupVertices[Group],MATCH(Edges[[#This Row],[Vertex 2]],GroupVertices[Vertex],0)),1,1,"")</f>
        <v>23</v>
      </c>
      <c r="BD57" s="48">
        <v>0</v>
      </c>
      <c r="BE57" s="49">
        <v>0</v>
      </c>
      <c r="BF57" s="48">
        <v>0</v>
      </c>
      <c r="BG57" s="49">
        <v>0</v>
      </c>
      <c r="BH57" s="48">
        <v>0</v>
      </c>
      <c r="BI57" s="49">
        <v>0</v>
      </c>
      <c r="BJ57" s="48">
        <v>6</v>
      </c>
      <c r="BK57" s="49">
        <v>100</v>
      </c>
      <c r="BL57" s="48">
        <v>6</v>
      </c>
    </row>
    <row r="58" spans="1:64" ht="15">
      <c r="A58" s="64" t="s">
        <v>253</v>
      </c>
      <c r="B58" s="64" t="s">
        <v>403</v>
      </c>
      <c r="C58" s="65" t="s">
        <v>4954</v>
      </c>
      <c r="D58" s="66">
        <v>3</v>
      </c>
      <c r="E58" s="67" t="s">
        <v>132</v>
      </c>
      <c r="F58" s="68">
        <v>35</v>
      </c>
      <c r="G58" s="65"/>
      <c r="H58" s="69"/>
      <c r="I58" s="70"/>
      <c r="J58" s="70"/>
      <c r="K58" s="34" t="s">
        <v>65</v>
      </c>
      <c r="L58" s="77">
        <v>58</v>
      </c>
      <c r="M58" s="77"/>
      <c r="N58" s="72"/>
      <c r="O58" s="79" t="s">
        <v>492</v>
      </c>
      <c r="P58" s="81">
        <v>43395.58403935185</v>
      </c>
      <c r="Q58" s="79" t="s">
        <v>529</v>
      </c>
      <c r="R58" s="79"/>
      <c r="S58" s="79"/>
      <c r="T58" s="79" t="s">
        <v>754</v>
      </c>
      <c r="U58" s="83" t="s">
        <v>849</v>
      </c>
      <c r="V58" s="83" t="s">
        <v>849</v>
      </c>
      <c r="W58" s="81">
        <v>43395.58403935185</v>
      </c>
      <c r="X58" s="83" t="s">
        <v>1050</v>
      </c>
      <c r="Y58" s="79"/>
      <c r="Z58" s="79"/>
      <c r="AA58" s="85" t="s">
        <v>1270</v>
      </c>
      <c r="AB58" s="79"/>
      <c r="AC58" s="79" t="b">
        <v>0</v>
      </c>
      <c r="AD58" s="79">
        <v>187</v>
      </c>
      <c r="AE58" s="85" t="s">
        <v>1477</v>
      </c>
      <c r="AF58" s="79" t="b">
        <v>0</v>
      </c>
      <c r="AG58" s="79" t="s">
        <v>1510</v>
      </c>
      <c r="AH58" s="79"/>
      <c r="AI58" s="85" t="s">
        <v>1477</v>
      </c>
      <c r="AJ58" s="79" t="b">
        <v>0</v>
      </c>
      <c r="AK58" s="79">
        <v>55</v>
      </c>
      <c r="AL58" s="85" t="s">
        <v>1477</v>
      </c>
      <c r="AM58" s="79" t="s">
        <v>1540</v>
      </c>
      <c r="AN58" s="79" t="b">
        <v>0</v>
      </c>
      <c r="AO58" s="85" t="s">
        <v>1270</v>
      </c>
      <c r="AP58" s="79" t="s">
        <v>1557</v>
      </c>
      <c r="AQ58" s="79">
        <v>0</v>
      </c>
      <c r="AR58" s="79">
        <v>0</v>
      </c>
      <c r="AS58" s="79"/>
      <c r="AT58" s="79"/>
      <c r="AU58" s="79"/>
      <c r="AV58" s="79"/>
      <c r="AW58" s="79"/>
      <c r="AX58" s="79"/>
      <c r="AY58" s="79"/>
      <c r="AZ58" s="79"/>
      <c r="BA58">
        <v>1</v>
      </c>
      <c r="BB58" s="78" t="str">
        <f>REPLACE(INDEX(GroupVertices[Group],MATCH(Edges[[#This Row],[Vertex 1]],GroupVertices[Vertex],0)),1,1,"")</f>
        <v>26</v>
      </c>
      <c r="BC58" s="78" t="str">
        <f>REPLACE(INDEX(GroupVertices[Group],MATCH(Edges[[#This Row],[Vertex 2]],GroupVertices[Vertex],0)),1,1,"")</f>
        <v>26</v>
      </c>
      <c r="BD58" s="48">
        <v>3</v>
      </c>
      <c r="BE58" s="49">
        <v>6.25</v>
      </c>
      <c r="BF58" s="48">
        <v>1</v>
      </c>
      <c r="BG58" s="49">
        <v>2.0833333333333335</v>
      </c>
      <c r="BH58" s="48">
        <v>0</v>
      </c>
      <c r="BI58" s="49">
        <v>0</v>
      </c>
      <c r="BJ58" s="48">
        <v>44</v>
      </c>
      <c r="BK58" s="49">
        <v>91.66666666666667</v>
      </c>
      <c r="BL58" s="48">
        <v>48</v>
      </c>
    </row>
    <row r="59" spans="1:64" ht="15">
      <c r="A59" s="64" t="s">
        <v>254</v>
      </c>
      <c r="B59" s="64" t="s">
        <v>403</v>
      </c>
      <c r="C59" s="65" t="s">
        <v>4954</v>
      </c>
      <c r="D59" s="66">
        <v>3</v>
      </c>
      <c r="E59" s="67" t="s">
        <v>132</v>
      </c>
      <c r="F59" s="68">
        <v>35</v>
      </c>
      <c r="G59" s="65"/>
      <c r="H59" s="69"/>
      <c r="I59" s="70"/>
      <c r="J59" s="70"/>
      <c r="K59" s="34" t="s">
        <v>65</v>
      </c>
      <c r="L59" s="77">
        <v>59</v>
      </c>
      <c r="M59" s="77"/>
      <c r="N59" s="72"/>
      <c r="O59" s="79" t="s">
        <v>492</v>
      </c>
      <c r="P59" s="81">
        <v>43534.65299768518</v>
      </c>
      <c r="Q59" s="79" t="s">
        <v>530</v>
      </c>
      <c r="R59" s="79"/>
      <c r="S59" s="79"/>
      <c r="T59" s="79" t="s">
        <v>736</v>
      </c>
      <c r="U59" s="79"/>
      <c r="V59" s="83" t="s">
        <v>918</v>
      </c>
      <c r="W59" s="81">
        <v>43534.65299768518</v>
      </c>
      <c r="X59" s="83" t="s">
        <v>1051</v>
      </c>
      <c r="Y59" s="79"/>
      <c r="Z59" s="79"/>
      <c r="AA59" s="85" t="s">
        <v>1271</v>
      </c>
      <c r="AB59" s="79"/>
      <c r="AC59" s="79" t="b">
        <v>0</v>
      </c>
      <c r="AD59" s="79">
        <v>0</v>
      </c>
      <c r="AE59" s="85" t="s">
        <v>1477</v>
      </c>
      <c r="AF59" s="79" t="b">
        <v>0</v>
      </c>
      <c r="AG59" s="79" t="s">
        <v>1510</v>
      </c>
      <c r="AH59" s="79"/>
      <c r="AI59" s="85" t="s">
        <v>1477</v>
      </c>
      <c r="AJ59" s="79" t="b">
        <v>0</v>
      </c>
      <c r="AK59" s="79">
        <v>55</v>
      </c>
      <c r="AL59" s="85" t="s">
        <v>1270</v>
      </c>
      <c r="AM59" s="79" t="s">
        <v>1539</v>
      </c>
      <c r="AN59" s="79" t="b">
        <v>0</v>
      </c>
      <c r="AO59" s="85" t="s">
        <v>1270</v>
      </c>
      <c r="AP59" s="79" t="s">
        <v>176</v>
      </c>
      <c r="AQ59" s="79">
        <v>0</v>
      </c>
      <c r="AR59" s="79">
        <v>0</v>
      </c>
      <c r="AS59" s="79"/>
      <c r="AT59" s="79"/>
      <c r="AU59" s="79"/>
      <c r="AV59" s="79"/>
      <c r="AW59" s="79"/>
      <c r="AX59" s="79"/>
      <c r="AY59" s="79"/>
      <c r="AZ59" s="79"/>
      <c r="BA59">
        <v>1</v>
      </c>
      <c r="BB59" s="78" t="str">
        <f>REPLACE(INDEX(GroupVertices[Group],MATCH(Edges[[#This Row],[Vertex 1]],GroupVertices[Vertex],0)),1,1,"")</f>
        <v>26</v>
      </c>
      <c r="BC59" s="78" t="str">
        <f>REPLACE(INDEX(GroupVertices[Group],MATCH(Edges[[#This Row],[Vertex 2]],GroupVertices[Vertex],0)),1,1,"")</f>
        <v>26</v>
      </c>
      <c r="BD59" s="48"/>
      <c r="BE59" s="49"/>
      <c r="BF59" s="48"/>
      <c r="BG59" s="49"/>
      <c r="BH59" s="48"/>
      <c r="BI59" s="49"/>
      <c r="BJ59" s="48"/>
      <c r="BK59" s="49"/>
      <c r="BL59" s="48"/>
    </row>
    <row r="60" spans="1:64" ht="15">
      <c r="A60" s="64" t="s">
        <v>254</v>
      </c>
      <c r="B60" s="64" t="s">
        <v>253</v>
      </c>
      <c r="C60" s="65" t="s">
        <v>4954</v>
      </c>
      <c r="D60" s="66">
        <v>3</v>
      </c>
      <c r="E60" s="67" t="s">
        <v>132</v>
      </c>
      <c r="F60" s="68">
        <v>35</v>
      </c>
      <c r="G60" s="65"/>
      <c r="H60" s="69"/>
      <c r="I60" s="70"/>
      <c r="J60" s="70"/>
      <c r="K60" s="34" t="s">
        <v>65</v>
      </c>
      <c r="L60" s="77">
        <v>60</v>
      </c>
      <c r="M60" s="77"/>
      <c r="N60" s="72"/>
      <c r="O60" s="79" t="s">
        <v>492</v>
      </c>
      <c r="P60" s="81">
        <v>43534.65299768518</v>
      </c>
      <c r="Q60" s="79" t="s">
        <v>530</v>
      </c>
      <c r="R60" s="79"/>
      <c r="S60" s="79"/>
      <c r="T60" s="79" t="s">
        <v>736</v>
      </c>
      <c r="U60" s="79"/>
      <c r="V60" s="83" t="s">
        <v>918</v>
      </c>
      <c r="W60" s="81">
        <v>43534.65299768518</v>
      </c>
      <c r="X60" s="83" t="s">
        <v>1051</v>
      </c>
      <c r="Y60" s="79"/>
      <c r="Z60" s="79"/>
      <c r="AA60" s="85" t="s">
        <v>1271</v>
      </c>
      <c r="AB60" s="79"/>
      <c r="AC60" s="79" t="b">
        <v>0</v>
      </c>
      <c r="AD60" s="79">
        <v>0</v>
      </c>
      <c r="AE60" s="85" t="s">
        <v>1477</v>
      </c>
      <c r="AF60" s="79" t="b">
        <v>0</v>
      </c>
      <c r="AG60" s="79" t="s">
        <v>1510</v>
      </c>
      <c r="AH60" s="79"/>
      <c r="AI60" s="85" t="s">
        <v>1477</v>
      </c>
      <c r="AJ60" s="79" t="b">
        <v>0</v>
      </c>
      <c r="AK60" s="79">
        <v>55</v>
      </c>
      <c r="AL60" s="85" t="s">
        <v>1270</v>
      </c>
      <c r="AM60" s="79" t="s">
        <v>1539</v>
      </c>
      <c r="AN60" s="79" t="b">
        <v>0</v>
      </c>
      <c r="AO60" s="85" t="s">
        <v>1270</v>
      </c>
      <c r="AP60" s="79" t="s">
        <v>176</v>
      </c>
      <c r="AQ60" s="79">
        <v>0</v>
      </c>
      <c r="AR60" s="79">
        <v>0</v>
      </c>
      <c r="AS60" s="79"/>
      <c r="AT60" s="79"/>
      <c r="AU60" s="79"/>
      <c r="AV60" s="79"/>
      <c r="AW60" s="79"/>
      <c r="AX60" s="79"/>
      <c r="AY60" s="79"/>
      <c r="AZ60" s="79"/>
      <c r="BA60">
        <v>1</v>
      </c>
      <c r="BB60" s="78" t="str">
        <f>REPLACE(INDEX(GroupVertices[Group],MATCH(Edges[[#This Row],[Vertex 1]],GroupVertices[Vertex],0)),1,1,"")</f>
        <v>26</v>
      </c>
      <c r="BC60" s="78" t="str">
        <f>REPLACE(INDEX(GroupVertices[Group],MATCH(Edges[[#This Row],[Vertex 2]],GroupVertices[Vertex],0)),1,1,"")</f>
        <v>26</v>
      </c>
      <c r="BD60" s="48">
        <v>0</v>
      </c>
      <c r="BE60" s="49">
        <v>0</v>
      </c>
      <c r="BF60" s="48">
        <v>0</v>
      </c>
      <c r="BG60" s="49">
        <v>0</v>
      </c>
      <c r="BH60" s="48">
        <v>0</v>
      </c>
      <c r="BI60" s="49">
        <v>0</v>
      </c>
      <c r="BJ60" s="48">
        <v>25</v>
      </c>
      <c r="BK60" s="49">
        <v>100</v>
      </c>
      <c r="BL60" s="48">
        <v>25</v>
      </c>
    </row>
    <row r="61" spans="1:64" ht="15">
      <c r="A61" s="64" t="s">
        <v>255</v>
      </c>
      <c r="B61" s="64" t="s">
        <v>404</v>
      </c>
      <c r="C61" s="65" t="s">
        <v>4954</v>
      </c>
      <c r="D61" s="66">
        <v>3</v>
      </c>
      <c r="E61" s="67" t="s">
        <v>132</v>
      </c>
      <c r="F61" s="68">
        <v>35</v>
      </c>
      <c r="G61" s="65"/>
      <c r="H61" s="69"/>
      <c r="I61" s="70"/>
      <c r="J61" s="70"/>
      <c r="K61" s="34" t="s">
        <v>65</v>
      </c>
      <c r="L61" s="77">
        <v>61</v>
      </c>
      <c r="M61" s="77"/>
      <c r="N61" s="72"/>
      <c r="O61" s="79" t="s">
        <v>492</v>
      </c>
      <c r="P61" s="81">
        <v>42229.31253472222</v>
      </c>
      <c r="Q61" s="79" t="s">
        <v>531</v>
      </c>
      <c r="R61" s="79"/>
      <c r="S61" s="79"/>
      <c r="T61" s="79" t="s">
        <v>755</v>
      </c>
      <c r="U61" s="83" t="s">
        <v>850</v>
      </c>
      <c r="V61" s="83" t="s">
        <v>850</v>
      </c>
      <c r="W61" s="81">
        <v>42229.31253472222</v>
      </c>
      <c r="X61" s="83" t="s">
        <v>1052</v>
      </c>
      <c r="Y61" s="79"/>
      <c r="Z61" s="79"/>
      <c r="AA61" s="85" t="s">
        <v>1272</v>
      </c>
      <c r="AB61" s="79"/>
      <c r="AC61" s="79" t="b">
        <v>0</v>
      </c>
      <c r="AD61" s="79">
        <v>216</v>
      </c>
      <c r="AE61" s="85" t="s">
        <v>1477</v>
      </c>
      <c r="AF61" s="79" t="b">
        <v>0</v>
      </c>
      <c r="AG61" s="79" t="s">
        <v>1508</v>
      </c>
      <c r="AH61" s="79"/>
      <c r="AI61" s="85" t="s">
        <v>1477</v>
      </c>
      <c r="AJ61" s="79" t="b">
        <v>0</v>
      </c>
      <c r="AK61" s="79">
        <v>55</v>
      </c>
      <c r="AL61" s="85" t="s">
        <v>1477</v>
      </c>
      <c r="AM61" s="79" t="s">
        <v>1541</v>
      </c>
      <c r="AN61" s="79" t="b">
        <v>0</v>
      </c>
      <c r="AO61" s="85" t="s">
        <v>1272</v>
      </c>
      <c r="AP61" s="79" t="s">
        <v>1557</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v>2</v>
      </c>
      <c r="BE61" s="49">
        <v>10.526315789473685</v>
      </c>
      <c r="BF61" s="48">
        <v>0</v>
      </c>
      <c r="BG61" s="49">
        <v>0</v>
      </c>
      <c r="BH61" s="48">
        <v>0</v>
      </c>
      <c r="BI61" s="49">
        <v>0</v>
      </c>
      <c r="BJ61" s="48">
        <v>17</v>
      </c>
      <c r="BK61" s="49">
        <v>89.47368421052632</v>
      </c>
      <c r="BL61" s="48">
        <v>19</v>
      </c>
    </row>
    <row r="62" spans="1:64" ht="15">
      <c r="A62" s="64" t="s">
        <v>256</v>
      </c>
      <c r="B62" s="64" t="s">
        <v>404</v>
      </c>
      <c r="C62" s="65" t="s">
        <v>4954</v>
      </c>
      <c r="D62" s="66">
        <v>3</v>
      </c>
      <c r="E62" s="67" t="s">
        <v>132</v>
      </c>
      <c r="F62" s="68">
        <v>35</v>
      </c>
      <c r="G62" s="65"/>
      <c r="H62" s="69"/>
      <c r="I62" s="70"/>
      <c r="J62" s="70"/>
      <c r="K62" s="34" t="s">
        <v>65</v>
      </c>
      <c r="L62" s="77">
        <v>62</v>
      </c>
      <c r="M62" s="77"/>
      <c r="N62" s="72"/>
      <c r="O62" s="79" t="s">
        <v>492</v>
      </c>
      <c r="P62" s="81">
        <v>43534.73101851852</v>
      </c>
      <c r="Q62" s="79" t="s">
        <v>532</v>
      </c>
      <c r="R62" s="79"/>
      <c r="S62" s="79"/>
      <c r="T62" s="79" t="s">
        <v>755</v>
      </c>
      <c r="U62" s="79"/>
      <c r="V62" s="83" t="s">
        <v>919</v>
      </c>
      <c r="W62" s="81">
        <v>43534.73101851852</v>
      </c>
      <c r="X62" s="83" t="s">
        <v>1053</v>
      </c>
      <c r="Y62" s="79"/>
      <c r="Z62" s="79"/>
      <c r="AA62" s="85" t="s">
        <v>1273</v>
      </c>
      <c r="AB62" s="79"/>
      <c r="AC62" s="79" t="b">
        <v>0</v>
      </c>
      <c r="AD62" s="79">
        <v>0</v>
      </c>
      <c r="AE62" s="85" t="s">
        <v>1477</v>
      </c>
      <c r="AF62" s="79" t="b">
        <v>0</v>
      </c>
      <c r="AG62" s="79" t="s">
        <v>1508</v>
      </c>
      <c r="AH62" s="79"/>
      <c r="AI62" s="85" t="s">
        <v>1477</v>
      </c>
      <c r="AJ62" s="79" t="b">
        <v>0</v>
      </c>
      <c r="AK62" s="79">
        <v>55</v>
      </c>
      <c r="AL62" s="85" t="s">
        <v>1272</v>
      </c>
      <c r="AM62" s="79" t="s">
        <v>1538</v>
      </c>
      <c r="AN62" s="79" t="b">
        <v>0</v>
      </c>
      <c r="AO62" s="85" t="s">
        <v>1272</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256</v>
      </c>
      <c r="B63" s="64" t="s">
        <v>255</v>
      </c>
      <c r="C63" s="65" t="s">
        <v>4954</v>
      </c>
      <c r="D63" s="66">
        <v>3</v>
      </c>
      <c r="E63" s="67" t="s">
        <v>132</v>
      </c>
      <c r="F63" s="68">
        <v>35</v>
      </c>
      <c r="G63" s="65"/>
      <c r="H63" s="69"/>
      <c r="I63" s="70"/>
      <c r="J63" s="70"/>
      <c r="K63" s="34" t="s">
        <v>65</v>
      </c>
      <c r="L63" s="77">
        <v>63</v>
      </c>
      <c r="M63" s="77"/>
      <c r="N63" s="72"/>
      <c r="O63" s="79" t="s">
        <v>492</v>
      </c>
      <c r="P63" s="81">
        <v>43534.73101851852</v>
      </c>
      <c r="Q63" s="79" t="s">
        <v>532</v>
      </c>
      <c r="R63" s="79"/>
      <c r="S63" s="79"/>
      <c r="T63" s="79" t="s">
        <v>755</v>
      </c>
      <c r="U63" s="79"/>
      <c r="V63" s="83" t="s">
        <v>919</v>
      </c>
      <c r="W63" s="81">
        <v>43534.73101851852</v>
      </c>
      <c r="X63" s="83" t="s">
        <v>1053</v>
      </c>
      <c r="Y63" s="79"/>
      <c r="Z63" s="79"/>
      <c r="AA63" s="85" t="s">
        <v>1273</v>
      </c>
      <c r="AB63" s="79"/>
      <c r="AC63" s="79" t="b">
        <v>0</v>
      </c>
      <c r="AD63" s="79">
        <v>0</v>
      </c>
      <c r="AE63" s="85" t="s">
        <v>1477</v>
      </c>
      <c r="AF63" s="79" t="b">
        <v>0</v>
      </c>
      <c r="AG63" s="79" t="s">
        <v>1508</v>
      </c>
      <c r="AH63" s="79"/>
      <c r="AI63" s="85" t="s">
        <v>1477</v>
      </c>
      <c r="AJ63" s="79" t="b">
        <v>0</v>
      </c>
      <c r="AK63" s="79">
        <v>55</v>
      </c>
      <c r="AL63" s="85" t="s">
        <v>1272</v>
      </c>
      <c r="AM63" s="79" t="s">
        <v>1538</v>
      </c>
      <c r="AN63" s="79" t="b">
        <v>0</v>
      </c>
      <c r="AO63" s="85" t="s">
        <v>1272</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v>2</v>
      </c>
      <c r="BE63" s="49">
        <v>9.523809523809524</v>
      </c>
      <c r="BF63" s="48">
        <v>0</v>
      </c>
      <c r="BG63" s="49">
        <v>0</v>
      </c>
      <c r="BH63" s="48">
        <v>0</v>
      </c>
      <c r="BI63" s="49">
        <v>0</v>
      </c>
      <c r="BJ63" s="48">
        <v>19</v>
      </c>
      <c r="BK63" s="49">
        <v>90.47619047619048</v>
      </c>
      <c r="BL63" s="48">
        <v>21</v>
      </c>
    </row>
    <row r="64" spans="1:64" ht="15">
      <c r="A64" s="64" t="s">
        <v>257</v>
      </c>
      <c r="B64" s="64" t="s">
        <v>405</v>
      </c>
      <c r="C64" s="65" t="s">
        <v>4954</v>
      </c>
      <c r="D64" s="66">
        <v>3</v>
      </c>
      <c r="E64" s="67" t="s">
        <v>132</v>
      </c>
      <c r="F64" s="68">
        <v>35</v>
      </c>
      <c r="G64" s="65"/>
      <c r="H64" s="69"/>
      <c r="I64" s="70"/>
      <c r="J64" s="70"/>
      <c r="K64" s="34" t="s">
        <v>65</v>
      </c>
      <c r="L64" s="77">
        <v>64</v>
      </c>
      <c r="M64" s="77"/>
      <c r="N64" s="72"/>
      <c r="O64" s="79" t="s">
        <v>492</v>
      </c>
      <c r="P64" s="81">
        <v>43534.80484953704</v>
      </c>
      <c r="Q64" s="79" t="s">
        <v>533</v>
      </c>
      <c r="R64" s="79"/>
      <c r="S64" s="79"/>
      <c r="T64" s="79" t="s">
        <v>756</v>
      </c>
      <c r="U64" s="83" t="s">
        <v>851</v>
      </c>
      <c r="V64" s="83" t="s">
        <v>851</v>
      </c>
      <c r="W64" s="81">
        <v>43534.80484953704</v>
      </c>
      <c r="X64" s="83" t="s">
        <v>1054</v>
      </c>
      <c r="Y64" s="79"/>
      <c r="Z64" s="79"/>
      <c r="AA64" s="85" t="s">
        <v>1274</v>
      </c>
      <c r="AB64" s="79"/>
      <c r="AC64" s="79" t="b">
        <v>0</v>
      </c>
      <c r="AD64" s="79">
        <v>0</v>
      </c>
      <c r="AE64" s="85" t="s">
        <v>1477</v>
      </c>
      <c r="AF64" s="79" t="b">
        <v>0</v>
      </c>
      <c r="AG64" s="79" t="s">
        <v>1508</v>
      </c>
      <c r="AH64" s="79"/>
      <c r="AI64" s="85" t="s">
        <v>1477</v>
      </c>
      <c r="AJ64" s="79" t="b">
        <v>0</v>
      </c>
      <c r="AK64" s="79">
        <v>0</v>
      </c>
      <c r="AL64" s="85" t="s">
        <v>1477</v>
      </c>
      <c r="AM64" s="79" t="s">
        <v>1533</v>
      </c>
      <c r="AN64" s="79" t="b">
        <v>0</v>
      </c>
      <c r="AO64" s="85" t="s">
        <v>1274</v>
      </c>
      <c r="AP64" s="79" t="s">
        <v>176</v>
      </c>
      <c r="AQ64" s="79">
        <v>0</v>
      </c>
      <c r="AR64" s="79">
        <v>0</v>
      </c>
      <c r="AS64" s="79"/>
      <c r="AT64" s="79"/>
      <c r="AU64" s="79"/>
      <c r="AV64" s="79"/>
      <c r="AW64" s="79"/>
      <c r="AX64" s="79"/>
      <c r="AY64" s="79"/>
      <c r="AZ64" s="79"/>
      <c r="BA64">
        <v>1</v>
      </c>
      <c r="BB64" s="78" t="str">
        <f>REPLACE(INDEX(GroupVertices[Group],MATCH(Edges[[#This Row],[Vertex 1]],GroupVertices[Vertex],0)),1,1,"")</f>
        <v>48</v>
      </c>
      <c r="BC64" s="78" t="str">
        <f>REPLACE(INDEX(GroupVertices[Group],MATCH(Edges[[#This Row],[Vertex 2]],GroupVertices[Vertex],0)),1,1,"")</f>
        <v>48</v>
      </c>
      <c r="BD64" s="48">
        <v>1</v>
      </c>
      <c r="BE64" s="49">
        <v>3.8461538461538463</v>
      </c>
      <c r="BF64" s="48">
        <v>0</v>
      </c>
      <c r="BG64" s="49">
        <v>0</v>
      </c>
      <c r="BH64" s="48">
        <v>0</v>
      </c>
      <c r="BI64" s="49">
        <v>0</v>
      </c>
      <c r="BJ64" s="48">
        <v>25</v>
      </c>
      <c r="BK64" s="49">
        <v>96.15384615384616</v>
      </c>
      <c r="BL64" s="48">
        <v>26</v>
      </c>
    </row>
    <row r="65" spans="1:64" ht="15">
      <c r="A65" s="64" t="s">
        <v>258</v>
      </c>
      <c r="B65" s="64" t="s">
        <v>323</v>
      </c>
      <c r="C65" s="65" t="s">
        <v>4954</v>
      </c>
      <c r="D65" s="66">
        <v>3</v>
      </c>
      <c r="E65" s="67" t="s">
        <v>132</v>
      </c>
      <c r="F65" s="68">
        <v>35</v>
      </c>
      <c r="G65" s="65"/>
      <c r="H65" s="69"/>
      <c r="I65" s="70"/>
      <c r="J65" s="70"/>
      <c r="K65" s="34" t="s">
        <v>65</v>
      </c>
      <c r="L65" s="77">
        <v>65</v>
      </c>
      <c r="M65" s="77"/>
      <c r="N65" s="72"/>
      <c r="O65" s="79" t="s">
        <v>492</v>
      </c>
      <c r="P65" s="81">
        <v>43535.00953703704</v>
      </c>
      <c r="Q65" s="79" t="s">
        <v>534</v>
      </c>
      <c r="R65" s="79"/>
      <c r="S65" s="79"/>
      <c r="T65" s="79" t="s">
        <v>757</v>
      </c>
      <c r="U65" s="79"/>
      <c r="V65" s="83" t="s">
        <v>920</v>
      </c>
      <c r="W65" s="81">
        <v>43535.00953703704</v>
      </c>
      <c r="X65" s="83" t="s">
        <v>1055</v>
      </c>
      <c r="Y65" s="79"/>
      <c r="Z65" s="79"/>
      <c r="AA65" s="85" t="s">
        <v>1275</v>
      </c>
      <c r="AB65" s="79"/>
      <c r="AC65" s="79" t="b">
        <v>0</v>
      </c>
      <c r="AD65" s="79">
        <v>0</v>
      </c>
      <c r="AE65" s="85" t="s">
        <v>1477</v>
      </c>
      <c r="AF65" s="79" t="b">
        <v>1</v>
      </c>
      <c r="AG65" s="79" t="s">
        <v>1508</v>
      </c>
      <c r="AH65" s="79"/>
      <c r="AI65" s="85" t="s">
        <v>1521</v>
      </c>
      <c r="AJ65" s="79" t="b">
        <v>0</v>
      </c>
      <c r="AK65" s="79">
        <v>1</v>
      </c>
      <c r="AL65" s="85" t="s">
        <v>1420</v>
      </c>
      <c r="AM65" s="79" t="s">
        <v>1536</v>
      </c>
      <c r="AN65" s="79" t="b">
        <v>0</v>
      </c>
      <c r="AO65" s="85" t="s">
        <v>1420</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4</v>
      </c>
      <c r="BE65" s="49">
        <v>21.05263157894737</v>
      </c>
      <c r="BF65" s="48">
        <v>0</v>
      </c>
      <c r="BG65" s="49">
        <v>0</v>
      </c>
      <c r="BH65" s="48">
        <v>0</v>
      </c>
      <c r="BI65" s="49">
        <v>0</v>
      </c>
      <c r="BJ65" s="48">
        <v>15</v>
      </c>
      <c r="BK65" s="49">
        <v>78.94736842105263</v>
      </c>
      <c r="BL65" s="48">
        <v>19</v>
      </c>
    </row>
    <row r="66" spans="1:64" ht="15">
      <c r="A66" s="64" t="s">
        <v>259</v>
      </c>
      <c r="B66" s="64" t="s">
        <v>259</v>
      </c>
      <c r="C66" s="65" t="s">
        <v>4954</v>
      </c>
      <c r="D66" s="66">
        <v>3</v>
      </c>
      <c r="E66" s="67" t="s">
        <v>132</v>
      </c>
      <c r="F66" s="68">
        <v>35</v>
      </c>
      <c r="G66" s="65"/>
      <c r="H66" s="69"/>
      <c r="I66" s="70"/>
      <c r="J66" s="70"/>
      <c r="K66" s="34" t="s">
        <v>65</v>
      </c>
      <c r="L66" s="77">
        <v>66</v>
      </c>
      <c r="M66" s="77"/>
      <c r="N66" s="72"/>
      <c r="O66" s="79" t="s">
        <v>176</v>
      </c>
      <c r="P66" s="81">
        <v>41578.62976851852</v>
      </c>
      <c r="Q66" s="79" t="s">
        <v>535</v>
      </c>
      <c r="R66" s="79"/>
      <c r="S66" s="79"/>
      <c r="T66" s="79" t="s">
        <v>736</v>
      </c>
      <c r="U66" s="83" t="s">
        <v>852</v>
      </c>
      <c r="V66" s="83" t="s">
        <v>852</v>
      </c>
      <c r="W66" s="81">
        <v>41578.62976851852</v>
      </c>
      <c r="X66" s="83" t="s">
        <v>1056</v>
      </c>
      <c r="Y66" s="79"/>
      <c r="Z66" s="79"/>
      <c r="AA66" s="85" t="s">
        <v>1276</v>
      </c>
      <c r="AB66" s="79"/>
      <c r="AC66" s="79" t="b">
        <v>0</v>
      </c>
      <c r="AD66" s="79">
        <v>2</v>
      </c>
      <c r="AE66" s="85" t="s">
        <v>1477</v>
      </c>
      <c r="AF66" s="79" t="b">
        <v>0</v>
      </c>
      <c r="AG66" s="79" t="s">
        <v>1508</v>
      </c>
      <c r="AH66" s="79"/>
      <c r="AI66" s="85" t="s">
        <v>1477</v>
      </c>
      <c r="AJ66" s="79" t="b">
        <v>0</v>
      </c>
      <c r="AK66" s="79">
        <v>5</v>
      </c>
      <c r="AL66" s="85" t="s">
        <v>1477</v>
      </c>
      <c r="AM66" s="79" t="s">
        <v>1534</v>
      </c>
      <c r="AN66" s="79" t="b">
        <v>0</v>
      </c>
      <c r="AO66" s="85" t="s">
        <v>1276</v>
      </c>
      <c r="AP66" s="79" t="s">
        <v>1557</v>
      </c>
      <c r="AQ66" s="79">
        <v>0</v>
      </c>
      <c r="AR66" s="79">
        <v>0</v>
      </c>
      <c r="AS66" s="79"/>
      <c r="AT66" s="79"/>
      <c r="AU66" s="79"/>
      <c r="AV66" s="79"/>
      <c r="AW66" s="79"/>
      <c r="AX66" s="79"/>
      <c r="AY66" s="79"/>
      <c r="AZ66" s="79"/>
      <c r="BA66">
        <v>1</v>
      </c>
      <c r="BB66" s="78" t="str">
        <f>REPLACE(INDEX(GroupVertices[Group],MATCH(Edges[[#This Row],[Vertex 1]],GroupVertices[Vertex],0)),1,1,"")</f>
        <v>47</v>
      </c>
      <c r="BC66" s="78" t="str">
        <f>REPLACE(INDEX(GroupVertices[Group],MATCH(Edges[[#This Row],[Vertex 2]],GroupVertices[Vertex],0)),1,1,"")</f>
        <v>47</v>
      </c>
      <c r="BD66" s="48">
        <v>0</v>
      </c>
      <c r="BE66" s="49">
        <v>0</v>
      </c>
      <c r="BF66" s="48">
        <v>0</v>
      </c>
      <c r="BG66" s="49">
        <v>0</v>
      </c>
      <c r="BH66" s="48">
        <v>0</v>
      </c>
      <c r="BI66" s="49">
        <v>0</v>
      </c>
      <c r="BJ66" s="48">
        <v>20</v>
      </c>
      <c r="BK66" s="49">
        <v>100</v>
      </c>
      <c r="BL66" s="48">
        <v>20</v>
      </c>
    </row>
    <row r="67" spans="1:64" ht="15">
      <c r="A67" s="64" t="s">
        <v>260</v>
      </c>
      <c r="B67" s="64" t="s">
        <v>259</v>
      </c>
      <c r="C67" s="65" t="s">
        <v>4954</v>
      </c>
      <c r="D67" s="66">
        <v>3</v>
      </c>
      <c r="E67" s="67" t="s">
        <v>132</v>
      </c>
      <c r="F67" s="68">
        <v>35</v>
      </c>
      <c r="G67" s="65"/>
      <c r="H67" s="69"/>
      <c r="I67" s="70"/>
      <c r="J67" s="70"/>
      <c r="K67" s="34" t="s">
        <v>65</v>
      </c>
      <c r="L67" s="77">
        <v>67</v>
      </c>
      <c r="M67" s="77"/>
      <c r="N67" s="72"/>
      <c r="O67" s="79" t="s">
        <v>492</v>
      </c>
      <c r="P67" s="81">
        <v>43535.13123842593</v>
      </c>
      <c r="Q67" s="79" t="s">
        <v>536</v>
      </c>
      <c r="R67" s="79"/>
      <c r="S67" s="79"/>
      <c r="T67" s="79" t="s">
        <v>736</v>
      </c>
      <c r="U67" s="79"/>
      <c r="V67" s="83" t="s">
        <v>921</v>
      </c>
      <c r="W67" s="81">
        <v>43535.13123842593</v>
      </c>
      <c r="X67" s="83" t="s">
        <v>1057</v>
      </c>
      <c r="Y67" s="79"/>
      <c r="Z67" s="79"/>
      <c r="AA67" s="85" t="s">
        <v>1277</v>
      </c>
      <c r="AB67" s="79"/>
      <c r="AC67" s="79" t="b">
        <v>0</v>
      </c>
      <c r="AD67" s="79">
        <v>0</v>
      </c>
      <c r="AE67" s="85" t="s">
        <v>1477</v>
      </c>
      <c r="AF67" s="79" t="b">
        <v>0</v>
      </c>
      <c r="AG67" s="79" t="s">
        <v>1508</v>
      </c>
      <c r="AH67" s="79"/>
      <c r="AI67" s="85" t="s">
        <v>1477</v>
      </c>
      <c r="AJ67" s="79" t="b">
        <v>0</v>
      </c>
      <c r="AK67" s="79">
        <v>5</v>
      </c>
      <c r="AL67" s="85" t="s">
        <v>1276</v>
      </c>
      <c r="AM67" s="79" t="s">
        <v>1538</v>
      </c>
      <c r="AN67" s="79" t="b">
        <v>0</v>
      </c>
      <c r="AO67" s="85" t="s">
        <v>1276</v>
      </c>
      <c r="AP67" s="79" t="s">
        <v>176</v>
      </c>
      <c r="AQ67" s="79">
        <v>0</v>
      </c>
      <c r="AR67" s="79">
        <v>0</v>
      </c>
      <c r="AS67" s="79"/>
      <c r="AT67" s="79"/>
      <c r="AU67" s="79"/>
      <c r="AV67" s="79"/>
      <c r="AW67" s="79"/>
      <c r="AX67" s="79"/>
      <c r="AY67" s="79"/>
      <c r="AZ67" s="79"/>
      <c r="BA67">
        <v>1</v>
      </c>
      <c r="BB67" s="78" t="str">
        <f>REPLACE(INDEX(GroupVertices[Group],MATCH(Edges[[#This Row],[Vertex 1]],GroupVertices[Vertex],0)),1,1,"")</f>
        <v>47</v>
      </c>
      <c r="BC67" s="78" t="str">
        <f>REPLACE(INDEX(GroupVertices[Group],MATCH(Edges[[#This Row],[Vertex 2]],GroupVertices[Vertex],0)),1,1,"")</f>
        <v>47</v>
      </c>
      <c r="BD67" s="48">
        <v>0</v>
      </c>
      <c r="BE67" s="49">
        <v>0</v>
      </c>
      <c r="BF67" s="48">
        <v>0</v>
      </c>
      <c r="BG67" s="49">
        <v>0</v>
      </c>
      <c r="BH67" s="48">
        <v>0</v>
      </c>
      <c r="BI67" s="49">
        <v>0</v>
      </c>
      <c r="BJ67" s="48">
        <v>23</v>
      </c>
      <c r="BK67" s="49">
        <v>100</v>
      </c>
      <c r="BL67" s="48">
        <v>23</v>
      </c>
    </row>
    <row r="68" spans="1:64" ht="15">
      <c r="A68" s="64" t="s">
        <v>261</v>
      </c>
      <c r="B68" s="64" t="s">
        <v>406</v>
      </c>
      <c r="C68" s="65" t="s">
        <v>4954</v>
      </c>
      <c r="D68" s="66">
        <v>3</v>
      </c>
      <c r="E68" s="67" t="s">
        <v>132</v>
      </c>
      <c r="F68" s="68">
        <v>35</v>
      </c>
      <c r="G68" s="65"/>
      <c r="H68" s="69"/>
      <c r="I68" s="70"/>
      <c r="J68" s="70"/>
      <c r="K68" s="34" t="s">
        <v>65</v>
      </c>
      <c r="L68" s="77">
        <v>68</v>
      </c>
      <c r="M68" s="77"/>
      <c r="N68" s="72"/>
      <c r="O68" s="79" t="s">
        <v>492</v>
      </c>
      <c r="P68" s="81">
        <v>43535.46708333334</v>
      </c>
      <c r="Q68" s="79" t="s">
        <v>537</v>
      </c>
      <c r="R68" s="79"/>
      <c r="S68" s="79"/>
      <c r="T68" s="79" t="s">
        <v>736</v>
      </c>
      <c r="U68" s="83" t="s">
        <v>853</v>
      </c>
      <c r="V68" s="83" t="s">
        <v>853</v>
      </c>
      <c r="W68" s="81">
        <v>43535.46708333334</v>
      </c>
      <c r="X68" s="83" t="s">
        <v>1058</v>
      </c>
      <c r="Y68" s="79"/>
      <c r="Z68" s="79"/>
      <c r="AA68" s="85" t="s">
        <v>1278</v>
      </c>
      <c r="AB68" s="85" t="s">
        <v>1456</v>
      </c>
      <c r="AC68" s="79" t="b">
        <v>0</v>
      </c>
      <c r="AD68" s="79">
        <v>0</v>
      </c>
      <c r="AE68" s="85" t="s">
        <v>1487</v>
      </c>
      <c r="AF68" s="79" t="b">
        <v>0</v>
      </c>
      <c r="AG68" s="79" t="s">
        <v>1508</v>
      </c>
      <c r="AH68" s="79"/>
      <c r="AI68" s="85" t="s">
        <v>1477</v>
      </c>
      <c r="AJ68" s="79" t="b">
        <v>0</v>
      </c>
      <c r="AK68" s="79">
        <v>0</v>
      </c>
      <c r="AL68" s="85" t="s">
        <v>1477</v>
      </c>
      <c r="AM68" s="79" t="s">
        <v>1533</v>
      </c>
      <c r="AN68" s="79" t="b">
        <v>0</v>
      </c>
      <c r="AO68" s="85" t="s">
        <v>1456</v>
      </c>
      <c r="AP68" s="79" t="s">
        <v>176</v>
      </c>
      <c r="AQ68" s="79">
        <v>0</v>
      </c>
      <c r="AR68" s="79">
        <v>0</v>
      </c>
      <c r="AS68" s="79"/>
      <c r="AT68" s="79"/>
      <c r="AU68" s="79"/>
      <c r="AV68" s="79"/>
      <c r="AW68" s="79"/>
      <c r="AX68" s="79"/>
      <c r="AY68" s="79"/>
      <c r="AZ68" s="79"/>
      <c r="BA68">
        <v>1</v>
      </c>
      <c r="BB68" s="78" t="str">
        <f>REPLACE(INDEX(GroupVertices[Group],MATCH(Edges[[#This Row],[Vertex 1]],GroupVertices[Vertex],0)),1,1,"")</f>
        <v>25</v>
      </c>
      <c r="BC68" s="78" t="str">
        <f>REPLACE(INDEX(GroupVertices[Group],MATCH(Edges[[#This Row],[Vertex 2]],GroupVertices[Vertex],0)),1,1,"")</f>
        <v>25</v>
      </c>
      <c r="BD68" s="48"/>
      <c r="BE68" s="49"/>
      <c r="BF68" s="48"/>
      <c r="BG68" s="49"/>
      <c r="BH68" s="48"/>
      <c r="BI68" s="49"/>
      <c r="BJ68" s="48"/>
      <c r="BK68" s="49"/>
      <c r="BL68" s="48"/>
    </row>
    <row r="69" spans="1:64" ht="15">
      <c r="A69" s="64" t="s">
        <v>261</v>
      </c>
      <c r="B69" s="64" t="s">
        <v>407</v>
      </c>
      <c r="C69" s="65" t="s">
        <v>4954</v>
      </c>
      <c r="D69" s="66">
        <v>3</v>
      </c>
      <c r="E69" s="67" t="s">
        <v>132</v>
      </c>
      <c r="F69" s="68">
        <v>35</v>
      </c>
      <c r="G69" s="65"/>
      <c r="H69" s="69"/>
      <c r="I69" s="70"/>
      <c r="J69" s="70"/>
      <c r="K69" s="34" t="s">
        <v>65</v>
      </c>
      <c r="L69" s="77">
        <v>69</v>
      </c>
      <c r="M69" s="77"/>
      <c r="N69" s="72"/>
      <c r="O69" s="79" t="s">
        <v>493</v>
      </c>
      <c r="P69" s="81">
        <v>43535.46708333334</v>
      </c>
      <c r="Q69" s="79" t="s">
        <v>537</v>
      </c>
      <c r="R69" s="79"/>
      <c r="S69" s="79"/>
      <c r="T69" s="79" t="s">
        <v>736</v>
      </c>
      <c r="U69" s="83" t="s">
        <v>853</v>
      </c>
      <c r="V69" s="83" t="s">
        <v>853</v>
      </c>
      <c r="W69" s="81">
        <v>43535.46708333334</v>
      </c>
      <c r="X69" s="83" t="s">
        <v>1058</v>
      </c>
      <c r="Y69" s="79"/>
      <c r="Z69" s="79"/>
      <c r="AA69" s="85" t="s">
        <v>1278</v>
      </c>
      <c r="AB69" s="85" t="s">
        <v>1456</v>
      </c>
      <c r="AC69" s="79" t="b">
        <v>0</v>
      </c>
      <c r="AD69" s="79">
        <v>0</v>
      </c>
      <c r="AE69" s="85" t="s">
        <v>1487</v>
      </c>
      <c r="AF69" s="79" t="b">
        <v>0</v>
      </c>
      <c r="AG69" s="79" t="s">
        <v>1508</v>
      </c>
      <c r="AH69" s="79"/>
      <c r="AI69" s="85" t="s">
        <v>1477</v>
      </c>
      <c r="AJ69" s="79" t="b">
        <v>0</v>
      </c>
      <c r="AK69" s="79">
        <v>0</v>
      </c>
      <c r="AL69" s="85" t="s">
        <v>1477</v>
      </c>
      <c r="AM69" s="79" t="s">
        <v>1533</v>
      </c>
      <c r="AN69" s="79" t="b">
        <v>0</v>
      </c>
      <c r="AO69" s="85" t="s">
        <v>1456</v>
      </c>
      <c r="AP69" s="79" t="s">
        <v>176</v>
      </c>
      <c r="AQ69" s="79">
        <v>0</v>
      </c>
      <c r="AR69" s="79">
        <v>0</v>
      </c>
      <c r="AS69" s="79"/>
      <c r="AT69" s="79"/>
      <c r="AU69" s="79"/>
      <c r="AV69" s="79"/>
      <c r="AW69" s="79"/>
      <c r="AX69" s="79"/>
      <c r="AY69" s="79"/>
      <c r="AZ69" s="79"/>
      <c r="BA69">
        <v>1</v>
      </c>
      <c r="BB69" s="78" t="str">
        <f>REPLACE(INDEX(GroupVertices[Group],MATCH(Edges[[#This Row],[Vertex 1]],GroupVertices[Vertex],0)),1,1,"")</f>
        <v>25</v>
      </c>
      <c r="BC69" s="78" t="str">
        <f>REPLACE(INDEX(GroupVertices[Group],MATCH(Edges[[#This Row],[Vertex 2]],GroupVertices[Vertex],0)),1,1,"")</f>
        <v>25</v>
      </c>
      <c r="BD69" s="48">
        <v>0</v>
      </c>
      <c r="BE69" s="49">
        <v>0</v>
      </c>
      <c r="BF69" s="48">
        <v>3</v>
      </c>
      <c r="BG69" s="49">
        <v>13.043478260869565</v>
      </c>
      <c r="BH69" s="48">
        <v>0</v>
      </c>
      <c r="BI69" s="49">
        <v>0</v>
      </c>
      <c r="BJ69" s="48">
        <v>20</v>
      </c>
      <c r="BK69" s="49">
        <v>86.95652173913044</v>
      </c>
      <c r="BL69" s="48">
        <v>23</v>
      </c>
    </row>
    <row r="70" spans="1:64" ht="15">
      <c r="A70" s="64" t="s">
        <v>262</v>
      </c>
      <c r="B70" s="64" t="s">
        <v>262</v>
      </c>
      <c r="C70" s="65" t="s">
        <v>4954</v>
      </c>
      <c r="D70" s="66">
        <v>3</v>
      </c>
      <c r="E70" s="67" t="s">
        <v>132</v>
      </c>
      <c r="F70" s="68">
        <v>35</v>
      </c>
      <c r="G70" s="65"/>
      <c r="H70" s="69"/>
      <c r="I70" s="70"/>
      <c r="J70" s="70"/>
      <c r="K70" s="34" t="s">
        <v>65</v>
      </c>
      <c r="L70" s="77">
        <v>70</v>
      </c>
      <c r="M70" s="77"/>
      <c r="N70" s="72"/>
      <c r="O70" s="79" t="s">
        <v>176</v>
      </c>
      <c r="P70" s="81">
        <v>43535.56988425926</v>
      </c>
      <c r="Q70" s="79" t="s">
        <v>538</v>
      </c>
      <c r="R70" s="79"/>
      <c r="S70" s="79"/>
      <c r="T70" s="79" t="s">
        <v>736</v>
      </c>
      <c r="U70" s="83" t="s">
        <v>854</v>
      </c>
      <c r="V70" s="83" t="s">
        <v>854</v>
      </c>
      <c r="W70" s="81">
        <v>43535.56988425926</v>
      </c>
      <c r="X70" s="83" t="s">
        <v>1059</v>
      </c>
      <c r="Y70" s="79"/>
      <c r="Z70" s="79"/>
      <c r="AA70" s="85" t="s">
        <v>1279</v>
      </c>
      <c r="AB70" s="79"/>
      <c r="AC70" s="79" t="b">
        <v>0</v>
      </c>
      <c r="AD70" s="79">
        <v>1</v>
      </c>
      <c r="AE70" s="85" t="s">
        <v>1477</v>
      </c>
      <c r="AF70" s="79" t="b">
        <v>0</v>
      </c>
      <c r="AG70" s="79" t="s">
        <v>1508</v>
      </c>
      <c r="AH70" s="79"/>
      <c r="AI70" s="85" t="s">
        <v>1477</v>
      </c>
      <c r="AJ70" s="79" t="b">
        <v>0</v>
      </c>
      <c r="AK70" s="79">
        <v>0</v>
      </c>
      <c r="AL70" s="85" t="s">
        <v>1477</v>
      </c>
      <c r="AM70" s="79" t="s">
        <v>1534</v>
      </c>
      <c r="AN70" s="79" t="b">
        <v>0</v>
      </c>
      <c r="AO70" s="85" t="s">
        <v>1279</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4</v>
      </c>
      <c r="BE70" s="49">
        <v>7.547169811320755</v>
      </c>
      <c r="BF70" s="48">
        <v>0</v>
      </c>
      <c r="BG70" s="49">
        <v>0</v>
      </c>
      <c r="BH70" s="48">
        <v>0</v>
      </c>
      <c r="BI70" s="49">
        <v>0</v>
      </c>
      <c r="BJ70" s="48">
        <v>49</v>
      </c>
      <c r="BK70" s="49">
        <v>92.45283018867924</v>
      </c>
      <c r="BL70" s="48">
        <v>53</v>
      </c>
    </row>
    <row r="71" spans="1:64" ht="15">
      <c r="A71" s="64" t="s">
        <v>263</v>
      </c>
      <c r="B71" s="64" t="s">
        <v>263</v>
      </c>
      <c r="C71" s="65" t="s">
        <v>4954</v>
      </c>
      <c r="D71" s="66">
        <v>3</v>
      </c>
      <c r="E71" s="67" t="s">
        <v>132</v>
      </c>
      <c r="F71" s="68">
        <v>35</v>
      </c>
      <c r="G71" s="65"/>
      <c r="H71" s="69"/>
      <c r="I71" s="70"/>
      <c r="J71" s="70"/>
      <c r="K71" s="34" t="s">
        <v>65</v>
      </c>
      <c r="L71" s="77">
        <v>71</v>
      </c>
      <c r="M71" s="77"/>
      <c r="N71" s="72"/>
      <c r="O71" s="79" t="s">
        <v>176</v>
      </c>
      <c r="P71" s="81">
        <v>43535.7775</v>
      </c>
      <c r="Q71" s="79" t="s">
        <v>539</v>
      </c>
      <c r="R71" s="83" t="s">
        <v>672</v>
      </c>
      <c r="S71" s="79" t="s">
        <v>718</v>
      </c>
      <c r="T71" s="79" t="s">
        <v>758</v>
      </c>
      <c r="U71" s="79"/>
      <c r="V71" s="83" t="s">
        <v>922</v>
      </c>
      <c r="W71" s="81">
        <v>43535.7775</v>
      </c>
      <c r="X71" s="83" t="s">
        <v>1060</v>
      </c>
      <c r="Y71" s="79"/>
      <c r="Z71" s="79"/>
      <c r="AA71" s="85" t="s">
        <v>1280</v>
      </c>
      <c r="AB71" s="79"/>
      <c r="AC71" s="79" t="b">
        <v>0</v>
      </c>
      <c r="AD71" s="79">
        <v>2</v>
      </c>
      <c r="AE71" s="85" t="s">
        <v>1477</v>
      </c>
      <c r="AF71" s="79" t="b">
        <v>1</v>
      </c>
      <c r="AG71" s="79" t="s">
        <v>1511</v>
      </c>
      <c r="AH71" s="79"/>
      <c r="AI71" s="85" t="s">
        <v>1522</v>
      </c>
      <c r="AJ71" s="79" t="b">
        <v>0</v>
      </c>
      <c r="AK71" s="79">
        <v>0</v>
      </c>
      <c r="AL71" s="85" t="s">
        <v>1477</v>
      </c>
      <c r="AM71" s="79" t="s">
        <v>1533</v>
      </c>
      <c r="AN71" s="79" t="b">
        <v>0</v>
      </c>
      <c r="AO71" s="85" t="s">
        <v>1280</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4</v>
      </c>
      <c r="BK71" s="49">
        <v>100</v>
      </c>
      <c r="BL71" s="48">
        <v>4</v>
      </c>
    </row>
    <row r="72" spans="1:64" ht="15">
      <c r="A72" s="64" t="s">
        <v>264</v>
      </c>
      <c r="B72" s="64" t="s">
        <v>408</v>
      </c>
      <c r="C72" s="65" t="s">
        <v>4954</v>
      </c>
      <c r="D72" s="66">
        <v>3</v>
      </c>
      <c r="E72" s="67" t="s">
        <v>132</v>
      </c>
      <c r="F72" s="68">
        <v>35</v>
      </c>
      <c r="G72" s="65"/>
      <c r="H72" s="69"/>
      <c r="I72" s="70"/>
      <c r="J72" s="70"/>
      <c r="K72" s="34" t="s">
        <v>65</v>
      </c>
      <c r="L72" s="77">
        <v>72</v>
      </c>
      <c r="M72" s="77"/>
      <c r="N72" s="72"/>
      <c r="O72" s="79" t="s">
        <v>493</v>
      </c>
      <c r="P72" s="81">
        <v>43535.803449074076</v>
      </c>
      <c r="Q72" s="79" t="s">
        <v>540</v>
      </c>
      <c r="R72" s="79"/>
      <c r="S72" s="79"/>
      <c r="T72" s="79" t="s">
        <v>736</v>
      </c>
      <c r="U72" s="79"/>
      <c r="V72" s="83" t="s">
        <v>923</v>
      </c>
      <c r="W72" s="81">
        <v>43535.803449074076</v>
      </c>
      <c r="X72" s="83" t="s">
        <v>1061</v>
      </c>
      <c r="Y72" s="79"/>
      <c r="Z72" s="79"/>
      <c r="AA72" s="85" t="s">
        <v>1281</v>
      </c>
      <c r="AB72" s="85" t="s">
        <v>1457</v>
      </c>
      <c r="AC72" s="79" t="b">
        <v>0</v>
      </c>
      <c r="AD72" s="79">
        <v>0</v>
      </c>
      <c r="AE72" s="85" t="s">
        <v>1488</v>
      </c>
      <c r="AF72" s="79" t="b">
        <v>0</v>
      </c>
      <c r="AG72" s="79" t="s">
        <v>1508</v>
      </c>
      <c r="AH72" s="79"/>
      <c r="AI72" s="85" t="s">
        <v>1477</v>
      </c>
      <c r="AJ72" s="79" t="b">
        <v>0</v>
      </c>
      <c r="AK72" s="79">
        <v>0</v>
      </c>
      <c r="AL72" s="85" t="s">
        <v>1477</v>
      </c>
      <c r="AM72" s="79" t="s">
        <v>1534</v>
      </c>
      <c r="AN72" s="79" t="b">
        <v>0</v>
      </c>
      <c r="AO72" s="85" t="s">
        <v>1457</v>
      </c>
      <c r="AP72" s="79" t="s">
        <v>176</v>
      </c>
      <c r="AQ72" s="79">
        <v>0</v>
      </c>
      <c r="AR72" s="79">
        <v>0</v>
      </c>
      <c r="AS72" s="79"/>
      <c r="AT72" s="79"/>
      <c r="AU72" s="79"/>
      <c r="AV72" s="79"/>
      <c r="AW72" s="79"/>
      <c r="AX72" s="79"/>
      <c r="AY72" s="79"/>
      <c r="AZ72" s="79"/>
      <c r="BA72">
        <v>1</v>
      </c>
      <c r="BB72" s="78" t="str">
        <f>REPLACE(INDEX(GroupVertices[Group],MATCH(Edges[[#This Row],[Vertex 1]],GroupVertices[Vertex],0)),1,1,"")</f>
        <v>46</v>
      </c>
      <c r="BC72" s="78" t="str">
        <f>REPLACE(INDEX(GroupVertices[Group],MATCH(Edges[[#This Row],[Vertex 2]],GroupVertices[Vertex],0)),1,1,"")</f>
        <v>46</v>
      </c>
      <c r="BD72" s="48">
        <v>1</v>
      </c>
      <c r="BE72" s="49">
        <v>7.6923076923076925</v>
      </c>
      <c r="BF72" s="48">
        <v>0</v>
      </c>
      <c r="BG72" s="49">
        <v>0</v>
      </c>
      <c r="BH72" s="48">
        <v>0</v>
      </c>
      <c r="BI72" s="49">
        <v>0</v>
      </c>
      <c r="BJ72" s="48">
        <v>12</v>
      </c>
      <c r="BK72" s="49">
        <v>92.3076923076923</v>
      </c>
      <c r="BL72" s="48">
        <v>13</v>
      </c>
    </row>
    <row r="73" spans="1:64" ht="15">
      <c r="A73" s="64" t="s">
        <v>265</v>
      </c>
      <c r="B73" s="64" t="s">
        <v>323</v>
      </c>
      <c r="C73" s="65" t="s">
        <v>4954</v>
      </c>
      <c r="D73" s="66">
        <v>3</v>
      </c>
      <c r="E73" s="67" t="s">
        <v>132</v>
      </c>
      <c r="F73" s="68">
        <v>35</v>
      </c>
      <c r="G73" s="65"/>
      <c r="H73" s="69"/>
      <c r="I73" s="70"/>
      <c r="J73" s="70"/>
      <c r="K73" s="34" t="s">
        <v>65</v>
      </c>
      <c r="L73" s="77">
        <v>73</v>
      </c>
      <c r="M73" s="77"/>
      <c r="N73" s="72"/>
      <c r="O73" s="79" t="s">
        <v>492</v>
      </c>
      <c r="P73" s="81">
        <v>43535.864849537036</v>
      </c>
      <c r="Q73" s="79" t="s">
        <v>541</v>
      </c>
      <c r="R73" s="79"/>
      <c r="S73" s="79"/>
      <c r="T73" s="79" t="s">
        <v>757</v>
      </c>
      <c r="U73" s="79"/>
      <c r="V73" s="83" t="s">
        <v>924</v>
      </c>
      <c r="W73" s="81">
        <v>43535.864849537036</v>
      </c>
      <c r="X73" s="83" t="s">
        <v>1062</v>
      </c>
      <c r="Y73" s="79"/>
      <c r="Z73" s="79"/>
      <c r="AA73" s="85" t="s">
        <v>1282</v>
      </c>
      <c r="AB73" s="79"/>
      <c r="AC73" s="79" t="b">
        <v>0</v>
      </c>
      <c r="AD73" s="79">
        <v>0</v>
      </c>
      <c r="AE73" s="85" t="s">
        <v>1477</v>
      </c>
      <c r="AF73" s="79" t="b">
        <v>1</v>
      </c>
      <c r="AG73" s="79" t="s">
        <v>1508</v>
      </c>
      <c r="AH73" s="79"/>
      <c r="AI73" s="85" t="s">
        <v>1523</v>
      </c>
      <c r="AJ73" s="79" t="b">
        <v>0</v>
      </c>
      <c r="AK73" s="79">
        <v>1</v>
      </c>
      <c r="AL73" s="85" t="s">
        <v>1419</v>
      </c>
      <c r="AM73" s="79" t="s">
        <v>1536</v>
      </c>
      <c r="AN73" s="79" t="b">
        <v>0</v>
      </c>
      <c r="AO73" s="85" t="s">
        <v>1419</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3</v>
      </c>
      <c r="BG73" s="49">
        <v>13.636363636363637</v>
      </c>
      <c r="BH73" s="48">
        <v>0</v>
      </c>
      <c r="BI73" s="49">
        <v>0</v>
      </c>
      <c r="BJ73" s="48">
        <v>19</v>
      </c>
      <c r="BK73" s="49">
        <v>86.36363636363636</v>
      </c>
      <c r="BL73" s="48">
        <v>22</v>
      </c>
    </row>
    <row r="74" spans="1:64" ht="15">
      <c r="A74" s="64" t="s">
        <v>266</v>
      </c>
      <c r="B74" s="64" t="s">
        <v>266</v>
      </c>
      <c r="C74" s="65" t="s">
        <v>4954</v>
      </c>
      <c r="D74" s="66">
        <v>3</v>
      </c>
      <c r="E74" s="67" t="s">
        <v>132</v>
      </c>
      <c r="F74" s="68">
        <v>35</v>
      </c>
      <c r="G74" s="65"/>
      <c r="H74" s="69"/>
      <c r="I74" s="70"/>
      <c r="J74" s="70"/>
      <c r="K74" s="34" t="s">
        <v>65</v>
      </c>
      <c r="L74" s="77">
        <v>74</v>
      </c>
      <c r="M74" s="77"/>
      <c r="N74" s="72"/>
      <c r="O74" s="79" t="s">
        <v>176</v>
      </c>
      <c r="P74" s="81">
        <v>43535.68722222222</v>
      </c>
      <c r="Q74" s="79" t="s">
        <v>542</v>
      </c>
      <c r="R74" s="83" t="s">
        <v>673</v>
      </c>
      <c r="S74" s="79" t="s">
        <v>720</v>
      </c>
      <c r="T74" s="79" t="s">
        <v>759</v>
      </c>
      <c r="U74" s="79"/>
      <c r="V74" s="83" t="s">
        <v>925</v>
      </c>
      <c r="W74" s="81">
        <v>43535.68722222222</v>
      </c>
      <c r="X74" s="83" t="s">
        <v>1063</v>
      </c>
      <c r="Y74" s="79"/>
      <c r="Z74" s="79"/>
      <c r="AA74" s="85" t="s">
        <v>1283</v>
      </c>
      <c r="AB74" s="79"/>
      <c r="AC74" s="79" t="b">
        <v>0</v>
      </c>
      <c r="AD74" s="79">
        <v>1</v>
      </c>
      <c r="AE74" s="85" t="s">
        <v>1477</v>
      </c>
      <c r="AF74" s="79" t="b">
        <v>0</v>
      </c>
      <c r="AG74" s="79" t="s">
        <v>1508</v>
      </c>
      <c r="AH74" s="79"/>
      <c r="AI74" s="85" t="s">
        <v>1477</v>
      </c>
      <c r="AJ74" s="79" t="b">
        <v>0</v>
      </c>
      <c r="AK74" s="79">
        <v>1</v>
      </c>
      <c r="AL74" s="85" t="s">
        <v>1477</v>
      </c>
      <c r="AM74" s="79" t="s">
        <v>1542</v>
      </c>
      <c r="AN74" s="79" t="b">
        <v>0</v>
      </c>
      <c r="AO74" s="85" t="s">
        <v>1283</v>
      </c>
      <c r="AP74" s="79" t="s">
        <v>176</v>
      </c>
      <c r="AQ74" s="79">
        <v>0</v>
      </c>
      <c r="AR74" s="79">
        <v>0</v>
      </c>
      <c r="AS74" s="79"/>
      <c r="AT74" s="79"/>
      <c r="AU74" s="79"/>
      <c r="AV74" s="79"/>
      <c r="AW74" s="79"/>
      <c r="AX74" s="79"/>
      <c r="AY74" s="79"/>
      <c r="AZ74" s="79"/>
      <c r="BA74">
        <v>1</v>
      </c>
      <c r="BB74" s="78" t="str">
        <f>REPLACE(INDEX(GroupVertices[Group],MATCH(Edges[[#This Row],[Vertex 1]],GroupVertices[Vertex],0)),1,1,"")</f>
        <v>45</v>
      </c>
      <c r="BC74" s="78" t="str">
        <f>REPLACE(INDEX(GroupVertices[Group],MATCH(Edges[[#This Row],[Vertex 2]],GroupVertices[Vertex],0)),1,1,"")</f>
        <v>45</v>
      </c>
      <c r="BD74" s="48">
        <v>1</v>
      </c>
      <c r="BE74" s="49">
        <v>10</v>
      </c>
      <c r="BF74" s="48">
        <v>1</v>
      </c>
      <c r="BG74" s="49">
        <v>10</v>
      </c>
      <c r="BH74" s="48">
        <v>0</v>
      </c>
      <c r="BI74" s="49">
        <v>0</v>
      </c>
      <c r="BJ74" s="48">
        <v>8</v>
      </c>
      <c r="BK74" s="49">
        <v>80</v>
      </c>
      <c r="BL74" s="48">
        <v>10</v>
      </c>
    </row>
    <row r="75" spans="1:64" ht="15">
      <c r="A75" s="64" t="s">
        <v>267</v>
      </c>
      <c r="B75" s="64" t="s">
        <v>266</v>
      </c>
      <c r="C75" s="65" t="s">
        <v>4954</v>
      </c>
      <c r="D75" s="66">
        <v>3</v>
      </c>
      <c r="E75" s="67" t="s">
        <v>132</v>
      </c>
      <c r="F75" s="68">
        <v>35</v>
      </c>
      <c r="G75" s="65"/>
      <c r="H75" s="69"/>
      <c r="I75" s="70"/>
      <c r="J75" s="70"/>
      <c r="K75" s="34" t="s">
        <v>65</v>
      </c>
      <c r="L75" s="77">
        <v>75</v>
      </c>
      <c r="M75" s="77"/>
      <c r="N75" s="72"/>
      <c r="O75" s="79" t="s">
        <v>492</v>
      </c>
      <c r="P75" s="81">
        <v>43535.90988425926</v>
      </c>
      <c r="Q75" s="79" t="s">
        <v>543</v>
      </c>
      <c r="R75" s="79"/>
      <c r="S75" s="79"/>
      <c r="T75" s="79" t="s">
        <v>760</v>
      </c>
      <c r="U75" s="79"/>
      <c r="V75" s="83" t="s">
        <v>926</v>
      </c>
      <c r="W75" s="81">
        <v>43535.90988425926</v>
      </c>
      <c r="X75" s="83" t="s">
        <v>1064</v>
      </c>
      <c r="Y75" s="79"/>
      <c r="Z75" s="79"/>
      <c r="AA75" s="85" t="s">
        <v>1284</v>
      </c>
      <c r="AB75" s="79"/>
      <c r="AC75" s="79" t="b">
        <v>0</v>
      </c>
      <c r="AD75" s="79">
        <v>0</v>
      </c>
      <c r="AE75" s="85" t="s">
        <v>1477</v>
      </c>
      <c r="AF75" s="79" t="b">
        <v>0</v>
      </c>
      <c r="AG75" s="79" t="s">
        <v>1508</v>
      </c>
      <c r="AH75" s="79"/>
      <c r="AI75" s="85" t="s">
        <v>1477</v>
      </c>
      <c r="AJ75" s="79" t="b">
        <v>0</v>
      </c>
      <c r="AK75" s="79">
        <v>1</v>
      </c>
      <c r="AL75" s="85" t="s">
        <v>1283</v>
      </c>
      <c r="AM75" s="79" t="s">
        <v>1536</v>
      </c>
      <c r="AN75" s="79" t="b">
        <v>0</v>
      </c>
      <c r="AO75" s="85" t="s">
        <v>1283</v>
      </c>
      <c r="AP75" s="79" t="s">
        <v>176</v>
      </c>
      <c r="AQ75" s="79">
        <v>0</v>
      </c>
      <c r="AR75" s="79">
        <v>0</v>
      </c>
      <c r="AS75" s="79"/>
      <c r="AT75" s="79"/>
      <c r="AU75" s="79"/>
      <c r="AV75" s="79"/>
      <c r="AW75" s="79"/>
      <c r="AX75" s="79"/>
      <c r="AY75" s="79"/>
      <c r="AZ75" s="79"/>
      <c r="BA75">
        <v>1</v>
      </c>
      <c r="BB75" s="78" t="str">
        <f>REPLACE(INDEX(GroupVertices[Group],MATCH(Edges[[#This Row],[Vertex 1]],GroupVertices[Vertex],0)),1,1,"")</f>
        <v>45</v>
      </c>
      <c r="BC75" s="78" t="str">
        <f>REPLACE(INDEX(GroupVertices[Group],MATCH(Edges[[#This Row],[Vertex 2]],GroupVertices[Vertex],0)),1,1,"")</f>
        <v>45</v>
      </c>
      <c r="BD75" s="48">
        <v>1</v>
      </c>
      <c r="BE75" s="49">
        <v>10</v>
      </c>
      <c r="BF75" s="48">
        <v>1</v>
      </c>
      <c r="BG75" s="49">
        <v>10</v>
      </c>
      <c r="BH75" s="48">
        <v>0</v>
      </c>
      <c r="BI75" s="49">
        <v>0</v>
      </c>
      <c r="BJ75" s="48">
        <v>8</v>
      </c>
      <c r="BK75" s="49">
        <v>80</v>
      </c>
      <c r="BL75" s="48">
        <v>10</v>
      </c>
    </row>
    <row r="76" spans="1:64" ht="15">
      <c r="A76" s="64" t="s">
        <v>268</v>
      </c>
      <c r="B76" s="64" t="s">
        <v>268</v>
      </c>
      <c r="C76" s="65" t="s">
        <v>4954</v>
      </c>
      <c r="D76" s="66">
        <v>3</v>
      </c>
      <c r="E76" s="67" t="s">
        <v>132</v>
      </c>
      <c r="F76" s="68">
        <v>35</v>
      </c>
      <c r="G76" s="65"/>
      <c r="H76" s="69"/>
      <c r="I76" s="70"/>
      <c r="J76" s="70"/>
      <c r="K76" s="34" t="s">
        <v>65</v>
      </c>
      <c r="L76" s="77">
        <v>76</v>
      </c>
      <c r="M76" s="77"/>
      <c r="N76" s="72"/>
      <c r="O76" s="79" t="s">
        <v>176</v>
      </c>
      <c r="P76" s="81">
        <v>43536.022997685184</v>
      </c>
      <c r="Q76" s="79" t="s">
        <v>544</v>
      </c>
      <c r="R76" s="83" t="s">
        <v>674</v>
      </c>
      <c r="S76" s="79" t="s">
        <v>718</v>
      </c>
      <c r="T76" s="79" t="s">
        <v>736</v>
      </c>
      <c r="U76" s="79"/>
      <c r="V76" s="83" t="s">
        <v>927</v>
      </c>
      <c r="W76" s="81">
        <v>43536.022997685184</v>
      </c>
      <c r="X76" s="83" t="s">
        <v>1065</v>
      </c>
      <c r="Y76" s="79"/>
      <c r="Z76" s="79"/>
      <c r="AA76" s="85" t="s">
        <v>1285</v>
      </c>
      <c r="AB76" s="79"/>
      <c r="AC76" s="79" t="b">
        <v>0</v>
      </c>
      <c r="AD76" s="79">
        <v>0</v>
      </c>
      <c r="AE76" s="85" t="s">
        <v>1477</v>
      </c>
      <c r="AF76" s="79" t="b">
        <v>0</v>
      </c>
      <c r="AG76" s="79" t="s">
        <v>1508</v>
      </c>
      <c r="AH76" s="79"/>
      <c r="AI76" s="85" t="s">
        <v>1477</v>
      </c>
      <c r="AJ76" s="79" t="b">
        <v>0</v>
      </c>
      <c r="AK76" s="79">
        <v>0</v>
      </c>
      <c r="AL76" s="85" t="s">
        <v>1477</v>
      </c>
      <c r="AM76" s="79" t="s">
        <v>1534</v>
      </c>
      <c r="AN76" s="79" t="b">
        <v>0</v>
      </c>
      <c r="AO76" s="85" t="s">
        <v>1285</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1</v>
      </c>
      <c r="BE76" s="49">
        <v>3.7037037037037037</v>
      </c>
      <c r="BF76" s="48">
        <v>0</v>
      </c>
      <c r="BG76" s="49">
        <v>0</v>
      </c>
      <c r="BH76" s="48">
        <v>0</v>
      </c>
      <c r="BI76" s="49">
        <v>0</v>
      </c>
      <c r="BJ76" s="48">
        <v>26</v>
      </c>
      <c r="BK76" s="49">
        <v>96.29629629629629</v>
      </c>
      <c r="BL76" s="48">
        <v>27</v>
      </c>
    </row>
    <row r="77" spans="1:64" ht="15">
      <c r="A77" s="64" t="s">
        <v>269</v>
      </c>
      <c r="B77" s="64" t="s">
        <v>269</v>
      </c>
      <c r="C77" s="65" t="s">
        <v>4954</v>
      </c>
      <c r="D77" s="66">
        <v>3</v>
      </c>
      <c r="E77" s="67" t="s">
        <v>132</v>
      </c>
      <c r="F77" s="68">
        <v>35</v>
      </c>
      <c r="G77" s="65"/>
      <c r="H77" s="69"/>
      <c r="I77" s="70"/>
      <c r="J77" s="70"/>
      <c r="K77" s="34" t="s">
        <v>65</v>
      </c>
      <c r="L77" s="77">
        <v>77</v>
      </c>
      <c r="M77" s="77"/>
      <c r="N77" s="72"/>
      <c r="O77" s="79" t="s">
        <v>176</v>
      </c>
      <c r="P77" s="81">
        <v>43536.23467592592</v>
      </c>
      <c r="Q77" s="79" t="s">
        <v>545</v>
      </c>
      <c r="R77" s="83" t="s">
        <v>675</v>
      </c>
      <c r="S77" s="79" t="s">
        <v>720</v>
      </c>
      <c r="T77" s="79" t="s">
        <v>761</v>
      </c>
      <c r="U77" s="79"/>
      <c r="V77" s="83" t="s">
        <v>928</v>
      </c>
      <c r="W77" s="81">
        <v>43536.23467592592</v>
      </c>
      <c r="X77" s="83" t="s">
        <v>1066</v>
      </c>
      <c r="Y77" s="79">
        <v>43.55662</v>
      </c>
      <c r="Z77" s="79">
        <v>7.01671</v>
      </c>
      <c r="AA77" s="85" t="s">
        <v>1286</v>
      </c>
      <c r="AB77" s="79"/>
      <c r="AC77" s="79" t="b">
        <v>0</v>
      </c>
      <c r="AD77" s="79">
        <v>0</v>
      </c>
      <c r="AE77" s="85" t="s">
        <v>1477</v>
      </c>
      <c r="AF77" s="79" t="b">
        <v>0</v>
      </c>
      <c r="AG77" s="79" t="s">
        <v>1511</v>
      </c>
      <c r="AH77" s="79"/>
      <c r="AI77" s="85" t="s">
        <v>1477</v>
      </c>
      <c r="AJ77" s="79" t="b">
        <v>0</v>
      </c>
      <c r="AK77" s="79">
        <v>0</v>
      </c>
      <c r="AL77" s="85" t="s">
        <v>1477</v>
      </c>
      <c r="AM77" s="79" t="s">
        <v>1542</v>
      </c>
      <c r="AN77" s="79" t="b">
        <v>0</v>
      </c>
      <c r="AO77" s="85" t="s">
        <v>1286</v>
      </c>
      <c r="AP77" s="79" t="s">
        <v>176</v>
      </c>
      <c r="AQ77" s="79">
        <v>0</v>
      </c>
      <c r="AR77" s="79">
        <v>0</v>
      </c>
      <c r="AS77" s="79" t="s">
        <v>1561</v>
      </c>
      <c r="AT77" s="79" t="s">
        <v>1578</v>
      </c>
      <c r="AU77" s="79" t="s">
        <v>1590</v>
      </c>
      <c r="AV77" s="79" t="s">
        <v>1601</v>
      </c>
      <c r="AW77" s="79" t="s">
        <v>1618</v>
      </c>
      <c r="AX77" s="79" t="s">
        <v>1634</v>
      </c>
      <c r="AY77" s="79" t="s">
        <v>1649</v>
      </c>
      <c r="AZ77" s="83" t="s">
        <v>1654</v>
      </c>
      <c r="BA77">
        <v>1</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17</v>
      </c>
      <c r="BK77" s="49">
        <v>100</v>
      </c>
      <c r="BL77" s="48">
        <v>17</v>
      </c>
    </row>
    <row r="78" spans="1:64" ht="15">
      <c r="A78" s="64" t="s">
        <v>270</v>
      </c>
      <c r="B78" s="64" t="s">
        <v>272</v>
      </c>
      <c r="C78" s="65" t="s">
        <v>4954</v>
      </c>
      <c r="D78" s="66">
        <v>3</v>
      </c>
      <c r="E78" s="67" t="s">
        <v>132</v>
      </c>
      <c r="F78" s="68">
        <v>35</v>
      </c>
      <c r="G78" s="65"/>
      <c r="H78" s="69"/>
      <c r="I78" s="70"/>
      <c r="J78" s="70"/>
      <c r="K78" s="34" t="s">
        <v>65</v>
      </c>
      <c r="L78" s="77">
        <v>78</v>
      </c>
      <c r="M78" s="77"/>
      <c r="N78" s="72"/>
      <c r="O78" s="79" t="s">
        <v>492</v>
      </c>
      <c r="P78" s="81">
        <v>43536.26347222222</v>
      </c>
      <c r="Q78" s="79" t="s">
        <v>516</v>
      </c>
      <c r="R78" s="79"/>
      <c r="S78" s="79"/>
      <c r="T78" s="79" t="s">
        <v>750</v>
      </c>
      <c r="U78" s="79"/>
      <c r="V78" s="83" t="s">
        <v>929</v>
      </c>
      <c r="W78" s="81">
        <v>43536.26347222222</v>
      </c>
      <c r="X78" s="83" t="s">
        <v>1067</v>
      </c>
      <c r="Y78" s="79"/>
      <c r="Z78" s="79"/>
      <c r="AA78" s="85" t="s">
        <v>1287</v>
      </c>
      <c r="AB78" s="79"/>
      <c r="AC78" s="79" t="b">
        <v>0</v>
      </c>
      <c r="AD78" s="79">
        <v>0</v>
      </c>
      <c r="AE78" s="85" t="s">
        <v>1477</v>
      </c>
      <c r="AF78" s="79" t="b">
        <v>0</v>
      </c>
      <c r="AG78" s="79" t="s">
        <v>1510</v>
      </c>
      <c r="AH78" s="79"/>
      <c r="AI78" s="85" t="s">
        <v>1477</v>
      </c>
      <c r="AJ78" s="79" t="b">
        <v>0</v>
      </c>
      <c r="AK78" s="79">
        <v>13</v>
      </c>
      <c r="AL78" s="85" t="s">
        <v>1289</v>
      </c>
      <c r="AM78" s="79" t="s">
        <v>1536</v>
      </c>
      <c r="AN78" s="79" t="b">
        <v>0</v>
      </c>
      <c r="AO78" s="85" t="s">
        <v>1289</v>
      </c>
      <c r="AP78" s="79" t="s">
        <v>176</v>
      </c>
      <c r="AQ78" s="79">
        <v>0</v>
      </c>
      <c r="AR78" s="79">
        <v>0</v>
      </c>
      <c r="AS78" s="79"/>
      <c r="AT78" s="79"/>
      <c r="AU78" s="79"/>
      <c r="AV78" s="79"/>
      <c r="AW78" s="79"/>
      <c r="AX78" s="79"/>
      <c r="AY78" s="79"/>
      <c r="AZ78" s="79"/>
      <c r="BA78">
        <v>1</v>
      </c>
      <c r="BB78" s="78" t="str">
        <f>REPLACE(INDEX(GroupVertices[Group],MATCH(Edges[[#This Row],[Vertex 1]],GroupVertices[Vertex],0)),1,1,"")</f>
        <v>10</v>
      </c>
      <c r="BC78" s="78" t="str">
        <f>REPLACE(INDEX(GroupVertices[Group],MATCH(Edges[[#This Row],[Vertex 2]],GroupVertices[Vertex],0)),1,1,"")</f>
        <v>10</v>
      </c>
      <c r="BD78" s="48">
        <v>0</v>
      </c>
      <c r="BE78" s="49">
        <v>0</v>
      </c>
      <c r="BF78" s="48">
        <v>0</v>
      </c>
      <c r="BG78" s="49">
        <v>0</v>
      </c>
      <c r="BH78" s="48">
        <v>0</v>
      </c>
      <c r="BI78" s="49">
        <v>0</v>
      </c>
      <c r="BJ78" s="48">
        <v>21</v>
      </c>
      <c r="BK78" s="49">
        <v>100</v>
      </c>
      <c r="BL78" s="48">
        <v>21</v>
      </c>
    </row>
    <row r="79" spans="1:64" ht="15">
      <c r="A79" s="64" t="s">
        <v>271</v>
      </c>
      <c r="B79" s="64" t="s">
        <v>409</v>
      </c>
      <c r="C79" s="65" t="s">
        <v>4954</v>
      </c>
      <c r="D79" s="66">
        <v>3</v>
      </c>
      <c r="E79" s="67" t="s">
        <v>132</v>
      </c>
      <c r="F79" s="68">
        <v>35</v>
      </c>
      <c r="G79" s="65"/>
      <c r="H79" s="69"/>
      <c r="I79" s="70"/>
      <c r="J79" s="70"/>
      <c r="K79" s="34" t="s">
        <v>65</v>
      </c>
      <c r="L79" s="77">
        <v>79</v>
      </c>
      <c r="M79" s="77"/>
      <c r="N79" s="72"/>
      <c r="O79" s="79" t="s">
        <v>492</v>
      </c>
      <c r="P79" s="81">
        <v>43536.32787037037</v>
      </c>
      <c r="Q79" s="79" t="s">
        <v>546</v>
      </c>
      <c r="R79" s="79"/>
      <c r="S79" s="79"/>
      <c r="T79" s="79" t="s">
        <v>736</v>
      </c>
      <c r="U79" s="79"/>
      <c r="V79" s="83" t="s">
        <v>930</v>
      </c>
      <c r="W79" s="81">
        <v>43536.32787037037</v>
      </c>
      <c r="X79" s="83" t="s">
        <v>1068</v>
      </c>
      <c r="Y79" s="79"/>
      <c r="Z79" s="79"/>
      <c r="AA79" s="85" t="s">
        <v>1288</v>
      </c>
      <c r="AB79" s="79"/>
      <c r="AC79" s="79" t="b">
        <v>0</v>
      </c>
      <c r="AD79" s="79">
        <v>1</v>
      </c>
      <c r="AE79" s="85" t="s">
        <v>1477</v>
      </c>
      <c r="AF79" s="79" t="b">
        <v>0</v>
      </c>
      <c r="AG79" s="79" t="s">
        <v>1513</v>
      </c>
      <c r="AH79" s="79"/>
      <c r="AI79" s="85" t="s">
        <v>1477</v>
      </c>
      <c r="AJ79" s="79" t="b">
        <v>0</v>
      </c>
      <c r="AK79" s="79">
        <v>0</v>
      </c>
      <c r="AL79" s="85" t="s">
        <v>1477</v>
      </c>
      <c r="AM79" s="79" t="s">
        <v>1536</v>
      </c>
      <c r="AN79" s="79" t="b">
        <v>0</v>
      </c>
      <c r="AO79" s="85" t="s">
        <v>1288</v>
      </c>
      <c r="AP79" s="79" t="s">
        <v>176</v>
      </c>
      <c r="AQ79" s="79">
        <v>0</v>
      </c>
      <c r="AR79" s="79">
        <v>0</v>
      </c>
      <c r="AS79" s="79" t="s">
        <v>1562</v>
      </c>
      <c r="AT79" s="79" t="s">
        <v>1579</v>
      </c>
      <c r="AU79" s="79" t="s">
        <v>1591</v>
      </c>
      <c r="AV79" s="79" t="s">
        <v>1602</v>
      </c>
      <c r="AW79" s="79" t="s">
        <v>1619</v>
      </c>
      <c r="AX79" s="79" t="s">
        <v>1635</v>
      </c>
      <c r="AY79" s="79" t="s">
        <v>1649</v>
      </c>
      <c r="AZ79" s="83" t="s">
        <v>1655</v>
      </c>
      <c r="BA79">
        <v>1</v>
      </c>
      <c r="BB79" s="78" t="str">
        <f>REPLACE(INDEX(GroupVertices[Group],MATCH(Edges[[#This Row],[Vertex 1]],GroupVertices[Vertex],0)),1,1,"")</f>
        <v>44</v>
      </c>
      <c r="BC79" s="78" t="str">
        <f>REPLACE(INDEX(GroupVertices[Group],MATCH(Edges[[#This Row],[Vertex 2]],GroupVertices[Vertex],0)),1,1,"")</f>
        <v>44</v>
      </c>
      <c r="BD79" s="48">
        <v>0</v>
      </c>
      <c r="BE79" s="49">
        <v>0</v>
      </c>
      <c r="BF79" s="48">
        <v>0</v>
      </c>
      <c r="BG79" s="49">
        <v>0</v>
      </c>
      <c r="BH79" s="48">
        <v>0</v>
      </c>
      <c r="BI79" s="49">
        <v>0</v>
      </c>
      <c r="BJ79" s="48">
        <v>17</v>
      </c>
      <c r="BK79" s="49">
        <v>100</v>
      </c>
      <c r="BL79" s="48">
        <v>17</v>
      </c>
    </row>
    <row r="80" spans="1:64" ht="15">
      <c r="A80" s="64" t="s">
        <v>272</v>
      </c>
      <c r="B80" s="64" t="s">
        <v>272</v>
      </c>
      <c r="C80" s="65" t="s">
        <v>4954</v>
      </c>
      <c r="D80" s="66">
        <v>3</v>
      </c>
      <c r="E80" s="67" t="s">
        <v>132</v>
      </c>
      <c r="F80" s="68">
        <v>35</v>
      </c>
      <c r="G80" s="65"/>
      <c r="H80" s="69"/>
      <c r="I80" s="70"/>
      <c r="J80" s="70"/>
      <c r="K80" s="34" t="s">
        <v>65</v>
      </c>
      <c r="L80" s="77">
        <v>80</v>
      </c>
      <c r="M80" s="77"/>
      <c r="N80" s="72"/>
      <c r="O80" s="79" t="s">
        <v>176</v>
      </c>
      <c r="P80" s="81">
        <v>43529.936319444445</v>
      </c>
      <c r="Q80" s="79" t="s">
        <v>547</v>
      </c>
      <c r="R80" s="79"/>
      <c r="S80" s="79"/>
      <c r="T80" s="79" t="s">
        <v>762</v>
      </c>
      <c r="U80" s="83" t="s">
        <v>855</v>
      </c>
      <c r="V80" s="83" t="s">
        <v>855</v>
      </c>
      <c r="W80" s="81">
        <v>43529.936319444445</v>
      </c>
      <c r="X80" s="83" t="s">
        <v>1069</v>
      </c>
      <c r="Y80" s="79"/>
      <c r="Z80" s="79"/>
      <c r="AA80" s="85" t="s">
        <v>1289</v>
      </c>
      <c r="AB80" s="79"/>
      <c r="AC80" s="79" t="b">
        <v>0</v>
      </c>
      <c r="AD80" s="79">
        <v>11</v>
      </c>
      <c r="AE80" s="85" t="s">
        <v>1477</v>
      </c>
      <c r="AF80" s="79" t="b">
        <v>0</v>
      </c>
      <c r="AG80" s="79" t="s">
        <v>1510</v>
      </c>
      <c r="AH80" s="79"/>
      <c r="AI80" s="85" t="s">
        <v>1477</v>
      </c>
      <c r="AJ80" s="79" t="b">
        <v>0</v>
      </c>
      <c r="AK80" s="79">
        <v>13</v>
      </c>
      <c r="AL80" s="85" t="s">
        <v>1477</v>
      </c>
      <c r="AM80" s="79" t="s">
        <v>1533</v>
      </c>
      <c r="AN80" s="79" t="b">
        <v>0</v>
      </c>
      <c r="AO80" s="85" t="s">
        <v>1289</v>
      </c>
      <c r="AP80" s="79" t="s">
        <v>1557</v>
      </c>
      <c r="AQ80" s="79">
        <v>0</v>
      </c>
      <c r="AR80" s="79">
        <v>0</v>
      </c>
      <c r="AS80" s="79" t="s">
        <v>1563</v>
      </c>
      <c r="AT80" s="79" t="s">
        <v>1580</v>
      </c>
      <c r="AU80" s="79" t="s">
        <v>1592</v>
      </c>
      <c r="AV80" s="79" t="s">
        <v>1603</v>
      </c>
      <c r="AW80" s="79" t="s">
        <v>1620</v>
      </c>
      <c r="AX80" s="79" t="s">
        <v>1636</v>
      </c>
      <c r="AY80" s="79" t="s">
        <v>1649</v>
      </c>
      <c r="AZ80" s="83" t="s">
        <v>1656</v>
      </c>
      <c r="BA80">
        <v>1</v>
      </c>
      <c r="BB80" s="78" t="str">
        <f>REPLACE(INDEX(GroupVertices[Group],MATCH(Edges[[#This Row],[Vertex 1]],GroupVertices[Vertex],0)),1,1,"")</f>
        <v>10</v>
      </c>
      <c r="BC80" s="78" t="str">
        <f>REPLACE(INDEX(GroupVertices[Group],MATCH(Edges[[#This Row],[Vertex 2]],GroupVertices[Vertex],0)),1,1,"")</f>
        <v>10</v>
      </c>
      <c r="BD80" s="48">
        <v>0</v>
      </c>
      <c r="BE80" s="49">
        <v>0</v>
      </c>
      <c r="BF80" s="48">
        <v>0</v>
      </c>
      <c r="BG80" s="49">
        <v>0</v>
      </c>
      <c r="BH80" s="48">
        <v>0</v>
      </c>
      <c r="BI80" s="49">
        <v>0</v>
      </c>
      <c r="BJ80" s="48">
        <v>31</v>
      </c>
      <c r="BK80" s="49">
        <v>100</v>
      </c>
      <c r="BL80" s="48">
        <v>31</v>
      </c>
    </row>
    <row r="81" spans="1:64" ht="15">
      <c r="A81" s="64" t="s">
        <v>273</v>
      </c>
      <c r="B81" s="64" t="s">
        <v>272</v>
      </c>
      <c r="C81" s="65" t="s">
        <v>4954</v>
      </c>
      <c r="D81" s="66">
        <v>3</v>
      </c>
      <c r="E81" s="67" t="s">
        <v>132</v>
      </c>
      <c r="F81" s="68">
        <v>35</v>
      </c>
      <c r="G81" s="65"/>
      <c r="H81" s="69"/>
      <c r="I81" s="70"/>
      <c r="J81" s="70"/>
      <c r="K81" s="34" t="s">
        <v>65</v>
      </c>
      <c r="L81" s="77">
        <v>81</v>
      </c>
      <c r="M81" s="77"/>
      <c r="N81" s="72"/>
      <c r="O81" s="79" t="s">
        <v>492</v>
      </c>
      <c r="P81" s="81">
        <v>43536.380902777775</v>
      </c>
      <c r="Q81" s="79" t="s">
        <v>516</v>
      </c>
      <c r="R81" s="79"/>
      <c r="S81" s="79"/>
      <c r="T81" s="79" t="s">
        <v>750</v>
      </c>
      <c r="U81" s="79"/>
      <c r="V81" s="83" t="s">
        <v>931</v>
      </c>
      <c r="W81" s="81">
        <v>43536.380902777775</v>
      </c>
      <c r="X81" s="83" t="s">
        <v>1070</v>
      </c>
      <c r="Y81" s="79"/>
      <c r="Z81" s="79"/>
      <c r="AA81" s="85" t="s">
        <v>1290</v>
      </c>
      <c r="AB81" s="79"/>
      <c r="AC81" s="79" t="b">
        <v>0</v>
      </c>
      <c r="AD81" s="79">
        <v>0</v>
      </c>
      <c r="AE81" s="85" t="s">
        <v>1477</v>
      </c>
      <c r="AF81" s="79" t="b">
        <v>0</v>
      </c>
      <c r="AG81" s="79" t="s">
        <v>1510</v>
      </c>
      <c r="AH81" s="79"/>
      <c r="AI81" s="85" t="s">
        <v>1477</v>
      </c>
      <c r="AJ81" s="79" t="b">
        <v>0</v>
      </c>
      <c r="AK81" s="79">
        <v>13</v>
      </c>
      <c r="AL81" s="85" t="s">
        <v>1289</v>
      </c>
      <c r="AM81" s="79" t="s">
        <v>1533</v>
      </c>
      <c r="AN81" s="79" t="b">
        <v>0</v>
      </c>
      <c r="AO81" s="85" t="s">
        <v>1289</v>
      </c>
      <c r="AP81" s="79" t="s">
        <v>176</v>
      </c>
      <c r="AQ81" s="79">
        <v>0</v>
      </c>
      <c r="AR81" s="79">
        <v>0</v>
      </c>
      <c r="AS81" s="79"/>
      <c r="AT81" s="79"/>
      <c r="AU81" s="79"/>
      <c r="AV81" s="79"/>
      <c r="AW81" s="79"/>
      <c r="AX81" s="79"/>
      <c r="AY81" s="79"/>
      <c r="AZ81" s="79"/>
      <c r="BA81">
        <v>1</v>
      </c>
      <c r="BB81" s="78" t="str">
        <f>REPLACE(INDEX(GroupVertices[Group],MATCH(Edges[[#This Row],[Vertex 1]],GroupVertices[Vertex],0)),1,1,"")</f>
        <v>10</v>
      </c>
      <c r="BC81" s="78" t="str">
        <f>REPLACE(INDEX(GroupVertices[Group],MATCH(Edges[[#This Row],[Vertex 2]],GroupVertices[Vertex],0)),1,1,"")</f>
        <v>10</v>
      </c>
      <c r="BD81" s="48">
        <v>0</v>
      </c>
      <c r="BE81" s="49">
        <v>0</v>
      </c>
      <c r="BF81" s="48">
        <v>0</v>
      </c>
      <c r="BG81" s="49">
        <v>0</v>
      </c>
      <c r="BH81" s="48">
        <v>0</v>
      </c>
      <c r="BI81" s="49">
        <v>0</v>
      </c>
      <c r="BJ81" s="48">
        <v>21</v>
      </c>
      <c r="BK81" s="49">
        <v>100</v>
      </c>
      <c r="BL81" s="48">
        <v>21</v>
      </c>
    </row>
    <row r="82" spans="1:64" ht="15">
      <c r="A82" s="64" t="s">
        <v>274</v>
      </c>
      <c r="B82" s="64" t="s">
        <v>255</v>
      </c>
      <c r="C82" s="65" t="s">
        <v>4954</v>
      </c>
      <c r="D82" s="66">
        <v>3</v>
      </c>
      <c r="E82" s="67" t="s">
        <v>132</v>
      </c>
      <c r="F82" s="68">
        <v>35</v>
      </c>
      <c r="G82" s="65"/>
      <c r="H82" s="69"/>
      <c r="I82" s="70"/>
      <c r="J82" s="70"/>
      <c r="K82" s="34" t="s">
        <v>65</v>
      </c>
      <c r="L82" s="77">
        <v>82</v>
      </c>
      <c r="M82" s="77"/>
      <c r="N82" s="72"/>
      <c r="O82" s="79" t="s">
        <v>492</v>
      </c>
      <c r="P82" s="81">
        <v>43536.40725694445</v>
      </c>
      <c r="Q82" s="79" t="s">
        <v>548</v>
      </c>
      <c r="R82" s="79"/>
      <c r="S82" s="79"/>
      <c r="T82" s="79" t="s">
        <v>736</v>
      </c>
      <c r="U82" s="79"/>
      <c r="V82" s="83" t="s">
        <v>932</v>
      </c>
      <c r="W82" s="81">
        <v>43536.40725694445</v>
      </c>
      <c r="X82" s="83" t="s">
        <v>1071</v>
      </c>
      <c r="Y82" s="79"/>
      <c r="Z82" s="79"/>
      <c r="AA82" s="85" t="s">
        <v>1291</v>
      </c>
      <c r="AB82" s="79"/>
      <c r="AC82" s="79" t="b">
        <v>0</v>
      </c>
      <c r="AD82" s="79">
        <v>3</v>
      </c>
      <c r="AE82" s="85" t="s">
        <v>1477</v>
      </c>
      <c r="AF82" s="79" t="b">
        <v>0</v>
      </c>
      <c r="AG82" s="79" t="s">
        <v>1508</v>
      </c>
      <c r="AH82" s="79"/>
      <c r="AI82" s="85" t="s">
        <v>1477</v>
      </c>
      <c r="AJ82" s="79" t="b">
        <v>0</v>
      </c>
      <c r="AK82" s="79">
        <v>0</v>
      </c>
      <c r="AL82" s="85" t="s">
        <v>1477</v>
      </c>
      <c r="AM82" s="79" t="s">
        <v>1534</v>
      </c>
      <c r="AN82" s="79" t="b">
        <v>0</v>
      </c>
      <c r="AO82" s="85" t="s">
        <v>1291</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v>0</v>
      </c>
      <c r="BE82" s="49">
        <v>0</v>
      </c>
      <c r="BF82" s="48">
        <v>1</v>
      </c>
      <c r="BG82" s="49">
        <v>4</v>
      </c>
      <c r="BH82" s="48">
        <v>0</v>
      </c>
      <c r="BI82" s="49">
        <v>0</v>
      </c>
      <c r="BJ82" s="48">
        <v>24</v>
      </c>
      <c r="BK82" s="49">
        <v>96</v>
      </c>
      <c r="BL82" s="48">
        <v>25</v>
      </c>
    </row>
    <row r="83" spans="1:64" ht="15">
      <c r="A83" s="64" t="s">
        <v>275</v>
      </c>
      <c r="B83" s="64" t="s">
        <v>275</v>
      </c>
      <c r="C83" s="65" t="s">
        <v>4954</v>
      </c>
      <c r="D83" s="66">
        <v>3</v>
      </c>
      <c r="E83" s="67" t="s">
        <v>132</v>
      </c>
      <c r="F83" s="68">
        <v>35</v>
      </c>
      <c r="G83" s="65"/>
      <c r="H83" s="69"/>
      <c r="I83" s="70"/>
      <c r="J83" s="70"/>
      <c r="K83" s="34" t="s">
        <v>65</v>
      </c>
      <c r="L83" s="77">
        <v>83</v>
      </c>
      <c r="M83" s="77"/>
      <c r="N83" s="72"/>
      <c r="O83" s="79" t="s">
        <v>176</v>
      </c>
      <c r="P83" s="81">
        <v>43418.855104166665</v>
      </c>
      <c r="Q83" s="79" t="s">
        <v>549</v>
      </c>
      <c r="R83" s="83" t="s">
        <v>676</v>
      </c>
      <c r="S83" s="79" t="s">
        <v>721</v>
      </c>
      <c r="T83" s="79" t="s">
        <v>763</v>
      </c>
      <c r="U83" s="83" t="s">
        <v>856</v>
      </c>
      <c r="V83" s="83" t="s">
        <v>856</v>
      </c>
      <c r="W83" s="81">
        <v>43418.855104166665</v>
      </c>
      <c r="X83" s="83" t="s">
        <v>1072</v>
      </c>
      <c r="Y83" s="79"/>
      <c r="Z83" s="79"/>
      <c r="AA83" s="85" t="s">
        <v>1292</v>
      </c>
      <c r="AB83" s="79"/>
      <c r="AC83" s="79" t="b">
        <v>0</v>
      </c>
      <c r="AD83" s="79">
        <v>7</v>
      </c>
      <c r="AE83" s="85" t="s">
        <v>1477</v>
      </c>
      <c r="AF83" s="79" t="b">
        <v>0</v>
      </c>
      <c r="AG83" s="79" t="s">
        <v>1508</v>
      </c>
      <c r="AH83" s="79"/>
      <c r="AI83" s="85" t="s">
        <v>1477</v>
      </c>
      <c r="AJ83" s="79" t="b">
        <v>0</v>
      </c>
      <c r="AK83" s="79">
        <v>3</v>
      </c>
      <c r="AL83" s="85" t="s">
        <v>1477</v>
      </c>
      <c r="AM83" s="79" t="s">
        <v>1534</v>
      </c>
      <c r="AN83" s="79" t="b">
        <v>0</v>
      </c>
      <c r="AO83" s="85" t="s">
        <v>1292</v>
      </c>
      <c r="AP83" s="79" t="s">
        <v>1557</v>
      </c>
      <c r="AQ83" s="79">
        <v>0</v>
      </c>
      <c r="AR83" s="79">
        <v>0</v>
      </c>
      <c r="AS83" s="79"/>
      <c r="AT83" s="79"/>
      <c r="AU83" s="79"/>
      <c r="AV83" s="79"/>
      <c r="AW83" s="79"/>
      <c r="AX83" s="79"/>
      <c r="AY83" s="79"/>
      <c r="AZ83" s="79"/>
      <c r="BA83">
        <v>1</v>
      </c>
      <c r="BB83" s="78" t="str">
        <f>REPLACE(INDEX(GroupVertices[Group],MATCH(Edges[[#This Row],[Vertex 1]],GroupVertices[Vertex],0)),1,1,"")</f>
        <v>43</v>
      </c>
      <c r="BC83" s="78" t="str">
        <f>REPLACE(INDEX(GroupVertices[Group],MATCH(Edges[[#This Row],[Vertex 2]],GroupVertices[Vertex],0)),1,1,"")</f>
        <v>43</v>
      </c>
      <c r="BD83" s="48">
        <v>1</v>
      </c>
      <c r="BE83" s="49">
        <v>2.6315789473684212</v>
      </c>
      <c r="BF83" s="48">
        <v>0</v>
      </c>
      <c r="BG83" s="49">
        <v>0</v>
      </c>
      <c r="BH83" s="48">
        <v>0</v>
      </c>
      <c r="BI83" s="49">
        <v>0</v>
      </c>
      <c r="BJ83" s="48">
        <v>37</v>
      </c>
      <c r="BK83" s="49">
        <v>97.36842105263158</v>
      </c>
      <c r="BL83" s="48">
        <v>38</v>
      </c>
    </row>
    <row r="84" spans="1:64" ht="15">
      <c r="A84" s="64" t="s">
        <v>276</v>
      </c>
      <c r="B84" s="64" t="s">
        <v>275</v>
      </c>
      <c r="C84" s="65" t="s">
        <v>4954</v>
      </c>
      <c r="D84" s="66">
        <v>3</v>
      </c>
      <c r="E84" s="67" t="s">
        <v>132</v>
      </c>
      <c r="F84" s="68">
        <v>35</v>
      </c>
      <c r="G84" s="65"/>
      <c r="H84" s="69"/>
      <c r="I84" s="70"/>
      <c r="J84" s="70"/>
      <c r="K84" s="34" t="s">
        <v>65</v>
      </c>
      <c r="L84" s="77">
        <v>84</v>
      </c>
      <c r="M84" s="77"/>
      <c r="N84" s="72"/>
      <c r="O84" s="79" t="s">
        <v>492</v>
      </c>
      <c r="P84" s="81">
        <v>43536.40956018519</v>
      </c>
      <c r="Q84" s="79" t="s">
        <v>550</v>
      </c>
      <c r="R84" s="79"/>
      <c r="S84" s="79"/>
      <c r="T84" s="79"/>
      <c r="U84" s="79"/>
      <c r="V84" s="83" t="s">
        <v>933</v>
      </c>
      <c r="W84" s="81">
        <v>43536.40956018519</v>
      </c>
      <c r="X84" s="83" t="s">
        <v>1073</v>
      </c>
      <c r="Y84" s="79"/>
      <c r="Z84" s="79"/>
      <c r="AA84" s="85" t="s">
        <v>1293</v>
      </c>
      <c r="AB84" s="79"/>
      <c r="AC84" s="79" t="b">
        <v>0</v>
      </c>
      <c r="AD84" s="79">
        <v>0</v>
      </c>
      <c r="AE84" s="85" t="s">
        <v>1477</v>
      </c>
      <c r="AF84" s="79" t="b">
        <v>0</v>
      </c>
      <c r="AG84" s="79" t="s">
        <v>1508</v>
      </c>
      <c r="AH84" s="79"/>
      <c r="AI84" s="85" t="s">
        <v>1477</v>
      </c>
      <c r="AJ84" s="79" t="b">
        <v>0</v>
      </c>
      <c r="AK84" s="79">
        <v>3</v>
      </c>
      <c r="AL84" s="85" t="s">
        <v>1292</v>
      </c>
      <c r="AM84" s="79" t="s">
        <v>1536</v>
      </c>
      <c r="AN84" s="79" t="b">
        <v>0</v>
      </c>
      <c r="AO84" s="85" t="s">
        <v>1292</v>
      </c>
      <c r="AP84" s="79" t="s">
        <v>176</v>
      </c>
      <c r="AQ84" s="79">
        <v>0</v>
      </c>
      <c r="AR84" s="79">
        <v>0</v>
      </c>
      <c r="AS84" s="79"/>
      <c r="AT84" s="79"/>
      <c r="AU84" s="79"/>
      <c r="AV84" s="79"/>
      <c r="AW84" s="79"/>
      <c r="AX84" s="79"/>
      <c r="AY84" s="79"/>
      <c r="AZ84" s="79"/>
      <c r="BA84">
        <v>1</v>
      </c>
      <c r="BB84" s="78" t="str">
        <f>REPLACE(INDEX(GroupVertices[Group],MATCH(Edges[[#This Row],[Vertex 1]],GroupVertices[Vertex],0)),1,1,"")</f>
        <v>43</v>
      </c>
      <c r="BC84" s="78" t="str">
        <f>REPLACE(INDEX(GroupVertices[Group],MATCH(Edges[[#This Row],[Vertex 2]],GroupVertices[Vertex],0)),1,1,"")</f>
        <v>43</v>
      </c>
      <c r="BD84" s="48">
        <v>1</v>
      </c>
      <c r="BE84" s="49">
        <v>3.5714285714285716</v>
      </c>
      <c r="BF84" s="48">
        <v>0</v>
      </c>
      <c r="BG84" s="49">
        <v>0</v>
      </c>
      <c r="BH84" s="48">
        <v>0</v>
      </c>
      <c r="BI84" s="49">
        <v>0</v>
      </c>
      <c r="BJ84" s="48">
        <v>27</v>
      </c>
      <c r="BK84" s="49">
        <v>96.42857142857143</v>
      </c>
      <c r="BL84" s="48">
        <v>28</v>
      </c>
    </row>
    <row r="85" spans="1:64" ht="15">
      <c r="A85" s="64" t="s">
        <v>277</v>
      </c>
      <c r="B85" s="64" t="s">
        <v>410</v>
      </c>
      <c r="C85" s="65" t="s">
        <v>4954</v>
      </c>
      <c r="D85" s="66">
        <v>3</v>
      </c>
      <c r="E85" s="67" t="s">
        <v>132</v>
      </c>
      <c r="F85" s="68">
        <v>35</v>
      </c>
      <c r="G85" s="65"/>
      <c r="H85" s="69"/>
      <c r="I85" s="70"/>
      <c r="J85" s="70"/>
      <c r="K85" s="34" t="s">
        <v>65</v>
      </c>
      <c r="L85" s="77">
        <v>85</v>
      </c>
      <c r="M85" s="77"/>
      <c r="N85" s="72"/>
      <c r="O85" s="79" t="s">
        <v>493</v>
      </c>
      <c r="P85" s="81">
        <v>43536.49388888889</v>
      </c>
      <c r="Q85" s="79" t="s">
        <v>551</v>
      </c>
      <c r="R85" s="79"/>
      <c r="S85" s="79"/>
      <c r="T85" s="79" t="s">
        <v>736</v>
      </c>
      <c r="U85" s="79"/>
      <c r="V85" s="83" t="s">
        <v>934</v>
      </c>
      <c r="W85" s="81">
        <v>43536.49388888889</v>
      </c>
      <c r="X85" s="83" t="s">
        <v>1074</v>
      </c>
      <c r="Y85" s="79"/>
      <c r="Z85" s="79"/>
      <c r="AA85" s="85" t="s">
        <v>1294</v>
      </c>
      <c r="AB85" s="85" t="s">
        <v>1458</v>
      </c>
      <c r="AC85" s="79" t="b">
        <v>0</v>
      </c>
      <c r="AD85" s="79">
        <v>0</v>
      </c>
      <c r="AE85" s="85" t="s">
        <v>1489</v>
      </c>
      <c r="AF85" s="79" t="b">
        <v>0</v>
      </c>
      <c r="AG85" s="79" t="s">
        <v>1508</v>
      </c>
      <c r="AH85" s="79"/>
      <c r="AI85" s="85" t="s">
        <v>1477</v>
      </c>
      <c r="AJ85" s="79" t="b">
        <v>0</v>
      </c>
      <c r="AK85" s="79">
        <v>0</v>
      </c>
      <c r="AL85" s="85" t="s">
        <v>1477</v>
      </c>
      <c r="AM85" s="79" t="s">
        <v>1536</v>
      </c>
      <c r="AN85" s="79" t="b">
        <v>0</v>
      </c>
      <c r="AO85" s="85" t="s">
        <v>1458</v>
      </c>
      <c r="AP85" s="79" t="s">
        <v>176</v>
      </c>
      <c r="AQ85" s="79">
        <v>0</v>
      </c>
      <c r="AR85" s="79">
        <v>0</v>
      </c>
      <c r="AS85" s="79"/>
      <c r="AT85" s="79"/>
      <c r="AU85" s="79"/>
      <c r="AV85" s="79"/>
      <c r="AW85" s="79"/>
      <c r="AX85" s="79"/>
      <c r="AY85" s="79"/>
      <c r="AZ85" s="79"/>
      <c r="BA85">
        <v>1</v>
      </c>
      <c r="BB85" s="78" t="str">
        <f>REPLACE(INDEX(GroupVertices[Group],MATCH(Edges[[#This Row],[Vertex 1]],GroupVertices[Vertex],0)),1,1,"")</f>
        <v>42</v>
      </c>
      <c r="BC85" s="78" t="str">
        <f>REPLACE(INDEX(GroupVertices[Group],MATCH(Edges[[#This Row],[Vertex 2]],GroupVertices[Vertex],0)),1,1,"")</f>
        <v>42</v>
      </c>
      <c r="BD85" s="48">
        <v>0</v>
      </c>
      <c r="BE85" s="49">
        <v>0</v>
      </c>
      <c r="BF85" s="48">
        <v>0</v>
      </c>
      <c r="BG85" s="49">
        <v>0</v>
      </c>
      <c r="BH85" s="48">
        <v>0</v>
      </c>
      <c r="BI85" s="49">
        <v>0</v>
      </c>
      <c r="BJ85" s="48">
        <v>10</v>
      </c>
      <c r="BK85" s="49">
        <v>100</v>
      </c>
      <c r="BL85" s="48">
        <v>10</v>
      </c>
    </row>
    <row r="86" spans="1:64" ht="15">
      <c r="A86" s="64" t="s">
        <v>278</v>
      </c>
      <c r="B86" s="64" t="s">
        <v>411</v>
      </c>
      <c r="C86" s="65" t="s">
        <v>4954</v>
      </c>
      <c r="D86" s="66">
        <v>3</v>
      </c>
      <c r="E86" s="67" t="s">
        <v>132</v>
      </c>
      <c r="F86" s="68">
        <v>35</v>
      </c>
      <c r="G86" s="65"/>
      <c r="H86" s="69"/>
      <c r="I86" s="70"/>
      <c r="J86" s="70"/>
      <c r="K86" s="34" t="s">
        <v>65</v>
      </c>
      <c r="L86" s="77">
        <v>86</v>
      </c>
      <c r="M86" s="77"/>
      <c r="N86" s="72"/>
      <c r="O86" s="79" t="s">
        <v>492</v>
      </c>
      <c r="P86" s="81">
        <v>43536.52701388889</v>
      </c>
      <c r="Q86" s="79" t="s">
        <v>552</v>
      </c>
      <c r="R86" s="79"/>
      <c r="S86" s="79"/>
      <c r="T86" s="79" t="s">
        <v>736</v>
      </c>
      <c r="U86" s="79"/>
      <c r="V86" s="83" t="s">
        <v>935</v>
      </c>
      <c r="W86" s="81">
        <v>43536.52701388889</v>
      </c>
      <c r="X86" s="83" t="s">
        <v>1075</v>
      </c>
      <c r="Y86" s="79"/>
      <c r="Z86" s="79"/>
      <c r="AA86" s="85" t="s">
        <v>1295</v>
      </c>
      <c r="AB86" s="79"/>
      <c r="AC86" s="79" t="b">
        <v>0</v>
      </c>
      <c r="AD86" s="79">
        <v>0</v>
      </c>
      <c r="AE86" s="85" t="s">
        <v>1477</v>
      </c>
      <c r="AF86" s="79" t="b">
        <v>0</v>
      </c>
      <c r="AG86" s="79" t="s">
        <v>1508</v>
      </c>
      <c r="AH86" s="79"/>
      <c r="AI86" s="85" t="s">
        <v>1477</v>
      </c>
      <c r="AJ86" s="79" t="b">
        <v>0</v>
      </c>
      <c r="AK86" s="79">
        <v>199</v>
      </c>
      <c r="AL86" s="85" t="s">
        <v>1228</v>
      </c>
      <c r="AM86" s="79" t="s">
        <v>1533</v>
      </c>
      <c r="AN86" s="79" t="b">
        <v>0</v>
      </c>
      <c r="AO86" s="85" t="s">
        <v>1228</v>
      </c>
      <c r="AP86" s="79" t="s">
        <v>176</v>
      </c>
      <c r="AQ86" s="79">
        <v>0</v>
      </c>
      <c r="AR86" s="79">
        <v>0</v>
      </c>
      <c r="AS86" s="79"/>
      <c r="AT86" s="79"/>
      <c r="AU86" s="79"/>
      <c r="AV86" s="79"/>
      <c r="AW86" s="79"/>
      <c r="AX86" s="79"/>
      <c r="AY86" s="79"/>
      <c r="AZ86" s="79"/>
      <c r="BA86">
        <v>1</v>
      </c>
      <c r="BB86" s="78" t="str">
        <f>REPLACE(INDEX(GroupVertices[Group],MATCH(Edges[[#This Row],[Vertex 1]],GroupVertices[Vertex],0)),1,1,"")</f>
        <v>15</v>
      </c>
      <c r="BC86" s="78" t="str">
        <f>REPLACE(INDEX(GroupVertices[Group],MATCH(Edges[[#This Row],[Vertex 2]],GroupVertices[Vertex],0)),1,1,"")</f>
        <v>15</v>
      </c>
      <c r="BD86" s="48">
        <v>1</v>
      </c>
      <c r="BE86" s="49">
        <v>4</v>
      </c>
      <c r="BF86" s="48">
        <v>0</v>
      </c>
      <c r="BG86" s="49">
        <v>0</v>
      </c>
      <c r="BH86" s="48">
        <v>0</v>
      </c>
      <c r="BI86" s="49">
        <v>0</v>
      </c>
      <c r="BJ86" s="48">
        <v>24</v>
      </c>
      <c r="BK86" s="49">
        <v>96</v>
      </c>
      <c r="BL86" s="48">
        <v>25</v>
      </c>
    </row>
    <row r="87" spans="1:64" ht="15">
      <c r="A87" s="64" t="s">
        <v>278</v>
      </c>
      <c r="B87" s="64" t="s">
        <v>213</v>
      </c>
      <c r="C87" s="65" t="s">
        <v>4954</v>
      </c>
      <c r="D87" s="66">
        <v>3</v>
      </c>
      <c r="E87" s="67" t="s">
        <v>132</v>
      </c>
      <c r="F87" s="68">
        <v>35</v>
      </c>
      <c r="G87" s="65"/>
      <c r="H87" s="69"/>
      <c r="I87" s="70"/>
      <c r="J87" s="70"/>
      <c r="K87" s="34" t="s">
        <v>65</v>
      </c>
      <c r="L87" s="77">
        <v>87</v>
      </c>
      <c r="M87" s="77"/>
      <c r="N87" s="72"/>
      <c r="O87" s="79" t="s">
        <v>492</v>
      </c>
      <c r="P87" s="81">
        <v>43536.52701388889</v>
      </c>
      <c r="Q87" s="79" t="s">
        <v>552</v>
      </c>
      <c r="R87" s="79"/>
      <c r="S87" s="79"/>
      <c r="T87" s="79" t="s">
        <v>736</v>
      </c>
      <c r="U87" s="79"/>
      <c r="V87" s="83" t="s">
        <v>935</v>
      </c>
      <c r="W87" s="81">
        <v>43536.52701388889</v>
      </c>
      <c r="X87" s="83" t="s">
        <v>1075</v>
      </c>
      <c r="Y87" s="79"/>
      <c r="Z87" s="79"/>
      <c r="AA87" s="85" t="s">
        <v>1295</v>
      </c>
      <c r="AB87" s="79"/>
      <c r="AC87" s="79" t="b">
        <v>0</v>
      </c>
      <c r="AD87" s="79">
        <v>0</v>
      </c>
      <c r="AE87" s="85" t="s">
        <v>1477</v>
      </c>
      <c r="AF87" s="79" t="b">
        <v>0</v>
      </c>
      <c r="AG87" s="79" t="s">
        <v>1508</v>
      </c>
      <c r="AH87" s="79"/>
      <c r="AI87" s="85" t="s">
        <v>1477</v>
      </c>
      <c r="AJ87" s="79" t="b">
        <v>0</v>
      </c>
      <c r="AK87" s="79">
        <v>199</v>
      </c>
      <c r="AL87" s="85" t="s">
        <v>1228</v>
      </c>
      <c r="AM87" s="79" t="s">
        <v>1533</v>
      </c>
      <c r="AN87" s="79" t="b">
        <v>0</v>
      </c>
      <c r="AO87" s="85" t="s">
        <v>1228</v>
      </c>
      <c r="AP87" s="79" t="s">
        <v>176</v>
      </c>
      <c r="AQ87" s="79">
        <v>0</v>
      </c>
      <c r="AR87" s="79">
        <v>0</v>
      </c>
      <c r="AS87" s="79"/>
      <c r="AT87" s="79"/>
      <c r="AU87" s="79"/>
      <c r="AV87" s="79"/>
      <c r="AW87" s="79"/>
      <c r="AX87" s="79"/>
      <c r="AY87" s="79"/>
      <c r="AZ87" s="79"/>
      <c r="BA87">
        <v>1</v>
      </c>
      <c r="BB87" s="78" t="str">
        <f>REPLACE(INDEX(GroupVertices[Group],MATCH(Edges[[#This Row],[Vertex 1]],GroupVertices[Vertex],0)),1,1,"")</f>
        <v>15</v>
      </c>
      <c r="BC87" s="78" t="str">
        <f>REPLACE(INDEX(GroupVertices[Group],MATCH(Edges[[#This Row],[Vertex 2]],GroupVertices[Vertex],0)),1,1,"")</f>
        <v>15</v>
      </c>
      <c r="BD87" s="48"/>
      <c r="BE87" s="49"/>
      <c r="BF87" s="48"/>
      <c r="BG87" s="49"/>
      <c r="BH87" s="48"/>
      <c r="BI87" s="49"/>
      <c r="BJ87" s="48"/>
      <c r="BK87" s="49"/>
      <c r="BL87" s="48"/>
    </row>
    <row r="88" spans="1:64" ht="15">
      <c r="A88" s="64" t="s">
        <v>279</v>
      </c>
      <c r="B88" s="64" t="s">
        <v>280</v>
      </c>
      <c r="C88" s="65" t="s">
        <v>4954</v>
      </c>
      <c r="D88" s="66">
        <v>3</v>
      </c>
      <c r="E88" s="67" t="s">
        <v>132</v>
      </c>
      <c r="F88" s="68">
        <v>35</v>
      </c>
      <c r="G88" s="65"/>
      <c r="H88" s="69"/>
      <c r="I88" s="70"/>
      <c r="J88" s="70"/>
      <c r="K88" s="34" t="s">
        <v>66</v>
      </c>
      <c r="L88" s="77">
        <v>88</v>
      </c>
      <c r="M88" s="77"/>
      <c r="N88" s="72"/>
      <c r="O88" s="79" t="s">
        <v>492</v>
      </c>
      <c r="P88" s="81">
        <v>43536.512708333335</v>
      </c>
      <c r="Q88" s="79" t="s">
        <v>553</v>
      </c>
      <c r="R88" s="83" t="s">
        <v>677</v>
      </c>
      <c r="S88" s="79" t="s">
        <v>716</v>
      </c>
      <c r="T88" s="79" t="s">
        <v>764</v>
      </c>
      <c r="U88" s="83" t="s">
        <v>857</v>
      </c>
      <c r="V88" s="83" t="s">
        <v>857</v>
      </c>
      <c r="W88" s="81">
        <v>43536.512708333335</v>
      </c>
      <c r="X88" s="83" t="s">
        <v>1076</v>
      </c>
      <c r="Y88" s="79"/>
      <c r="Z88" s="79"/>
      <c r="AA88" s="85" t="s">
        <v>1296</v>
      </c>
      <c r="AB88" s="79"/>
      <c r="AC88" s="79" t="b">
        <v>0</v>
      </c>
      <c r="AD88" s="79">
        <v>0</v>
      </c>
      <c r="AE88" s="85" t="s">
        <v>1477</v>
      </c>
      <c r="AF88" s="79" t="b">
        <v>0</v>
      </c>
      <c r="AG88" s="79" t="s">
        <v>1508</v>
      </c>
      <c r="AH88" s="79"/>
      <c r="AI88" s="85" t="s">
        <v>1477</v>
      </c>
      <c r="AJ88" s="79" t="b">
        <v>0</v>
      </c>
      <c r="AK88" s="79">
        <v>0</v>
      </c>
      <c r="AL88" s="85" t="s">
        <v>1477</v>
      </c>
      <c r="AM88" s="79" t="s">
        <v>1534</v>
      </c>
      <c r="AN88" s="79" t="b">
        <v>0</v>
      </c>
      <c r="AO88" s="85" t="s">
        <v>1296</v>
      </c>
      <c r="AP88" s="79" t="s">
        <v>176</v>
      </c>
      <c r="AQ88" s="79">
        <v>0</v>
      </c>
      <c r="AR88" s="79">
        <v>0</v>
      </c>
      <c r="AS88" s="79"/>
      <c r="AT88" s="79"/>
      <c r="AU88" s="79"/>
      <c r="AV88" s="79"/>
      <c r="AW88" s="79"/>
      <c r="AX88" s="79"/>
      <c r="AY88" s="79"/>
      <c r="AZ88" s="79"/>
      <c r="BA88">
        <v>1</v>
      </c>
      <c r="BB88" s="78" t="str">
        <f>REPLACE(INDEX(GroupVertices[Group],MATCH(Edges[[#This Row],[Vertex 1]],GroupVertices[Vertex],0)),1,1,"")</f>
        <v>41</v>
      </c>
      <c r="BC88" s="78" t="str">
        <f>REPLACE(INDEX(GroupVertices[Group],MATCH(Edges[[#This Row],[Vertex 2]],GroupVertices[Vertex],0)),1,1,"")</f>
        <v>41</v>
      </c>
      <c r="BD88" s="48">
        <v>0</v>
      </c>
      <c r="BE88" s="49">
        <v>0</v>
      </c>
      <c r="BF88" s="48">
        <v>0</v>
      </c>
      <c r="BG88" s="49">
        <v>0</v>
      </c>
      <c r="BH88" s="48">
        <v>0</v>
      </c>
      <c r="BI88" s="49">
        <v>0</v>
      </c>
      <c r="BJ88" s="48">
        <v>21</v>
      </c>
      <c r="BK88" s="49">
        <v>100</v>
      </c>
      <c r="BL88" s="48">
        <v>21</v>
      </c>
    </row>
    <row r="89" spans="1:64" ht="15">
      <c r="A89" s="64" t="s">
        <v>280</v>
      </c>
      <c r="B89" s="64" t="s">
        <v>279</v>
      </c>
      <c r="C89" s="65" t="s">
        <v>4954</v>
      </c>
      <c r="D89" s="66">
        <v>3</v>
      </c>
      <c r="E89" s="67" t="s">
        <v>132</v>
      </c>
      <c r="F89" s="68">
        <v>35</v>
      </c>
      <c r="G89" s="65"/>
      <c r="H89" s="69"/>
      <c r="I89" s="70"/>
      <c r="J89" s="70"/>
      <c r="K89" s="34" t="s">
        <v>66</v>
      </c>
      <c r="L89" s="77">
        <v>89</v>
      </c>
      <c r="M89" s="77"/>
      <c r="N89" s="72"/>
      <c r="O89" s="79" t="s">
        <v>492</v>
      </c>
      <c r="P89" s="81">
        <v>43536.60289351852</v>
      </c>
      <c r="Q89" s="79" t="s">
        <v>554</v>
      </c>
      <c r="R89" s="83" t="s">
        <v>677</v>
      </c>
      <c r="S89" s="79" t="s">
        <v>716</v>
      </c>
      <c r="T89" s="79"/>
      <c r="U89" s="79"/>
      <c r="V89" s="83" t="s">
        <v>936</v>
      </c>
      <c r="W89" s="81">
        <v>43536.60289351852</v>
      </c>
      <c r="X89" s="83" t="s">
        <v>1077</v>
      </c>
      <c r="Y89" s="79"/>
      <c r="Z89" s="79"/>
      <c r="AA89" s="85" t="s">
        <v>1297</v>
      </c>
      <c r="AB89" s="79"/>
      <c r="AC89" s="79" t="b">
        <v>0</v>
      </c>
      <c r="AD89" s="79">
        <v>0</v>
      </c>
      <c r="AE89" s="85" t="s">
        <v>1477</v>
      </c>
      <c r="AF89" s="79" t="b">
        <v>0</v>
      </c>
      <c r="AG89" s="79" t="s">
        <v>1508</v>
      </c>
      <c r="AH89" s="79"/>
      <c r="AI89" s="85" t="s">
        <v>1477</v>
      </c>
      <c r="AJ89" s="79" t="b">
        <v>0</v>
      </c>
      <c r="AK89" s="79">
        <v>1</v>
      </c>
      <c r="AL89" s="85" t="s">
        <v>1296</v>
      </c>
      <c r="AM89" s="79" t="s">
        <v>1536</v>
      </c>
      <c r="AN89" s="79" t="b">
        <v>0</v>
      </c>
      <c r="AO89" s="85" t="s">
        <v>1296</v>
      </c>
      <c r="AP89" s="79" t="s">
        <v>176</v>
      </c>
      <c r="AQ89" s="79">
        <v>0</v>
      </c>
      <c r="AR89" s="79">
        <v>0</v>
      </c>
      <c r="AS89" s="79"/>
      <c r="AT89" s="79"/>
      <c r="AU89" s="79"/>
      <c r="AV89" s="79"/>
      <c r="AW89" s="79"/>
      <c r="AX89" s="79"/>
      <c r="AY89" s="79"/>
      <c r="AZ89" s="79"/>
      <c r="BA89">
        <v>1</v>
      </c>
      <c r="BB89" s="78" t="str">
        <f>REPLACE(INDEX(GroupVertices[Group],MATCH(Edges[[#This Row],[Vertex 1]],GroupVertices[Vertex],0)),1,1,"")</f>
        <v>41</v>
      </c>
      <c r="BC89" s="78" t="str">
        <f>REPLACE(INDEX(GroupVertices[Group],MATCH(Edges[[#This Row],[Vertex 2]],GroupVertices[Vertex],0)),1,1,"")</f>
        <v>41</v>
      </c>
      <c r="BD89" s="48">
        <v>0</v>
      </c>
      <c r="BE89" s="49">
        <v>0</v>
      </c>
      <c r="BF89" s="48">
        <v>0</v>
      </c>
      <c r="BG89" s="49">
        <v>0</v>
      </c>
      <c r="BH89" s="48">
        <v>0</v>
      </c>
      <c r="BI89" s="49">
        <v>0</v>
      </c>
      <c r="BJ89" s="48">
        <v>18</v>
      </c>
      <c r="BK89" s="49">
        <v>100</v>
      </c>
      <c r="BL89" s="48">
        <v>18</v>
      </c>
    </row>
    <row r="90" spans="1:64" ht="15">
      <c r="A90" s="64" t="s">
        <v>281</v>
      </c>
      <c r="B90" s="64" t="s">
        <v>281</v>
      </c>
      <c r="C90" s="65" t="s">
        <v>4954</v>
      </c>
      <c r="D90" s="66">
        <v>3</v>
      </c>
      <c r="E90" s="67" t="s">
        <v>132</v>
      </c>
      <c r="F90" s="68">
        <v>35</v>
      </c>
      <c r="G90" s="65"/>
      <c r="H90" s="69"/>
      <c r="I90" s="70"/>
      <c r="J90" s="70"/>
      <c r="K90" s="34" t="s">
        <v>65</v>
      </c>
      <c r="L90" s="77">
        <v>90</v>
      </c>
      <c r="M90" s="77"/>
      <c r="N90" s="72"/>
      <c r="O90" s="79" t="s">
        <v>176</v>
      </c>
      <c r="P90" s="81">
        <v>43536.60973379629</v>
      </c>
      <c r="Q90" s="79" t="s">
        <v>555</v>
      </c>
      <c r="R90" s="83" t="s">
        <v>678</v>
      </c>
      <c r="S90" s="79" t="s">
        <v>718</v>
      </c>
      <c r="T90" s="79" t="s">
        <v>765</v>
      </c>
      <c r="U90" s="79"/>
      <c r="V90" s="83" t="s">
        <v>937</v>
      </c>
      <c r="W90" s="81">
        <v>43536.60973379629</v>
      </c>
      <c r="X90" s="83" t="s">
        <v>1078</v>
      </c>
      <c r="Y90" s="79"/>
      <c r="Z90" s="79"/>
      <c r="AA90" s="85" t="s">
        <v>1298</v>
      </c>
      <c r="AB90" s="79"/>
      <c r="AC90" s="79" t="b">
        <v>0</v>
      </c>
      <c r="AD90" s="79">
        <v>1</v>
      </c>
      <c r="AE90" s="85" t="s">
        <v>1477</v>
      </c>
      <c r="AF90" s="79" t="b">
        <v>1</v>
      </c>
      <c r="AG90" s="79" t="s">
        <v>1508</v>
      </c>
      <c r="AH90" s="79"/>
      <c r="AI90" s="85" t="s">
        <v>1524</v>
      </c>
      <c r="AJ90" s="79" t="b">
        <v>0</v>
      </c>
      <c r="AK90" s="79">
        <v>0</v>
      </c>
      <c r="AL90" s="85" t="s">
        <v>1477</v>
      </c>
      <c r="AM90" s="79" t="s">
        <v>1534</v>
      </c>
      <c r="AN90" s="79" t="b">
        <v>0</v>
      </c>
      <c r="AO90" s="85" t="s">
        <v>1298</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11</v>
      </c>
      <c r="BK90" s="49">
        <v>100</v>
      </c>
      <c r="BL90" s="48">
        <v>11</v>
      </c>
    </row>
    <row r="91" spans="1:64" ht="15">
      <c r="A91" s="64" t="s">
        <v>282</v>
      </c>
      <c r="B91" s="64" t="s">
        <v>316</v>
      </c>
      <c r="C91" s="65" t="s">
        <v>4954</v>
      </c>
      <c r="D91" s="66">
        <v>3</v>
      </c>
      <c r="E91" s="67" t="s">
        <v>132</v>
      </c>
      <c r="F91" s="68">
        <v>35</v>
      </c>
      <c r="G91" s="65"/>
      <c r="H91" s="69"/>
      <c r="I91" s="70"/>
      <c r="J91" s="70"/>
      <c r="K91" s="34" t="s">
        <v>65</v>
      </c>
      <c r="L91" s="77">
        <v>91</v>
      </c>
      <c r="M91" s="77"/>
      <c r="N91" s="72"/>
      <c r="O91" s="79" t="s">
        <v>492</v>
      </c>
      <c r="P91" s="81">
        <v>43536.64895833333</v>
      </c>
      <c r="Q91" s="79" t="s">
        <v>556</v>
      </c>
      <c r="R91" s="79"/>
      <c r="S91" s="79"/>
      <c r="T91" s="79" t="s">
        <v>766</v>
      </c>
      <c r="U91" s="83" t="s">
        <v>858</v>
      </c>
      <c r="V91" s="83" t="s">
        <v>858</v>
      </c>
      <c r="W91" s="81">
        <v>43536.64895833333</v>
      </c>
      <c r="X91" s="83" t="s">
        <v>1079</v>
      </c>
      <c r="Y91" s="79"/>
      <c r="Z91" s="79"/>
      <c r="AA91" s="85" t="s">
        <v>1299</v>
      </c>
      <c r="AB91" s="79"/>
      <c r="AC91" s="79" t="b">
        <v>0</v>
      </c>
      <c r="AD91" s="79">
        <v>0</v>
      </c>
      <c r="AE91" s="85" t="s">
        <v>1477</v>
      </c>
      <c r="AF91" s="79" t="b">
        <v>0</v>
      </c>
      <c r="AG91" s="79" t="s">
        <v>1514</v>
      </c>
      <c r="AH91" s="79"/>
      <c r="AI91" s="85" t="s">
        <v>1477</v>
      </c>
      <c r="AJ91" s="79" t="b">
        <v>0</v>
      </c>
      <c r="AK91" s="79">
        <v>12</v>
      </c>
      <c r="AL91" s="85" t="s">
        <v>1335</v>
      </c>
      <c r="AM91" s="79" t="s">
        <v>1533</v>
      </c>
      <c r="AN91" s="79" t="b">
        <v>0</v>
      </c>
      <c r="AO91" s="85" t="s">
        <v>1335</v>
      </c>
      <c r="AP91" s="79" t="s">
        <v>176</v>
      </c>
      <c r="AQ91" s="79">
        <v>0</v>
      </c>
      <c r="AR91" s="79">
        <v>0</v>
      </c>
      <c r="AS91" s="79"/>
      <c r="AT91" s="79"/>
      <c r="AU91" s="79"/>
      <c r="AV91" s="79"/>
      <c r="AW91" s="79"/>
      <c r="AX91" s="79"/>
      <c r="AY91" s="79"/>
      <c r="AZ91" s="79"/>
      <c r="BA91">
        <v>1</v>
      </c>
      <c r="BB91" s="78" t="str">
        <f>REPLACE(INDEX(GroupVertices[Group],MATCH(Edges[[#This Row],[Vertex 1]],GroupVertices[Vertex],0)),1,1,"")</f>
        <v>6</v>
      </c>
      <c r="BC91" s="78" t="str">
        <f>REPLACE(INDEX(GroupVertices[Group],MATCH(Edges[[#This Row],[Vertex 2]],GroupVertices[Vertex],0)),1,1,"")</f>
        <v>6</v>
      </c>
      <c r="BD91" s="48">
        <v>0</v>
      </c>
      <c r="BE91" s="49">
        <v>0</v>
      </c>
      <c r="BF91" s="48">
        <v>0</v>
      </c>
      <c r="BG91" s="49">
        <v>0</v>
      </c>
      <c r="BH91" s="48">
        <v>0</v>
      </c>
      <c r="BI91" s="49">
        <v>0</v>
      </c>
      <c r="BJ91" s="48">
        <v>11</v>
      </c>
      <c r="BK91" s="49">
        <v>100</v>
      </c>
      <c r="BL91" s="48">
        <v>11</v>
      </c>
    </row>
    <row r="92" spans="1:64" ht="15">
      <c r="A92" s="64" t="s">
        <v>283</v>
      </c>
      <c r="B92" s="64" t="s">
        <v>283</v>
      </c>
      <c r="C92" s="65" t="s">
        <v>4954</v>
      </c>
      <c r="D92" s="66">
        <v>3</v>
      </c>
      <c r="E92" s="67" t="s">
        <v>132</v>
      </c>
      <c r="F92" s="68">
        <v>35</v>
      </c>
      <c r="G92" s="65"/>
      <c r="H92" s="69"/>
      <c r="I92" s="70"/>
      <c r="J92" s="70"/>
      <c r="K92" s="34" t="s">
        <v>65</v>
      </c>
      <c r="L92" s="77">
        <v>92</v>
      </c>
      <c r="M92" s="77"/>
      <c r="N92" s="72"/>
      <c r="O92" s="79" t="s">
        <v>176</v>
      </c>
      <c r="P92" s="81">
        <v>43536.95630787037</v>
      </c>
      <c r="Q92" s="79" t="s">
        <v>557</v>
      </c>
      <c r="R92" s="83" t="s">
        <v>679</v>
      </c>
      <c r="S92" s="79" t="s">
        <v>718</v>
      </c>
      <c r="T92" s="79" t="s">
        <v>767</v>
      </c>
      <c r="U92" s="79"/>
      <c r="V92" s="83" t="s">
        <v>938</v>
      </c>
      <c r="W92" s="81">
        <v>43536.95630787037</v>
      </c>
      <c r="X92" s="83" t="s">
        <v>1080</v>
      </c>
      <c r="Y92" s="79"/>
      <c r="Z92" s="79"/>
      <c r="AA92" s="85" t="s">
        <v>1300</v>
      </c>
      <c r="AB92" s="79"/>
      <c r="AC92" s="79" t="b">
        <v>0</v>
      </c>
      <c r="AD92" s="79">
        <v>17</v>
      </c>
      <c r="AE92" s="85" t="s">
        <v>1477</v>
      </c>
      <c r="AF92" s="79" t="b">
        <v>1</v>
      </c>
      <c r="AG92" s="79" t="s">
        <v>1515</v>
      </c>
      <c r="AH92" s="79"/>
      <c r="AI92" s="85" t="s">
        <v>1525</v>
      </c>
      <c r="AJ92" s="79" t="b">
        <v>0</v>
      </c>
      <c r="AK92" s="79">
        <v>0</v>
      </c>
      <c r="AL92" s="85" t="s">
        <v>1477</v>
      </c>
      <c r="AM92" s="79" t="s">
        <v>1533</v>
      </c>
      <c r="AN92" s="79" t="b">
        <v>0</v>
      </c>
      <c r="AO92" s="85" t="s">
        <v>1300</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29</v>
      </c>
      <c r="BK92" s="49">
        <v>100</v>
      </c>
      <c r="BL92" s="48">
        <v>29</v>
      </c>
    </row>
    <row r="93" spans="1:64" ht="15">
      <c r="A93" s="64" t="s">
        <v>284</v>
      </c>
      <c r="B93" s="64" t="s">
        <v>412</v>
      </c>
      <c r="C93" s="65" t="s">
        <v>4954</v>
      </c>
      <c r="D93" s="66">
        <v>3</v>
      </c>
      <c r="E93" s="67" t="s">
        <v>132</v>
      </c>
      <c r="F93" s="68">
        <v>35</v>
      </c>
      <c r="G93" s="65"/>
      <c r="H93" s="69"/>
      <c r="I93" s="70"/>
      <c r="J93" s="70"/>
      <c r="K93" s="34" t="s">
        <v>65</v>
      </c>
      <c r="L93" s="77">
        <v>93</v>
      </c>
      <c r="M93" s="77"/>
      <c r="N93" s="72"/>
      <c r="O93" s="79" t="s">
        <v>492</v>
      </c>
      <c r="P93" s="81">
        <v>43537.677881944444</v>
      </c>
      <c r="Q93" s="79" t="s">
        <v>558</v>
      </c>
      <c r="R93" s="79"/>
      <c r="S93" s="79"/>
      <c r="T93" s="79" t="s">
        <v>736</v>
      </c>
      <c r="U93" s="83" t="s">
        <v>859</v>
      </c>
      <c r="V93" s="83" t="s">
        <v>859</v>
      </c>
      <c r="W93" s="81">
        <v>43537.677881944444</v>
      </c>
      <c r="X93" s="83" t="s">
        <v>1081</v>
      </c>
      <c r="Y93" s="79"/>
      <c r="Z93" s="79"/>
      <c r="AA93" s="85" t="s">
        <v>1301</v>
      </c>
      <c r="AB93" s="79"/>
      <c r="AC93" s="79" t="b">
        <v>0</v>
      </c>
      <c r="AD93" s="79">
        <v>0</v>
      </c>
      <c r="AE93" s="85" t="s">
        <v>1477</v>
      </c>
      <c r="AF93" s="79" t="b">
        <v>0</v>
      </c>
      <c r="AG93" s="79" t="s">
        <v>1508</v>
      </c>
      <c r="AH93" s="79"/>
      <c r="AI93" s="85" t="s">
        <v>1477</v>
      </c>
      <c r="AJ93" s="79" t="b">
        <v>0</v>
      </c>
      <c r="AK93" s="79">
        <v>0</v>
      </c>
      <c r="AL93" s="85" t="s">
        <v>1477</v>
      </c>
      <c r="AM93" s="79" t="s">
        <v>1533</v>
      </c>
      <c r="AN93" s="79" t="b">
        <v>0</v>
      </c>
      <c r="AO93" s="85" t="s">
        <v>1301</v>
      </c>
      <c r="AP93" s="79" t="s">
        <v>176</v>
      </c>
      <c r="AQ93" s="79">
        <v>0</v>
      </c>
      <c r="AR93" s="79">
        <v>0</v>
      </c>
      <c r="AS93" s="79"/>
      <c r="AT93" s="79"/>
      <c r="AU93" s="79"/>
      <c r="AV93" s="79"/>
      <c r="AW93" s="79"/>
      <c r="AX93" s="79"/>
      <c r="AY93" s="79"/>
      <c r="AZ93" s="79"/>
      <c r="BA93">
        <v>1</v>
      </c>
      <c r="BB93" s="78" t="str">
        <f>REPLACE(INDEX(GroupVertices[Group],MATCH(Edges[[#This Row],[Vertex 1]],GroupVertices[Vertex],0)),1,1,"")</f>
        <v>24</v>
      </c>
      <c r="BC93" s="78" t="str">
        <f>REPLACE(INDEX(GroupVertices[Group],MATCH(Edges[[#This Row],[Vertex 2]],GroupVertices[Vertex],0)),1,1,"")</f>
        <v>24</v>
      </c>
      <c r="BD93" s="48"/>
      <c r="BE93" s="49"/>
      <c r="BF93" s="48"/>
      <c r="BG93" s="49"/>
      <c r="BH93" s="48"/>
      <c r="BI93" s="49"/>
      <c r="BJ93" s="48"/>
      <c r="BK93" s="49"/>
      <c r="BL93" s="48"/>
    </row>
    <row r="94" spans="1:64" ht="15">
      <c r="A94" s="64" t="s">
        <v>284</v>
      </c>
      <c r="B94" s="64" t="s">
        <v>413</v>
      </c>
      <c r="C94" s="65" t="s">
        <v>4954</v>
      </c>
      <c r="D94" s="66">
        <v>3</v>
      </c>
      <c r="E94" s="67" t="s">
        <v>132</v>
      </c>
      <c r="F94" s="68">
        <v>35</v>
      </c>
      <c r="G94" s="65"/>
      <c r="H94" s="69"/>
      <c r="I94" s="70"/>
      <c r="J94" s="70"/>
      <c r="K94" s="34" t="s">
        <v>65</v>
      </c>
      <c r="L94" s="77">
        <v>94</v>
      </c>
      <c r="M94" s="77"/>
      <c r="N94" s="72"/>
      <c r="O94" s="79" t="s">
        <v>492</v>
      </c>
      <c r="P94" s="81">
        <v>43537.677881944444</v>
      </c>
      <c r="Q94" s="79" t="s">
        <v>558</v>
      </c>
      <c r="R94" s="79"/>
      <c r="S94" s="79"/>
      <c r="T94" s="79" t="s">
        <v>736</v>
      </c>
      <c r="U94" s="83" t="s">
        <v>859</v>
      </c>
      <c r="V94" s="83" t="s">
        <v>859</v>
      </c>
      <c r="W94" s="81">
        <v>43537.677881944444</v>
      </c>
      <c r="X94" s="83" t="s">
        <v>1081</v>
      </c>
      <c r="Y94" s="79"/>
      <c r="Z94" s="79"/>
      <c r="AA94" s="85" t="s">
        <v>1301</v>
      </c>
      <c r="AB94" s="79"/>
      <c r="AC94" s="79" t="b">
        <v>0</v>
      </c>
      <c r="AD94" s="79">
        <v>0</v>
      </c>
      <c r="AE94" s="85" t="s">
        <v>1477</v>
      </c>
      <c r="AF94" s="79" t="b">
        <v>0</v>
      </c>
      <c r="AG94" s="79" t="s">
        <v>1508</v>
      </c>
      <c r="AH94" s="79"/>
      <c r="AI94" s="85" t="s">
        <v>1477</v>
      </c>
      <c r="AJ94" s="79" t="b">
        <v>0</v>
      </c>
      <c r="AK94" s="79">
        <v>0</v>
      </c>
      <c r="AL94" s="85" t="s">
        <v>1477</v>
      </c>
      <c r="AM94" s="79" t="s">
        <v>1533</v>
      </c>
      <c r="AN94" s="79" t="b">
        <v>0</v>
      </c>
      <c r="AO94" s="85" t="s">
        <v>1301</v>
      </c>
      <c r="AP94" s="79" t="s">
        <v>176</v>
      </c>
      <c r="AQ94" s="79">
        <v>0</v>
      </c>
      <c r="AR94" s="79">
        <v>0</v>
      </c>
      <c r="AS94" s="79"/>
      <c r="AT94" s="79"/>
      <c r="AU94" s="79"/>
      <c r="AV94" s="79"/>
      <c r="AW94" s="79"/>
      <c r="AX94" s="79"/>
      <c r="AY94" s="79"/>
      <c r="AZ94" s="79"/>
      <c r="BA94">
        <v>1</v>
      </c>
      <c r="BB94" s="78" t="str">
        <f>REPLACE(INDEX(GroupVertices[Group],MATCH(Edges[[#This Row],[Vertex 1]],GroupVertices[Vertex],0)),1,1,"")</f>
        <v>24</v>
      </c>
      <c r="BC94" s="78" t="str">
        <f>REPLACE(INDEX(GroupVertices[Group],MATCH(Edges[[#This Row],[Vertex 2]],GroupVertices[Vertex],0)),1,1,"")</f>
        <v>24</v>
      </c>
      <c r="BD94" s="48">
        <v>3</v>
      </c>
      <c r="BE94" s="49">
        <v>18.75</v>
      </c>
      <c r="BF94" s="48">
        <v>0</v>
      </c>
      <c r="BG94" s="49">
        <v>0</v>
      </c>
      <c r="BH94" s="48">
        <v>0</v>
      </c>
      <c r="BI94" s="49">
        <v>0</v>
      </c>
      <c r="BJ94" s="48">
        <v>13</v>
      </c>
      <c r="BK94" s="49">
        <v>81.25</v>
      </c>
      <c r="BL94" s="48">
        <v>16</v>
      </c>
    </row>
    <row r="95" spans="1:64" ht="15">
      <c r="A95" s="64" t="s">
        <v>285</v>
      </c>
      <c r="B95" s="64" t="s">
        <v>285</v>
      </c>
      <c r="C95" s="65" t="s">
        <v>4954</v>
      </c>
      <c r="D95" s="66">
        <v>3</v>
      </c>
      <c r="E95" s="67" t="s">
        <v>132</v>
      </c>
      <c r="F95" s="68">
        <v>35</v>
      </c>
      <c r="G95" s="65"/>
      <c r="H95" s="69"/>
      <c r="I95" s="70"/>
      <c r="J95" s="70"/>
      <c r="K95" s="34" t="s">
        <v>65</v>
      </c>
      <c r="L95" s="77">
        <v>95</v>
      </c>
      <c r="M95" s="77"/>
      <c r="N95" s="72"/>
      <c r="O95" s="79" t="s">
        <v>176</v>
      </c>
      <c r="P95" s="81">
        <v>43537.945601851854</v>
      </c>
      <c r="Q95" s="79" t="s">
        <v>559</v>
      </c>
      <c r="R95" s="83" t="s">
        <v>680</v>
      </c>
      <c r="S95" s="79" t="s">
        <v>722</v>
      </c>
      <c r="T95" s="79" t="s">
        <v>768</v>
      </c>
      <c r="U95" s="79"/>
      <c r="V95" s="83" t="s">
        <v>939</v>
      </c>
      <c r="W95" s="81">
        <v>43537.945601851854</v>
      </c>
      <c r="X95" s="83" t="s">
        <v>1082</v>
      </c>
      <c r="Y95" s="79"/>
      <c r="Z95" s="79"/>
      <c r="AA95" s="85" t="s">
        <v>1302</v>
      </c>
      <c r="AB95" s="79"/>
      <c r="AC95" s="79" t="b">
        <v>0</v>
      </c>
      <c r="AD95" s="79">
        <v>0</v>
      </c>
      <c r="AE95" s="85" t="s">
        <v>1477</v>
      </c>
      <c r="AF95" s="79" t="b">
        <v>0</v>
      </c>
      <c r="AG95" s="79" t="s">
        <v>1516</v>
      </c>
      <c r="AH95" s="79"/>
      <c r="AI95" s="85" t="s">
        <v>1477</v>
      </c>
      <c r="AJ95" s="79" t="b">
        <v>0</v>
      </c>
      <c r="AK95" s="79">
        <v>0</v>
      </c>
      <c r="AL95" s="85" t="s">
        <v>1477</v>
      </c>
      <c r="AM95" s="79" t="s">
        <v>1543</v>
      </c>
      <c r="AN95" s="79" t="b">
        <v>0</v>
      </c>
      <c r="AO95" s="85" t="s">
        <v>1302</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1</v>
      </c>
      <c r="BE95" s="49">
        <v>4.545454545454546</v>
      </c>
      <c r="BF95" s="48">
        <v>0</v>
      </c>
      <c r="BG95" s="49">
        <v>0</v>
      </c>
      <c r="BH95" s="48">
        <v>0</v>
      </c>
      <c r="BI95" s="49">
        <v>0</v>
      </c>
      <c r="BJ95" s="48">
        <v>21</v>
      </c>
      <c r="BK95" s="49">
        <v>95.45454545454545</v>
      </c>
      <c r="BL95" s="48">
        <v>22</v>
      </c>
    </row>
    <row r="96" spans="1:64" ht="15">
      <c r="A96" s="64" t="s">
        <v>286</v>
      </c>
      <c r="B96" s="64" t="s">
        <v>414</v>
      </c>
      <c r="C96" s="65" t="s">
        <v>4954</v>
      </c>
      <c r="D96" s="66">
        <v>3</v>
      </c>
      <c r="E96" s="67" t="s">
        <v>132</v>
      </c>
      <c r="F96" s="68">
        <v>35</v>
      </c>
      <c r="G96" s="65"/>
      <c r="H96" s="69"/>
      <c r="I96" s="70"/>
      <c r="J96" s="70"/>
      <c r="K96" s="34" t="s">
        <v>65</v>
      </c>
      <c r="L96" s="77">
        <v>96</v>
      </c>
      <c r="M96" s="77"/>
      <c r="N96" s="72"/>
      <c r="O96" s="79" t="s">
        <v>493</v>
      </c>
      <c r="P96" s="81">
        <v>43538.0721412037</v>
      </c>
      <c r="Q96" s="79" t="s">
        <v>560</v>
      </c>
      <c r="R96" s="79"/>
      <c r="S96" s="79"/>
      <c r="T96" s="79" t="s">
        <v>736</v>
      </c>
      <c r="U96" s="79"/>
      <c r="V96" s="83" t="s">
        <v>940</v>
      </c>
      <c r="W96" s="81">
        <v>43538.0721412037</v>
      </c>
      <c r="X96" s="83" t="s">
        <v>1083</v>
      </c>
      <c r="Y96" s="79"/>
      <c r="Z96" s="79"/>
      <c r="AA96" s="85" t="s">
        <v>1303</v>
      </c>
      <c r="AB96" s="85" t="s">
        <v>1459</v>
      </c>
      <c r="AC96" s="79" t="b">
        <v>0</v>
      </c>
      <c r="AD96" s="79">
        <v>0</v>
      </c>
      <c r="AE96" s="85" t="s">
        <v>1490</v>
      </c>
      <c r="AF96" s="79" t="b">
        <v>0</v>
      </c>
      <c r="AG96" s="79" t="s">
        <v>1508</v>
      </c>
      <c r="AH96" s="79"/>
      <c r="AI96" s="85" t="s">
        <v>1477</v>
      </c>
      <c r="AJ96" s="79" t="b">
        <v>0</v>
      </c>
      <c r="AK96" s="79">
        <v>0</v>
      </c>
      <c r="AL96" s="85" t="s">
        <v>1477</v>
      </c>
      <c r="AM96" s="79" t="s">
        <v>1536</v>
      </c>
      <c r="AN96" s="79" t="b">
        <v>0</v>
      </c>
      <c r="AO96" s="85" t="s">
        <v>1459</v>
      </c>
      <c r="AP96" s="79" t="s">
        <v>176</v>
      </c>
      <c r="AQ96" s="79">
        <v>0</v>
      </c>
      <c r="AR96" s="79">
        <v>0</v>
      </c>
      <c r="AS96" s="79" t="s">
        <v>1564</v>
      </c>
      <c r="AT96" s="79" t="s">
        <v>1576</v>
      </c>
      <c r="AU96" s="79" t="s">
        <v>1588</v>
      </c>
      <c r="AV96" s="79" t="s">
        <v>1604</v>
      </c>
      <c r="AW96" s="86" t="s">
        <v>1621</v>
      </c>
      <c r="AX96" s="79" t="s">
        <v>1637</v>
      </c>
      <c r="AY96" s="79" t="s">
        <v>1649</v>
      </c>
      <c r="AZ96" s="83" t="s">
        <v>1657</v>
      </c>
      <c r="BA96">
        <v>1</v>
      </c>
      <c r="BB96" s="78" t="str">
        <f>REPLACE(INDEX(GroupVertices[Group],MATCH(Edges[[#This Row],[Vertex 1]],GroupVertices[Vertex],0)),1,1,"")</f>
        <v>40</v>
      </c>
      <c r="BC96" s="78" t="str">
        <f>REPLACE(INDEX(GroupVertices[Group],MATCH(Edges[[#This Row],[Vertex 2]],GroupVertices[Vertex],0)),1,1,"")</f>
        <v>40</v>
      </c>
      <c r="BD96" s="48">
        <v>3</v>
      </c>
      <c r="BE96" s="49">
        <v>11.538461538461538</v>
      </c>
      <c r="BF96" s="48">
        <v>1</v>
      </c>
      <c r="BG96" s="49">
        <v>3.8461538461538463</v>
      </c>
      <c r="BH96" s="48">
        <v>0</v>
      </c>
      <c r="BI96" s="49">
        <v>0</v>
      </c>
      <c r="BJ96" s="48">
        <v>22</v>
      </c>
      <c r="BK96" s="49">
        <v>84.61538461538461</v>
      </c>
      <c r="BL96" s="48">
        <v>26</v>
      </c>
    </row>
    <row r="97" spans="1:64" ht="15">
      <c r="A97" s="64" t="s">
        <v>287</v>
      </c>
      <c r="B97" s="64" t="s">
        <v>287</v>
      </c>
      <c r="C97" s="65" t="s">
        <v>4954</v>
      </c>
      <c r="D97" s="66">
        <v>3</v>
      </c>
      <c r="E97" s="67" t="s">
        <v>132</v>
      </c>
      <c r="F97" s="68">
        <v>35</v>
      </c>
      <c r="G97" s="65"/>
      <c r="H97" s="69"/>
      <c r="I97" s="70"/>
      <c r="J97" s="70"/>
      <c r="K97" s="34" t="s">
        <v>65</v>
      </c>
      <c r="L97" s="77">
        <v>97</v>
      </c>
      <c r="M97" s="77"/>
      <c r="N97" s="72"/>
      <c r="O97" s="79" t="s">
        <v>176</v>
      </c>
      <c r="P97" s="81">
        <v>43538.50349537037</v>
      </c>
      <c r="Q97" s="79" t="s">
        <v>561</v>
      </c>
      <c r="R97" s="79"/>
      <c r="S97" s="79"/>
      <c r="T97" s="79" t="s">
        <v>769</v>
      </c>
      <c r="U97" s="79"/>
      <c r="V97" s="83" t="s">
        <v>908</v>
      </c>
      <c r="W97" s="81">
        <v>43538.50349537037</v>
      </c>
      <c r="X97" s="83" t="s">
        <v>1084</v>
      </c>
      <c r="Y97" s="79"/>
      <c r="Z97" s="79"/>
      <c r="AA97" s="85" t="s">
        <v>1304</v>
      </c>
      <c r="AB97" s="79"/>
      <c r="AC97" s="79" t="b">
        <v>0</v>
      </c>
      <c r="AD97" s="79">
        <v>0</v>
      </c>
      <c r="AE97" s="85" t="s">
        <v>1477</v>
      </c>
      <c r="AF97" s="79" t="b">
        <v>0</v>
      </c>
      <c r="AG97" s="79" t="s">
        <v>1517</v>
      </c>
      <c r="AH97" s="79"/>
      <c r="AI97" s="85" t="s">
        <v>1477</v>
      </c>
      <c r="AJ97" s="79" t="b">
        <v>0</v>
      </c>
      <c r="AK97" s="79">
        <v>0</v>
      </c>
      <c r="AL97" s="85" t="s">
        <v>1477</v>
      </c>
      <c r="AM97" s="79" t="s">
        <v>1534</v>
      </c>
      <c r="AN97" s="79" t="b">
        <v>0</v>
      </c>
      <c r="AO97" s="85" t="s">
        <v>1304</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34</v>
      </c>
      <c r="BK97" s="49">
        <v>100</v>
      </c>
      <c r="BL97" s="48">
        <v>34</v>
      </c>
    </row>
    <row r="98" spans="1:64" ht="15">
      <c r="A98" s="64" t="s">
        <v>288</v>
      </c>
      <c r="B98" s="64" t="s">
        <v>415</v>
      </c>
      <c r="C98" s="65" t="s">
        <v>4954</v>
      </c>
      <c r="D98" s="66">
        <v>3</v>
      </c>
      <c r="E98" s="67" t="s">
        <v>132</v>
      </c>
      <c r="F98" s="68">
        <v>35</v>
      </c>
      <c r="G98" s="65"/>
      <c r="H98" s="69"/>
      <c r="I98" s="70"/>
      <c r="J98" s="70"/>
      <c r="K98" s="34" t="s">
        <v>65</v>
      </c>
      <c r="L98" s="77">
        <v>98</v>
      </c>
      <c r="M98" s="77"/>
      <c r="N98" s="72"/>
      <c r="O98" s="79" t="s">
        <v>492</v>
      </c>
      <c r="P98" s="81">
        <v>43538.611597222225</v>
      </c>
      <c r="Q98" s="79" t="s">
        <v>562</v>
      </c>
      <c r="R98" s="79"/>
      <c r="S98" s="79"/>
      <c r="T98" s="79" t="s">
        <v>770</v>
      </c>
      <c r="U98" s="79"/>
      <c r="V98" s="83" t="s">
        <v>941</v>
      </c>
      <c r="W98" s="81">
        <v>43538.611597222225</v>
      </c>
      <c r="X98" s="83" t="s">
        <v>1085</v>
      </c>
      <c r="Y98" s="79"/>
      <c r="Z98" s="79"/>
      <c r="AA98" s="85" t="s">
        <v>1305</v>
      </c>
      <c r="AB98" s="79"/>
      <c r="AC98" s="79" t="b">
        <v>0</v>
      </c>
      <c r="AD98" s="79">
        <v>0</v>
      </c>
      <c r="AE98" s="85" t="s">
        <v>1477</v>
      </c>
      <c r="AF98" s="79" t="b">
        <v>0</v>
      </c>
      <c r="AG98" s="79" t="s">
        <v>1508</v>
      </c>
      <c r="AH98" s="79"/>
      <c r="AI98" s="85" t="s">
        <v>1477</v>
      </c>
      <c r="AJ98" s="79" t="b">
        <v>0</v>
      </c>
      <c r="AK98" s="79">
        <v>1</v>
      </c>
      <c r="AL98" s="85" t="s">
        <v>1444</v>
      </c>
      <c r="AM98" s="79" t="s">
        <v>1534</v>
      </c>
      <c r="AN98" s="79" t="b">
        <v>0</v>
      </c>
      <c r="AO98" s="85" t="s">
        <v>1444</v>
      </c>
      <c r="AP98" s="79" t="s">
        <v>176</v>
      </c>
      <c r="AQ98" s="79">
        <v>0</v>
      </c>
      <c r="AR98" s="79">
        <v>0</v>
      </c>
      <c r="AS98" s="79"/>
      <c r="AT98" s="79"/>
      <c r="AU98" s="79"/>
      <c r="AV98" s="79"/>
      <c r="AW98" s="79"/>
      <c r="AX98" s="79"/>
      <c r="AY98" s="79"/>
      <c r="AZ98" s="79"/>
      <c r="BA98">
        <v>1</v>
      </c>
      <c r="BB98" s="78" t="str">
        <f>REPLACE(INDEX(GroupVertices[Group],MATCH(Edges[[#This Row],[Vertex 1]],GroupVertices[Vertex],0)),1,1,"")</f>
        <v>9</v>
      </c>
      <c r="BC98" s="78" t="str">
        <f>REPLACE(INDEX(GroupVertices[Group],MATCH(Edges[[#This Row],[Vertex 2]],GroupVertices[Vertex],0)),1,1,"")</f>
        <v>9</v>
      </c>
      <c r="BD98" s="48"/>
      <c r="BE98" s="49"/>
      <c r="BF98" s="48"/>
      <c r="BG98" s="49"/>
      <c r="BH98" s="48"/>
      <c r="BI98" s="49"/>
      <c r="BJ98" s="48"/>
      <c r="BK98" s="49"/>
      <c r="BL98" s="48"/>
    </row>
    <row r="99" spans="1:64" ht="15">
      <c r="A99" s="64" t="s">
        <v>288</v>
      </c>
      <c r="B99" s="64" t="s">
        <v>375</v>
      </c>
      <c r="C99" s="65" t="s">
        <v>4954</v>
      </c>
      <c r="D99" s="66">
        <v>3</v>
      </c>
      <c r="E99" s="67" t="s">
        <v>132</v>
      </c>
      <c r="F99" s="68">
        <v>35</v>
      </c>
      <c r="G99" s="65"/>
      <c r="H99" s="69"/>
      <c r="I99" s="70"/>
      <c r="J99" s="70"/>
      <c r="K99" s="34" t="s">
        <v>65</v>
      </c>
      <c r="L99" s="77">
        <v>99</v>
      </c>
      <c r="M99" s="77"/>
      <c r="N99" s="72"/>
      <c r="O99" s="79" t="s">
        <v>492</v>
      </c>
      <c r="P99" s="81">
        <v>43538.611597222225</v>
      </c>
      <c r="Q99" s="79" t="s">
        <v>562</v>
      </c>
      <c r="R99" s="79"/>
      <c r="S99" s="79"/>
      <c r="T99" s="79" t="s">
        <v>770</v>
      </c>
      <c r="U99" s="79"/>
      <c r="V99" s="83" t="s">
        <v>941</v>
      </c>
      <c r="W99" s="81">
        <v>43538.611597222225</v>
      </c>
      <c r="X99" s="83" t="s">
        <v>1085</v>
      </c>
      <c r="Y99" s="79"/>
      <c r="Z99" s="79"/>
      <c r="AA99" s="85" t="s">
        <v>1305</v>
      </c>
      <c r="AB99" s="79"/>
      <c r="AC99" s="79" t="b">
        <v>0</v>
      </c>
      <c r="AD99" s="79">
        <v>0</v>
      </c>
      <c r="AE99" s="85" t="s">
        <v>1477</v>
      </c>
      <c r="AF99" s="79" t="b">
        <v>0</v>
      </c>
      <c r="AG99" s="79" t="s">
        <v>1508</v>
      </c>
      <c r="AH99" s="79"/>
      <c r="AI99" s="85" t="s">
        <v>1477</v>
      </c>
      <c r="AJ99" s="79" t="b">
        <v>0</v>
      </c>
      <c r="AK99" s="79">
        <v>1</v>
      </c>
      <c r="AL99" s="85" t="s">
        <v>1444</v>
      </c>
      <c r="AM99" s="79" t="s">
        <v>1534</v>
      </c>
      <c r="AN99" s="79" t="b">
        <v>0</v>
      </c>
      <c r="AO99" s="85" t="s">
        <v>1444</v>
      </c>
      <c r="AP99" s="79" t="s">
        <v>176</v>
      </c>
      <c r="AQ99" s="79">
        <v>0</v>
      </c>
      <c r="AR99" s="79">
        <v>0</v>
      </c>
      <c r="AS99" s="79"/>
      <c r="AT99" s="79"/>
      <c r="AU99" s="79"/>
      <c r="AV99" s="79"/>
      <c r="AW99" s="79"/>
      <c r="AX99" s="79"/>
      <c r="AY99" s="79"/>
      <c r="AZ99" s="79"/>
      <c r="BA99">
        <v>1</v>
      </c>
      <c r="BB99" s="78" t="str">
        <f>REPLACE(INDEX(GroupVertices[Group],MATCH(Edges[[#This Row],[Vertex 1]],GroupVertices[Vertex],0)),1,1,"")</f>
        <v>9</v>
      </c>
      <c r="BC99" s="78" t="str">
        <f>REPLACE(INDEX(GroupVertices[Group],MATCH(Edges[[#This Row],[Vertex 2]],GroupVertices[Vertex],0)),1,1,"")</f>
        <v>9</v>
      </c>
      <c r="BD99" s="48">
        <v>0</v>
      </c>
      <c r="BE99" s="49">
        <v>0</v>
      </c>
      <c r="BF99" s="48">
        <v>0</v>
      </c>
      <c r="BG99" s="49">
        <v>0</v>
      </c>
      <c r="BH99" s="48">
        <v>0</v>
      </c>
      <c r="BI99" s="49">
        <v>0</v>
      </c>
      <c r="BJ99" s="48">
        <v>24</v>
      </c>
      <c r="BK99" s="49">
        <v>100</v>
      </c>
      <c r="BL99" s="48">
        <v>24</v>
      </c>
    </row>
    <row r="100" spans="1:64" ht="15">
      <c r="A100" s="64" t="s">
        <v>289</v>
      </c>
      <c r="B100" s="64" t="s">
        <v>289</v>
      </c>
      <c r="C100" s="65" t="s">
        <v>4954</v>
      </c>
      <c r="D100" s="66">
        <v>3</v>
      </c>
      <c r="E100" s="67" t="s">
        <v>132</v>
      </c>
      <c r="F100" s="68">
        <v>35</v>
      </c>
      <c r="G100" s="65"/>
      <c r="H100" s="69"/>
      <c r="I100" s="70"/>
      <c r="J100" s="70"/>
      <c r="K100" s="34" t="s">
        <v>65</v>
      </c>
      <c r="L100" s="77">
        <v>100</v>
      </c>
      <c r="M100" s="77"/>
      <c r="N100" s="72"/>
      <c r="O100" s="79" t="s">
        <v>176</v>
      </c>
      <c r="P100" s="81">
        <v>43538.8028587963</v>
      </c>
      <c r="Q100" s="79" t="s">
        <v>563</v>
      </c>
      <c r="R100" s="83" t="s">
        <v>681</v>
      </c>
      <c r="S100" s="79" t="s">
        <v>716</v>
      </c>
      <c r="T100" s="79" t="s">
        <v>736</v>
      </c>
      <c r="U100" s="83" t="s">
        <v>860</v>
      </c>
      <c r="V100" s="83" t="s">
        <v>860</v>
      </c>
      <c r="W100" s="81">
        <v>43538.8028587963</v>
      </c>
      <c r="X100" s="83" t="s">
        <v>1086</v>
      </c>
      <c r="Y100" s="79"/>
      <c r="Z100" s="79"/>
      <c r="AA100" s="85" t="s">
        <v>1306</v>
      </c>
      <c r="AB100" s="79"/>
      <c r="AC100" s="79" t="b">
        <v>0</v>
      </c>
      <c r="AD100" s="79">
        <v>0</v>
      </c>
      <c r="AE100" s="85" t="s">
        <v>1477</v>
      </c>
      <c r="AF100" s="79" t="b">
        <v>0</v>
      </c>
      <c r="AG100" s="79" t="s">
        <v>1508</v>
      </c>
      <c r="AH100" s="79"/>
      <c r="AI100" s="85" t="s">
        <v>1477</v>
      </c>
      <c r="AJ100" s="79" t="b">
        <v>0</v>
      </c>
      <c r="AK100" s="79">
        <v>0</v>
      </c>
      <c r="AL100" s="85" t="s">
        <v>1477</v>
      </c>
      <c r="AM100" s="79" t="s">
        <v>1544</v>
      </c>
      <c r="AN100" s="79" t="b">
        <v>0</v>
      </c>
      <c r="AO100" s="85" t="s">
        <v>1306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4</v>
      </c>
      <c r="BK100" s="49">
        <v>100</v>
      </c>
      <c r="BL100" s="48">
        <v>4</v>
      </c>
    </row>
    <row r="101" spans="1:64" ht="15">
      <c r="A101" s="64" t="s">
        <v>290</v>
      </c>
      <c r="B101" s="64" t="s">
        <v>290</v>
      </c>
      <c r="C101" s="65" t="s">
        <v>4954</v>
      </c>
      <c r="D101" s="66">
        <v>3</v>
      </c>
      <c r="E101" s="67" t="s">
        <v>132</v>
      </c>
      <c r="F101" s="68">
        <v>35</v>
      </c>
      <c r="G101" s="65"/>
      <c r="H101" s="69"/>
      <c r="I101" s="70"/>
      <c r="J101" s="70"/>
      <c r="K101" s="34" t="s">
        <v>65</v>
      </c>
      <c r="L101" s="77">
        <v>101</v>
      </c>
      <c r="M101" s="77"/>
      <c r="N101" s="72"/>
      <c r="O101" s="79" t="s">
        <v>176</v>
      </c>
      <c r="P101" s="81">
        <v>43538.860451388886</v>
      </c>
      <c r="Q101" s="79" t="s">
        <v>564</v>
      </c>
      <c r="R101" s="83" t="s">
        <v>682</v>
      </c>
      <c r="S101" s="79" t="s">
        <v>716</v>
      </c>
      <c r="T101" s="79" t="s">
        <v>771</v>
      </c>
      <c r="U101" s="79"/>
      <c r="V101" s="83" t="s">
        <v>942</v>
      </c>
      <c r="W101" s="81">
        <v>43538.860451388886</v>
      </c>
      <c r="X101" s="83" t="s">
        <v>1087</v>
      </c>
      <c r="Y101" s="79"/>
      <c r="Z101" s="79"/>
      <c r="AA101" s="85" t="s">
        <v>1307</v>
      </c>
      <c r="AB101" s="79"/>
      <c r="AC101" s="79" t="b">
        <v>0</v>
      </c>
      <c r="AD101" s="79">
        <v>0</v>
      </c>
      <c r="AE101" s="85" t="s">
        <v>1477</v>
      </c>
      <c r="AF101" s="79" t="b">
        <v>0</v>
      </c>
      <c r="AG101" s="79" t="s">
        <v>1508</v>
      </c>
      <c r="AH101" s="79"/>
      <c r="AI101" s="85" t="s">
        <v>1477</v>
      </c>
      <c r="AJ101" s="79" t="b">
        <v>0</v>
      </c>
      <c r="AK101" s="79">
        <v>0</v>
      </c>
      <c r="AL101" s="85" t="s">
        <v>1477</v>
      </c>
      <c r="AM101" s="79" t="s">
        <v>1533</v>
      </c>
      <c r="AN101" s="79" t="b">
        <v>0</v>
      </c>
      <c r="AO101" s="85" t="s">
        <v>1307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4</v>
      </c>
      <c r="BE101" s="49">
        <v>10</v>
      </c>
      <c r="BF101" s="48">
        <v>0</v>
      </c>
      <c r="BG101" s="49">
        <v>0</v>
      </c>
      <c r="BH101" s="48">
        <v>0</v>
      </c>
      <c r="BI101" s="49">
        <v>0</v>
      </c>
      <c r="BJ101" s="48">
        <v>36</v>
      </c>
      <c r="BK101" s="49">
        <v>90</v>
      </c>
      <c r="BL101" s="48">
        <v>40</v>
      </c>
    </row>
    <row r="102" spans="1:64" ht="15">
      <c r="A102" s="64" t="s">
        <v>291</v>
      </c>
      <c r="B102" s="64" t="s">
        <v>291</v>
      </c>
      <c r="C102" s="65" t="s">
        <v>4954</v>
      </c>
      <c r="D102" s="66">
        <v>3</v>
      </c>
      <c r="E102" s="67" t="s">
        <v>132</v>
      </c>
      <c r="F102" s="68">
        <v>35</v>
      </c>
      <c r="G102" s="65"/>
      <c r="H102" s="69"/>
      <c r="I102" s="70"/>
      <c r="J102" s="70"/>
      <c r="K102" s="34" t="s">
        <v>65</v>
      </c>
      <c r="L102" s="77">
        <v>102</v>
      </c>
      <c r="M102" s="77"/>
      <c r="N102" s="72"/>
      <c r="O102" s="79" t="s">
        <v>176</v>
      </c>
      <c r="P102" s="81">
        <v>43538.86207175926</v>
      </c>
      <c r="Q102" s="79" t="s">
        <v>565</v>
      </c>
      <c r="R102" s="79"/>
      <c r="S102" s="79"/>
      <c r="T102" s="79" t="s">
        <v>772</v>
      </c>
      <c r="U102" s="83" t="s">
        <v>861</v>
      </c>
      <c r="V102" s="83" t="s">
        <v>861</v>
      </c>
      <c r="W102" s="81">
        <v>43538.86207175926</v>
      </c>
      <c r="X102" s="83" t="s">
        <v>1088</v>
      </c>
      <c r="Y102" s="79"/>
      <c r="Z102" s="79"/>
      <c r="AA102" s="85" t="s">
        <v>1308</v>
      </c>
      <c r="AB102" s="79"/>
      <c r="AC102" s="79" t="b">
        <v>0</v>
      </c>
      <c r="AD102" s="79">
        <v>0</v>
      </c>
      <c r="AE102" s="85" t="s">
        <v>1477</v>
      </c>
      <c r="AF102" s="79" t="b">
        <v>0</v>
      </c>
      <c r="AG102" s="79" t="s">
        <v>1508</v>
      </c>
      <c r="AH102" s="79"/>
      <c r="AI102" s="85" t="s">
        <v>1477</v>
      </c>
      <c r="AJ102" s="79" t="b">
        <v>0</v>
      </c>
      <c r="AK102" s="79">
        <v>0</v>
      </c>
      <c r="AL102" s="85" t="s">
        <v>1477</v>
      </c>
      <c r="AM102" s="79" t="s">
        <v>1534</v>
      </c>
      <c r="AN102" s="79" t="b">
        <v>0</v>
      </c>
      <c r="AO102" s="85" t="s">
        <v>1308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2</v>
      </c>
      <c r="BE102" s="49">
        <v>7.407407407407407</v>
      </c>
      <c r="BF102" s="48">
        <v>0</v>
      </c>
      <c r="BG102" s="49">
        <v>0</v>
      </c>
      <c r="BH102" s="48">
        <v>0</v>
      </c>
      <c r="BI102" s="49">
        <v>0</v>
      </c>
      <c r="BJ102" s="48">
        <v>25</v>
      </c>
      <c r="BK102" s="49">
        <v>92.5925925925926</v>
      </c>
      <c r="BL102" s="48">
        <v>27</v>
      </c>
    </row>
    <row r="103" spans="1:64" ht="15">
      <c r="A103" s="64" t="s">
        <v>292</v>
      </c>
      <c r="B103" s="64" t="s">
        <v>214</v>
      </c>
      <c r="C103" s="65" t="s">
        <v>4954</v>
      </c>
      <c r="D103" s="66">
        <v>3</v>
      </c>
      <c r="E103" s="67" t="s">
        <v>132</v>
      </c>
      <c r="F103" s="68">
        <v>35</v>
      </c>
      <c r="G103" s="65"/>
      <c r="H103" s="69"/>
      <c r="I103" s="70"/>
      <c r="J103" s="70"/>
      <c r="K103" s="34" t="s">
        <v>65</v>
      </c>
      <c r="L103" s="77">
        <v>103</v>
      </c>
      <c r="M103" s="77"/>
      <c r="N103" s="72"/>
      <c r="O103" s="79" t="s">
        <v>492</v>
      </c>
      <c r="P103" s="81">
        <v>43538.880057870374</v>
      </c>
      <c r="Q103" s="79" t="s">
        <v>566</v>
      </c>
      <c r="R103" s="79"/>
      <c r="S103" s="79"/>
      <c r="T103" s="79" t="s">
        <v>773</v>
      </c>
      <c r="U103" s="79"/>
      <c r="V103" s="83" t="s">
        <v>943</v>
      </c>
      <c r="W103" s="81">
        <v>43538.880057870374</v>
      </c>
      <c r="X103" s="83" t="s">
        <v>1089</v>
      </c>
      <c r="Y103" s="79"/>
      <c r="Z103" s="79"/>
      <c r="AA103" s="85" t="s">
        <v>1309</v>
      </c>
      <c r="AB103" s="79"/>
      <c r="AC103" s="79" t="b">
        <v>0</v>
      </c>
      <c r="AD103" s="79">
        <v>0</v>
      </c>
      <c r="AE103" s="85" t="s">
        <v>1477</v>
      </c>
      <c r="AF103" s="79" t="b">
        <v>0</v>
      </c>
      <c r="AG103" s="79" t="s">
        <v>1508</v>
      </c>
      <c r="AH103" s="79"/>
      <c r="AI103" s="85" t="s">
        <v>1477</v>
      </c>
      <c r="AJ103" s="79" t="b">
        <v>0</v>
      </c>
      <c r="AK103" s="79">
        <v>2</v>
      </c>
      <c r="AL103" s="85" t="s">
        <v>1229</v>
      </c>
      <c r="AM103" s="79" t="s">
        <v>1534</v>
      </c>
      <c r="AN103" s="79" t="b">
        <v>0</v>
      </c>
      <c r="AO103" s="85" t="s">
        <v>1229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4</v>
      </c>
      <c r="BD103" s="48">
        <v>0</v>
      </c>
      <c r="BE103" s="49">
        <v>0</v>
      </c>
      <c r="BF103" s="48">
        <v>0</v>
      </c>
      <c r="BG103" s="49">
        <v>0</v>
      </c>
      <c r="BH103" s="48">
        <v>0</v>
      </c>
      <c r="BI103" s="49">
        <v>0</v>
      </c>
      <c r="BJ103" s="48">
        <v>25</v>
      </c>
      <c r="BK103" s="49">
        <v>100</v>
      </c>
      <c r="BL103" s="48">
        <v>25</v>
      </c>
    </row>
    <row r="104" spans="1:64" ht="15">
      <c r="A104" s="64" t="s">
        <v>293</v>
      </c>
      <c r="B104" s="64" t="s">
        <v>402</v>
      </c>
      <c r="C104" s="65" t="s">
        <v>4954</v>
      </c>
      <c r="D104" s="66">
        <v>3</v>
      </c>
      <c r="E104" s="67" t="s">
        <v>132</v>
      </c>
      <c r="F104" s="68">
        <v>35</v>
      </c>
      <c r="G104" s="65"/>
      <c r="H104" s="69"/>
      <c r="I104" s="70"/>
      <c r="J104" s="70"/>
      <c r="K104" s="34" t="s">
        <v>65</v>
      </c>
      <c r="L104" s="77">
        <v>104</v>
      </c>
      <c r="M104" s="77"/>
      <c r="N104" s="72"/>
      <c r="O104" s="79" t="s">
        <v>493</v>
      </c>
      <c r="P104" s="81">
        <v>43539.08930555556</v>
      </c>
      <c r="Q104" s="79" t="s">
        <v>567</v>
      </c>
      <c r="R104" s="79"/>
      <c r="S104" s="79"/>
      <c r="T104" s="79" t="s">
        <v>736</v>
      </c>
      <c r="U104" s="79"/>
      <c r="V104" s="83" t="s">
        <v>944</v>
      </c>
      <c r="W104" s="81">
        <v>43539.08930555556</v>
      </c>
      <c r="X104" s="83" t="s">
        <v>1090</v>
      </c>
      <c r="Y104" s="79"/>
      <c r="Z104" s="79"/>
      <c r="AA104" s="85" t="s">
        <v>1310</v>
      </c>
      <c r="AB104" s="85" t="s">
        <v>1455</v>
      </c>
      <c r="AC104" s="79" t="b">
        <v>0</v>
      </c>
      <c r="AD104" s="79">
        <v>0</v>
      </c>
      <c r="AE104" s="85" t="s">
        <v>1486</v>
      </c>
      <c r="AF104" s="79" t="b">
        <v>0</v>
      </c>
      <c r="AG104" s="79" t="s">
        <v>1508</v>
      </c>
      <c r="AH104" s="79"/>
      <c r="AI104" s="85" t="s">
        <v>1477</v>
      </c>
      <c r="AJ104" s="79" t="b">
        <v>0</v>
      </c>
      <c r="AK104" s="79">
        <v>0</v>
      </c>
      <c r="AL104" s="85" t="s">
        <v>1477</v>
      </c>
      <c r="AM104" s="79" t="s">
        <v>1534</v>
      </c>
      <c r="AN104" s="79" t="b">
        <v>0</v>
      </c>
      <c r="AO104" s="85" t="s">
        <v>1455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23</v>
      </c>
      <c r="BC104" s="78" t="str">
        <f>REPLACE(INDEX(GroupVertices[Group],MATCH(Edges[[#This Row],[Vertex 2]],GroupVertices[Vertex],0)),1,1,"")</f>
        <v>23</v>
      </c>
      <c r="BD104" s="48">
        <v>0</v>
      </c>
      <c r="BE104" s="49">
        <v>0</v>
      </c>
      <c r="BF104" s="48">
        <v>0</v>
      </c>
      <c r="BG104" s="49">
        <v>0</v>
      </c>
      <c r="BH104" s="48">
        <v>0</v>
      </c>
      <c r="BI104" s="49">
        <v>0</v>
      </c>
      <c r="BJ104" s="48">
        <v>4</v>
      </c>
      <c r="BK104" s="49">
        <v>100</v>
      </c>
      <c r="BL104" s="48">
        <v>4</v>
      </c>
    </row>
    <row r="105" spans="1:64" ht="15">
      <c r="A105" s="64" t="s">
        <v>294</v>
      </c>
      <c r="B105" s="64" t="s">
        <v>294</v>
      </c>
      <c r="C105" s="65" t="s">
        <v>4954</v>
      </c>
      <c r="D105" s="66">
        <v>3</v>
      </c>
      <c r="E105" s="67" t="s">
        <v>132</v>
      </c>
      <c r="F105" s="68">
        <v>35</v>
      </c>
      <c r="G105" s="65"/>
      <c r="H105" s="69"/>
      <c r="I105" s="70"/>
      <c r="J105" s="70"/>
      <c r="K105" s="34" t="s">
        <v>65</v>
      </c>
      <c r="L105" s="77">
        <v>105</v>
      </c>
      <c r="M105" s="77"/>
      <c r="N105" s="72"/>
      <c r="O105" s="79" t="s">
        <v>176</v>
      </c>
      <c r="P105" s="81">
        <v>43539.667719907404</v>
      </c>
      <c r="Q105" s="79" t="s">
        <v>568</v>
      </c>
      <c r="R105" s="79"/>
      <c r="S105" s="79"/>
      <c r="T105" s="79" t="s">
        <v>736</v>
      </c>
      <c r="U105" s="83" t="s">
        <v>862</v>
      </c>
      <c r="V105" s="83" t="s">
        <v>862</v>
      </c>
      <c r="W105" s="81">
        <v>43539.667719907404</v>
      </c>
      <c r="X105" s="83" t="s">
        <v>1091</v>
      </c>
      <c r="Y105" s="79"/>
      <c r="Z105" s="79"/>
      <c r="AA105" s="85" t="s">
        <v>1311</v>
      </c>
      <c r="AB105" s="79"/>
      <c r="AC105" s="79" t="b">
        <v>0</v>
      </c>
      <c r="AD105" s="79">
        <v>2</v>
      </c>
      <c r="AE105" s="85" t="s">
        <v>1477</v>
      </c>
      <c r="AF105" s="79" t="b">
        <v>0</v>
      </c>
      <c r="AG105" s="79" t="s">
        <v>1508</v>
      </c>
      <c r="AH105" s="79"/>
      <c r="AI105" s="85" t="s">
        <v>1477</v>
      </c>
      <c r="AJ105" s="79" t="b">
        <v>0</v>
      </c>
      <c r="AK105" s="79">
        <v>0</v>
      </c>
      <c r="AL105" s="85" t="s">
        <v>1477</v>
      </c>
      <c r="AM105" s="79" t="s">
        <v>1545</v>
      </c>
      <c r="AN105" s="79" t="b">
        <v>0</v>
      </c>
      <c r="AO105" s="85" t="s">
        <v>1311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4</v>
      </c>
      <c r="BE105" s="49">
        <v>8</v>
      </c>
      <c r="BF105" s="48">
        <v>0</v>
      </c>
      <c r="BG105" s="49">
        <v>0</v>
      </c>
      <c r="BH105" s="48">
        <v>0</v>
      </c>
      <c r="BI105" s="49">
        <v>0</v>
      </c>
      <c r="BJ105" s="48">
        <v>46</v>
      </c>
      <c r="BK105" s="49">
        <v>92</v>
      </c>
      <c r="BL105" s="48">
        <v>50</v>
      </c>
    </row>
    <row r="106" spans="1:64" ht="15">
      <c r="A106" s="64" t="s">
        <v>295</v>
      </c>
      <c r="B106" s="64" t="s">
        <v>295</v>
      </c>
      <c r="C106" s="65" t="s">
        <v>4954</v>
      </c>
      <c r="D106" s="66">
        <v>3</v>
      </c>
      <c r="E106" s="67" t="s">
        <v>132</v>
      </c>
      <c r="F106" s="68">
        <v>35</v>
      </c>
      <c r="G106" s="65"/>
      <c r="H106" s="69"/>
      <c r="I106" s="70"/>
      <c r="J106" s="70"/>
      <c r="K106" s="34" t="s">
        <v>65</v>
      </c>
      <c r="L106" s="77">
        <v>106</v>
      </c>
      <c r="M106" s="77"/>
      <c r="N106" s="72"/>
      <c r="O106" s="79" t="s">
        <v>176</v>
      </c>
      <c r="P106" s="81">
        <v>43540.01744212963</v>
      </c>
      <c r="Q106" s="79" t="s">
        <v>569</v>
      </c>
      <c r="R106" s="83" t="s">
        <v>683</v>
      </c>
      <c r="S106" s="79" t="s">
        <v>723</v>
      </c>
      <c r="T106" s="79" t="s">
        <v>774</v>
      </c>
      <c r="U106" s="79"/>
      <c r="V106" s="83" t="s">
        <v>945</v>
      </c>
      <c r="W106" s="81">
        <v>43540.01744212963</v>
      </c>
      <c r="X106" s="83" t="s">
        <v>1092</v>
      </c>
      <c r="Y106" s="79"/>
      <c r="Z106" s="79"/>
      <c r="AA106" s="85" t="s">
        <v>1312</v>
      </c>
      <c r="AB106" s="79"/>
      <c r="AC106" s="79" t="b">
        <v>0</v>
      </c>
      <c r="AD106" s="79">
        <v>0</v>
      </c>
      <c r="AE106" s="85" t="s">
        <v>1477</v>
      </c>
      <c r="AF106" s="79" t="b">
        <v>0</v>
      </c>
      <c r="AG106" s="79" t="s">
        <v>1508</v>
      </c>
      <c r="AH106" s="79"/>
      <c r="AI106" s="85" t="s">
        <v>1477</v>
      </c>
      <c r="AJ106" s="79" t="b">
        <v>0</v>
      </c>
      <c r="AK106" s="79">
        <v>0</v>
      </c>
      <c r="AL106" s="85" t="s">
        <v>1477</v>
      </c>
      <c r="AM106" s="79" t="s">
        <v>1545</v>
      </c>
      <c r="AN106" s="79" t="b">
        <v>0</v>
      </c>
      <c r="AO106" s="85" t="s">
        <v>1312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1</v>
      </c>
      <c r="BE106" s="49">
        <v>12.5</v>
      </c>
      <c r="BF106" s="48">
        <v>0</v>
      </c>
      <c r="BG106" s="49">
        <v>0</v>
      </c>
      <c r="BH106" s="48">
        <v>0</v>
      </c>
      <c r="BI106" s="49">
        <v>0</v>
      </c>
      <c r="BJ106" s="48">
        <v>7</v>
      </c>
      <c r="BK106" s="49">
        <v>87.5</v>
      </c>
      <c r="BL106" s="48">
        <v>8</v>
      </c>
    </row>
    <row r="107" spans="1:64" ht="15">
      <c r="A107" s="64" t="s">
        <v>296</v>
      </c>
      <c r="B107" s="64" t="s">
        <v>296</v>
      </c>
      <c r="C107" s="65" t="s">
        <v>4954</v>
      </c>
      <c r="D107" s="66">
        <v>3</v>
      </c>
      <c r="E107" s="67" t="s">
        <v>132</v>
      </c>
      <c r="F107" s="68">
        <v>35</v>
      </c>
      <c r="G107" s="65"/>
      <c r="H107" s="69"/>
      <c r="I107" s="70"/>
      <c r="J107" s="70"/>
      <c r="K107" s="34" t="s">
        <v>65</v>
      </c>
      <c r="L107" s="77">
        <v>107</v>
      </c>
      <c r="M107" s="77"/>
      <c r="N107" s="72"/>
      <c r="O107" s="79" t="s">
        <v>176</v>
      </c>
      <c r="P107" s="81">
        <v>43540.30048611111</v>
      </c>
      <c r="Q107" s="79" t="s">
        <v>570</v>
      </c>
      <c r="R107" s="79"/>
      <c r="S107" s="79"/>
      <c r="T107" s="79" t="s">
        <v>775</v>
      </c>
      <c r="U107" s="79"/>
      <c r="V107" s="83" t="s">
        <v>946</v>
      </c>
      <c r="W107" s="81">
        <v>43540.30048611111</v>
      </c>
      <c r="X107" s="83" t="s">
        <v>1093</v>
      </c>
      <c r="Y107" s="79"/>
      <c r="Z107" s="79"/>
      <c r="AA107" s="85" t="s">
        <v>1313</v>
      </c>
      <c r="AB107" s="79"/>
      <c r="AC107" s="79" t="b">
        <v>0</v>
      </c>
      <c r="AD107" s="79">
        <v>1</v>
      </c>
      <c r="AE107" s="85" t="s">
        <v>1477</v>
      </c>
      <c r="AF107" s="79" t="b">
        <v>0</v>
      </c>
      <c r="AG107" s="79" t="s">
        <v>1508</v>
      </c>
      <c r="AH107" s="79"/>
      <c r="AI107" s="85" t="s">
        <v>1477</v>
      </c>
      <c r="AJ107" s="79" t="b">
        <v>0</v>
      </c>
      <c r="AK107" s="79">
        <v>0</v>
      </c>
      <c r="AL107" s="85" t="s">
        <v>1477</v>
      </c>
      <c r="AM107" s="79" t="s">
        <v>1546</v>
      </c>
      <c r="AN107" s="79" t="b">
        <v>0</v>
      </c>
      <c r="AO107" s="85" t="s">
        <v>1313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1</v>
      </c>
      <c r="BE107" s="49">
        <v>4.3478260869565215</v>
      </c>
      <c r="BF107" s="48">
        <v>0</v>
      </c>
      <c r="BG107" s="49">
        <v>0</v>
      </c>
      <c r="BH107" s="48">
        <v>0</v>
      </c>
      <c r="BI107" s="49">
        <v>0</v>
      </c>
      <c r="BJ107" s="48">
        <v>22</v>
      </c>
      <c r="BK107" s="49">
        <v>95.65217391304348</v>
      </c>
      <c r="BL107" s="48">
        <v>23</v>
      </c>
    </row>
    <row r="108" spans="1:64" ht="15">
      <c r="A108" s="64" t="s">
        <v>297</v>
      </c>
      <c r="B108" s="64" t="s">
        <v>416</v>
      </c>
      <c r="C108" s="65" t="s">
        <v>4954</v>
      </c>
      <c r="D108" s="66">
        <v>3</v>
      </c>
      <c r="E108" s="67" t="s">
        <v>132</v>
      </c>
      <c r="F108" s="68">
        <v>35</v>
      </c>
      <c r="G108" s="65"/>
      <c r="H108" s="69"/>
      <c r="I108" s="70"/>
      <c r="J108" s="70"/>
      <c r="K108" s="34" t="s">
        <v>65</v>
      </c>
      <c r="L108" s="77">
        <v>108</v>
      </c>
      <c r="M108" s="77"/>
      <c r="N108" s="72"/>
      <c r="O108" s="79" t="s">
        <v>493</v>
      </c>
      <c r="P108" s="81">
        <v>43540.340092592596</v>
      </c>
      <c r="Q108" s="79" t="s">
        <v>571</v>
      </c>
      <c r="R108" s="79"/>
      <c r="S108" s="79"/>
      <c r="T108" s="79" t="s">
        <v>736</v>
      </c>
      <c r="U108" s="79"/>
      <c r="V108" s="83" t="s">
        <v>947</v>
      </c>
      <c r="W108" s="81">
        <v>43540.340092592596</v>
      </c>
      <c r="X108" s="83" t="s">
        <v>1094</v>
      </c>
      <c r="Y108" s="79"/>
      <c r="Z108" s="79"/>
      <c r="AA108" s="85" t="s">
        <v>1314</v>
      </c>
      <c r="AB108" s="85" t="s">
        <v>1460</v>
      </c>
      <c r="AC108" s="79" t="b">
        <v>0</v>
      </c>
      <c r="AD108" s="79">
        <v>0</v>
      </c>
      <c r="AE108" s="85" t="s">
        <v>1491</v>
      </c>
      <c r="AF108" s="79" t="b">
        <v>0</v>
      </c>
      <c r="AG108" s="79" t="s">
        <v>1517</v>
      </c>
      <c r="AH108" s="79"/>
      <c r="AI108" s="85" t="s">
        <v>1477</v>
      </c>
      <c r="AJ108" s="79" t="b">
        <v>0</v>
      </c>
      <c r="AK108" s="79">
        <v>0</v>
      </c>
      <c r="AL108" s="85" t="s">
        <v>1477</v>
      </c>
      <c r="AM108" s="79" t="s">
        <v>1533</v>
      </c>
      <c r="AN108" s="79" t="b">
        <v>0</v>
      </c>
      <c r="AO108" s="85" t="s">
        <v>1460</v>
      </c>
      <c r="AP108" s="79" t="s">
        <v>176</v>
      </c>
      <c r="AQ108" s="79">
        <v>0</v>
      </c>
      <c r="AR108" s="79">
        <v>0</v>
      </c>
      <c r="AS108" s="79" t="s">
        <v>1565</v>
      </c>
      <c r="AT108" s="79" t="s">
        <v>1581</v>
      </c>
      <c r="AU108" s="79" t="s">
        <v>1593</v>
      </c>
      <c r="AV108" s="79" t="s">
        <v>1605</v>
      </c>
      <c r="AW108" s="79" t="s">
        <v>1622</v>
      </c>
      <c r="AX108" s="79" t="s">
        <v>1638</v>
      </c>
      <c r="AY108" s="79" t="s">
        <v>1649</v>
      </c>
      <c r="AZ108" s="83" t="s">
        <v>1658</v>
      </c>
      <c r="BA108">
        <v>1</v>
      </c>
      <c r="BB108" s="78" t="str">
        <f>REPLACE(INDEX(GroupVertices[Group],MATCH(Edges[[#This Row],[Vertex 1]],GroupVertices[Vertex],0)),1,1,"")</f>
        <v>39</v>
      </c>
      <c r="BC108" s="78" t="str">
        <f>REPLACE(INDEX(GroupVertices[Group],MATCH(Edges[[#This Row],[Vertex 2]],GroupVertices[Vertex],0)),1,1,"")</f>
        <v>39</v>
      </c>
      <c r="BD108" s="48">
        <v>0</v>
      </c>
      <c r="BE108" s="49">
        <v>0</v>
      </c>
      <c r="BF108" s="48">
        <v>0</v>
      </c>
      <c r="BG108" s="49">
        <v>0</v>
      </c>
      <c r="BH108" s="48">
        <v>0</v>
      </c>
      <c r="BI108" s="49">
        <v>0</v>
      </c>
      <c r="BJ108" s="48">
        <v>6</v>
      </c>
      <c r="BK108" s="49">
        <v>100</v>
      </c>
      <c r="BL108" s="48">
        <v>6</v>
      </c>
    </row>
    <row r="109" spans="1:64" ht="15">
      <c r="A109" s="64" t="s">
        <v>298</v>
      </c>
      <c r="B109" s="64" t="s">
        <v>316</v>
      </c>
      <c r="C109" s="65" t="s">
        <v>4954</v>
      </c>
      <c r="D109" s="66">
        <v>3</v>
      </c>
      <c r="E109" s="67" t="s">
        <v>132</v>
      </c>
      <c r="F109" s="68">
        <v>35</v>
      </c>
      <c r="G109" s="65"/>
      <c r="H109" s="69"/>
      <c r="I109" s="70"/>
      <c r="J109" s="70"/>
      <c r="K109" s="34" t="s">
        <v>65</v>
      </c>
      <c r="L109" s="77">
        <v>109</v>
      </c>
      <c r="M109" s="77"/>
      <c r="N109" s="72"/>
      <c r="O109" s="79" t="s">
        <v>492</v>
      </c>
      <c r="P109" s="81">
        <v>43540.58237268519</v>
      </c>
      <c r="Q109" s="79" t="s">
        <v>572</v>
      </c>
      <c r="R109" s="79"/>
      <c r="S109" s="79"/>
      <c r="T109" s="79"/>
      <c r="U109" s="79"/>
      <c r="V109" s="83" t="s">
        <v>948</v>
      </c>
      <c r="W109" s="81">
        <v>43540.58237268519</v>
      </c>
      <c r="X109" s="83" t="s">
        <v>1095</v>
      </c>
      <c r="Y109" s="79"/>
      <c r="Z109" s="79"/>
      <c r="AA109" s="85" t="s">
        <v>1315</v>
      </c>
      <c r="AB109" s="79"/>
      <c r="AC109" s="79" t="b">
        <v>0</v>
      </c>
      <c r="AD109" s="79">
        <v>0</v>
      </c>
      <c r="AE109" s="85" t="s">
        <v>1477</v>
      </c>
      <c r="AF109" s="79" t="b">
        <v>0</v>
      </c>
      <c r="AG109" s="79" t="s">
        <v>1514</v>
      </c>
      <c r="AH109" s="79"/>
      <c r="AI109" s="85" t="s">
        <v>1477</v>
      </c>
      <c r="AJ109" s="79" t="b">
        <v>0</v>
      </c>
      <c r="AK109" s="79">
        <v>4</v>
      </c>
      <c r="AL109" s="85" t="s">
        <v>1336</v>
      </c>
      <c r="AM109" s="79" t="s">
        <v>1536</v>
      </c>
      <c r="AN109" s="79" t="b">
        <v>0</v>
      </c>
      <c r="AO109" s="85" t="s">
        <v>1336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6</v>
      </c>
      <c r="BC109" s="78" t="str">
        <f>REPLACE(INDEX(GroupVertices[Group],MATCH(Edges[[#This Row],[Vertex 2]],GroupVertices[Vertex],0)),1,1,"")</f>
        <v>6</v>
      </c>
      <c r="BD109" s="48">
        <v>0</v>
      </c>
      <c r="BE109" s="49">
        <v>0</v>
      </c>
      <c r="BF109" s="48">
        <v>2</v>
      </c>
      <c r="BG109" s="49">
        <v>16.666666666666668</v>
      </c>
      <c r="BH109" s="48">
        <v>0</v>
      </c>
      <c r="BI109" s="49">
        <v>0</v>
      </c>
      <c r="BJ109" s="48">
        <v>10</v>
      </c>
      <c r="BK109" s="49">
        <v>83.33333333333333</v>
      </c>
      <c r="BL109" s="48">
        <v>12</v>
      </c>
    </row>
    <row r="110" spans="1:64" ht="15">
      <c r="A110" s="64" t="s">
        <v>299</v>
      </c>
      <c r="B110" s="64" t="s">
        <v>300</v>
      </c>
      <c r="C110" s="65" t="s">
        <v>4954</v>
      </c>
      <c r="D110" s="66">
        <v>3</v>
      </c>
      <c r="E110" s="67" t="s">
        <v>132</v>
      </c>
      <c r="F110" s="68">
        <v>35</v>
      </c>
      <c r="G110" s="65"/>
      <c r="H110" s="69"/>
      <c r="I110" s="70"/>
      <c r="J110" s="70"/>
      <c r="K110" s="34" t="s">
        <v>65</v>
      </c>
      <c r="L110" s="77">
        <v>110</v>
      </c>
      <c r="M110" s="77"/>
      <c r="N110" s="72"/>
      <c r="O110" s="79" t="s">
        <v>492</v>
      </c>
      <c r="P110" s="81">
        <v>43540.81450231482</v>
      </c>
      <c r="Q110" s="79" t="s">
        <v>573</v>
      </c>
      <c r="R110" s="79"/>
      <c r="S110" s="79"/>
      <c r="T110" s="79" t="s">
        <v>776</v>
      </c>
      <c r="U110" s="79"/>
      <c r="V110" s="83" t="s">
        <v>949</v>
      </c>
      <c r="W110" s="81">
        <v>43540.81450231482</v>
      </c>
      <c r="X110" s="83" t="s">
        <v>1096</v>
      </c>
      <c r="Y110" s="79"/>
      <c r="Z110" s="79"/>
      <c r="AA110" s="85" t="s">
        <v>1316</v>
      </c>
      <c r="AB110" s="79"/>
      <c r="AC110" s="79" t="b">
        <v>0</v>
      </c>
      <c r="AD110" s="79">
        <v>0</v>
      </c>
      <c r="AE110" s="85" t="s">
        <v>1477</v>
      </c>
      <c r="AF110" s="79" t="b">
        <v>0</v>
      </c>
      <c r="AG110" s="79" t="s">
        <v>1508</v>
      </c>
      <c r="AH110" s="79"/>
      <c r="AI110" s="85" t="s">
        <v>1477</v>
      </c>
      <c r="AJ110" s="79" t="b">
        <v>0</v>
      </c>
      <c r="AK110" s="79">
        <v>2</v>
      </c>
      <c r="AL110" s="85" t="s">
        <v>1317</v>
      </c>
      <c r="AM110" s="79" t="s">
        <v>1547</v>
      </c>
      <c r="AN110" s="79" t="b">
        <v>0</v>
      </c>
      <c r="AO110" s="85" t="s">
        <v>1317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22</v>
      </c>
      <c r="BC110" s="78" t="str">
        <f>REPLACE(INDEX(GroupVertices[Group],MATCH(Edges[[#This Row],[Vertex 2]],GroupVertices[Vertex],0)),1,1,"")</f>
        <v>22</v>
      </c>
      <c r="BD110" s="48">
        <v>0</v>
      </c>
      <c r="BE110" s="49">
        <v>0</v>
      </c>
      <c r="BF110" s="48">
        <v>1</v>
      </c>
      <c r="BG110" s="49">
        <v>5.882352941176471</v>
      </c>
      <c r="BH110" s="48">
        <v>0</v>
      </c>
      <c r="BI110" s="49">
        <v>0</v>
      </c>
      <c r="BJ110" s="48">
        <v>16</v>
      </c>
      <c r="BK110" s="49">
        <v>94.11764705882354</v>
      </c>
      <c r="BL110" s="48">
        <v>17</v>
      </c>
    </row>
    <row r="111" spans="1:64" ht="15">
      <c r="A111" s="64" t="s">
        <v>300</v>
      </c>
      <c r="B111" s="64" t="s">
        <v>300</v>
      </c>
      <c r="C111" s="65" t="s">
        <v>4954</v>
      </c>
      <c r="D111" s="66">
        <v>3</v>
      </c>
      <c r="E111" s="67" t="s">
        <v>132</v>
      </c>
      <c r="F111" s="68">
        <v>35</v>
      </c>
      <c r="G111" s="65"/>
      <c r="H111" s="69"/>
      <c r="I111" s="70"/>
      <c r="J111" s="70"/>
      <c r="K111" s="34" t="s">
        <v>65</v>
      </c>
      <c r="L111" s="77">
        <v>111</v>
      </c>
      <c r="M111" s="77"/>
      <c r="N111" s="72"/>
      <c r="O111" s="79" t="s">
        <v>176</v>
      </c>
      <c r="P111" s="81">
        <v>43540.81421296296</v>
      </c>
      <c r="Q111" s="79" t="s">
        <v>574</v>
      </c>
      <c r="R111" s="83" t="s">
        <v>684</v>
      </c>
      <c r="S111" s="79" t="s">
        <v>724</v>
      </c>
      <c r="T111" s="79" t="s">
        <v>777</v>
      </c>
      <c r="U111" s="83" t="s">
        <v>863</v>
      </c>
      <c r="V111" s="83" t="s">
        <v>863</v>
      </c>
      <c r="W111" s="81">
        <v>43540.81421296296</v>
      </c>
      <c r="X111" s="83" t="s">
        <v>1097</v>
      </c>
      <c r="Y111" s="79"/>
      <c r="Z111" s="79"/>
      <c r="AA111" s="85" t="s">
        <v>1317</v>
      </c>
      <c r="AB111" s="79"/>
      <c r="AC111" s="79" t="b">
        <v>0</v>
      </c>
      <c r="AD111" s="79">
        <v>1</v>
      </c>
      <c r="AE111" s="85" t="s">
        <v>1477</v>
      </c>
      <c r="AF111" s="79" t="b">
        <v>0</v>
      </c>
      <c r="AG111" s="79" t="s">
        <v>1508</v>
      </c>
      <c r="AH111" s="79"/>
      <c r="AI111" s="85" t="s">
        <v>1477</v>
      </c>
      <c r="AJ111" s="79" t="b">
        <v>0</v>
      </c>
      <c r="AK111" s="79">
        <v>2</v>
      </c>
      <c r="AL111" s="85" t="s">
        <v>1477</v>
      </c>
      <c r="AM111" s="79" t="s">
        <v>1534</v>
      </c>
      <c r="AN111" s="79" t="b">
        <v>0</v>
      </c>
      <c r="AO111" s="85" t="s">
        <v>1317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22</v>
      </c>
      <c r="BC111" s="78" t="str">
        <f>REPLACE(INDEX(GroupVertices[Group],MATCH(Edges[[#This Row],[Vertex 2]],GroupVertices[Vertex],0)),1,1,"")</f>
        <v>22</v>
      </c>
      <c r="BD111" s="48">
        <v>2</v>
      </c>
      <c r="BE111" s="49">
        <v>6.666666666666667</v>
      </c>
      <c r="BF111" s="48">
        <v>1</v>
      </c>
      <c r="BG111" s="49">
        <v>3.3333333333333335</v>
      </c>
      <c r="BH111" s="48">
        <v>0</v>
      </c>
      <c r="BI111" s="49">
        <v>0</v>
      </c>
      <c r="BJ111" s="48">
        <v>27</v>
      </c>
      <c r="BK111" s="49">
        <v>90</v>
      </c>
      <c r="BL111" s="48">
        <v>30</v>
      </c>
    </row>
    <row r="112" spans="1:64" ht="15">
      <c r="A112" s="64" t="s">
        <v>301</v>
      </c>
      <c r="B112" s="64" t="s">
        <v>300</v>
      </c>
      <c r="C112" s="65" t="s">
        <v>4954</v>
      </c>
      <c r="D112" s="66">
        <v>3</v>
      </c>
      <c r="E112" s="67" t="s">
        <v>132</v>
      </c>
      <c r="F112" s="68">
        <v>35</v>
      </c>
      <c r="G112" s="65"/>
      <c r="H112" s="69"/>
      <c r="I112" s="70"/>
      <c r="J112" s="70"/>
      <c r="K112" s="34" t="s">
        <v>65</v>
      </c>
      <c r="L112" s="77">
        <v>112</v>
      </c>
      <c r="M112" s="77"/>
      <c r="N112" s="72"/>
      <c r="O112" s="79" t="s">
        <v>492</v>
      </c>
      <c r="P112" s="81">
        <v>43540.81466435185</v>
      </c>
      <c r="Q112" s="79" t="s">
        <v>573</v>
      </c>
      <c r="R112" s="79"/>
      <c r="S112" s="79"/>
      <c r="T112" s="79" t="s">
        <v>776</v>
      </c>
      <c r="U112" s="79"/>
      <c r="V112" s="83" t="s">
        <v>950</v>
      </c>
      <c r="W112" s="81">
        <v>43540.81466435185</v>
      </c>
      <c r="X112" s="83" t="s">
        <v>1098</v>
      </c>
      <c r="Y112" s="79"/>
      <c r="Z112" s="79"/>
      <c r="AA112" s="85" t="s">
        <v>1318</v>
      </c>
      <c r="AB112" s="79"/>
      <c r="AC112" s="79" t="b">
        <v>0</v>
      </c>
      <c r="AD112" s="79">
        <v>0</v>
      </c>
      <c r="AE112" s="85" t="s">
        <v>1477</v>
      </c>
      <c r="AF112" s="79" t="b">
        <v>0</v>
      </c>
      <c r="AG112" s="79" t="s">
        <v>1508</v>
      </c>
      <c r="AH112" s="79"/>
      <c r="AI112" s="85" t="s">
        <v>1477</v>
      </c>
      <c r="AJ112" s="79" t="b">
        <v>0</v>
      </c>
      <c r="AK112" s="79">
        <v>2</v>
      </c>
      <c r="AL112" s="85" t="s">
        <v>1317</v>
      </c>
      <c r="AM112" s="79" t="s">
        <v>1548</v>
      </c>
      <c r="AN112" s="79" t="b">
        <v>0</v>
      </c>
      <c r="AO112" s="85" t="s">
        <v>1317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22</v>
      </c>
      <c r="BC112" s="78" t="str">
        <f>REPLACE(INDEX(GroupVertices[Group],MATCH(Edges[[#This Row],[Vertex 2]],GroupVertices[Vertex],0)),1,1,"")</f>
        <v>22</v>
      </c>
      <c r="BD112" s="48">
        <v>0</v>
      </c>
      <c r="BE112" s="49">
        <v>0</v>
      </c>
      <c r="BF112" s="48">
        <v>1</v>
      </c>
      <c r="BG112" s="49">
        <v>5.882352941176471</v>
      </c>
      <c r="BH112" s="48">
        <v>0</v>
      </c>
      <c r="BI112" s="49">
        <v>0</v>
      </c>
      <c r="BJ112" s="48">
        <v>16</v>
      </c>
      <c r="BK112" s="49">
        <v>94.11764705882354</v>
      </c>
      <c r="BL112" s="48">
        <v>17</v>
      </c>
    </row>
    <row r="113" spans="1:64" ht="15">
      <c r="A113" s="64" t="s">
        <v>302</v>
      </c>
      <c r="B113" s="64" t="s">
        <v>316</v>
      </c>
      <c r="C113" s="65" t="s">
        <v>4954</v>
      </c>
      <c r="D113" s="66">
        <v>3</v>
      </c>
      <c r="E113" s="67" t="s">
        <v>132</v>
      </c>
      <c r="F113" s="68">
        <v>35</v>
      </c>
      <c r="G113" s="65"/>
      <c r="H113" s="69"/>
      <c r="I113" s="70"/>
      <c r="J113" s="70"/>
      <c r="K113" s="34" t="s">
        <v>65</v>
      </c>
      <c r="L113" s="77">
        <v>113</v>
      </c>
      <c r="M113" s="77"/>
      <c r="N113" s="72"/>
      <c r="O113" s="79" t="s">
        <v>492</v>
      </c>
      <c r="P113" s="81">
        <v>43540.81621527778</v>
      </c>
      <c r="Q113" s="79" t="s">
        <v>572</v>
      </c>
      <c r="R113" s="79"/>
      <c r="S113" s="79"/>
      <c r="T113" s="79"/>
      <c r="U113" s="79"/>
      <c r="V113" s="83" t="s">
        <v>951</v>
      </c>
      <c r="W113" s="81">
        <v>43540.81621527778</v>
      </c>
      <c r="X113" s="83" t="s">
        <v>1099</v>
      </c>
      <c r="Y113" s="79"/>
      <c r="Z113" s="79"/>
      <c r="AA113" s="85" t="s">
        <v>1319</v>
      </c>
      <c r="AB113" s="79"/>
      <c r="AC113" s="79" t="b">
        <v>0</v>
      </c>
      <c r="AD113" s="79">
        <v>0</v>
      </c>
      <c r="AE113" s="85" t="s">
        <v>1477</v>
      </c>
      <c r="AF113" s="79" t="b">
        <v>0</v>
      </c>
      <c r="AG113" s="79" t="s">
        <v>1514</v>
      </c>
      <c r="AH113" s="79"/>
      <c r="AI113" s="85" t="s">
        <v>1477</v>
      </c>
      <c r="AJ113" s="79" t="b">
        <v>0</v>
      </c>
      <c r="AK113" s="79">
        <v>4</v>
      </c>
      <c r="AL113" s="85" t="s">
        <v>1336</v>
      </c>
      <c r="AM113" s="79" t="s">
        <v>1534</v>
      </c>
      <c r="AN113" s="79" t="b">
        <v>0</v>
      </c>
      <c r="AO113" s="85" t="s">
        <v>1336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6</v>
      </c>
      <c r="BC113" s="78" t="str">
        <f>REPLACE(INDEX(GroupVertices[Group],MATCH(Edges[[#This Row],[Vertex 2]],GroupVertices[Vertex],0)),1,1,"")</f>
        <v>6</v>
      </c>
      <c r="BD113" s="48">
        <v>0</v>
      </c>
      <c r="BE113" s="49">
        <v>0</v>
      </c>
      <c r="BF113" s="48">
        <v>2</v>
      </c>
      <c r="BG113" s="49">
        <v>16.666666666666668</v>
      </c>
      <c r="BH113" s="48">
        <v>0</v>
      </c>
      <c r="BI113" s="49">
        <v>0</v>
      </c>
      <c r="BJ113" s="48">
        <v>10</v>
      </c>
      <c r="BK113" s="49">
        <v>83.33333333333333</v>
      </c>
      <c r="BL113" s="48">
        <v>12</v>
      </c>
    </row>
    <row r="114" spans="1:64" ht="15">
      <c r="A114" s="64" t="s">
        <v>303</v>
      </c>
      <c r="B114" s="64" t="s">
        <v>417</v>
      </c>
      <c r="C114" s="65" t="s">
        <v>4954</v>
      </c>
      <c r="D114" s="66">
        <v>3</v>
      </c>
      <c r="E114" s="67" t="s">
        <v>132</v>
      </c>
      <c r="F114" s="68">
        <v>35</v>
      </c>
      <c r="G114" s="65"/>
      <c r="H114" s="69"/>
      <c r="I114" s="70"/>
      <c r="J114" s="70"/>
      <c r="K114" s="34" t="s">
        <v>65</v>
      </c>
      <c r="L114" s="77">
        <v>114</v>
      </c>
      <c r="M114" s="77"/>
      <c r="N114" s="72"/>
      <c r="O114" s="79" t="s">
        <v>492</v>
      </c>
      <c r="P114" s="81">
        <v>43540.86876157407</v>
      </c>
      <c r="Q114" s="79" t="s">
        <v>575</v>
      </c>
      <c r="R114" s="79"/>
      <c r="S114" s="79"/>
      <c r="T114" s="79" t="s">
        <v>736</v>
      </c>
      <c r="U114" s="79"/>
      <c r="V114" s="83" t="s">
        <v>952</v>
      </c>
      <c r="W114" s="81">
        <v>43540.86876157407</v>
      </c>
      <c r="X114" s="83" t="s">
        <v>1100</v>
      </c>
      <c r="Y114" s="79"/>
      <c r="Z114" s="79"/>
      <c r="AA114" s="85" t="s">
        <v>1320</v>
      </c>
      <c r="AB114" s="85" t="s">
        <v>1461</v>
      </c>
      <c r="AC114" s="79" t="b">
        <v>0</v>
      </c>
      <c r="AD114" s="79">
        <v>1</v>
      </c>
      <c r="AE114" s="85" t="s">
        <v>1492</v>
      </c>
      <c r="AF114" s="79" t="b">
        <v>0</v>
      </c>
      <c r="AG114" s="79" t="s">
        <v>1508</v>
      </c>
      <c r="AH114" s="79"/>
      <c r="AI114" s="85" t="s">
        <v>1477</v>
      </c>
      <c r="AJ114" s="79" t="b">
        <v>0</v>
      </c>
      <c r="AK114" s="79">
        <v>0</v>
      </c>
      <c r="AL114" s="85" t="s">
        <v>1477</v>
      </c>
      <c r="AM114" s="79" t="s">
        <v>1536</v>
      </c>
      <c r="AN114" s="79" t="b">
        <v>0</v>
      </c>
      <c r="AO114" s="85" t="s">
        <v>1461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21</v>
      </c>
      <c r="BC114" s="78" t="str">
        <f>REPLACE(INDEX(GroupVertices[Group],MATCH(Edges[[#This Row],[Vertex 2]],GroupVertices[Vertex],0)),1,1,"")</f>
        <v>21</v>
      </c>
      <c r="BD114" s="48"/>
      <c r="BE114" s="49"/>
      <c r="BF114" s="48"/>
      <c r="BG114" s="49"/>
      <c r="BH114" s="48"/>
      <c r="BI114" s="49"/>
      <c r="BJ114" s="48"/>
      <c r="BK114" s="49"/>
      <c r="BL114" s="48"/>
    </row>
    <row r="115" spans="1:64" ht="15">
      <c r="A115" s="64" t="s">
        <v>303</v>
      </c>
      <c r="B115" s="64" t="s">
        <v>418</v>
      </c>
      <c r="C115" s="65" t="s">
        <v>4954</v>
      </c>
      <c r="D115" s="66">
        <v>3</v>
      </c>
      <c r="E115" s="67" t="s">
        <v>132</v>
      </c>
      <c r="F115" s="68">
        <v>35</v>
      </c>
      <c r="G115" s="65"/>
      <c r="H115" s="69"/>
      <c r="I115" s="70"/>
      <c r="J115" s="70"/>
      <c r="K115" s="34" t="s">
        <v>65</v>
      </c>
      <c r="L115" s="77">
        <v>115</v>
      </c>
      <c r="M115" s="77"/>
      <c r="N115" s="72"/>
      <c r="O115" s="79" t="s">
        <v>493</v>
      </c>
      <c r="P115" s="81">
        <v>43540.86876157407</v>
      </c>
      <c r="Q115" s="79" t="s">
        <v>575</v>
      </c>
      <c r="R115" s="79"/>
      <c r="S115" s="79"/>
      <c r="T115" s="79" t="s">
        <v>736</v>
      </c>
      <c r="U115" s="79"/>
      <c r="V115" s="83" t="s">
        <v>952</v>
      </c>
      <c r="W115" s="81">
        <v>43540.86876157407</v>
      </c>
      <c r="X115" s="83" t="s">
        <v>1100</v>
      </c>
      <c r="Y115" s="79"/>
      <c r="Z115" s="79"/>
      <c r="AA115" s="85" t="s">
        <v>1320</v>
      </c>
      <c r="AB115" s="85" t="s">
        <v>1461</v>
      </c>
      <c r="AC115" s="79" t="b">
        <v>0</v>
      </c>
      <c r="AD115" s="79">
        <v>1</v>
      </c>
      <c r="AE115" s="85" t="s">
        <v>1492</v>
      </c>
      <c r="AF115" s="79" t="b">
        <v>0</v>
      </c>
      <c r="AG115" s="79" t="s">
        <v>1508</v>
      </c>
      <c r="AH115" s="79"/>
      <c r="AI115" s="85" t="s">
        <v>1477</v>
      </c>
      <c r="AJ115" s="79" t="b">
        <v>0</v>
      </c>
      <c r="AK115" s="79">
        <v>0</v>
      </c>
      <c r="AL115" s="85" t="s">
        <v>1477</v>
      </c>
      <c r="AM115" s="79" t="s">
        <v>1536</v>
      </c>
      <c r="AN115" s="79" t="b">
        <v>0</v>
      </c>
      <c r="AO115" s="85" t="s">
        <v>1461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21</v>
      </c>
      <c r="BC115" s="78" t="str">
        <f>REPLACE(INDEX(GroupVertices[Group],MATCH(Edges[[#This Row],[Vertex 2]],GroupVertices[Vertex],0)),1,1,"")</f>
        <v>21</v>
      </c>
      <c r="BD115" s="48">
        <v>0</v>
      </c>
      <c r="BE115" s="49">
        <v>0</v>
      </c>
      <c r="BF115" s="48">
        <v>0</v>
      </c>
      <c r="BG115" s="49">
        <v>0</v>
      </c>
      <c r="BH115" s="48">
        <v>0</v>
      </c>
      <c r="BI115" s="49">
        <v>0</v>
      </c>
      <c r="BJ115" s="48">
        <v>9</v>
      </c>
      <c r="BK115" s="49">
        <v>100</v>
      </c>
      <c r="BL115" s="48">
        <v>9</v>
      </c>
    </row>
    <row r="116" spans="1:64" ht="15">
      <c r="A116" s="64" t="s">
        <v>304</v>
      </c>
      <c r="B116" s="64" t="s">
        <v>304</v>
      </c>
      <c r="C116" s="65" t="s">
        <v>4954</v>
      </c>
      <c r="D116" s="66">
        <v>3</v>
      </c>
      <c r="E116" s="67" t="s">
        <v>132</v>
      </c>
      <c r="F116" s="68">
        <v>35</v>
      </c>
      <c r="G116" s="65"/>
      <c r="H116" s="69"/>
      <c r="I116" s="70"/>
      <c r="J116" s="70"/>
      <c r="K116" s="34" t="s">
        <v>65</v>
      </c>
      <c r="L116" s="77">
        <v>116</v>
      </c>
      <c r="M116" s="77"/>
      <c r="N116" s="72"/>
      <c r="O116" s="79" t="s">
        <v>176</v>
      </c>
      <c r="P116" s="81">
        <v>43540.9137962963</v>
      </c>
      <c r="Q116" s="79" t="s">
        <v>576</v>
      </c>
      <c r="R116" s="79"/>
      <c r="S116" s="79"/>
      <c r="T116" s="79" t="s">
        <v>778</v>
      </c>
      <c r="U116" s="83" t="s">
        <v>864</v>
      </c>
      <c r="V116" s="83" t="s">
        <v>864</v>
      </c>
      <c r="W116" s="81">
        <v>43540.9137962963</v>
      </c>
      <c r="X116" s="83" t="s">
        <v>1101</v>
      </c>
      <c r="Y116" s="79"/>
      <c r="Z116" s="79"/>
      <c r="AA116" s="85" t="s">
        <v>1321</v>
      </c>
      <c r="AB116" s="79"/>
      <c r="AC116" s="79" t="b">
        <v>0</v>
      </c>
      <c r="AD116" s="79">
        <v>1</v>
      </c>
      <c r="AE116" s="85" t="s">
        <v>1477</v>
      </c>
      <c r="AF116" s="79" t="b">
        <v>0</v>
      </c>
      <c r="AG116" s="79" t="s">
        <v>1508</v>
      </c>
      <c r="AH116" s="79"/>
      <c r="AI116" s="85" t="s">
        <v>1477</v>
      </c>
      <c r="AJ116" s="79" t="b">
        <v>0</v>
      </c>
      <c r="AK116" s="79">
        <v>0</v>
      </c>
      <c r="AL116" s="85" t="s">
        <v>1477</v>
      </c>
      <c r="AM116" s="79" t="s">
        <v>1549</v>
      </c>
      <c r="AN116" s="79" t="b">
        <v>0</v>
      </c>
      <c r="AO116" s="85" t="s">
        <v>1321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4</v>
      </c>
      <c r="BG116" s="49">
        <v>7.547169811320755</v>
      </c>
      <c r="BH116" s="48">
        <v>0</v>
      </c>
      <c r="BI116" s="49">
        <v>0</v>
      </c>
      <c r="BJ116" s="48">
        <v>49</v>
      </c>
      <c r="BK116" s="49">
        <v>92.45283018867924</v>
      </c>
      <c r="BL116" s="48">
        <v>53</v>
      </c>
    </row>
    <row r="117" spans="1:64" ht="15">
      <c r="A117" s="64" t="s">
        <v>305</v>
      </c>
      <c r="B117" s="64" t="s">
        <v>419</v>
      </c>
      <c r="C117" s="65" t="s">
        <v>4954</v>
      </c>
      <c r="D117" s="66">
        <v>3</v>
      </c>
      <c r="E117" s="67" t="s">
        <v>132</v>
      </c>
      <c r="F117" s="68">
        <v>35</v>
      </c>
      <c r="G117" s="65"/>
      <c r="H117" s="69"/>
      <c r="I117" s="70"/>
      <c r="J117" s="70"/>
      <c r="K117" s="34" t="s">
        <v>65</v>
      </c>
      <c r="L117" s="77">
        <v>117</v>
      </c>
      <c r="M117" s="77"/>
      <c r="N117" s="72"/>
      <c r="O117" s="79" t="s">
        <v>493</v>
      </c>
      <c r="P117" s="81">
        <v>43540.92554398148</v>
      </c>
      <c r="Q117" s="79" t="s">
        <v>577</v>
      </c>
      <c r="R117" s="79"/>
      <c r="S117" s="79"/>
      <c r="T117" s="79" t="s">
        <v>736</v>
      </c>
      <c r="U117" s="79"/>
      <c r="V117" s="83" t="s">
        <v>953</v>
      </c>
      <c r="W117" s="81">
        <v>43540.92554398148</v>
      </c>
      <c r="X117" s="83" t="s">
        <v>1102</v>
      </c>
      <c r="Y117" s="79"/>
      <c r="Z117" s="79"/>
      <c r="AA117" s="85" t="s">
        <v>1322</v>
      </c>
      <c r="AB117" s="85" t="s">
        <v>1462</v>
      </c>
      <c r="AC117" s="79" t="b">
        <v>0</v>
      </c>
      <c r="AD117" s="79">
        <v>0</v>
      </c>
      <c r="AE117" s="85" t="s">
        <v>1493</v>
      </c>
      <c r="AF117" s="79" t="b">
        <v>0</v>
      </c>
      <c r="AG117" s="79" t="s">
        <v>1508</v>
      </c>
      <c r="AH117" s="79"/>
      <c r="AI117" s="85" t="s">
        <v>1477</v>
      </c>
      <c r="AJ117" s="79" t="b">
        <v>0</v>
      </c>
      <c r="AK117" s="79">
        <v>0</v>
      </c>
      <c r="AL117" s="85" t="s">
        <v>1477</v>
      </c>
      <c r="AM117" s="79" t="s">
        <v>1536</v>
      </c>
      <c r="AN117" s="79" t="b">
        <v>0</v>
      </c>
      <c r="AO117" s="85" t="s">
        <v>1462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38</v>
      </c>
      <c r="BC117" s="78" t="str">
        <f>REPLACE(INDEX(GroupVertices[Group],MATCH(Edges[[#This Row],[Vertex 2]],GroupVertices[Vertex],0)),1,1,"")</f>
        <v>38</v>
      </c>
      <c r="BD117" s="48">
        <v>0</v>
      </c>
      <c r="BE117" s="49">
        <v>0</v>
      </c>
      <c r="BF117" s="48">
        <v>0</v>
      </c>
      <c r="BG117" s="49">
        <v>0</v>
      </c>
      <c r="BH117" s="48">
        <v>0</v>
      </c>
      <c r="BI117" s="49">
        <v>0</v>
      </c>
      <c r="BJ117" s="48">
        <v>9</v>
      </c>
      <c r="BK117" s="49">
        <v>100</v>
      </c>
      <c r="BL117" s="48">
        <v>9</v>
      </c>
    </row>
    <row r="118" spans="1:64" ht="15">
      <c r="A118" s="64" t="s">
        <v>306</v>
      </c>
      <c r="B118" s="64" t="s">
        <v>306</v>
      </c>
      <c r="C118" s="65" t="s">
        <v>4954</v>
      </c>
      <c r="D118" s="66">
        <v>3</v>
      </c>
      <c r="E118" s="67" t="s">
        <v>132</v>
      </c>
      <c r="F118" s="68">
        <v>35</v>
      </c>
      <c r="G118" s="65"/>
      <c r="H118" s="69"/>
      <c r="I118" s="70"/>
      <c r="J118" s="70"/>
      <c r="K118" s="34" t="s">
        <v>65</v>
      </c>
      <c r="L118" s="77">
        <v>118</v>
      </c>
      <c r="M118" s="77"/>
      <c r="N118" s="72"/>
      <c r="O118" s="79" t="s">
        <v>176</v>
      </c>
      <c r="P118" s="81">
        <v>43419.556180555555</v>
      </c>
      <c r="Q118" s="79" t="s">
        <v>578</v>
      </c>
      <c r="R118" s="79"/>
      <c r="S118" s="79"/>
      <c r="T118" s="79" t="s">
        <v>779</v>
      </c>
      <c r="U118" s="83" t="s">
        <v>865</v>
      </c>
      <c r="V118" s="83" t="s">
        <v>865</v>
      </c>
      <c r="W118" s="81">
        <v>43419.556180555555</v>
      </c>
      <c r="X118" s="83" t="s">
        <v>1103</v>
      </c>
      <c r="Y118" s="79"/>
      <c r="Z118" s="79"/>
      <c r="AA118" s="85" t="s">
        <v>1323</v>
      </c>
      <c r="AB118" s="79"/>
      <c r="AC118" s="79" t="b">
        <v>0</v>
      </c>
      <c r="AD118" s="79">
        <v>1</v>
      </c>
      <c r="AE118" s="85" t="s">
        <v>1477</v>
      </c>
      <c r="AF118" s="79" t="b">
        <v>0</v>
      </c>
      <c r="AG118" s="79" t="s">
        <v>1508</v>
      </c>
      <c r="AH118" s="79"/>
      <c r="AI118" s="85" t="s">
        <v>1477</v>
      </c>
      <c r="AJ118" s="79" t="b">
        <v>0</v>
      </c>
      <c r="AK118" s="79">
        <v>5</v>
      </c>
      <c r="AL118" s="85" t="s">
        <v>1477</v>
      </c>
      <c r="AM118" s="79" t="s">
        <v>1533</v>
      </c>
      <c r="AN118" s="79" t="b">
        <v>0</v>
      </c>
      <c r="AO118" s="85" t="s">
        <v>1323</v>
      </c>
      <c r="AP118" s="79" t="s">
        <v>1557</v>
      </c>
      <c r="AQ118" s="79">
        <v>0</v>
      </c>
      <c r="AR118" s="79">
        <v>0</v>
      </c>
      <c r="AS118" s="79"/>
      <c r="AT118" s="79"/>
      <c r="AU118" s="79"/>
      <c r="AV118" s="79"/>
      <c r="AW118" s="79"/>
      <c r="AX118" s="79"/>
      <c r="AY118" s="79"/>
      <c r="AZ118" s="79"/>
      <c r="BA118">
        <v>1</v>
      </c>
      <c r="BB118" s="78" t="str">
        <f>REPLACE(INDEX(GroupVertices[Group],MATCH(Edges[[#This Row],[Vertex 1]],GroupVertices[Vertex],0)),1,1,"")</f>
        <v>37</v>
      </c>
      <c r="BC118" s="78" t="str">
        <f>REPLACE(INDEX(GroupVertices[Group],MATCH(Edges[[#This Row],[Vertex 2]],GroupVertices[Vertex],0)),1,1,"")</f>
        <v>37</v>
      </c>
      <c r="BD118" s="48">
        <v>1</v>
      </c>
      <c r="BE118" s="49">
        <v>5</v>
      </c>
      <c r="BF118" s="48">
        <v>1</v>
      </c>
      <c r="BG118" s="49">
        <v>5</v>
      </c>
      <c r="BH118" s="48">
        <v>0</v>
      </c>
      <c r="BI118" s="49">
        <v>0</v>
      </c>
      <c r="BJ118" s="48">
        <v>18</v>
      </c>
      <c r="BK118" s="49">
        <v>90</v>
      </c>
      <c r="BL118" s="48">
        <v>20</v>
      </c>
    </row>
    <row r="119" spans="1:64" ht="15">
      <c r="A119" s="64" t="s">
        <v>307</v>
      </c>
      <c r="B119" s="64" t="s">
        <v>306</v>
      </c>
      <c r="C119" s="65" t="s">
        <v>4954</v>
      </c>
      <c r="D119" s="66">
        <v>3</v>
      </c>
      <c r="E119" s="67" t="s">
        <v>132</v>
      </c>
      <c r="F119" s="68">
        <v>35</v>
      </c>
      <c r="G119" s="65"/>
      <c r="H119" s="69"/>
      <c r="I119" s="70"/>
      <c r="J119" s="70"/>
      <c r="K119" s="34" t="s">
        <v>65</v>
      </c>
      <c r="L119" s="77">
        <v>119</v>
      </c>
      <c r="M119" s="77"/>
      <c r="N119" s="72"/>
      <c r="O119" s="79" t="s">
        <v>492</v>
      </c>
      <c r="P119" s="81">
        <v>43541.32579861111</v>
      </c>
      <c r="Q119" s="79" t="s">
        <v>579</v>
      </c>
      <c r="R119" s="79"/>
      <c r="S119" s="79"/>
      <c r="T119" s="79" t="s">
        <v>780</v>
      </c>
      <c r="U119" s="79"/>
      <c r="V119" s="83" t="s">
        <v>954</v>
      </c>
      <c r="W119" s="81">
        <v>43541.32579861111</v>
      </c>
      <c r="X119" s="83" t="s">
        <v>1104</v>
      </c>
      <c r="Y119" s="79"/>
      <c r="Z119" s="79"/>
      <c r="AA119" s="85" t="s">
        <v>1324</v>
      </c>
      <c r="AB119" s="79"/>
      <c r="AC119" s="79" t="b">
        <v>0</v>
      </c>
      <c r="AD119" s="79">
        <v>0</v>
      </c>
      <c r="AE119" s="85" t="s">
        <v>1477</v>
      </c>
      <c r="AF119" s="79" t="b">
        <v>0</v>
      </c>
      <c r="AG119" s="79" t="s">
        <v>1508</v>
      </c>
      <c r="AH119" s="79"/>
      <c r="AI119" s="85" t="s">
        <v>1477</v>
      </c>
      <c r="AJ119" s="79" t="b">
        <v>0</v>
      </c>
      <c r="AK119" s="79">
        <v>5</v>
      </c>
      <c r="AL119" s="85" t="s">
        <v>1323</v>
      </c>
      <c r="AM119" s="79" t="s">
        <v>1533</v>
      </c>
      <c r="AN119" s="79" t="b">
        <v>0</v>
      </c>
      <c r="AO119" s="85" t="s">
        <v>1323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37</v>
      </c>
      <c r="BC119" s="78" t="str">
        <f>REPLACE(INDEX(GroupVertices[Group],MATCH(Edges[[#This Row],[Vertex 2]],GroupVertices[Vertex],0)),1,1,"")</f>
        <v>37</v>
      </c>
      <c r="BD119" s="48">
        <v>1</v>
      </c>
      <c r="BE119" s="49">
        <v>4.545454545454546</v>
      </c>
      <c r="BF119" s="48">
        <v>1</v>
      </c>
      <c r="BG119" s="49">
        <v>4.545454545454546</v>
      </c>
      <c r="BH119" s="48">
        <v>0</v>
      </c>
      <c r="BI119" s="49">
        <v>0</v>
      </c>
      <c r="BJ119" s="48">
        <v>20</v>
      </c>
      <c r="BK119" s="49">
        <v>90.9090909090909</v>
      </c>
      <c r="BL119" s="48">
        <v>22</v>
      </c>
    </row>
    <row r="120" spans="1:64" ht="15">
      <c r="A120" s="64" t="s">
        <v>308</v>
      </c>
      <c r="B120" s="64" t="s">
        <v>313</v>
      </c>
      <c r="C120" s="65" t="s">
        <v>4954</v>
      </c>
      <c r="D120" s="66">
        <v>3</v>
      </c>
      <c r="E120" s="67" t="s">
        <v>132</v>
      </c>
      <c r="F120" s="68">
        <v>35</v>
      </c>
      <c r="G120" s="65"/>
      <c r="H120" s="69"/>
      <c r="I120" s="70"/>
      <c r="J120" s="70"/>
      <c r="K120" s="34" t="s">
        <v>65</v>
      </c>
      <c r="L120" s="77">
        <v>120</v>
      </c>
      <c r="M120" s="77"/>
      <c r="N120" s="72"/>
      <c r="O120" s="79" t="s">
        <v>492</v>
      </c>
      <c r="P120" s="81">
        <v>43541.54850694445</v>
      </c>
      <c r="Q120" s="79" t="s">
        <v>580</v>
      </c>
      <c r="R120" s="79"/>
      <c r="S120" s="79"/>
      <c r="T120" s="79" t="s">
        <v>781</v>
      </c>
      <c r="U120" s="79"/>
      <c r="V120" s="83" t="s">
        <v>955</v>
      </c>
      <c r="W120" s="81">
        <v>43541.54850694445</v>
      </c>
      <c r="X120" s="83" t="s">
        <v>1105</v>
      </c>
      <c r="Y120" s="79"/>
      <c r="Z120" s="79"/>
      <c r="AA120" s="85" t="s">
        <v>1325</v>
      </c>
      <c r="AB120" s="79"/>
      <c r="AC120" s="79" t="b">
        <v>0</v>
      </c>
      <c r="AD120" s="79">
        <v>0</v>
      </c>
      <c r="AE120" s="85" t="s">
        <v>1477</v>
      </c>
      <c r="AF120" s="79" t="b">
        <v>0</v>
      </c>
      <c r="AG120" s="79" t="s">
        <v>1508</v>
      </c>
      <c r="AH120" s="79"/>
      <c r="AI120" s="85" t="s">
        <v>1477</v>
      </c>
      <c r="AJ120" s="79" t="b">
        <v>0</v>
      </c>
      <c r="AK120" s="79">
        <v>4</v>
      </c>
      <c r="AL120" s="85" t="s">
        <v>1331</v>
      </c>
      <c r="AM120" s="79" t="s">
        <v>1534</v>
      </c>
      <c r="AN120" s="79" t="b">
        <v>0</v>
      </c>
      <c r="AO120" s="85" t="s">
        <v>1331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14</v>
      </c>
      <c r="BC120" s="78" t="str">
        <f>REPLACE(INDEX(GroupVertices[Group],MATCH(Edges[[#This Row],[Vertex 2]],GroupVertices[Vertex],0)),1,1,"")</f>
        <v>14</v>
      </c>
      <c r="BD120" s="48">
        <v>3</v>
      </c>
      <c r="BE120" s="49">
        <v>15.789473684210526</v>
      </c>
      <c r="BF120" s="48">
        <v>0</v>
      </c>
      <c r="BG120" s="49">
        <v>0</v>
      </c>
      <c r="BH120" s="48">
        <v>0</v>
      </c>
      <c r="BI120" s="49">
        <v>0</v>
      </c>
      <c r="BJ120" s="48">
        <v>16</v>
      </c>
      <c r="BK120" s="49">
        <v>84.21052631578948</v>
      </c>
      <c r="BL120" s="48">
        <v>19</v>
      </c>
    </row>
    <row r="121" spans="1:64" ht="15">
      <c r="A121" s="64" t="s">
        <v>309</v>
      </c>
      <c r="B121" s="64" t="s">
        <v>313</v>
      </c>
      <c r="C121" s="65" t="s">
        <v>4954</v>
      </c>
      <c r="D121" s="66">
        <v>3</v>
      </c>
      <c r="E121" s="67" t="s">
        <v>132</v>
      </c>
      <c r="F121" s="68">
        <v>35</v>
      </c>
      <c r="G121" s="65"/>
      <c r="H121" s="69"/>
      <c r="I121" s="70"/>
      <c r="J121" s="70"/>
      <c r="K121" s="34" t="s">
        <v>65</v>
      </c>
      <c r="L121" s="77">
        <v>121</v>
      </c>
      <c r="M121" s="77"/>
      <c r="N121" s="72"/>
      <c r="O121" s="79" t="s">
        <v>492</v>
      </c>
      <c r="P121" s="81">
        <v>43541.67224537037</v>
      </c>
      <c r="Q121" s="79" t="s">
        <v>580</v>
      </c>
      <c r="R121" s="79"/>
      <c r="S121" s="79"/>
      <c r="T121" s="79" t="s">
        <v>781</v>
      </c>
      <c r="U121" s="79"/>
      <c r="V121" s="83" t="s">
        <v>956</v>
      </c>
      <c r="W121" s="81">
        <v>43541.67224537037</v>
      </c>
      <c r="X121" s="83" t="s">
        <v>1106</v>
      </c>
      <c r="Y121" s="79"/>
      <c r="Z121" s="79"/>
      <c r="AA121" s="85" t="s">
        <v>1326</v>
      </c>
      <c r="AB121" s="79"/>
      <c r="AC121" s="79" t="b">
        <v>0</v>
      </c>
      <c r="AD121" s="79">
        <v>0</v>
      </c>
      <c r="AE121" s="85" t="s">
        <v>1477</v>
      </c>
      <c r="AF121" s="79" t="b">
        <v>0</v>
      </c>
      <c r="AG121" s="79" t="s">
        <v>1508</v>
      </c>
      <c r="AH121" s="79"/>
      <c r="AI121" s="85" t="s">
        <v>1477</v>
      </c>
      <c r="AJ121" s="79" t="b">
        <v>0</v>
      </c>
      <c r="AK121" s="79">
        <v>4</v>
      </c>
      <c r="AL121" s="85" t="s">
        <v>1331</v>
      </c>
      <c r="AM121" s="79" t="s">
        <v>1533</v>
      </c>
      <c r="AN121" s="79" t="b">
        <v>0</v>
      </c>
      <c r="AO121" s="85" t="s">
        <v>1331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14</v>
      </c>
      <c r="BC121" s="78" t="str">
        <f>REPLACE(INDEX(GroupVertices[Group],MATCH(Edges[[#This Row],[Vertex 2]],GroupVertices[Vertex],0)),1,1,"")</f>
        <v>14</v>
      </c>
      <c r="BD121" s="48">
        <v>3</v>
      </c>
      <c r="BE121" s="49">
        <v>15.789473684210526</v>
      </c>
      <c r="BF121" s="48">
        <v>0</v>
      </c>
      <c r="BG121" s="49">
        <v>0</v>
      </c>
      <c r="BH121" s="48">
        <v>0</v>
      </c>
      <c r="BI121" s="49">
        <v>0</v>
      </c>
      <c r="BJ121" s="48">
        <v>16</v>
      </c>
      <c r="BK121" s="49">
        <v>84.21052631578948</v>
      </c>
      <c r="BL121" s="48">
        <v>19</v>
      </c>
    </row>
    <row r="122" spans="1:64" ht="15">
      <c r="A122" s="64" t="s">
        <v>310</v>
      </c>
      <c r="B122" s="64" t="s">
        <v>310</v>
      </c>
      <c r="C122" s="65" t="s">
        <v>4954</v>
      </c>
      <c r="D122" s="66">
        <v>3</v>
      </c>
      <c r="E122" s="67" t="s">
        <v>132</v>
      </c>
      <c r="F122" s="68">
        <v>35</v>
      </c>
      <c r="G122" s="65"/>
      <c r="H122" s="69"/>
      <c r="I122" s="70"/>
      <c r="J122" s="70"/>
      <c r="K122" s="34" t="s">
        <v>65</v>
      </c>
      <c r="L122" s="77">
        <v>122</v>
      </c>
      <c r="M122" s="77"/>
      <c r="N122" s="72"/>
      <c r="O122" s="79" t="s">
        <v>176</v>
      </c>
      <c r="P122" s="81">
        <v>43541.679606481484</v>
      </c>
      <c r="Q122" s="79" t="s">
        <v>581</v>
      </c>
      <c r="R122" s="83" t="s">
        <v>685</v>
      </c>
      <c r="S122" s="79" t="s">
        <v>718</v>
      </c>
      <c r="T122" s="79" t="s">
        <v>736</v>
      </c>
      <c r="U122" s="79"/>
      <c r="V122" s="83" t="s">
        <v>957</v>
      </c>
      <c r="W122" s="81">
        <v>43541.679606481484</v>
      </c>
      <c r="X122" s="83" t="s">
        <v>1107</v>
      </c>
      <c r="Y122" s="79"/>
      <c r="Z122" s="79"/>
      <c r="AA122" s="85" t="s">
        <v>1327</v>
      </c>
      <c r="AB122" s="79"/>
      <c r="AC122" s="79" t="b">
        <v>0</v>
      </c>
      <c r="AD122" s="79">
        <v>2</v>
      </c>
      <c r="AE122" s="85" t="s">
        <v>1477</v>
      </c>
      <c r="AF122" s="79" t="b">
        <v>1</v>
      </c>
      <c r="AG122" s="79" t="s">
        <v>1510</v>
      </c>
      <c r="AH122" s="79"/>
      <c r="AI122" s="85" t="s">
        <v>1526</v>
      </c>
      <c r="AJ122" s="79" t="b">
        <v>0</v>
      </c>
      <c r="AK122" s="79">
        <v>0</v>
      </c>
      <c r="AL122" s="85" t="s">
        <v>1477</v>
      </c>
      <c r="AM122" s="79" t="s">
        <v>1538</v>
      </c>
      <c r="AN122" s="79" t="b">
        <v>0</v>
      </c>
      <c r="AO122" s="85" t="s">
        <v>1327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1</v>
      </c>
      <c r="BE122" s="49">
        <v>10</v>
      </c>
      <c r="BF122" s="48">
        <v>0</v>
      </c>
      <c r="BG122" s="49">
        <v>0</v>
      </c>
      <c r="BH122" s="48">
        <v>0</v>
      </c>
      <c r="BI122" s="49">
        <v>0</v>
      </c>
      <c r="BJ122" s="48">
        <v>9</v>
      </c>
      <c r="BK122" s="49">
        <v>90</v>
      </c>
      <c r="BL122" s="48">
        <v>10</v>
      </c>
    </row>
    <row r="123" spans="1:64" ht="15">
      <c r="A123" s="64" t="s">
        <v>311</v>
      </c>
      <c r="B123" s="64" t="s">
        <v>420</v>
      </c>
      <c r="C123" s="65" t="s">
        <v>4954</v>
      </c>
      <c r="D123" s="66">
        <v>3</v>
      </c>
      <c r="E123" s="67" t="s">
        <v>132</v>
      </c>
      <c r="F123" s="68">
        <v>35</v>
      </c>
      <c r="G123" s="65"/>
      <c r="H123" s="69"/>
      <c r="I123" s="70"/>
      <c r="J123" s="70"/>
      <c r="K123" s="34" t="s">
        <v>65</v>
      </c>
      <c r="L123" s="77">
        <v>123</v>
      </c>
      <c r="M123" s="77"/>
      <c r="N123" s="72"/>
      <c r="O123" s="79" t="s">
        <v>492</v>
      </c>
      <c r="P123" s="81">
        <v>43541.751550925925</v>
      </c>
      <c r="Q123" s="79" t="s">
        <v>582</v>
      </c>
      <c r="R123" s="83" t="s">
        <v>686</v>
      </c>
      <c r="S123" s="79" t="s">
        <v>725</v>
      </c>
      <c r="T123" s="79" t="s">
        <v>782</v>
      </c>
      <c r="U123" s="83" t="s">
        <v>866</v>
      </c>
      <c r="V123" s="83" t="s">
        <v>866</v>
      </c>
      <c r="W123" s="81">
        <v>43541.751550925925</v>
      </c>
      <c r="X123" s="83" t="s">
        <v>1108</v>
      </c>
      <c r="Y123" s="79"/>
      <c r="Z123" s="79"/>
      <c r="AA123" s="85" t="s">
        <v>1328</v>
      </c>
      <c r="AB123" s="79"/>
      <c r="AC123" s="79" t="b">
        <v>0</v>
      </c>
      <c r="AD123" s="79">
        <v>0</v>
      </c>
      <c r="AE123" s="85" t="s">
        <v>1477</v>
      </c>
      <c r="AF123" s="79" t="b">
        <v>0</v>
      </c>
      <c r="AG123" s="79" t="s">
        <v>1508</v>
      </c>
      <c r="AH123" s="79"/>
      <c r="AI123" s="85" t="s">
        <v>1477</v>
      </c>
      <c r="AJ123" s="79" t="b">
        <v>0</v>
      </c>
      <c r="AK123" s="79">
        <v>0</v>
      </c>
      <c r="AL123" s="85" t="s">
        <v>1477</v>
      </c>
      <c r="AM123" s="79" t="s">
        <v>1550</v>
      </c>
      <c r="AN123" s="79" t="b">
        <v>0</v>
      </c>
      <c r="AO123" s="85" t="s">
        <v>1328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36</v>
      </c>
      <c r="BC123" s="78" t="str">
        <f>REPLACE(INDEX(GroupVertices[Group],MATCH(Edges[[#This Row],[Vertex 2]],GroupVertices[Vertex],0)),1,1,"")</f>
        <v>36</v>
      </c>
      <c r="BD123" s="48">
        <v>0</v>
      </c>
      <c r="BE123" s="49">
        <v>0</v>
      </c>
      <c r="BF123" s="48">
        <v>1</v>
      </c>
      <c r="BG123" s="49">
        <v>5.555555555555555</v>
      </c>
      <c r="BH123" s="48">
        <v>0</v>
      </c>
      <c r="BI123" s="49">
        <v>0</v>
      </c>
      <c r="BJ123" s="48">
        <v>17</v>
      </c>
      <c r="BK123" s="49">
        <v>94.44444444444444</v>
      </c>
      <c r="BL123" s="48">
        <v>18</v>
      </c>
    </row>
    <row r="124" spans="1:64" ht="15">
      <c r="A124" s="64" t="s">
        <v>312</v>
      </c>
      <c r="B124" s="64" t="s">
        <v>312</v>
      </c>
      <c r="C124" s="65" t="s">
        <v>4955</v>
      </c>
      <c r="D124" s="66">
        <v>5.333333333333334</v>
      </c>
      <c r="E124" s="67" t="s">
        <v>136</v>
      </c>
      <c r="F124" s="68">
        <v>27.333333333333332</v>
      </c>
      <c r="G124" s="65"/>
      <c r="H124" s="69"/>
      <c r="I124" s="70"/>
      <c r="J124" s="70"/>
      <c r="K124" s="34" t="s">
        <v>65</v>
      </c>
      <c r="L124" s="77">
        <v>124</v>
      </c>
      <c r="M124" s="77"/>
      <c r="N124" s="72"/>
      <c r="O124" s="79" t="s">
        <v>176</v>
      </c>
      <c r="P124" s="81">
        <v>43540.70835648148</v>
      </c>
      <c r="Q124" s="79" t="s">
        <v>583</v>
      </c>
      <c r="R124" s="79"/>
      <c r="S124" s="79"/>
      <c r="T124" s="79" t="s">
        <v>736</v>
      </c>
      <c r="U124" s="79"/>
      <c r="V124" s="83" t="s">
        <v>958</v>
      </c>
      <c r="W124" s="81">
        <v>43540.70835648148</v>
      </c>
      <c r="X124" s="83" t="s">
        <v>1109</v>
      </c>
      <c r="Y124" s="79"/>
      <c r="Z124" s="79"/>
      <c r="AA124" s="85" t="s">
        <v>1329</v>
      </c>
      <c r="AB124" s="79"/>
      <c r="AC124" s="79" t="b">
        <v>0</v>
      </c>
      <c r="AD124" s="79">
        <v>0</v>
      </c>
      <c r="AE124" s="85" t="s">
        <v>1477</v>
      </c>
      <c r="AF124" s="79" t="b">
        <v>0</v>
      </c>
      <c r="AG124" s="79" t="s">
        <v>1508</v>
      </c>
      <c r="AH124" s="79"/>
      <c r="AI124" s="85" t="s">
        <v>1477</v>
      </c>
      <c r="AJ124" s="79" t="b">
        <v>0</v>
      </c>
      <c r="AK124" s="79">
        <v>0</v>
      </c>
      <c r="AL124" s="85" t="s">
        <v>1477</v>
      </c>
      <c r="AM124" s="79" t="s">
        <v>1551</v>
      </c>
      <c r="AN124" s="79" t="b">
        <v>0</v>
      </c>
      <c r="AO124" s="85" t="s">
        <v>1329</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23</v>
      </c>
      <c r="BK124" s="49">
        <v>100</v>
      </c>
      <c r="BL124" s="48">
        <v>23</v>
      </c>
    </row>
    <row r="125" spans="1:64" ht="15">
      <c r="A125" s="64" t="s">
        <v>312</v>
      </c>
      <c r="B125" s="64" t="s">
        <v>312</v>
      </c>
      <c r="C125" s="65" t="s">
        <v>4955</v>
      </c>
      <c r="D125" s="66">
        <v>5.333333333333334</v>
      </c>
      <c r="E125" s="67" t="s">
        <v>136</v>
      </c>
      <c r="F125" s="68">
        <v>27.333333333333332</v>
      </c>
      <c r="G125" s="65"/>
      <c r="H125" s="69"/>
      <c r="I125" s="70"/>
      <c r="J125" s="70"/>
      <c r="K125" s="34" t="s">
        <v>65</v>
      </c>
      <c r="L125" s="77">
        <v>125</v>
      </c>
      <c r="M125" s="77"/>
      <c r="N125" s="72"/>
      <c r="O125" s="79" t="s">
        <v>176</v>
      </c>
      <c r="P125" s="81">
        <v>43541.83336805556</v>
      </c>
      <c r="Q125" s="79" t="s">
        <v>584</v>
      </c>
      <c r="R125" s="79"/>
      <c r="S125" s="79"/>
      <c r="T125" s="79" t="s">
        <v>736</v>
      </c>
      <c r="U125" s="79"/>
      <c r="V125" s="83" t="s">
        <v>958</v>
      </c>
      <c r="W125" s="81">
        <v>43541.83336805556</v>
      </c>
      <c r="X125" s="83" t="s">
        <v>1110</v>
      </c>
      <c r="Y125" s="79"/>
      <c r="Z125" s="79"/>
      <c r="AA125" s="85" t="s">
        <v>1330</v>
      </c>
      <c r="AB125" s="79"/>
      <c r="AC125" s="79" t="b">
        <v>0</v>
      </c>
      <c r="AD125" s="79">
        <v>0</v>
      </c>
      <c r="AE125" s="85" t="s">
        <v>1477</v>
      </c>
      <c r="AF125" s="79" t="b">
        <v>0</v>
      </c>
      <c r="AG125" s="79" t="s">
        <v>1508</v>
      </c>
      <c r="AH125" s="79"/>
      <c r="AI125" s="85" t="s">
        <v>1477</v>
      </c>
      <c r="AJ125" s="79" t="b">
        <v>0</v>
      </c>
      <c r="AK125" s="79">
        <v>0</v>
      </c>
      <c r="AL125" s="85" t="s">
        <v>1477</v>
      </c>
      <c r="AM125" s="79" t="s">
        <v>1551</v>
      </c>
      <c r="AN125" s="79" t="b">
        <v>0</v>
      </c>
      <c r="AO125" s="85" t="s">
        <v>1330</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29</v>
      </c>
      <c r="BK125" s="49">
        <v>100</v>
      </c>
      <c r="BL125" s="48">
        <v>29</v>
      </c>
    </row>
    <row r="126" spans="1:64" ht="15">
      <c r="A126" s="64" t="s">
        <v>313</v>
      </c>
      <c r="B126" s="64" t="s">
        <v>313</v>
      </c>
      <c r="C126" s="65" t="s">
        <v>4954</v>
      </c>
      <c r="D126" s="66">
        <v>3</v>
      </c>
      <c r="E126" s="67" t="s">
        <v>132</v>
      </c>
      <c r="F126" s="68">
        <v>35</v>
      </c>
      <c r="G126" s="65"/>
      <c r="H126" s="69"/>
      <c r="I126" s="70"/>
      <c r="J126" s="70"/>
      <c r="K126" s="34" t="s">
        <v>65</v>
      </c>
      <c r="L126" s="77">
        <v>126</v>
      </c>
      <c r="M126" s="77"/>
      <c r="N126" s="72"/>
      <c r="O126" s="79" t="s">
        <v>176</v>
      </c>
      <c r="P126" s="81">
        <v>43541.51855324074</v>
      </c>
      <c r="Q126" s="79" t="s">
        <v>585</v>
      </c>
      <c r="R126" s="83" t="s">
        <v>687</v>
      </c>
      <c r="S126" s="79" t="s">
        <v>726</v>
      </c>
      <c r="T126" s="79" t="s">
        <v>783</v>
      </c>
      <c r="U126" s="83" t="s">
        <v>867</v>
      </c>
      <c r="V126" s="83" t="s">
        <v>867</v>
      </c>
      <c r="W126" s="81">
        <v>43541.51855324074</v>
      </c>
      <c r="X126" s="83" t="s">
        <v>1111</v>
      </c>
      <c r="Y126" s="79"/>
      <c r="Z126" s="79"/>
      <c r="AA126" s="85" t="s">
        <v>1331</v>
      </c>
      <c r="AB126" s="79"/>
      <c r="AC126" s="79" t="b">
        <v>0</v>
      </c>
      <c r="AD126" s="79">
        <v>4</v>
      </c>
      <c r="AE126" s="85" t="s">
        <v>1477</v>
      </c>
      <c r="AF126" s="79" t="b">
        <v>0</v>
      </c>
      <c r="AG126" s="79" t="s">
        <v>1508</v>
      </c>
      <c r="AH126" s="79"/>
      <c r="AI126" s="85" t="s">
        <v>1477</v>
      </c>
      <c r="AJ126" s="79" t="b">
        <v>0</v>
      </c>
      <c r="AK126" s="79">
        <v>4</v>
      </c>
      <c r="AL126" s="85" t="s">
        <v>1477</v>
      </c>
      <c r="AM126" s="79" t="s">
        <v>1534</v>
      </c>
      <c r="AN126" s="79" t="b">
        <v>0</v>
      </c>
      <c r="AO126" s="85" t="s">
        <v>1331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14</v>
      </c>
      <c r="BC126" s="78" t="str">
        <f>REPLACE(INDEX(GroupVertices[Group],MATCH(Edges[[#This Row],[Vertex 2]],GroupVertices[Vertex],0)),1,1,"")</f>
        <v>14</v>
      </c>
      <c r="BD126" s="48">
        <v>3</v>
      </c>
      <c r="BE126" s="49">
        <v>8.108108108108109</v>
      </c>
      <c r="BF126" s="48">
        <v>1</v>
      </c>
      <c r="BG126" s="49">
        <v>2.7027027027027026</v>
      </c>
      <c r="BH126" s="48">
        <v>0</v>
      </c>
      <c r="BI126" s="49">
        <v>0</v>
      </c>
      <c r="BJ126" s="48">
        <v>33</v>
      </c>
      <c r="BK126" s="49">
        <v>89.1891891891892</v>
      </c>
      <c r="BL126" s="48">
        <v>37</v>
      </c>
    </row>
    <row r="127" spans="1:64" ht="15">
      <c r="A127" s="64" t="s">
        <v>314</v>
      </c>
      <c r="B127" s="64" t="s">
        <v>313</v>
      </c>
      <c r="C127" s="65" t="s">
        <v>4954</v>
      </c>
      <c r="D127" s="66">
        <v>3</v>
      </c>
      <c r="E127" s="67" t="s">
        <v>132</v>
      </c>
      <c r="F127" s="68">
        <v>35</v>
      </c>
      <c r="G127" s="65"/>
      <c r="H127" s="69"/>
      <c r="I127" s="70"/>
      <c r="J127" s="70"/>
      <c r="K127" s="34" t="s">
        <v>65</v>
      </c>
      <c r="L127" s="77">
        <v>127</v>
      </c>
      <c r="M127" s="77"/>
      <c r="N127" s="72"/>
      <c r="O127" s="79" t="s">
        <v>492</v>
      </c>
      <c r="P127" s="81">
        <v>43541.87681712963</v>
      </c>
      <c r="Q127" s="79" t="s">
        <v>580</v>
      </c>
      <c r="R127" s="79"/>
      <c r="S127" s="79"/>
      <c r="T127" s="79" t="s">
        <v>781</v>
      </c>
      <c r="U127" s="79"/>
      <c r="V127" s="83" t="s">
        <v>959</v>
      </c>
      <c r="W127" s="81">
        <v>43541.87681712963</v>
      </c>
      <c r="X127" s="83" t="s">
        <v>1112</v>
      </c>
      <c r="Y127" s="79"/>
      <c r="Z127" s="79"/>
      <c r="AA127" s="85" t="s">
        <v>1332</v>
      </c>
      <c r="AB127" s="79"/>
      <c r="AC127" s="79" t="b">
        <v>0</v>
      </c>
      <c r="AD127" s="79">
        <v>0</v>
      </c>
      <c r="AE127" s="85" t="s">
        <v>1477</v>
      </c>
      <c r="AF127" s="79" t="b">
        <v>0</v>
      </c>
      <c r="AG127" s="79" t="s">
        <v>1508</v>
      </c>
      <c r="AH127" s="79"/>
      <c r="AI127" s="85" t="s">
        <v>1477</v>
      </c>
      <c r="AJ127" s="79" t="b">
        <v>0</v>
      </c>
      <c r="AK127" s="79">
        <v>4</v>
      </c>
      <c r="AL127" s="85" t="s">
        <v>1331</v>
      </c>
      <c r="AM127" s="79" t="s">
        <v>1539</v>
      </c>
      <c r="AN127" s="79" t="b">
        <v>0</v>
      </c>
      <c r="AO127" s="85" t="s">
        <v>1331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14</v>
      </c>
      <c r="BC127" s="78" t="str">
        <f>REPLACE(INDEX(GroupVertices[Group],MATCH(Edges[[#This Row],[Vertex 2]],GroupVertices[Vertex],0)),1,1,"")</f>
        <v>14</v>
      </c>
      <c r="BD127" s="48">
        <v>3</v>
      </c>
      <c r="BE127" s="49">
        <v>15.789473684210526</v>
      </c>
      <c r="BF127" s="48">
        <v>0</v>
      </c>
      <c r="BG127" s="49">
        <v>0</v>
      </c>
      <c r="BH127" s="48">
        <v>0</v>
      </c>
      <c r="BI127" s="49">
        <v>0</v>
      </c>
      <c r="BJ127" s="48">
        <v>16</v>
      </c>
      <c r="BK127" s="49">
        <v>84.21052631578948</v>
      </c>
      <c r="BL127" s="48">
        <v>19</v>
      </c>
    </row>
    <row r="128" spans="1:64" ht="15">
      <c r="A128" s="64" t="s">
        <v>315</v>
      </c>
      <c r="B128" s="64" t="s">
        <v>421</v>
      </c>
      <c r="C128" s="65" t="s">
        <v>4954</v>
      </c>
      <c r="D128" s="66">
        <v>3</v>
      </c>
      <c r="E128" s="67" t="s">
        <v>132</v>
      </c>
      <c r="F128" s="68">
        <v>35</v>
      </c>
      <c r="G128" s="65"/>
      <c r="H128" s="69"/>
      <c r="I128" s="70"/>
      <c r="J128" s="70"/>
      <c r="K128" s="34" t="s">
        <v>65</v>
      </c>
      <c r="L128" s="77">
        <v>128</v>
      </c>
      <c r="M128" s="77"/>
      <c r="N128" s="72"/>
      <c r="O128" s="79" t="s">
        <v>492</v>
      </c>
      <c r="P128" s="81">
        <v>43541.898935185185</v>
      </c>
      <c r="Q128" s="79" t="s">
        <v>586</v>
      </c>
      <c r="R128" s="79"/>
      <c r="S128" s="79"/>
      <c r="T128" s="79"/>
      <c r="U128" s="79"/>
      <c r="V128" s="83" t="s">
        <v>960</v>
      </c>
      <c r="W128" s="81">
        <v>43541.898935185185</v>
      </c>
      <c r="X128" s="83" t="s">
        <v>1113</v>
      </c>
      <c r="Y128" s="79"/>
      <c r="Z128" s="79"/>
      <c r="AA128" s="85" t="s">
        <v>1333</v>
      </c>
      <c r="AB128" s="79"/>
      <c r="AC128" s="79" t="b">
        <v>0</v>
      </c>
      <c r="AD128" s="79">
        <v>0</v>
      </c>
      <c r="AE128" s="85" t="s">
        <v>1477</v>
      </c>
      <c r="AF128" s="79" t="b">
        <v>0</v>
      </c>
      <c r="AG128" s="79" t="s">
        <v>1508</v>
      </c>
      <c r="AH128" s="79"/>
      <c r="AI128" s="85" t="s">
        <v>1477</v>
      </c>
      <c r="AJ128" s="79" t="b">
        <v>0</v>
      </c>
      <c r="AK128" s="79">
        <v>1</v>
      </c>
      <c r="AL128" s="85" t="s">
        <v>1363</v>
      </c>
      <c r="AM128" s="79" t="s">
        <v>1536</v>
      </c>
      <c r="AN128" s="79" t="b">
        <v>0</v>
      </c>
      <c r="AO128" s="85" t="s">
        <v>1363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316</v>
      </c>
      <c r="B129" s="64" t="s">
        <v>316</v>
      </c>
      <c r="C129" s="65" t="s">
        <v>4956</v>
      </c>
      <c r="D129" s="66">
        <v>10</v>
      </c>
      <c r="E129" s="67" t="s">
        <v>136</v>
      </c>
      <c r="F129" s="68">
        <v>12</v>
      </c>
      <c r="G129" s="65"/>
      <c r="H129" s="69"/>
      <c r="I129" s="70"/>
      <c r="J129" s="70"/>
      <c r="K129" s="34" t="s">
        <v>65</v>
      </c>
      <c r="L129" s="77">
        <v>129</v>
      </c>
      <c r="M129" s="77"/>
      <c r="N129" s="72"/>
      <c r="O129" s="79" t="s">
        <v>176</v>
      </c>
      <c r="P129" s="81">
        <v>43428.684375</v>
      </c>
      <c r="Q129" s="79" t="s">
        <v>587</v>
      </c>
      <c r="R129" s="83" t="s">
        <v>688</v>
      </c>
      <c r="S129" s="79" t="s">
        <v>727</v>
      </c>
      <c r="T129" s="79" t="s">
        <v>784</v>
      </c>
      <c r="U129" s="83" t="s">
        <v>868</v>
      </c>
      <c r="V129" s="83" t="s">
        <v>868</v>
      </c>
      <c r="W129" s="81">
        <v>43428.684375</v>
      </c>
      <c r="X129" s="83" t="s">
        <v>1114</v>
      </c>
      <c r="Y129" s="79"/>
      <c r="Z129" s="79"/>
      <c r="AA129" s="85" t="s">
        <v>1334</v>
      </c>
      <c r="AB129" s="85" t="s">
        <v>1463</v>
      </c>
      <c r="AC129" s="79" t="b">
        <v>0</v>
      </c>
      <c r="AD129" s="79">
        <v>17</v>
      </c>
      <c r="AE129" s="85" t="s">
        <v>1494</v>
      </c>
      <c r="AF129" s="79" t="b">
        <v>0</v>
      </c>
      <c r="AG129" s="79" t="s">
        <v>1514</v>
      </c>
      <c r="AH129" s="79"/>
      <c r="AI129" s="85" t="s">
        <v>1477</v>
      </c>
      <c r="AJ129" s="79" t="b">
        <v>0</v>
      </c>
      <c r="AK129" s="79">
        <v>1</v>
      </c>
      <c r="AL129" s="85" t="s">
        <v>1477</v>
      </c>
      <c r="AM129" s="79" t="s">
        <v>1534</v>
      </c>
      <c r="AN129" s="79" t="b">
        <v>0</v>
      </c>
      <c r="AO129" s="85" t="s">
        <v>1463</v>
      </c>
      <c r="AP129" s="79" t="s">
        <v>1557</v>
      </c>
      <c r="AQ129" s="79">
        <v>0</v>
      </c>
      <c r="AR129" s="79">
        <v>0</v>
      </c>
      <c r="AS129" s="79"/>
      <c r="AT129" s="79"/>
      <c r="AU129" s="79"/>
      <c r="AV129" s="79"/>
      <c r="AW129" s="79"/>
      <c r="AX129" s="79"/>
      <c r="AY129" s="79"/>
      <c r="AZ129" s="79"/>
      <c r="BA129">
        <v>4</v>
      </c>
      <c r="BB129" s="78" t="str">
        <f>REPLACE(INDEX(GroupVertices[Group],MATCH(Edges[[#This Row],[Vertex 1]],GroupVertices[Vertex],0)),1,1,"")</f>
        <v>6</v>
      </c>
      <c r="BC129" s="78" t="str">
        <f>REPLACE(INDEX(GroupVertices[Group],MATCH(Edges[[#This Row],[Vertex 2]],GroupVertices[Vertex],0)),1,1,"")</f>
        <v>6</v>
      </c>
      <c r="BD129" s="48">
        <v>0</v>
      </c>
      <c r="BE129" s="49">
        <v>0</v>
      </c>
      <c r="BF129" s="48">
        <v>0</v>
      </c>
      <c r="BG129" s="49">
        <v>0</v>
      </c>
      <c r="BH129" s="48">
        <v>0</v>
      </c>
      <c r="BI129" s="49">
        <v>0</v>
      </c>
      <c r="BJ129" s="48">
        <v>13</v>
      </c>
      <c r="BK129" s="49">
        <v>100</v>
      </c>
      <c r="BL129" s="48">
        <v>13</v>
      </c>
    </row>
    <row r="130" spans="1:64" ht="15">
      <c r="A130" s="64" t="s">
        <v>316</v>
      </c>
      <c r="B130" s="64" t="s">
        <v>316</v>
      </c>
      <c r="C130" s="65" t="s">
        <v>4956</v>
      </c>
      <c r="D130" s="66">
        <v>10</v>
      </c>
      <c r="E130" s="67" t="s">
        <v>136</v>
      </c>
      <c r="F130" s="68">
        <v>12</v>
      </c>
      <c r="G130" s="65"/>
      <c r="H130" s="69"/>
      <c r="I130" s="70"/>
      <c r="J130" s="70"/>
      <c r="K130" s="34" t="s">
        <v>65</v>
      </c>
      <c r="L130" s="77">
        <v>130</v>
      </c>
      <c r="M130" s="77"/>
      <c r="N130" s="72"/>
      <c r="O130" s="79" t="s">
        <v>176</v>
      </c>
      <c r="P130" s="81">
        <v>43525.56481481482</v>
      </c>
      <c r="Q130" s="79" t="s">
        <v>588</v>
      </c>
      <c r="R130" s="79"/>
      <c r="S130" s="79"/>
      <c r="T130" s="79" t="s">
        <v>766</v>
      </c>
      <c r="U130" s="83" t="s">
        <v>858</v>
      </c>
      <c r="V130" s="83" t="s">
        <v>858</v>
      </c>
      <c r="W130" s="81">
        <v>43525.56481481482</v>
      </c>
      <c r="X130" s="83" t="s">
        <v>1115</v>
      </c>
      <c r="Y130" s="79"/>
      <c r="Z130" s="79"/>
      <c r="AA130" s="85" t="s">
        <v>1335</v>
      </c>
      <c r="AB130" s="79"/>
      <c r="AC130" s="79" t="b">
        <v>0</v>
      </c>
      <c r="AD130" s="79">
        <v>130</v>
      </c>
      <c r="AE130" s="85" t="s">
        <v>1477</v>
      </c>
      <c r="AF130" s="79" t="b">
        <v>0</v>
      </c>
      <c r="AG130" s="79" t="s">
        <v>1514</v>
      </c>
      <c r="AH130" s="79"/>
      <c r="AI130" s="85" t="s">
        <v>1477</v>
      </c>
      <c r="AJ130" s="79" t="b">
        <v>0</v>
      </c>
      <c r="AK130" s="79">
        <v>12</v>
      </c>
      <c r="AL130" s="85" t="s">
        <v>1477</v>
      </c>
      <c r="AM130" s="79" t="s">
        <v>1534</v>
      </c>
      <c r="AN130" s="79" t="b">
        <v>0</v>
      </c>
      <c r="AO130" s="85" t="s">
        <v>1335</v>
      </c>
      <c r="AP130" s="79" t="s">
        <v>1557</v>
      </c>
      <c r="AQ130" s="79">
        <v>0</v>
      </c>
      <c r="AR130" s="79">
        <v>0</v>
      </c>
      <c r="AS130" s="79"/>
      <c r="AT130" s="79"/>
      <c r="AU130" s="79"/>
      <c r="AV130" s="79"/>
      <c r="AW130" s="79"/>
      <c r="AX130" s="79"/>
      <c r="AY130" s="79"/>
      <c r="AZ130" s="79"/>
      <c r="BA130">
        <v>4</v>
      </c>
      <c r="BB130" s="78" t="str">
        <f>REPLACE(INDEX(GroupVertices[Group],MATCH(Edges[[#This Row],[Vertex 1]],GroupVertices[Vertex],0)),1,1,"")</f>
        <v>6</v>
      </c>
      <c r="BC130" s="78" t="str">
        <f>REPLACE(INDEX(GroupVertices[Group],MATCH(Edges[[#This Row],[Vertex 2]],GroupVertices[Vertex],0)),1,1,"")</f>
        <v>6</v>
      </c>
      <c r="BD130" s="48">
        <v>0</v>
      </c>
      <c r="BE130" s="49">
        <v>0</v>
      </c>
      <c r="BF130" s="48">
        <v>0</v>
      </c>
      <c r="BG130" s="49">
        <v>0</v>
      </c>
      <c r="BH130" s="48">
        <v>0</v>
      </c>
      <c r="BI130" s="49">
        <v>0</v>
      </c>
      <c r="BJ130" s="48">
        <v>9</v>
      </c>
      <c r="BK130" s="49">
        <v>100</v>
      </c>
      <c r="BL130" s="48">
        <v>9</v>
      </c>
    </row>
    <row r="131" spans="1:64" ht="15">
      <c r="A131" s="64" t="s">
        <v>316</v>
      </c>
      <c r="B131" s="64" t="s">
        <v>316</v>
      </c>
      <c r="C131" s="65" t="s">
        <v>4956</v>
      </c>
      <c r="D131" s="66">
        <v>10</v>
      </c>
      <c r="E131" s="67" t="s">
        <v>136</v>
      </c>
      <c r="F131" s="68">
        <v>12</v>
      </c>
      <c r="G131" s="65"/>
      <c r="H131" s="69"/>
      <c r="I131" s="70"/>
      <c r="J131" s="70"/>
      <c r="K131" s="34" t="s">
        <v>65</v>
      </c>
      <c r="L131" s="77">
        <v>131</v>
      </c>
      <c r="M131" s="77"/>
      <c r="N131" s="72"/>
      <c r="O131" s="79" t="s">
        <v>176</v>
      </c>
      <c r="P131" s="81">
        <v>43540.57533564815</v>
      </c>
      <c r="Q131" s="79" t="s">
        <v>589</v>
      </c>
      <c r="R131" s="83" t="s">
        <v>689</v>
      </c>
      <c r="S131" s="79" t="s">
        <v>728</v>
      </c>
      <c r="T131" s="79" t="s">
        <v>785</v>
      </c>
      <c r="U131" s="83" t="s">
        <v>869</v>
      </c>
      <c r="V131" s="83" t="s">
        <v>869</v>
      </c>
      <c r="W131" s="81">
        <v>43540.57533564815</v>
      </c>
      <c r="X131" s="83" t="s">
        <v>1116</v>
      </c>
      <c r="Y131" s="79"/>
      <c r="Z131" s="79"/>
      <c r="AA131" s="85" t="s">
        <v>1336</v>
      </c>
      <c r="AB131" s="79"/>
      <c r="AC131" s="79" t="b">
        <v>0</v>
      </c>
      <c r="AD131" s="79">
        <v>50</v>
      </c>
      <c r="AE131" s="85" t="s">
        <v>1477</v>
      </c>
      <c r="AF131" s="79" t="b">
        <v>0</v>
      </c>
      <c r="AG131" s="79" t="s">
        <v>1514</v>
      </c>
      <c r="AH131" s="79"/>
      <c r="AI131" s="85" t="s">
        <v>1477</v>
      </c>
      <c r="AJ131" s="79" t="b">
        <v>0</v>
      </c>
      <c r="AK131" s="79">
        <v>4</v>
      </c>
      <c r="AL131" s="85" t="s">
        <v>1477</v>
      </c>
      <c r="AM131" s="79" t="s">
        <v>1534</v>
      </c>
      <c r="AN131" s="79" t="b">
        <v>0</v>
      </c>
      <c r="AO131" s="85" t="s">
        <v>1336</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6</v>
      </c>
      <c r="BC131" s="78" t="str">
        <f>REPLACE(INDEX(GroupVertices[Group],MATCH(Edges[[#This Row],[Vertex 2]],GroupVertices[Vertex],0)),1,1,"")</f>
        <v>6</v>
      </c>
      <c r="BD131" s="48">
        <v>0</v>
      </c>
      <c r="BE131" s="49">
        <v>0</v>
      </c>
      <c r="BF131" s="48">
        <v>2</v>
      </c>
      <c r="BG131" s="49">
        <v>14.285714285714286</v>
      </c>
      <c r="BH131" s="48">
        <v>0</v>
      </c>
      <c r="BI131" s="49">
        <v>0</v>
      </c>
      <c r="BJ131" s="48">
        <v>12</v>
      </c>
      <c r="BK131" s="49">
        <v>85.71428571428571</v>
      </c>
      <c r="BL131" s="48">
        <v>14</v>
      </c>
    </row>
    <row r="132" spans="1:64" ht="15">
      <c r="A132" s="64" t="s">
        <v>316</v>
      </c>
      <c r="B132" s="64" t="s">
        <v>316</v>
      </c>
      <c r="C132" s="65" t="s">
        <v>4956</v>
      </c>
      <c r="D132" s="66">
        <v>10</v>
      </c>
      <c r="E132" s="67" t="s">
        <v>136</v>
      </c>
      <c r="F132" s="68">
        <v>12</v>
      </c>
      <c r="G132" s="65"/>
      <c r="H132" s="69"/>
      <c r="I132" s="70"/>
      <c r="J132" s="70"/>
      <c r="K132" s="34" t="s">
        <v>65</v>
      </c>
      <c r="L132" s="77">
        <v>132</v>
      </c>
      <c r="M132" s="77"/>
      <c r="N132" s="72"/>
      <c r="O132" s="79" t="s">
        <v>176</v>
      </c>
      <c r="P132" s="81">
        <v>43540.58021990741</v>
      </c>
      <c r="Q132" s="79" t="s">
        <v>590</v>
      </c>
      <c r="R132" s="83" t="s">
        <v>690</v>
      </c>
      <c r="S132" s="79" t="s">
        <v>729</v>
      </c>
      <c r="T132" s="79" t="s">
        <v>785</v>
      </c>
      <c r="U132" s="83" t="s">
        <v>870</v>
      </c>
      <c r="V132" s="83" t="s">
        <v>870</v>
      </c>
      <c r="W132" s="81">
        <v>43540.58021990741</v>
      </c>
      <c r="X132" s="83" t="s">
        <v>1117</v>
      </c>
      <c r="Y132" s="79"/>
      <c r="Z132" s="79"/>
      <c r="AA132" s="85" t="s">
        <v>1337</v>
      </c>
      <c r="AB132" s="79"/>
      <c r="AC132" s="79" t="b">
        <v>0</v>
      </c>
      <c r="AD132" s="79">
        <v>70</v>
      </c>
      <c r="AE132" s="85" t="s">
        <v>1477</v>
      </c>
      <c r="AF132" s="79" t="b">
        <v>0</v>
      </c>
      <c r="AG132" s="79" t="s">
        <v>1514</v>
      </c>
      <c r="AH132" s="79"/>
      <c r="AI132" s="85" t="s">
        <v>1477</v>
      </c>
      <c r="AJ132" s="79" t="b">
        <v>0</v>
      </c>
      <c r="AK132" s="79">
        <v>3</v>
      </c>
      <c r="AL132" s="85" t="s">
        <v>1477</v>
      </c>
      <c r="AM132" s="79" t="s">
        <v>1534</v>
      </c>
      <c r="AN132" s="79" t="b">
        <v>0</v>
      </c>
      <c r="AO132" s="85" t="s">
        <v>1337</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6</v>
      </c>
      <c r="BC132" s="78" t="str">
        <f>REPLACE(INDEX(GroupVertices[Group],MATCH(Edges[[#This Row],[Vertex 2]],GroupVertices[Vertex],0)),1,1,"")</f>
        <v>6</v>
      </c>
      <c r="BD132" s="48">
        <v>0</v>
      </c>
      <c r="BE132" s="49">
        <v>0</v>
      </c>
      <c r="BF132" s="48">
        <v>1</v>
      </c>
      <c r="BG132" s="49">
        <v>8.333333333333334</v>
      </c>
      <c r="BH132" s="48">
        <v>0</v>
      </c>
      <c r="BI132" s="49">
        <v>0</v>
      </c>
      <c r="BJ132" s="48">
        <v>11</v>
      </c>
      <c r="BK132" s="49">
        <v>91.66666666666667</v>
      </c>
      <c r="BL132" s="48">
        <v>12</v>
      </c>
    </row>
    <row r="133" spans="1:64" ht="15">
      <c r="A133" s="64" t="s">
        <v>317</v>
      </c>
      <c r="B133" s="64" t="s">
        <v>316</v>
      </c>
      <c r="C133" s="65" t="s">
        <v>4955</v>
      </c>
      <c r="D133" s="66">
        <v>5.333333333333334</v>
      </c>
      <c r="E133" s="67" t="s">
        <v>136</v>
      </c>
      <c r="F133" s="68">
        <v>27.333333333333332</v>
      </c>
      <c r="G133" s="65"/>
      <c r="H133" s="69"/>
      <c r="I133" s="70"/>
      <c r="J133" s="70"/>
      <c r="K133" s="34" t="s">
        <v>65</v>
      </c>
      <c r="L133" s="77">
        <v>133</v>
      </c>
      <c r="M133" s="77"/>
      <c r="N133" s="72"/>
      <c r="O133" s="79" t="s">
        <v>492</v>
      </c>
      <c r="P133" s="81">
        <v>43542.16710648148</v>
      </c>
      <c r="Q133" s="79" t="s">
        <v>572</v>
      </c>
      <c r="R133" s="79"/>
      <c r="S133" s="79"/>
      <c r="T133" s="79"/>
      <c r="U133" s="79"/>
      <c r="V133" s="83" t="s">
        <v>961</v>
      </c>
      <c r="W133" s="81">
        <v>43542.16710648148</v>
      </c>
      <c r="X133" s="83" t="s">
        <v>1118</v>
      </c>
      <c r="Y133" s="79"/>
      <c r="Z133" s="79"/>
      <c r="AA133" s="85" t="s">
        <v>1338</v>
      </c>
      <c r="AB133" s="79"/>
      <c r="AC133" s="79" t="b">
        <v>0</v>
      </c>
      <c r="AD133" s="79">
        <v>0</v>
      </c>
      <c r="AE133" s="85" t="s">
        <v>1477</v>
      </c>
      <c r="AF133" s="79" t="b">
        <v>0</v>
      </c>
      <c r="AG133" s="79" t="s">
        <v>1514</v>
      </c>
      <c r="AH133" s="79"/>
      <c r="AI133" s="85" t="s">
        <v>1477</v>
      </c>
      <c r="AJ133" s="79" t="b">
        <v>0</v>
      </c>
      <c r="AK133" s="79">
        <v>4</v>
      </c>
      <c r="AL133" s="85" t="s">
        <v>1336</v>
      </c>
      <c r="AM133" s="79" t="s">
        <v>1534</v>
      </c>
      <c r="AN133" s="79" t="b">
        <v>0</v>
      </c>
      <c r="AO133" s="85" t="s">
        <v>1336</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6</v>
      </c>
      <c r="BC133" s="78" t="str">
        <f>REPLACE(INDEX(GroupVertices[Group],MATCH(Edges[[#This Row],[Vertex 2]],GroupVertices[Vertex],0)),1,1,"")</f>
        <v>6</v>
      </c>
      <c r="BD133" s="48">
        <v>0</v>
      </c>
      <c r="BE133" s="49">
        <v>0</v>
      </c>
      <c r="BF133" s="48">
        <v>2</v>
      </c>
      <c r="BG133" s="49">
        <v>16.666666666666668</v>
      </c>
      <c r="BH133" s="48">
        <v>0</v>
      </c>
      <c r="BI133" s="49">
        <v>0</v>
      </c>
      <c r="BJ133" s="48">
        <v>10</v>
      </c>
      <c r="BK133" s="49">
        <v>83.33333333333333</v>
      </c>
      <c r="BL133" s="48">
        <v>12</v>
      </c>
    </row>
    <row r="134" spans="1:64" ht="15">
      <c r="A134" s="64" t="s">
        <v>317</v>
      </c>
      <c r="B134" s="64" t="s">
        <v>316</v>
      </c>
      <c r="C134" s="65" t="s">
        <v>4955</v>
      </c>
      <c r="D134" s="66">
        <v>5.333333333333334</v>
      </c>
      <c r="E134" s="67" t="s">
        <v>136</v>
      </c>
      <c r="F134" s="68">
        <v>27.333333333333332</v>
      </c>
      <c r="G134" s="65"/>
      <c r="H134" s="69"/>
      <c r="I134" s="70"/>
      <c r="J134" s="70"/>
      <c r="K134" s="34" t="s">
        <v>65</v>
      </c>
      <c r="L134" s="77">
        <v>134</v>
      </c>
      <c r="M134" s="77"/>
      <c r="N134" s="72"/>
      <c r="O134" s="79" t="s">
        <v>492</v>
      </c>
      <c r="P134" s="81">
        <v>43542.17309027778</v>
      </c>
      <c r="Q134" s="79" t="s">
        <v>591</v>
      </c>
      <c r="R134" s="79"/>
      <c r="S134" s="79"/>
      <c r="T134" s="79"/>
      <c r="U134" s="79"/>
      <c r="V134" s="83" t="s">
        <v>961</v>
      </c>
      <c r="W134" s="81">
        <v>43542.17309027778</v>
      </c>
      <c r="X134" s="83" t="s">
        <v>1119</v>
      </c>
      <c r="Y134" s="79"/>
      <c r="Z134" s="79"/>
      <c r="AA134" s="85" t="s">
        <v>1339</v>
      </c>
      <c r="AB134" s="79"/>
      <c r="AC134" s="79" t="b">
        <v>0</v>
      </c>
      <c r="AD134" s="79">
        <v>0</v>
      </c>
      <c r="AE134" s="85" t="s">
        <v>1477</v>
      </c>
      <c r="AF134" s="79" t="b">
        <v>0</v>
      </c>
      <c r="AG134" s="79" t="s">
        <v>1514</v>
      </c>
      <c r="AH134" s="79"/>
      <c r="AI134" s="85" t="s">
        <v>1477</v>
      </c>
      <c r="AJ134" s="79" t="b">
        <v>0</v>
      </c>
      <c r="AK134" s="79">
        <v>3</v>
      </c>
      <c r="AL134" s="85" t="s">
        <v>1337</v>
      </c>
      <c r="AM134" s="79" t="s">
        <v>1534</v>
      </c>
      <c r="AN134" s="79" t="b">
        <v>0</v>
      </c>
      <c r="AO134" s="85" t="s">
        <v>1337</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6</v>
      </c>
      <c r="BC134" s="78" t="str">
        <f>REPLACE(INDEX(GroupVertices[Group],MATCH(Edges[[#This Row],[Vertex 2]],GroupVertices[Vertex],0)),1,1,"")</f>
        <v>6</v>
      </c>
      <c r="BD134" s="48">
        <v>0</v>
      </c>
      <c r="BE134" s="49">
        <v>0</v>
      </c>
      <c r="BF134" s="48">
        <v>1</v>
      </c>
      <c r="BG134" s="49">
        <v>10</v>
      </c>
      <c r="BH134" s="48">
        <v>0</v>
      </c>
      <c r="BI134" s="49">
        <v>0</v>
      </c>
      <c r="BJ134" s="48">
        <v>9</v>
      </c>
      <c r="BK134" s="49">
        <v>90</v>
      </c>
      <c r="BL134" s="48">
        <v>10</v>
      </c>
    </row>
    <row r="135" spans="1:64" ht="15">
      <c r="A135" s="64" t="s">
        <v>318</v>
      </c>
      <c r="B135" s="64" t="s">
        <v>422</v>
      </c>
      <c r="C135" s="65" t="s">
        <v>4954</v>
      </c>
      <c r="D135" s="66">
        <v>3</v>
      </c>
      <c r="E135" s="67" t="s">
        <v>132</v>
      </c>
      <c r="F135" s="68">
        <v>35</v>
      </c>
      <c r="G135" s="65"/>
      <c r="H135" s="69"/>
      <c r="I135" s="70"/>
      <c r="J135" s="70"/>
      <c r="K135" s="34" t="s">
        <v>65</v>
      </c>
      <c r="L135" s="77">
        <v>135</v>
      </c>
      <c r="M135" s="77"/>
      <c r="N135" s="72"/>
      <c r="O135" s="79" t="s">
        <v>492</v>
      </c>
      <c r="P135" s="81">
        <v>43542.59710648148</v>
      </c>
      <c r="Q135" s="79" t="s">
        <v>592</v>
      </c>
      <c r="R135" s="79"/>
      <c r="S135" s="79"/>
      <c r="T135" s="79"/>
      <c r="U135" s="79"/>
      <c r="V135" s="83" t="s">
        <v>962</v>
      </c>
      <c r="W135" s="81">
        <v>43542.59710648148</v>
      </c>
      <c r="X135" s="83" t="s">
        <v>1120</v>
      </c>
      <c r="Y135" s="79"/>
      <c r="Z135" s="79"/>
      <c r="AA135" s="85" t="s">
        <v>1340</v>
      </c>
      <c r="AB135" s="79"/>
      <c r="AC135" s="79" t="b">
        <v>0</v>
      </c>
      <c r="AD135" s="79">
        <v>0</v>
      </c>
      <c r="AE135" s="85" t="s">
        <v>1477</v>
      </c>
      <c r="AF135" s="79" t="b">
        <v>0</v>
      </c>
      <c r="AG135" s="79" t="s">
        <v>1508</v>
      </c>
      <c r="AH135" s="79"/>
      <c r="AI135" s="85" t="s">
        <v>1477</v>
      </c>
      <c r="AJ135" s="79" t="b">
        <v>0</v>
      </c>
      <c r="AK135" s="79">
        <v>2</v>
      </c>
      <c r="AL135" s="85" t="s">
        <v>1365</v>
      </c>
      <c r="AM135" s="79" t="s">
        <v>1533</v>
      </c>
      <c r="AN135" s="79" t="b">
        <v>0</v>
      </c>
      <c r="AO135" s="85" t="s">
        <v>1365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318</v>
      </c>
      <c r="B136" s="64" t="s">
        <v>423</v>
      </c>
      <c r="C136" s="65" t="s">
        <v>4954</v>
      </c>
      <c r="D136" s="66">
        <v>3</v>
      </c>
      <c r="E136" s="67" t="s">
        <v>132</v>
      </c>
      <c r="F136" s="68">
        <v>35</v>
      </c>
      <c r="G136" s="65"/>
      <c r="H136" s="69"/>
      <c r="I136" s="70"/>
      <c r="J136" s="70"/>
      <c r="K136" s="34" t="s">
        <v>65</v>
      </c>
      <c r="L136" s="77">
        <v>136</v>
      </c>
      <c r="M136" s="77"/>
      <c r="N136" s="72"/>
      <c r="O136" s="79" t="s">
        <v>492</v>
      </c>
      <c r="P136" s="81">
        <v>43542.59710648148</v>
      </c>
      <c r="Q136" s="79" t="s">
        <v>592</v>
      </c>
      <c r="R136" s="79"/>
      <c r="S136" s="79"/>
      <c r="T136" s="79"/>
      <c r="U136" s="79"/>
      <c r="V136" s="83" t="s">
        <v>962</v>
      </c>
      <c r="W136" s="81">
        <v>43542.59710648148</v>
      </c>
      <c r="X136" s="83" t="s">
        <v>1120</v>
      </c>
      <c r="Y136" s="79"/>
      <c r="Z136" s="79"/>
      <c r="AA136" s="85" t="s">
        <v>1340</v>
      </c>
      <c r="AB136" s="79"/>
      <c r="AC136" s="79" t="b">
        <v>0</v>
      </c>
      <c r="AD136" s="79">
        <v>0</v>
      </c>
      <c r="AE136" s="85" t="s">
        <v>1477</v>
      </c>
      <c r="AF136" s="79" t="b">
        <v>0</v>
      </c>
      <c r="AG136" s="79" t="s">
        <v>1508</v>
      </c>
      <c r="AH136" s="79"/>
      <c r="AI136" s="85" t="s">
        <v>1477</v>
      </c>
      <c r="AJ136" s="79" t="b">
        <v>0</v>
      </c>
      <c r="AK136" s="79">
        <v>2</v>
      </c>
      <c r="AL136" s="85" t="s">
        <v>1365</v>
      </c>
      <c r="AM136" s="79" t="s">
        <v>1533</v>
      </c>
      <c r="AN136" s="79" t="b">
        <v>0</v>
      </c>
      <c r="AO136" s="85" t="s">
        <v>1365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318</v>
      </c>
      <c r="B137" s="64" t="s">
        <v>424</v>
      </c>
      <c r="C137" s="65" t="s">
        <v>4954</v>
      </c>
      <c r="D137" s="66">
        <v>3</v>
      </c>
      <c r="E137" s="67" t="s">
        <v>132</v>
      </c>
      <c r="F137" s="68">
        <v>35</v>
      </c>
      <c r="G137" s="65"/>
      <c r="H137" s="69"/>
      <c r="I137" s="70"/>
      <c r="J137" s="70"/>
      <c r="K137" s="34" t="s">
        <v>65</v>
      </c>
      <c r="L137" s="77">
        <v>137</v>
      </c>
      <c r="M137" s="77"/>
      <c r="N137" s="72"/>
      <c r="O137" s="79" t="s">
        <v>492</v>
      </c>
      <c r="P137" s="81">
        <v>43542.59710648148</v>
      </c>
      <c r="Q137" s="79" t="s">
        <v>592</v>
      </c>
      <c r="R137" s="79"/>
      <c r="S137" s="79"/>
      <c r="T137" s="79"/>
      <c r="U137" s="79"/>
      <c r="V137" s="83" t="s">
        <v>962</v>
      </c>
      <c r="W137" s="81">
        <v>43542.59710648148</v>
      </c>
      <c r="X137" s="83" t="s">
        <v>1120</v>
      </c>
      <c r="Y137" s="79"/>
      <c r="Z137" s="79"/>
      <c r="AA137" s="85" t="s">
        <v>1340</v>
      </c>
      <c r="AB137" s="79"/>
      <c r="AC137" s="79" t="b">
        <v>0</v>
      </c>
      <c r="AD137" s="79">
        <v>0</v>
      </c>
      <c r="AE137" s="85" t="s">
        <v>1477</v>
      </c>
      <c r="AF137" s="79" t="b">
        <v>0</v>
      </c>
      <c r="AG137" s="79" t="s">
        <v>1508</v>
      </c>
      <c r="AH137" s="79"/>
      <c r="AI137" s="85" t="s">
        <v>1477</v>
      </c>
      <c r="AJ137" s="79" t="b">
        <v>0</v>
      </c>
      <c r="AK137" s="79">
        <v>2</v>
      </c>
      <c r="AL137" s="85" t="s">
        <v>1365</v>
      </c>
      <c r="AM137" s="79" t="s">
        <v>1533</v>
      </c>
      <c r="AN137" s="79" t="b">
        <v>0</v>
      </c>
      <c r="AO137" s="85" t="s">
        <v>1365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318</v>
      </c>
      <c r="B138" s="64" t="s">
        <v>425</v>
      </c>
      <c r="C138" s="65" t="s">
        <v>4954</v>
      </c>
      <c r="D138" s="66">
        <v>3</v>
      </c>
      <c r="E138" s="67" t="s">
        <v>132</v>
      </c>
      <c r="F138" s="68">
        <v>35</v>
      </c>
      <c r="G138" s="65"/>
      <c r="H138" s="69"/>
      <c r="I138" s="70"/>
      <c r="J138" s="70"/>
      <c r="K138" s="34" t="s">
        <v>65</v>
      </c>
      <c r="L138" s="77">
        <v>138</v>
      </c>
      <c r="M138" s="77"/>
      <c r="N138" s="72"/>
      <c r="O138" s="79" t="s">
        <v>492</v>
      </c>
      <c r="P138" s="81">
        <v>43542.59710648148</v>
      </c>
      <c r="Q138" s="79" t="s">
        <v>592</v>
      </c>
      <c r="R138" s="79"/>
      <c r="S138" s="79"/>
      <c r="T138" s="79"/>
      <c r="U138" s="79"/>
      <c r="V138" s="83" t="s">
        <v>962</v>
      </c>
      <c r="W138" s="81">
        <v>43542.59710648148</v>
      </c>
      <c r="X138" s="83" t="s">
        <v>1120</v>
      </c>
      <c r="Y138" s="79"/>
      <c r="Z138" s="79"/>
      <c r="AA138" s="85" t="s">
        <v>1340</v>
      </c>
      <c r="AB138" s="79"/>
      <c r="AC138" s="79" t="b">
        <v>0</v>
      </c>
      <c r="AD138" s="79">
        <v>0</v>
      </c>
      <c r="AE138" s="85" t="s">
        <v>1477</v>
      </c>
      <c r="AF138" s="79" t="b">
        <v>0</v>
      </c>
      <c r="AG138" s="79" t="s">
        <v>1508</v>
      </c>
      <c r="AH138" s="79"/>
      <c r="AI138" s="85" t="s">
        <v>1477</v>
      </c>
      <c r="AJ138" s="79" t="b">
        <v>0</v>
      </c>
      <c r="AK138" s="79">
        <v>2</v>
      </c>
      <c r="AL138" s="85" t="s">
        <v>1365</v>
      </c>
      <c r="AM138" s="79" t="s">
        <v>1533</v>
      </c>
      <c r="AN138" s="79" t="b">
        <v>0</v>
      </c>
      <c r="AO138" s="85" t="s">
        <v>1365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318</v>
      </c>
      <c r="B139" s="64" t="s">
        <v>325</v>
      </c>
      <c r="C139" s="65" t="s">
        <v>4954</v>
      </c>
      <c r="D139" s="66">
        <v>3</v>
      </c>
      <c r="E139" s="67" t="s">
        <v>132</v>
      </c>
      <c r="F139" s="68">
        <v>35</v>
      </c>
      <c r="G139" s="65"/>
      <c r="H139" s="69"/>
      <c r="I139" s="70"/>
      <c r="J139" s="70"/>
      <c r="K139" s="34" t="s">
        <v>65</v>
      </c>
      <c r="L139" s="77">
        <v>139</v>
      </c>
      <c r="M139" s="77"/>
      <c r="N139" s="72"/>
      <c r="O139" s="79" t="s">
        <v>492</v>
      </c>
      <c r="P139" s="81">
        <v>43542.59710648148</v>
      </c>
      <c r="Q139" s="79" t="s">
        <v>592</v>
      </c>
      <c r="R139" s="79"/>
      <c r="S139" s="79"/>
      <c r="T139" s="79"/>
      <c r="U139" s="79"/>
      <c r="V139" s="83" t="s">
        <v>962</v>
      </c>
      <c r="W139" s="81">
        <v>43542.59710648148</v>
      </c>
      <c r="X139" s="83" t="s">
        <v>1120</v>
      </c>
      <c r="Y139" s="79"/>
      <c r="Z139" s="79"/>
      <c r="AA139" s="85" t="s">
        <v>1340</v>
      </c>
      <c r="AB139" s="79"/>
      <c r="AC139" s="79" t="b">
        <v>0</v>
      </c>
      <c r="AD139" s="79">
        <v>0</v>
      </c>
      <c r="AE139" s="85" t="s">
        <v>1477</v>
      </c>
      <c r="AF139" s="79" t="b">
        <v>0</v>
      </c>
      <c r="AG139" s="79" t="s">
        <v>1508</v>
      </c>
      <c r="AH139" s="79"/>
      <c r="AI139" s="85" t="s">
        <v>1477</v>
      </c>
      <c r="AJ139" s="79" t="b">
        <v>0</v>
      </c>
      <c r="AK139" s="79">
        <v>2</v>
      </c>
      <c r="AL139" s="85" t="s">
        <v>1365</v>
      </c>
      <c r="AM139" s="79" t="s">
        <v>1533</v>
      </c>
      <c r="AN139" s="79" t="b">
        <v>0</v>
      </c>
      <c r="AO139" s="85" t="s">
        <v>1365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318</v>
      </c>
      <c r="B140" s="64" t="s">
        <v>426</v>
      </c>
      <c r="C140" s="65" t="s">
        <v>4954</v>
      </c>
      <c r="D140" s="66">
        <v>3</v>
      </c>
      <c r="E140" s="67" t="s">
        <v>132</v>
      </c>
      <c r="F140" s="68">
        <v>35</v>
      </c>
      <c r="G140" s="65"/>
      <c r="H140" s="69"/>
      <c r="I140" s="70"/>
      <c r="J140" s="70"/>
      <c r="K140" s="34" t="s">
        <v>65</v>
      </c>
      <c r="L140" s="77">
        <v>140</v>
      </c>
      <c r="M140" s="77"/>
      <c r="N140" s="72"/>
      <c r="O140" s="79" t="s">
        <v>492</v>
      </c>
      <c r="P140" s="81">
        <v>43542.59710648148</v>
      </c>
      <c r="Q140" s="79" t="s">
        <v>592</v>
      </c>
      <c r="R140" s="79"/>
      <c r="S140" s="79"/>
      <c r="T140" s="79"/>
      <c r="U140" s="79"/>
      <c r="V140" s="83" t="s">
        <v>962</v>
      </c>
      <c r="W140" s="81">
        <v>43542.59710648148</v>
      </c>
      <c r="X140" s="83" t="s">
        <v>1120</v>
      </c>
      <c r="Y140" s="79"/>
      <c r="Z140" s="79"/>
      <c r="AA140" s="85" t="s">
        <v>1340</v>
      </c>
      <c r="AB140" s="79"/>
      <c r="AC140" s="79" t="b">
        <v>0</v>
      </c>
      <c r="AD140" s="79">
        <v>0</v>
      </c>
      <c r="AE140" s="85" t="s">
        <v>1477</v>
      </c>
      <c r="AF140" s="79" t="b">
        <v>0</v>
      </c>
      <c r="AG140" s="79" t="s">
        <v>1508</v>
      </c>
      <c r="AH140" s="79"/>
      <c r="AI140" s="85" t="s">
        <v>1477</v>
      </c>
      <c r="AJ140" s="79" t="b">
        <v>0</v>
      </c>
      <c r="AK140" s="79">
        <v>2</v>
      </c>
      <c r="AL140" s="85" t="s">
        <v>1365</v>
      </c>
      <c r="AM140" s="79" t="s">
        <v>1533</v>
      </c>
      <c r="AN140" s="79" t="b">
        <v>0</v>
      </c>
      <c r="AO140" s="85" t="s">
        <v>1365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318</v>
      </c>
      <c r="B141" s="64" t="s">
        <v>427</v>
      </c>
      <c r="C141" s="65" t="s">
        <v>4954</v>
      </c>
      <c r="D141" s="66">
        <v>3</v>
      </c>
      <c r="E141" s="67" t="s">
        <v>132</v>
      </c>
      <c r="F141" s="68">
        <v>35</v>
      </c>
      <c r="G141" s="65"/>
      <c r="H141" s="69"/>
      <c r="I141" s="70"/>
      <c r="J141" s="70"/>
      <c r="K141" s="34" t="s">
        <v>65</v>
      </c>
      <c r="L141" s="77">
        <v>141</v>
      </c>
      <c r="M141" s="77"/>
      <c r="N141" s="72"/>
      <c r="O141" s="79" t="s">
        <v>492</v>
      </c>
      <c r="P141" s="81">
        <v>43542.59710648148</v>
      </c>
      <c r="Q141" s="79" t="s">
        <v>592</v>
      </c>
      <c r="R141" s="79"/>
      <c r="S141" s="79"/>
      <c r="T141" s="79"/>
      <c r="U141" s="79"/>
      <c r="V141" s="83" t="s">
        <v>962</v>
      </c>
      <c r="W141" s="81">
        <v>43542.59710648148</v>
      </c>
      <c r="X141" s="83" t="s">
        <v>1120</v>
      </c>
      <c r="Y141" s="79"/>
      <c r="Z141" s="79"/>
      <c r="AA141" s="85" t="s">
        <v>1340</v>
      </c>
      <c r="AB141" s="79"/>
      <c r="AC141" s="79" t="b">
        <v>0</v>
      </c>
      <c r="AD141" s="79">
        <v>0</v>
      </c>
      <c r="AE141" s="85" t="s">
        <v>1477</v>
      </c>
      <c r="AF141" s="79" t="b">
        <v>0</v>
      </c>
      <c r="AG141" s="79" t="s">
        <v>1508</v>
      </c>
      <c r="AH141" s="79"/>
      <c r="AI141" s="85" t="s">
        <v>1477</v>
      </c>
      <c r="AJ141" s="79" t="b">
        <v>0</v>
      </c>
      <c r="AK141" s="79">
        <v>2</v>
      </c>
      <c r="AL141" s="85" t="s">
        <v>1365</v>
      </c>
      <c r="AM141" s="79" t="s">
        <v>1533</v>
      </c>
      <c r="AN141" s="79" t="b">
        <v>0</v>
      </c>
      <c r="AO141" s="85" t="s">
        <v>1365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318</v>
      </c>
      <c r="B142" s="64" t="s">
        <v>428</v>
      </c>
      <c r="C142" s="65" t="s">
        <v>4954</v>
      </c>
      <c r="D142" s="66">
        <v>3</v>
      </c>
      <c r="E142" s="67" t="s">
        <v>132</v>
      </c>
      <c r="F142" s="68">
        <v>35</v>
      </c>
      <c r="G142" s="65"/>
      <c r="H142" s="69"/>
      <c r="I142" s="70"/>
      <c r="J142" s="70"/>
      <c r="K142" s="34" t="s">
        <v>65</v>
      </c>
      <c r="L142" s="77">
        <v>142</v>
      </c>
      <c r="M142" s="77"/>
      <c r="N142" s="72"/>
      <c r="O142" s="79" t="s">
        <v>492</v>
      </c>
      <c r="P142" s="81">
        <v>43542.59710648148</v>
      </c>
      <c r="Q142" s="79" t="s">
        <v>592</v>
      </c>
      <c r="R142" s="79"/>
      <c r="S142" s="79"/>
      <c r="T142" s="79"/>
      <c r="U142" s="79"/>
      <c r="V142" s="83" t="s">
        <v>962</v>
      </c>
      <c r="W142" s="81">
        <v>43542.59710648148</v>
      </c>
      <c r="X142" s="83" t="s">
        <v>1120</v>
      </c>
      <c r="Y142" s="79"/>
      <c r="Z142" s="79"/>
      <c r="AA142" s="85" t="s">
        <v>1340</v>
      </c>
      <c r="AB142" s="79"/>
      <c r="AC142" s="79" t="b">
        <v>0</v>
      </c>
      <c r="AD142" s="79">
        <v>0</v>
      </c>
      <c r="AE142" s="85" t="s">
        <v>1477</v>
      </c>
      <c r="AF142" s="79" t="b">
        <v>0</v>
      </c>
      <c r="AG142" s="79" t="s">
        <v>1508</v>
      </c>
      <c r="AH142" s="79"/>
      <c r="AI142" s="85" t="s">
        <v>1477</v>
      </c>
      <c r="AJ142" s="79" t="b">
        <v>0</v>
      </c>
      <c r="AK142" s="79">
        <v>2</v>
      </c>
      <c r="AL142" s="85" t="s">
        <v>1365</v>
      </c>
      <c r="AM142" s="79" t="s">
        <v>1533</v>
      </c>
      <c r="AN142" s="79" t="b">
        <v>0</v>
      </c>
      <c r="AO142" s="85" t="s">
        <v>1365</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14</v>
      </c>
      <c r="BK142" s="49">
        <v>100</v>
      </c>
      <c r="BL142" s="48">
        <v>14</v>
      </c>
    </row>
    <row r="143" spans="1:64" ht="15">
      <c r="A143" s="64" t="s">
        <v>318</v>
      </c>
      <c r="B143" s="64" t="s">
        <v>323</v>
      </c>
      <c r="C143" s="65" t="s">
        <v>4954</v>
      </c>
      <c r="D143" s="66">
        <v>3</v>
      </c>
      <c r="E143" s="67" t="s">
        <v>132</v>
      </c>
      <c r="F143" s="68">
        <v>35</v>
      </c>
      <c r="G143" s="65"/>
      <c r="H143" s="69"/>
      <c r="I143" s="70"/>
      <c r="J143" s="70"/>
      <c r="K143" s="34" t="s">
        <v>65</v>
      </c>
      <c r="L143" s="77">
        <v>143</v>
      </c>
      <c r="M143" s="77"/>
      <c r="N143" s="72"/>
      <c r="O143" s="79" t="s">
        <v>492</v>
      </c>
      <c r="P143" s="81">
        <v>43542.59710648148</v>
      </c>
      <c r="Q143" s="79" t="s">
        <v>592</v>
      </c>
      <c r="R143" s="79"/>
      <c r="S143" s="79"/>
      <c r="T143" s="79"/>
      <c r="U143" s="79"/>
      <c r="V143" s="83" t="s">
        <v>962</v>
      </c>
      <c r="W143" s="81">
        <v>43542.59710648148</v>
      </c>
      <c r="X143" s="83" t="s">
        <v>1120</v>
      </c>
      <c r="Y143" s="79"/>
      <c r="Z143" s="79"/>
      <c r="AA143" s="85" t="s">
        <v>1340</v>
      </c>
      <c r="AB143" s="79"/>
      <c r="AC143" s="79" t="b">
        <v>0</v>
      </c>
      <c r="AD143" s="79">
        <v>0</v>
      </c>
      <c r="AE143" s="85" t="s">
        <v>1477</v>
      </c>
      <c r="AF143" s="79" t="b">
        <v>0</v>
      </c>
      <c r="AG143" s="79" t="s">
        <v>1508</v>
      </c>
      <c r="AH143" s="79"/>
      <c r="AI143" s="85" t="s">
        <v>1477</v>
      </c>
      <c r="AJ143" s="79" t="b">
        <v>0</v>
      </c>
      <c r="AK143" s="79">
        <v>2</v>
      </c>
      <c r="AL143" s="85" t="s">
        <v>1365</v>
      </c>
      <c r="AM143" s="79" t="s">
        <v>1533</v>
      </c>
      <c r="AN143" s="79" t="b">
        <v>0</v>
      </c>
      <c r="AO143" s="85" t="s">
        <v>1365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319</v>
      </c>
      <c r="B144" s="64" t="s">
        <v>323</v>
      </c>
      <c r="C144" s="65" t="s">
        <v>4954</v>
      </c>
      <c r="D144" s="66">
        <v>3</v>
      </c>
      <c r="E144" s="67" t="s">
        <v>132</v>
      </c>
      <c r="F144" s="68">
        <v>35</v>
      </c>
      <c r="G144" s="65"/>
      <c r="H144" s="69"/>
      <c r="I144" s="70"/>
      <c r="J144" s="70"/>
      <c r="K144" s="34" t="s">
        <v>65</v>
      </c>
      <c r="L144" s="77">
        <v>144</v>
      </c>
      <c r="M144" s="77"/>
      <c r="N144" s="72"/>
      <c r="O144" s="79" t="s">
        <v>492</v>
      </c>
      <c r="P144" s="81">
        <v>43542.61502314815</v>
      </c>
      <c r="Q144" s="79" t="s">
        <v>593</v>
      </c>
      <c r="R144" s="79"/>
      <c r="S144" s="79"/>
      <c r="T144" s="79" t="s">
        <v>757</v>
      </c>
      <c r="U144" s="79"/>
      <c r="V144" s="83" t="s">
        <v>908</v>
      </c>
      <c r="W144" s="81">
        <v>43542.61502314815</v>
      </c>
      <c r="X144" s="83" t="s">
        <v>1121</v>
      </c>
      <c r="Y144" s="79"/>
      <c r="Z144" s="79"/>
      <c r="AA144" s="85" t="s">
        <v>1341</v>
      </c>
      <c r="AB144" s="79"/>
      <c r="AC144" s="79" t="b">
        <v>0</v>
      </c>
      <c r="AD144" s="79">
        <v>0</v>
      </c>
      <c r="AE144" s="85" t="s">
        <v>1477</v>
      </c>
      <c r="AF144" s="79" t="b">
        <v>0</v>
      </c>
      <c r="AG144" s="79" t="s">
        <v>1508</v>
      </c>
      <c r="AH144" s="79"/>
      <c r="AI144" s="85" t="s">
        <v>1477</v>
      </c>
      <c r="AJ144" s="79" t="b">
        <v>0</v>
      </c>
      <c r="AK144" s="79">
        <v>5</v>
      </c>
      <c r="AL144" s="85" t="s">
        <v>1422</v>
      </c>
      <c r="AM144" s="79" t="s">
        <v>1534</v>
      </c>
      <c r="AN144" s="79" t="b">
        <v>0</v>
      </c>
      <c r="AO144" s="85" t="s">
        <v>1422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0</v>
      </c>
      <c r="BE144" s="49">
        <v>0</v>
      </c>
      <c r="BF144" s="48">
        <v>3</v>
      </c>
      <c r="BG144" s="49">
        <v>13.636363636363637</v>
      </c>
      <c r="BH144" s="48">
        <v>0</v>
      </c>
      <c r="BI144" s="49">
        <v>0</v>
      </c>
      <c r="BJ144" s="48">
        <v>19</v>
      </c>
      <c r="BK144" s="49">
        <v>86.36363636363636</v>
      </c>
      <c r="BL144" s="48">
        <v>22</v>
      </c>
    </row>
    <row r="145" spans="1:64" ht="15">
      <c r="A145" s="64" t="s">
        <v>320</v>
      </c>
      <c r="B145" s="64" t="s">
        <v>323</v>
      </c>
      <c r="C145" s="65" t="s">
        <v>4954</v>
      </c>
      <c r="D145" s="66">
        <v>3</v>
      </c>
      <c r="E145" s="67" t="s">
        <v>132</v>
      </c>
      <c r="F145" s="68">
        <v>35</v>
      </c>
      <c r="G145" s="65"/>
      <c r="H145" s="69"/>
      <c r="I145" s="70"/>
      <c r="J145" s="70"/>
      <c r="K145" s="34" t="s">
        <v>65</v>
      </c>
      <c r="L145" s="77">
        <v>145</v>
      </c>
      <c r="M145" s="77"/>
      <c r="N145" s="72"/>
      <c r="O145" s="79" t="s">
        <v>492</v>
      </c>
      <c r="P145" s="81">
        <v>43542.621030092596</v>
      </c>
      <c r="Q145" s="79" t="s">
        <v>593</v>
      </c>
      <c r="R145" s="79"/>
      <c r="S145" s="79"/>
      <c r="T145" s="79" t="s">
        <v>757</v>
      </c>
      <c r="U145" s="79"/>
      <c r="V145" s="83" t="s">
        <v>963</v>
      </c>
      <c r="W145" s="81">
        <v>43542.621030092596</v>
      </c>
      <c r="X145" s="83" t="s">
        <v>1122</v>
      </c>
      <c r="Y145" s="79"/>
      <c r="Z145" s="79"/>
      <c r="AA145" s="85" t="s">
        <v>1342</v>
      </c>
      <c r="AB145" s="79"/>
      <c r="AC145" s="79" t="b">
        <v>0</v>
      </c>
      <c r="AD145" s="79">
        <v>0</v>
      </c>
      <c r="AE145" s="85" t="s">
        <v>1477</v>
      </c>
      <c r="AF145" s="79" t="b">
        <v>0</v>
      </c>
      <c r="AG145" s="79" t="s">
        <v>1508</v>
      </c>
      <c r="AH145" s="79"/>
      <c r="AI145" s="85" t="s">
        <v>1477</v>
      </c>
      <c r="AJ145" s="79" t="b">
        <v>0</v>
      </c>
      <c r="AK145" s="79">
        <v>5</v>
      </c>
      <c r="AL145" s="85" t="s">
        <v>1422</v>
      </c>
      <c r="AM145" s="79" t="s">
        <v>1539</v>
      </c>
      <c r="AN145" s="79" t="b">
        <v>0</v>
      </c>
      <c r="AO145" s="85" t="s">
        <v>1422</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3</v>
      </c>
      <c r="BG145" s="49">
        <v>13.636363636363637</v>
      </c>
      <c r="BH145" s="48">
        <v>0</v>
      </c>
      <c r="BI145" s="49">
        <v>0</v>
      </c>
      <c r="BJ145" s="48">
        <v>19</v>
      </c>
      <c r="BK145" s="49">
        <v>86.36363636363636</v>
      </c>
      <c r="BL145" s="48">
        <v>22</v>
      </c>
    </row>
    <row r="146" spans="1:64" ht="15">
      <c r="A146" s="64" t="s">
        <v>321</v>
      </c>
      <c r="B146" s="64" t="s">
        <v>429</v>
      </c>
      <c r="C146" s="65" t="s">
        <v>4954</v>
      </c>
      <c r="D146" s="66">
        <v>3</v>
      </c>
      <c r="E146" s="67" t="s">
        <v>132</v>
      </c>
      <c r="F146" s="68">
        <v>35</v>
      </c>
      <c r="G146" s="65"/>
      <c r="H146" s="69"/>
      <c r="I146" s="70"/>
      <c r="J146" s="70"/>
      <c r="K146" s="34" t="s">
        <v>65</v>
      </c>
      <c r="L146" s="77">
        <v>146</v>
      </c>
      <c r="M146" s="77"/>
      <c r="N146" s="72"/>
      <c r="O146" s="79" t="s">
        <v>492</v>
      </c>
      <c r="P146" s="81">
        <v>43422.603113425925</v>
      </c>
      <c r="Q146" s="79" t="s">
        <v>594</v>
      </c>
      <c r="R146" s="83" t="s">
        <v>691</v>
      </c>
      <c r="S146" s="79" t="s">
        <v>730</v>
      </c>
      <c r="T146" s="79" t="s">
        <v>786</v>
      </c>
      <c r="U146" s="79"/>
      <c r="V146" s="83" t="s">
        <v>964</v>
      </c>
      <c r="W146" s="81">
        <v>43422.603113425925</v>
      </c>
      <c r="X146" s="83" t="s">
        <v>1123</v>
      </c>
      <c r="Y146" s="79"/>
      <c r="Z146" s="79"/>
      <c r="AA146" s="85" t="s">
        <v>1343</v>
      </c>
      <c r="AB146" s="79"/>
      <c r="AC146" s="79" t="b">
        <v>0</v>
      </c>
      <c r="AD146" s="79">
        <v>40</v>
      </c>
      <c r="AE146" s="85" t="s">
        <v>1477</v>
      </c>
      <c r="AF146" s="79" t="b">
        <v>0</v>
      </c>
      <c r="AG146" s="79" t="s">
        <v>1508</v>
      </c>
      <c r="AH146" s="79"/>
      <c r="AI146" s="85" t="s">
        <v>1477</v>
      </c>
      <c r="AJ146" s="79" t="b">
        <v>0</v>
      </c>
      <c r="AK146" s="79">
        <v>93</v>
      </c>
      <c r="AL146" s="85" t="s">
        <v>1477</v>
      </c>
      <c r="AM146" s="79" t="s">
        <v>1534</v>
      </c>
      <c r="AN146" s="79" t="b">
        <v>0</v>
      </c>
      <c r="AO146" s="85" t="s">
        <v>1343</v>
      </c>
      <c r="AP146" s="79" t="s">
        <v>1557</v>
      </c>
      <c r="AQ146" s="79">
        <v>0</v>
      </c>
      <c r="AR146" s="79">
        <v>0</v>
      </c>
      <c r="AS146" s="79"/>
      <c r="AT146" s="79"/>
      <c r="AU146" s="79"/>
      <c r="AV146" s="79"/>
      <c r="AW146" s="79"/>
      <c r="AX146" s="79"/>
      <c r="AY146" s="79"/>
      <c r="AZ146" s="79"/>
      <c r="BA146">
        <v>1</v>
      </c>
      <c r="BB146" s="78" t="str">
        <f>REPLACE(INDEX(GroupVertices[Group],MATCH(Edges[[#This Row],[Vertex 1]],GroupVertices[Vertex],0)),1,1,"")</f>
        <v>20</v>
      </c>
      <c r="BC146" s="78" t="str">
        <f>REPLACE(INDEX(GroupVertices[Group],MATCH(Edges[[#This Row],[Vertex 2]],GroupVertices[Vertex],0)),1,1,"")</f>
        <v>20</v>
      </c>
      <c r="BD146" s="48">
        <v>0</v>
      </c>
      <c r="BE146" s="49">
        <v>0</v>
      </c>
      <c r="BF146" s="48">
        <v>0</v>
      </c>
      <c r="BG146" s="49">
        <v>0</v>
      </c>
      <c r="BH146" s="48">
        <v>0</v>
      </c>
      <c r="BI146" s="49">
        <v>0</v>
      </c>
      <c r="BJ146" s="48">
        <v>16</v>
      </c>
      <c r="BK146" s="49">
        <v>100</v>
      </c>
      <c r="BL146" s="48">
        <v>16</v>
      </c>
    </row>
    <row r="147" spans="1:64" ht="15">
      <c r="A147" s="64" t="s">
        <v>322</v>
      </c>
      <c r="B147" s="64" t="s">
        <v>429</v>
      </c>
      <c r="C147" s="65" t="s">
        <v>4954</v>
      </c>
      <c r="D147" s="66">
        <v>3</v>
      </c>
      <c r="E147" s="67" t="s">
        <v>132</v>
      </c>
      <c r="F147" s="68">
        <v>35</v>
      </c>
      <c r="G147" s="65"/>
      <c r="H147" s="69"/>
      <c r="I147" s="70"/>
      <c r="J147" s="70"/>
      <c r="K147" s="34" t="s">
        <v>65</v>
      </c>
      <c r="L147" s="77">
        <v>147</v>
      </c>
      <c r="M147" s="77"/>
      <c r="N147" s="72"/>
      <c r="O147" s="79" t="s">
        <v>492</v>
      </c>
      <c r="P147" s="81">
        <v>43542.660092592596</v>
      </c>
      <c r="Q147" s="79" t="s">
        <v>595</v>
      </c>
      <c r="R147" s="79"/>
      <c r="S147" s="79"/>
      <c r="T147" s="79" t="s">
        <v>787</v>
      </c>
      <c r="U147" s="79"/>
      <c r="V147" s="83" t="s">
        <v>965</v>
      </c>
      <c r="W147" s="81">
        <v>43542.660092592596</v>
      </c>
      <c r="X147" s="83" t="s">
        <v>1124</v>
      </c>
      <c r="Y147" s="79"/>
      <c r="Z147" s="79"/>
      <c r="AA147" s="85" t="s">
        <v>1344</v>
      </c>
      <c r="AB147" s="79"/>
      <c r="AC147" s="79" t="b">
        <v>0</v>
      </c>
      <c r="AD147" s="79">
        <v>0</v>
      </c>
      <c r="AE147" s="85" t="s">
        <v>1477</v>
      </c>
      <c r="AF147" s="79" t="b">
        <v>0</v>
      </c>
      <c r="AG147" s="79" t="s">
        <v>1508</v>
      </c>
      <c r="AH147" s="79"/>
      <c r="AI147" s="85" t="s">
        <v>1477</v>
      </c>
      <c r="AJ147" s="79" t="b">
        <v>0</v>
      </c>
      <c r="AK147" s="79">
        <v>93</v>
      </c>
      <c r="AL147" s="85" t="s">
        <v>1343</v>
      </c>
      <c r="AM147" s="79" t="s">
        <v>1536</v>
      </c>
      <c r="AN147" s="79" t="b">
        <v>0</v>
      </c>
      <c r="AO147" s="85" t="s">
        <v>1343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20</v>
      </c>
      <c r="BC147" s="78" t="str">
        <f>REPLACE(INDEX(GroupVertices[Group],MATCH(Edges[[#This Row],[Vertex 2]],GroupVertices[Vertex],0)),1,1,"")</f>
        <v>20</v>
      </c>
      <c r="BD147" s="48"/>
      <c r="BE147" s="49"/>
      <c r="BF147" s="48"/>
      <c r="BG147" s="49"/>
      <c r="BH147" s="48"/>
      <c r="BI147" s="49"/>
      <c r="BJ147" s="48"/>
      <c r="BK147" s="49"/>
      <c r="BL147" s="48"/>
    </row>
    <row r="148" spans="1:64" ht="15">
      <c r="A148" s="64" t="s">
        <v>321</v>
      </c>
      <c r="B148" s="64" t="s">
        <v>321</v>
      </c>
      <c r="C148" s="65" t="s">
        <v>4956</v>
      </c>
      <c r="D148" s="66">
        <v>10</v>
      </c>
      <c r="E148" s="67" t="s">
        <v>136</v>
      </c>
      <c r="F148" s="68">
        <v>12</v>
      </c>
      <c r="G148" s="65"/>
      <c r="H148" s="69"/>
      <c r="I148" s="70"/>
      <c r="J148" s="70"/>
      <c r="K148" s="34" t="s">
        <v>65</v>
      </c>
      <c r="L148" s="77">
        <v>148</v>
      </c>
      <c r="M148" s="77"/>
      <c r="N148" s="72"/>
      <c r="O148" s="79" t="s">
        <v>176</v>
      </c>
      <c r="P148" s="81">
        <v>43422.62820601852</v>
      </c>
      <c r="Q148" s="79" t="s">
        <v>596</v>
      </c>
      <c r="R148" s="79"/>
      <c r="S148" s="79"/>
      <c r="T148" s="79" t="s">
        <v>788</v>
      </c>
      <c r="U148" s="83" t="s">
        <v>871</v>
      </c>
      <c r="V148" s="83" t="s">
        <v>871</v>
      </c>
      <c r="W148" s="81">
        <v>43422.62820601852</v>
      </c>
      <c r="X148" s="83" t="s">
        <v>1125</v>
      </c>
      <c r="Y148" s="79"/>
      <c r="Z148" s="79"/>
      <c r="AA148" s="85" t="s">
        <v>1345</v>
      </c>
      <c r="AB148" s="79"/>
      <c r="AC148" s="79" t="b">
        <v>0</v>
      </c>
      <c r="AD148" s="79">
        <v>50</v>
      </c>
      <c r="AE148" s="85" t="s">
        <v>1477</v>
      </c>
      <c r="AF148" s="79" t="b">
        <v>0</v>
      </c>
      <c r="AG148" s="79" t="s">
        <v>1508</v>
      </c>
      <c r="AH148" s="79"/>
      <c r="AI148" s="85" t="s">
        <v>1477</v>
      </c>
      <c r="AJ148" s="79" t="b">
        <v>0</v>
      </c>
      <c r="AK148" s="79">
        <v>110</v>
      </c>
      <c r="AL148" s="85" t="s">
        <v>1477</v>
      </c>
      <c r="AM148" s="79" t="s">
        <v>1534</v>
      </c>
      <c r="AN148" s="79" t="b">
        <v>0</v>
      </c>
      <c r="AO148" s="85" t="s">
        <v>1345</v>
      </c>
      <c r="AP148" s="79" t="s">
        <v>1557</v>
      </c>
      <c r="AQ148" s="79">
        <v>0</v>
      </c>
      <c r="AR148" s="79">
        <v>0</v>
      </c>
      <c r="AS148" s="79"/>
      <c r="AT148" s="79"/>
      <c r="AU148" s="79"/>
      <c r="AV148" s="79"/>
      <c r="AW148" s="79"/>
      <c r="AX148" s="79"/>
      <c r="AY148" s="79"/>
      <c r="AZ148" s="79"/>
      <c r="BA148">
        <v>4</v>
      </c>
      <c r="BB148" s="78" t="str">
        <f>REPLACE(INDEX(GroupVertices[Group],MATCH(Edges[[#This Row],[Vertex 1]],GroupVertices[Vertex],0)),1,1,"")</f>
        <v>20</v>
      </c>
      <c r="BC148" s="78" t="str">
        <f>REPLACE(INDEX(GroupVertices[Group],MATCH(Edges[[#This Row],[Vertex 2]],GroupVertices[Vertex],0)),1,1,"")</f>
        <v>20</v>
      </c>
      <c r="BD148" s="48">
        <v>0</v>
      </c>
      <c r="BE148" s="49">
        <v>0</v>
      </c>
      <c r="BF148" s="48">
        <v>0</v>
      </c>
      <c r="BG148" s="49">
        <v>0</v>
      </c>
      <c r="BH148" s="48">
        <v>0</v>
      </c>
      <c r="BI148" s="49">
        <v>0</v>
      </c>
      <c r="BJ148" s="48">
        <v>18</v>
      </c>
      <c r="BK148" s="49">
        <v>100</v>
      </c>
      <c r="BL148" s="48">
        <v>18</v>
      </c>
    </row>
    <row r="149" spans="1:64" ht="15">
      <c r="A149" s="64" t="s">
        <v>321</v>
      </c>
      <c r="B149" s="64" t="s">
        <v>321</v>
      </c>
      <c r="C149" s="65" t="s">
        <v>4956</v>
      </c>
      <c r="D149" s="66">
        <v>10</v>
      </c>
      <c r="E149" s="67" t="s">
        <v>136</v>
      </c>
      <c r="F149" s="68">
        <v>12</v>
      </c>
      <c r="G149" s="65"/>
      <c r="H149" s="69"/>
      <c r="I149" s="70"/>
      <c r="J149" s="70"/>
      <c r="K149" s="34" t="s">
        <v>65</v>
      </c>
      <c r="L149" s="77">
        <v>149</v>
      </c>
      <c r="M149" s="77"/>
      <c r="N149" s="72"/>
      <c r="O149" s="79" t="s">
        <v>176</v>
      </c>
      <c r="P149" s="81">
        <v>43422.62694444445</v>
      </c>
      <c r="Q149" s="79" t="s">
        <v>597</v>
      </c>
      <c r="R149" s="79"/>
      <c r="S149" s="79"/>
      <c r="T149" s="79" t="s">
        <v>786</v>
      </c>
      <c r="U149" s="83" t="s">
        <v>872</v>
      </c>
      <c r="V149" s="83" t="s">
        <v>872</v>
      </c>
      <c r="W149" s="81">
        <v>43422.62694444445</v>
      </c>
      <c r="X149" s="83" t="s">
        <v>1126</v>
      </c>
      <c r="Y149" s="79"/>
      <c r="Z149" s="79"/>
      <c r="AA149" s="85" t="s">
        <v>1346</v>
      </c>
      <c r="AB149" s="79"/>
      <c r="AC149" s="79" t="b">
        <v>0</v>
      </c>
      <c r="AD149" s="79">
        <v>49</v>
      </c>
      <c r="AE149" s="85" t="s">
        <v>1477</v>
      </c>
      <c r="AF149" s="79" t="b">
        <v>0</v>
      </c>
      <c r="AG149" s="79" t="s">
        <v>1508</v>
      </c>
      <c r="AH149" s="79"/>
      <c r="AI149" s="85" t="s">
        <v>1477</v>
      </c>
      <c r="AJ149" s="79" t="b">
        <v>0</v>
      </c>
      <c r="AK149" s="79">
        <v>105</v>
      </c>
      <c r="AL149" s="85" t="s">
        <v>1477</v>
      </c>
      <c r="AM149" s="79" t="s">
        <v>1534</v>
      </c>
      <c r="AN149" s="79" t="b">
        <v>0</v>
      </c>
      <c r="AO149" s="85" t="s">
        <v>1346</v>
      </c>
      <c r="AP149" s="79" t="s">
        <v>1557</v>
      </c>
      <c r="AQ149" s="79">
        <v>0</v>
      </c>
      <c r="AR149" s="79">
        <v>0</v>
      </c>
      <c r="AS149" s="79"/>
      <c r="AT149" s="79"/>
      <c r="AU149" s="79"/>
      <c r="AV149" s="79"/>
      <c r="AW149" s="79"/>
      <c r="AX149" s="79"/>
      <c r="AY149" s="79"/>
      <c r="AZ149" s="79"/>
      <c r="BA149">
        <v>4</v>
      </c>
      <c r="BB149" s="78" t="str">
        <f>REPLACE(INDEX(GroupVertices[Group],MATCH(Edges[[#This Row],[Vertex 1]],GroupVertices[Vertex],0)),1,1,"")</f>
        <v>20</v>
      </c>
      <c r="BC149" s="78" t="str">
        <f>REPLACE(INDEX(GroupVertices[Group],MATCH(Edges[[#This Row],[Vertex 2]],GroupVertices[Vertex],0)),1,1,"")</f>
        <v>20</v>
      </c>
      <c r="BD149" s="48">
        <v>0</v>
      </c>
      <c r="BE149" s="49">
        <v>0</v>
      </c>
      <c r="BF149" s="48">
        <v>0</v>
      </c>
      <c r="BG149" s="49">
        <v>0</v>
      </c>
      <c r="BH149" s="48">
        <v>0</v>
      </c>
      <c r="BI149" s="49">
        <v>0</v>
      </c>
      <c r="BJ149" s="48">
        <v>13</v>
      </c>
      <c r="BK149" s="49">
        <v>100</v>
      </c>
      <c r="BL149" s="48">
        <v>13</v>
      </c>
    </row>
    <row r="150" spans="1:64" ht="15">
      <c r="A150" s="64" t="s">
        <v>321</v>
      </c>
      <c r="B150" s="64" t="s">
        <v>321</v>
      </c>
      <c r="C150" s="65" t="s">
        <v>4956</v>
      </c>
      <c r="D150" s="66">
        <v>10</v>
      </c>
      <c r="E150" s="67" t="s">
        <v>136</v>
      </c>
      <c r="F150" s="68">
        <v>12</v>
      </c>
      <c r="G150" s="65"/>
      <c r="H150" s="69"/>
      <c r="I150" s="70"/>
      <c r="J150" s="70"/>
      <c r="K150" s="34" t="s">
        <v>65</v>
      </c>
      <c r="L150" s="77">
        <v>150</v>
      </c>
      <c r="M150" s="77"/>
      <c r="N150" s="72"/>
      <c r="O150" s="79" t="s">
        <v>176</v>
      </c>
      <c r="P150" s="81">
        <v>43422.623715277776</v>
      </c>
      <c r="Q150" s="79" t="s">
        <v>598</v>
      </c>
      <c r="R150" s="79"/>
      <c r="S150" s="79"/>
      <c r="T150" s="79" t="s">
        <v>788</v>
      </c>
      <c r="U150" s="79"/>
      <c r="V150" s="83" t="s">
        <v>964</v>
      </c>
      <c r="W150" s="81">
        <v>43422.623715277776</v>
      </c>
      <c r="X150" s="83" t="s">
        <v>1127</v>
      </c>
      <c r="Y150" s="79"/>
      <c r="Z150" s="79"/>
      <c r="AA150" s="85" t="s">
        <v>1347</v>
      </c>
      <c r="AB150" s="79"/>
      <c r="AC150" s="79" t="b">
        <v>0</v>
      </c>
      <c r="AD150" s="79">
        <v>16</v>
      </c>
      <c r="AE150" s="85" t="s">
        <v>1477</v>
      </c>
      <c r="AF150" s="79" t="b">
        <v>0</v>
      </c>
      <c r="AG150" s="79" t="s">
        <v>1508</v>
      </c>
      <c r="AH150" s="79"/>
      <c r="AI150" s="85" t="s">
        <v>1477</v>
      </c>
      <c r="AJ150" s="79" t="b">
        <v>0</v>
      </c>
      <c r="AK150" s="79">
        <v>64</v>
      </c>
      <c r="AL150" s="85" t="s">
        <v>1477</v>
      </c>
      <c r="AM150" s="79" t="s">
        <v>1552</v>
      </c>
      <c r="AN150" s="79" t="b">
        <v>0</v>
      </c>
      <c r="AO150" s="85" t="s">
        <v>1347</v>
      </c>
      <c r="AP150" s="79" t="s">
        <v>1557</v>
      </c>
      <c r="AQ150" s="79">
        <v>0</v>
      </c>
      <c r="AR150" s="79">
        <v>0</v>
      </c>
      <c r="AS150" s="79"/>
      <c r="AT150" s="79"/>
      <c r="AU150" s="79"/>
      <c r="AV150" s="79"/>
      <c r="AW150" s="79"/>
      <c r="AX150" s="79"/>
      <c r="AY150" s="79"/>
      <c r="AZ150" s="79"/>
      <c r="BA150">
        <v>4</v>
      </c>
      <c r="BB150" s="78" t="str">
        <f>REPLACE(INDEX(GroupVertices[Group],MATCH(Edges[[#This Row],[Vertex 1]],GroupVertices[Vertex],0)),1,1,"")</f>
        <v>20</v>
      </c>
      <c r="BC150" s="78" t="str">
        <f>REPLACE(INDEX(GroupVertices[Group],MATCH(Edges[[#This Row],[Vertex 2]],GroupVertices[Vertex],0)),1,1,"")</f>
        <v>20</v>
      </c>
      <c r="BD150" s="48">
        <v>0</v>
      </c>
      <c r="BE150" s="49">
        <v>0</v>
      </c>
      <c r="BF150" s="48">
        <v>0</v>
      </c>
      <c r="BG150" s="49">
        <v>0</v>
      </c>
      <c r="BH150" s="48">
        <v>0</v>
      </c>
      <c r="BI150" s="49">
        <v>0</v>
      </c>
      <c r="BJ150" s="48">
        <v>18</v>
      </c>
      <c r="BK150" s="49">
        <v>100</v>
      </c>
      <c r="BL150" s="48">
        <v>18</v>
      </c>
    </row>
    <row r="151" spans="1:64" ht="15">
      <c r="A151" s="64" t="s">
        <v>321</v>
      </c>
      <c r="B151" s="64" t="s">
        <v>321</v>
      </c>
      <c r="C151" s="65" t="s">
        <v>4956</v>
      </c>
      <c r="D151" s="66">
        <v>10</v>
      </c>
      <c r="E151" s="67" t="s">
        <v>136</v>
      </c>
      <c r="F151" s="68">
        <v>12</v>
      </c>
      <c r="G151" s="65"/>
      <c r="H151" s="69"/>
      <c r="I151" s="70"/>
      <c r="J151" s="70"/>
      <c r="K151" s="34" t="s">
        <v>65</v>
      </c>
      <c r="L151" s="77">
        <v>151</v>
      </c>
      <c r="M151" s="77"/>
      <c r="N151" s="72"/>
      <c r="O151" s="79" t="s">
        <v>176</v>
      </c>
      <c r="P151" s="81">
        <v>43422.61818287037</v>
      </c>
      <c r="Q151" s="79" t="s">
        <v>599</v>
      </c>
      <c r="R151" s="79"/>
      <c r="S151" s="79"/>
      <c r="T151" s="79" t="s">
        <v>786</v>
      </c>
      <c r="U151" s="79"/>
      <c r="V151" s="83" t="s">
        <v>964</v>
      </c>
      <c r="W151" s="81">
        <v>43422.61818287037</v>
      </c>
      <c r="X151" s="83" t="s">
        <v>1128</v>
      </c>
      <c r="Y151" s="79"/>
      <c r="Z151" s="79"/>
      <c r="AA151" s="85" t="s">
        <v>1348</v>
      </c>
      <c r="AB151" s="79"/>
      <c r="AC151" s="79" t="b">
        <v>0</v>
      </c>
      <c r="AD151" s="79">
        <v>31</v>
      </c>
      <c r="AE151" s="85" t="s">
        <v>1477</v>
      </c>
      <c r="AF151" s="79" t="b">
        <v>0</v>
      </c>
      <c r="AG151" s="79" t="s">
        <v>1508</v>
      </c>
      <c r="AH151" s="79"/>
      <c r="AI151" s="85" t="s">
        <v>1477</v>
      </c>
      <c r="AJ151" s="79" t="b">
        <v>0</v>
      </c>
      <c r="AK151" s="79">
        <v>73</v>
      </c>
      <c r="AL151" s="85" t="s">
        <v>1477</v>
      </c>
      <c r="AM151" s="79" t="s">
        <v>1552</v>
      </c>
      <c r="AN151" s="79" t="b">
        <v>0</v>
      </c>
      <c r="AO151" s="85" t="s">
        <v>1348</v>
      </c>
      <c r="AP151" s="79" t="s">
        <v>1557</v>
      </c>
      <c r="AQ151" s="79">
        <v>0</v>
      </c>
      <c r="AR151" s="79">
        <v>0</v>
      </c>
      <c r="AS151" s="79"/>
      <c r="AT151" s="79"/>
      <c r="AU151" s="79"/>
      <c r="AV151" s="79"/>
      <c r="AW151" s="79"/>
      <c r="AX151" s="79"/>
      <c r="AY151" s="79"/>
      <c r="AZ151" s="79"/>
      <c r="BA151">
        <v>4</v>
      </c>
      <c r="BB151" s="78" t="str">
        <f>REPLACE(INDEX(GroupVertices[Group],MATCH(Edges[[#This Row],[Vertex 1]],GroupVertices[Vertex],0)),1,1,"")</f>
        <v>20</v>
      </c>
      <c r="BC151" s="78" t="str">
        <f>REPLACE(INDEX(GroupVertices[Group],MATCH(Edges[[#This Row],[Vertex 2]],GroupVertices[Vertex],0)),1,1,"")</f>
        <v>20</v>
      </c>
      <c r="BD151" s="48">
        <v>0</v>
      </c>
      <c r="BE151" s="49">
        <v>0</v>
      </c>
      <c r="BF151" s="48">
        <v>0</v>
      </c>
      <c r="BG151" s="49">
        <v>0</v>
      </c>
      <c r="BH151" s="48">
        <v>0</v>
      </c>
      <c r="BI151" s="49">
        <v>0</v>
      </c>
      <c r="BJ151" s="48">
        <v>13</v>
      </c>
      <c r="BK151" s="49">
        <v>100</v>
      </c>
      <c r="BL151" s="48">
        <v>13</v>
      </c>
    </row>
    <row r="152" spans="1:64" ht="15">
      <c r="A152" s="64" t="s">
        <v>322</v>
      </c>
      <c r="B152" s="64" t="s">
        <v>321</v>
      </c>
      <c r="C152" s="65" t="s">
        <v>4956</v>
      </c>
      <c r="D152" s="66">
        <v>10</v>
      </c>
      <c r="E152" s="67" t="s">
        <v>136</v>
      </c>
      <c r="F152" s="68">
        <v>12</v>
      </c>
      <c r="G152" s="65"/>
      <c r="H152" s="69"/>
      <c r="I152" s="70"/>
      <c r="J152" s="70"/>
      <c r="K152" s="34" t="s">
        <v>65</v>
      </c>
      <c r="L152" s="77">
        <v>152</v>
      </c>
      <c r="M152" s="77"/>
      <c r="N152" s="72"/>
      <c r="O152" s="79" t="s">
        <v>492</v>
      </c>
      <c r="P152" s="81">
        <v>43542.659953703704</v>
      </c>
      <c r="Q152" s="79" t="s">
        <v>600</v>
      </c>
      <c r="R152" s="79"/>
      <c r="S152" s="79"/>
      <c r="T152" s="79" t="s">
        <v>789</v>
      </c>
      <c r="U152" s="79"/>
      <c r="V152" s="83" t="s">
        <v>965</v>
      </c>
      <c r="W152" s="81">
        <v>43542.659953703704</v>
      </c>
      <c r="X152" s="83" t="s">
        <v>1129</v>
      </c>
      <c r="Y152" s="79"/>
      <c r="Z152" s="79"/>
      <c r="AA152" s="85" t="s">
        <v>1349</v>
      </c>
      <c r="AB152" s="79"/>
      <c r="AC152" s="79" t="b">
        <v>0</v>
      </c>
      <c r="AD152" s="79">
        <v>0</v>
      </c>
      <c r="AE152" s="85" t="s">
        <v>1477</v>
      </c>
      <c r="AF152" s="79" t="b">
        <v>0</v>
      </c>
      <c r="AG152" s="79" t="s">
        <v>1508</v>
      </c>
      <c r="AH152" s="79"/>
      <c r="AI152" s="85" t="s">
        <v>1477</v>
      </c>
      <c r="AJ152" s="79" t="b">
        <v>0</v>
      </c>
      <c r="AK152" s="79">
        <v>110</v>
      </c>
      <c r="AL152" s="85" t="s">
        <v>1345</v>
      </c>
      <c r="AM152" s="79" t="s">
        <v>1536</v>
      </c>
      <c r="AN152" s="79" t="b">
        <v>0</v>
      </c>
      <c r="AO152" s="85" t="s">
        <v>1345</v>
      </c>
      <c r="AP152" s="79" t="s">
        <v>176</v>
      </c>
      <c r="AQ152" s="79">
        <v>0</v>
      </c>
      <c r="AR152" s="79">
        <v>0</v>
      </c>
      <c r="AS152" s="79"/>
      <c r="AT152" s="79"/>
      <c r="AU152" s="79"/>
      <c r="AV152" s="79"/>
      <c r="AW152" s="79"/>
      <c r="AX152" s="79"/>
      <c r="AY152" s="79"/>
      <c r="AZ152" s="79"/>
      <c r="BA152">
        <v>5</v>
      </c>
      <c r="BB152" s="78" t="str">
        <f>REPLACE(INDEX(GroupVertices[Group],MATCH(Edges[[#This Row],[Vertex 1]],GroupVertices[Vertex],0)),1,1,"")</f>
        <v>20</v>
      </c>
      <c r="BC152" s="78" t="str">
        <f>REPLACE(INDEX(GroupVertices[Group],MATCH(Edges[[#This Row],[Vertex 2]],GroupVertices[Vertex],0)),1,1,"")</f>
        <v>20</v>
      </c>
      <c r="BD152" s="48">
        <v>0</v>
      </c>
      <c r="BE152" s="49">
        <v>0</v>
      </c>
      <c r="BF152" s="48">
        <v>0</v>
      </c>
      <c r="BG152" s="49">
        <v>0</v>
      </c>
      <c r="BH152" s="48">
        <v>0</v>
      </c>
      <c r="BI152" s="49">
        <v>0</v>
      </c>
      <c r="BJ152" s="48">
        <v>19</v>
      </c>
      <c r="BK152" s="49">
        <v>100</v>
      </c>
      <c r="BL152" s="48">
        <v>19</v>
      </c>
    </row>
    <row r="153" spans="1:64" ht="15">
      <c r="A153" s="64" t="s">
        <v>322</v>
      </c>
      <c r="B153" s="64" t="s">
        <v>321</v>
      </c>
      <c r="C153" s="65" t="s">
        <v>4956</v>
      </c>
      <c r="D153" s="66">
        <v>10</v>
      </c>
      <c r="E153" s="67" t="s">
        <v>136</v>
      </c>
      <c r="F153" s="68">
        <v>12</v>
      </c>
      <c r="G153" s="65"/>
      <c r="H153" s="69"/>
      <c r="I153" s="70"/>
      <c r="J153" s="70"/>
      <c r="K153" s="34" t="s">
        <v>65</v>
      </c>
      <c r="L153" s="77">
        <v>153</v>
      </c>
      <c r="M153" s="77"/>
      <c r="N153" s="72"/>
      <c r="O153" s="79" t="s">
        <v>492</v>
      </c>
      <c r="P153" s="81">
        <v>43542.66</v>
      </c>
      <c r="Q153" s="79" t="s">
        <v>601</v>
      </c>
      <c r="R153" s="79"/>
      <c r="S153" s="79"/>
      <c r="T153" s="79" t="s">
        <v>786</v>
      </c>
      <c r="U153" s="79"/>
      <c r="V153" s="83" t="s">
        <v>965</v>
      </c>
      <c r="W153" s="81">
        <v>43542.66</v>
      </c>
      <c r="X153" s="83" t="s">
        <v>1130</v>
      </c>
      <c r="Y153" s="79"/>
      <c r="Z153" s="79"/>
      <c r="AA153" s="85" t="s">
        <v>1350</v>
      </c>
      <c r="AB153" s="79"/>
      <c r="AC153" s="79" t="b">
        <v>0</v>
      </c>
      <c r="AD153" s="79">
        <v>0</v>
      </c>
      <c r="AE153" s="85" t="s">
        <v>1477</v>
      </c>
      <c r="AF153" s="79" t="b">
        <v>0</v>
      </c>
      <c r="AG153" s="79" t="s">
        <v>1508</v>
      </c>
      <c r="AH153" s="79"/>
      <c r="AI153" s="85" t="s">
        <v>1477</v>
      </c>
      <c r="AJ153" s="79" t="b">
        <v>0</v>
      </c>
      <c r="AK153" s="79">
        <v>105</v>
      </c>
      <c r="AL153" s="85" t="s">
        <v>1346</v>
      </c>
      <c r="AM153" s="79" t="s">
        <v>1536</v>
      </c>
      <c r="AN153" s="79" t="b">
        <v>0</v>
      </c>
      <c r="AO153" s="85" t="s">
        <v>1346</v>
      </c>
      <c r="AP153" s="79" t="s">
        <v>176</v>
      </c>
      <c r="AQ153" s="79">
        <v>0</v>
      </c>
      <c r="AR153" s="79">
        <v>0</v>
      </c>
      <c r="AS153" s="79"/>
      <c r="AT153" s="79"/>
      <c r="AU153" s="79"/>
      <c r="AV153" s="79"/>
      <c r="AW153" s="79"/>
      <c r="AX153" s="79"/>
      <c r="AY153" s="79"/>
      <c r="AZ153" s="79"/>
      <c r="BA153">
        <v>5</v>
      </c>
      <c r="BB153" s="78" t="str">
        <f>REPLACE(INDEX(GroupVertices[Group],MATCH(Edges[[#This Row],[Vertex 1]],GroupVertices[Vertex],0)),1,1,"")</f>
        <v>20</v>
      </c>
      <c r="BC153" s="78" t="str">
        <f>REPLACE(INDEX(GroupVertices[Group],MATCH(Edges[[#This Row],[Vertex 2]],GroupVertices[Vertex],0)),1,1,"")</f>
        <v>20</v>
      </c>
      <c r="BD153" s="48">
        <v>0</v>
      </c>
      <c r="BE153" s="49">
        <v>0</v>
      </c>
      <c r="BF153" s="48">
        <v>0</v>
      </c>
      <c r="BG153" s="49">
        <v>0</v>
      </c>
      <c r="BH153" s="48">
        <v>0</v>
      </c>
      <c r="BI153" s="49">
        <v>0</v>
      </c>
      <c r="BJ153" s="48">
        <v>15</v>
      </c>
      <c r="BK153" s="49">
        <v>100</v>
      </c>
      <c r="BL153" s="48">
        <v>15</v>
      </c>
    </row>
    <row r="154" spans="1:64" ht="15">
      <c r="A154" s="64" t="s">
        <v>322</v>
      </c>
      <c r="B154" s="64" t="s">
        <v>321</v>
      </c>
      <c r="C154" s="65" t="s">
        <v>4956</v>
      </c>
      <c r="D154" s="66">
        <v>10</v>
      </c>
      <c r="E154" s="67" t="s">
        <v>136</v>
      </c>
      <c r="F154" s="68">
        <v>12</v>
      </c>
      <c r="G154" s="65"/>
      <c r="H154" s="69"/>
      <c r="I154" s="70"/>
      <c r="J154" s="70"/>
      <c r="K154" s="34" t="s">
        <v>65</v>
      </c>
      <c r="L154" s="77">
        <v>154</v>
      </c>
      <c r="M154" s="77"/>
      <c r="N154" s="72"/>
      <c r="O154" s="79" t="s">
        <v>492</v>
      </c>
      <c r="P154" s="81">
        <v>43542.66002314815</v>
      </c>
      <c r="Q154" s="79" t="s">
        <v>600</v>
      </c>
      <c r="R154" s="79"/>
      <c r="S154" s="79"/>
      <c r="T154" s="79" t="s">
        <v>789</v>
      </c>
      <c r="U154" s="79"/>
      <c r="V154" s="83" t="s">
        <v>965</v>
      </c>
      <c r="W154" s="81">
        <v>43542.66002314815</v>
      </c>
      <c r="X154" s="83" t="s">
        <v>1131</v>
      </c>
      <c r="Y154" s="79"/>
      <c r="Z154" s="79"/>
      <c r="AA154" s="85" t="s">
        <v>1351</v>
      </c>
      <c r="AB154" s="79"/>
      <c r="AC154" s="79" t="b">
        <v>0</v>
      </c>
      <c r="AD154" s="79">
        <v>0</v>
      </c>
      <c r="AE154" s="85" t="s">
        <v>1477</v>
      </c>
      <c r="AF154" s="79" t="b">
        <v>0</v>
      </c>
      <c r="AG154" s="79" t="s">
        <v>1508</v>
      </c>
      <c r="AH154" s="79"/>
      <c r="AI154" s="85" t="s">
        <v>1477</v>
      </c>
      <c r="AJ154" s="79" t="b">
        <v>0</v>
      </c>
      <c r="AK154" s="79">
        <v>64</v>
      </c>
      <c r="AL154" s="85" t="s">
        <v>1347</v>
      </c>
      <c r="AM154" s="79" t="s">
        <v>1536</v>
      </c>
      <c r="AN154" s="79" t="b">
        <v>0</v>
      </c>
      <c r="AO154" s="85" t="s">
        <v>1347</v>
      </c>
      <c r="AP154" s="79" t="s">
        <v>176</v>
      </c>
      <c r="AQ154" s="79">
        <v>0</v>
      </c>
      <c r="AR154" s="79">
        <v>0</v>
      </c>
      <c r="AS154" s="79"/>
      <c r="AT154" s="79"/>
      <c r="AU154" s="79"/>
      <c r="AV154" s="79"/>
      <c r="AW154" s="79"/>
      <c r="AX154" s="79"/>
      <c r="AY154" s="79"/>
      <c r="AZ154" s="79"/>
      <c r="BA154">
        <v>5</v>
      </c>
      <c r="BB154" s="78" t="str">
        <f>REPLACE(INDEX(GroupVertices[Group],MATCH(Edges[[#This Row],[Vertex 1]],GroupVertices[Vertex],0)),1,1,"")</f>
        <v>20</v>
      </c>
      <c r="BC154" s="78" t="str">
        <f>REPLACE(INDEX(GroupVertices[Group],MATCH(Edges[[#This Row],[Vertex 2]],GroupVertices[Vertex],0)),1,1,"")</f>
        <v>20</v>
      </c>
      <c r="BD154" s="48">
        <v>0</v>
      </c>
      <c r="BE154" s="49">
        <v>0</v>
      </c>
      <c r="BF154" s="48">
        <v>0</v>
      </c>
      <c r="BG154" s="49">
        <v>0</v>
      </c>
      <c r="BH154" s="48">
        <v>0</v>
      </c>
      <c r="BI154" s="49">
        <v>0</v>
      </c>
      <c r="BJ154" s="48">
        <v>19</v>
      </c>
      <c r="BK154" s="49">
        <v>100</v>
      </c>
      <c r="BL154" s="48">
        <v>19</v>
      </c>
    </row>
    <row r="155" spans="1:64" ht="15">
      <c r="A155" s="64" t="s">
        <v>322</v>
      </c>
      <c r="B155" s="64" t="s">
        <v>321</v>
      </c>
      <c r="C155" s="65" t="s">
        <v>4956</v>
      </c>
      <c r="D155" s="66">
        <v>10</v>
      </c>
      <c r="E155" s="67" t="s">
        <v>136</v>
      </c>
      <c r="F155" s="68">
        <v>12</v>
      </c>
      <c r="G155" s="65"/>
      <c r="H155" s="69"/>
      <c r="I155" s="70"/>
      <c r="J155" s="70"/>
      <c r="K155" s="34" t="s">
        <v>65</v>
      </c>
      <c r="L155" s="77">
        <v>155</v>
      </c>
      <c r="M155" s="77"/>
      <c r="N155" s="72"/>
      <c r="O155" s="79" t="s">
        <v>492</v>
      </c>
      <c r="P155" s="81">
        <v>43542.66005787037</v>
      </c>
      <c r="Q155" s="79" t="s">
        <v>602</v>
      </c>
      <c r="R155" s="79"/>
      <c r="S155" s="79"/>
      <c r="T155" s="79" t="s">
        <v>786</v>
      </c>
      <c r="U155" s="79"/>
      <c r="V155" s="83" t="s">
        <v>965</v>
      </c>
      <c r="W155" s="81">
        <v>43542.66005787037</v>
      </c>
      <c r="X155" s="83" t="s">
        <v>1132</v>
      </c>
      <c r="Y155" s="79"/>
      <c r="Z155" s="79"/>
      <c r="AA155" s="85" t="s">
        <v>1352</v>
      </c>
      <c r="AB155" s="79"/>
      <c r="AC155" s="79" t="b">
        <v>0</v>
      </c>
      <c r="AD155" s="79">
        <v>0</v>
      </c>
      <c r="AE155" s="85" t="s">
        <v>1477</v>
      </c>
      <c r="AF155" s="79" t="b">
        <v>0</v>
      </c>
      <c r="AG155" s="79" t="s">
        <v>1508</v>
      </c>
      <c r="AH155" s="79"/>
      <c r="AI155" s="85" t="s">
        <v>1477</v>
      </c>
      <c r="AJ155" s="79" t="b">
        <v>0</v>
      </c>
      <c r="AK155" s="79">
        <v>73</v>
      </c>
      <c r="AL155" s="85" t="s">
        <v>1348</v>
      </c>
      <c r="AM155" s="79" t="s">
        <v>1536</v>
      </c>
      <c r="AN155" s="79" t="b">
        <v>0</v>
      </c>
      <c r="AO155" s="85" t="s">
        <v>1348</v>
      </c>
      <c r="AP155" s="79" t="s">
        <v>176</v>
      </c>
      <c r="AQ155" s="79">
        <v>0</v>
      </c>
      <c r="AR155" s="79">
        <v>0</v>
      </c>
      <c r="AS155" s="79"/>
      <c r="AT155" s="79"/>
      <c r="AU155" s="79"/>
      <c r="AV155" s="79"/>
      <c r="AW155" s="79"/>
      <c r="AX155" s="79"/>
      <c r="AY155" s="79"/>
      <c r="AZ155" s="79"/>
      <c r="BA155">
        <v>5</v>
      </c>
      <c r="BB155" s="78" t="str">
        <f>REPLACE(INDEX(GroupVertices[Group],MATCH(Edges[[#This Row],[Vertex 1]],GroupVertices[Vertex],0)),1,1,"")</f>
        <v>20</v>
      </c>
      <c r="BC155" s="78" t="str">
        <f>REPLACE(INDEX(GroupVertices[Group],MATCH(Edges[[#This Row],[Vertex 2]],GroupVertices[Vertex],0)),1,1,"")</f>
        <v>20</v>
      </c>
      <c r="BD155" s="48">
        <v>0</v>
      </c>
      <c r="BE155" s="49">
        <v>0</v>
      </c>
      <c r="BF155" s="48">
        <v>0</v>
      </c>
      <c r="BG155" s="49">
        <v>0</v>
      </c>
      <c r="BH155" s="48">
        <v>0</v>
      </c>
      <c r="BI155" s="49">
        <v>0</v>
      </c>
      <c r="BJ155" s="48">
        <v>15</v>
      </c>
      <c r="BK155" s="49">
        <v>100</v>
      </c>
      <c r="BL155" s="48">
        <v>15</v>
      </c>
    </row>
    <row r="156" spans="1:64" ht="15">
      <c r="A156" s="64" t="s">
        <v>322</v>
      </c>
      <c r="B156" s="64" t="s">
        <v>321</v>
      </c>
      <c r="C156" s="65" t="s">
        <v>4956</v>
      </c>
      <c r="D156" s="66">
        <v>10</v>
      </c>
      <c r="E156" s="67" t="s">
        <v>136</v>
      </c>
      <c r="F156" s="68">
        <v>12</v>
      </c>
      <c r="G156" s="65"/>
      <c r="H156" s="69"/>
      <c r="I156" s="70"/>
      <c r="J156" s="70"/>
      <c r="K156" s="34" t="s">
        <v>65</v>
      </c>
      <c r="L156" s="77">
        <v>156</v>
      </c>
      <c r="M156" s="77"/>
      <c r="N156" s="72"/>
      <c r="O156" s="79" t="s">
        <v>492</v>
      </c>
      <c r="P156" s="81">
        <v>43542.660092592596</v>
      </c>
      <c r="Q156" s="79" t="s">
        <v>595</v>
      </c>
      <c r="R156" s="79"/>
      <c r="S156" s="79"/>
      <c r="T156" s="79" t="s">
        <v>787</v>
      </c>
      <c r="U156" s="79"/>
      <c r="V156" s="83" t="s">
        <v>965</v>
      </c>
      <c r="W156" s="81">
        <v>43542.660092592596</v>
      </c>
      <c r="X156" s="83" t="s">
        <v>1124</v>
      </c>
      <c r="Y156" s="79"/>
      <c r="Z156" s="79"/>
      <c r="AA156" s="85" t="s">
        <v>1344</v>
      </c>
      <c r="AB156" s="79"/>
      <c r="AC156" s="79" t="b">
        <v>0</v>
      </c>
      <c r="AD156" s="79">
        <v>0</v>
      </c>
      <c r="AE156" s="85" t="s">
        <v>1477</v>
      </c>
      <c r="AF156" s="79" t="b">
        <v>0</v>
      </c>
      <c r="AG156" s="79" t="s">
        <v>1508</v>
      </c>
      <c r="AH156" s="79"/>
      <c r="AI156" s="85" t="s">
        <v>1477</v>
      </c>
      <c r="AJ156" s="79" t="b">
        <v>0</v>
      </c>
      <c r="AK156" s="79">
        <v>93</v>
      </c>
      <c r="AL156" s="85" t="s">
        <v>1343</v>
      </c>
      <c r="AM156" s="79" t="s">
        <v>1536</v>
      </c>
      <c r="AN156" s="79" t="b">
        <v>0</v>
      </c>
      <c r="AO156" s="85" t="s">
        <v>1343</v>
      </c>
      <c r="AP156" s="79" t="s">
        <v>176</v>
      </c>
      <c r="AQ156" s="79">
        <v>0</v>
      </c>
      <c r="AR156" s="79">
        <v>0</v>
      </c>
      <c r="AS156" s="79"/>
      <c r="AT156" s="79"/>
      <c r="AU156" s="79"/>
      <c r="AV156" s="79"/>
      <c r="AW156" s="79"/>
      <c r="AX156" s="79"/>
      <c r="AY156" s="79"/>
      <c r="AZ156" s="79"/>
      <c r="BA156">
        <v>5</v>
      </c>
      <c r="BB156" s="78" t="str">
        <f>REPLACE(INDEX(GroupVertices[Group],MATCH(Edges[[#This Row],[Vertex 1]],GroupVertices[Vertex],0)),1,1,"")</f>
        <v>20</v>
      </c>
      <c r="BC156" s="78" t="str">
        <f>REPLACE(INDEX(GroupVertices[Group],MATCH(Edges[[#This Row],[Vertex 2]],GroupVertices[Vertex],0)),1,1,"")</f>
        <v>20</v>
      </c>
      <c r="BD156" s="48">
        <v>0</v>
      </c>
      <c r="BE156" s="49">
        <v>0</v>
      </c>
      <c r="BF156" s="48">
        <v>0</v>
      </c>
      <c r="BG156" s="49">
        <v>0</v>
      </c>
      <c r="BH156" s="48">
        <v>0</v>
      </c>
      <c r="BI156" s="49">
        <v>0</v>
      </c>
      <c r="BJ156" s="48">
        <v>17</v>
      </c>
      <c r="BK156" s="49">
        <v>100</v>
      </c>
      <c r="BL156" s="48">
        <v>17</v>
      </c>
    </row>
    <row r="157" spans="1:64" ht="15">
      <c r="A157" s="64" t="s">
        <v>323</v>
      </c>
      <c r="B157" s="64" t="s">
        <v>430</v>
      </c>
      <c r="C157" s="65" t="s">
        <v>4954</v>
      </c>
      <c r="D157" s="66">
        <v>3</v>
      </c>
      <c r="E157" s="67" t="s">
        <v>132</v>
      </c>
      <c r="F157" s="68">
        <v>35</v>
      </c>
      <c r="G157" s="65"/>
      <c r="H157" s="69"/>
      <c r="I157" s="70"/>
      <c r="J157" s="70"/>
      <c r="K157" s="34" t="s">
        <v>65</v>
      </c>
      <c r="L157" s="77">
        <v>157</v>
      </c>
      <c r="M157" s="77"/>
      <c r="N157" s="72"/>
      <c r="O157" s="79" t="s">
        <v>492</v>
      </c>
      <c r="P157" s="81">
        <v>43531.68206018519</v>
      </c>
      <c r="Q157" s="79" t="s">
        <v>603</v>
      </c>
      <c r="R157" s="83" t="s">
        <v>692</v>
      </c>
      <c r="S157" s="79" t="s">
        <v>718</v>
      </c>
      <c r="T157" s="79" t="s">
        <v>790</v>
      </c>
      <c r="U157" s="79"/>
      <c r="V157" s="83" t="s">
        <v>966</v>
      </c>
      <c r="W157" s="81">
        <v>43531.68206018519</v>
      </c>
      <c r="X157" s="83" t="s">
        <v>1133</v>
      </c>
      <c r="Y157" s="79"/>
      <c r="Z157" s="79"/>
      <c r="AA157" s="85" t="s">
        <v>1353</v>
      </c>
      <c r="AB157" s="79"/>
      <c r="AC157" s="79" t="b">
        <v>0</v>
      </c>
      <c r="AD157" s="79">
        <v>2</v>
      </c>
      <c r="AE157" s="85" t="s">
        <v>1477</v>
      </c>
      <c r="AF157" s="79" t="b">
        <v>1</v>
      </c>
      <c r="AG157" s="79" t="s">
        <v>1508</v>
      </c>
      <c r="AH157" s="79"/>
      <c r="AI157" s="85" t="s">
        <v>1527</v>
      </c>
      <c r="AJ157" s="79" t="b">
        <v>0</v>
      </c>
      <c r="AK157" s="79">
        <v>0</v>
      </c>
      <c r="AL157" s="85" t="s">
        <v>1477</v>
      </c>
      <c r="AM157" s="79" t="s">
        <v>1534</v>
      </c>
      <c r="AN157" s="79" t="b">
        <v>0</v>
      </c>
      <c r="AO157" s="85" t="s">
        <v>1353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3</v>
      </c>
      <c r="BE157" s="49">
        <v>21.428571428571427</v>
      </c>
      <c r="BF157" s="48">
        <v>0</v>
      </c>
      <c r="BG157" s="49">
        <v>0</v>
      </c>
      <c r="BH157" s="48">
        <v>0</v>
      </c>
      <c r="BI157" s="49">
        <v>0</v>
      </c>
      <c r="BJ157" s="48">
        <v>11</v>
      </c>
      <c r="BK157" s="49">
        <v>78.57142857142857</v>
      </c>
      <c r="BL157" s="48">
        <v>14</v>
      </c>
    </row>
    <row r="158" spans="1:64" ht="15">
      <c r="A158" s="64" t="s">
        <v>324</v>
      </c>
      <c r="B158" s="64" t="s">
        <v>431</v>
      </c>
      <c r="C158" s="65" t="s">
        <v>4954</v>
      </c>
      <c r="D158" s="66">
        <v>3</v>
      </c>
      <c r="E158" s="67" t="s">
        <v>132</v>
      </c>
      <c r="F158" s="68">
        <v>35</v>
      </c>
      <c r="G158" s="65"/>
      <c r="H158" s="69"/>
      <c r="I158" s="70"/>
      <c r="J158" s="70"/>
      <c r="K158" s="34" t="s">
        <v>65</v>
      </c>
      <c r="L158" s="77">
        <v>158</v>
      </c>
      <c r="M158" s="77"/>
      <c r="N158" s="72"/>
      <c r="O158" s="79" t="s">
        <v>492</v>
      </c>
      <c r="P158" s="81">
        <v>43532.44787037037</v>
      </c>
      <c r="Q158" s="79" t="s">
        <v>604</v>
      </c>
      <c r="R158" s="79"/>
      <c r="S158" s="79"/>
      <c r="T158" s="79"/>
      <c r="U158" s="79"/>
      <c r="V158" s="83" t="s">
        <v>967</v>
      </c>
      <c r="W158" s="81">
        <v>43532.44787037037</v>
      </c>
      <c r="X158" s="83" t="s">
        <v>1134</v>
      </c>
      <c r="Y158" s="79"/>
      <c r="Z158" s="79"/>
      <c r="AA158" s="85" t="s">
        <v>1354</v>
      </c>
      <c r="AB158" s="79"/>
      <c r="AC158" s="79" t="b">
        <v>0</v>
      </c>
      <c r="AD158" s="79">
        <v>0</v>
      </c>
      <c r="AE158" s="85" t="s">
        <v>1477</v>
      </c>
      <c r="AF158" s="79" t="b">
        <v>0</v>
      </c>
      <c r="AG158" s="79" t="s">
        <v>1508</v>
      </c>
      <c r="AH158" s="79"/>
      <c r="AI158" s="85" t="s">
        <v>1477</v>
      </c>
      <c r="AJ158" s="79" t="b">
        <v>0</v>
      </c>
      <c r="AK158" s="79">
        <v>1</v>
      </c>
      <c r="AL158" s="85" t="s">
        <v>1356</v>
      </c>
      <c r="AM158" s="79" t="s">
        <v>1539</v>
      </c>
      <c r="AN158" s="79" t="b">
        <v>0</v>
      </c>
      <c r="AO158" s="85" t="s">
        <v>1356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325</v>
      </c>
      <c r="B159" s="64" t="s">
        <v>431</v>
      </c>
      <c r="C159" s="65" t="s">
        <v>4954</v>
      </c>
      <c r="D159" s="66">
        <v>3</v>
      </c>
      <c r="E159" s="67" t="s">
        <v>132</v>
      </c>
      <c r="F159" s="68">
        <v>35</v>
      </c>
      <c r="G159" s="65"/>
      <c r="H159" s="69"/>
      <c r="I159" s="70"/>
      <c r="J159" s="70"/>
      <c r="K159" s="34" t="s">
        <v>65</v>
      </c>
      <c r="L159" s="77">
        <v>159</v>
      </c>
      <c r="M159" s="77"/>
      <c r="N159" s="72"/>
      <c r="O159" s="79" t="s">
        <v>492</v>
      </c>
      <c r="P159" s="81">
        <v>43535.295694444445</v>
      </c>
      <c r="Q159" s="79" t="s">
        <v>604</v>
      </c>
      <c r="R159" s="79"/>
      <c r="S159" s="79"/>
      <c r="T159" s="79"/>
      <c r="U159" s="79"/>
      <c r="V159" s="83" t="s">
        <v>968</v>
      </c>
      <c r="W159" s="81">
        <v>43535.295694444445</v>
      </c>
      <c r="X159" s="83" t="s">
        <v>1135</v>
      </c>
      <c r="Y159" s="79"/>
      <c r="Z159" s="79"/>
      <c r="AA159" s="85" t="s">
        <v>1355</v>
      </c>
      <c r="AB159" s="79"/>
      <c r="AC159" s="79" t="b">
        <v>0</v>
      </c>
      <c r="AD159" s="79">
        <v>0</v>
      </c>
      <c r="AE159" s="85" t="s">
        <v>1477</v>
      </c>
      <c r="AF159" s="79" t="b">
        <v>0</v>
      </c>
      <c r="AG159" s="79" t="s">
        <v>1508</v>
      </c>
      <c r="AH159" s="79"/>
      <c r="AI159" s="85" t="s">
        <v>1477</v>
      </c>
      <c r="AJ159" s="79" t="b">
        <v>0</v>
      </c>
      <c r="AK159" s="79">
        <v>2</v>
      </c>
      <c r="AL159" s="85" t="s">
        <v>1356</v>
      </c>
      <c r="AM159" s="79" t="s">
        <v>1533</v>
      </c>
      <c r="AN159" s="79" t="b">
        <v>0</v>
      </c>
      <c r="AO159" s="85" t="s">
        <v>1356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323</v>
      </c>
      <c r="B160" s="64" t="s">
        <v>431</v>
      </c>
      <c r="C160" s="65" t="s">
        <v>4954</v>
      </c>
      <c r="D160" s="66">
        <v>3</v>
      </c>
      <c r="E160" s="67" t="s">
        <v>132</v>
      </c>
      <c r="F160" s="68">
        <v>35</v>
      </c>
      <c r="G160" s="65"/>
      <c r="H160" s="69"/>
      <c r="I160" s="70"/>
      <c r="J160" s="70"/>
      <c r="K160" s="34" t="s">
        <v>65</v>
      </c>
      <c r="L160" s="77">
        <v>160</v>
      </c>
      <c r="M160" s="77"/>
      <c r="N160" s="72"/>
      <c r="O160" s="79" t="s">
        <v>492</v>
      </c>
      <c r="P160" s="81">
        <v>43531.69478009259</v>
      </c>
      <c r="Q160" s="79" t="s">
        <v>605</v>
      </c>
      <c r="R160" s="79"/>
      <c r="S160" s="79"/>
      <c r="T160" s="79" t="s">
        <v>791</v>
      </c>
      <c r="U160" s="79"/>
      <c r="V160" s="83" t="s">
        <v>966</v>
      </c>
      <c r="W160" s="81">
        <v>43531.69478009259</v>
      </c>
      <c r="X160" s="83" t="s">
        <v>1136</v>
      </c>
      <c r="Y160" s="79"/>
      <c r="Z160" s="79"/>
      <c r="AA160" s="85" t="s">
        <v>1356</v>
      </c>
      <c r="AB160" s="85" t="s">
        <v>1464</v>
      </c>
      <c r="AC160" s="79" t="b">
        <v>0</v>
      </c>
      <c r="AD160" s="79">
        <v>4</v>
      </c>
      <c r="AE160" s="85" t="s">
        <v>1495</v>
      </c>
      <c r="AF160" s="79" t="b">
        <v>0</v>
      </c>
      <c r="AG160" s="79" t="s">
        <v>1508</v>
      </c>
      <c r="AH160" s="79"/>
      <c r="AI160" s="85" t="s">
        <v>1477</v>
      </c>
      <c r="AJ160" s="79" t="b">
        <v>0</v>
      </c>
      <c r="AK160" s="79">
        <v>1</v>
      </c>
      <c r="AL160" s="85" t="s">
        <v>1477</v>
      </c>
      <c r="AM160" s="79" t="s">
        <v>1534</v>
      </c>
      <c r="AN160" s="79" t="b">
        <v>0</v>
      </c>
      <c r="AO160" s="85" t="s">
        <v>1464</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324</v>
      </c>
      <c r="B161" s="64" t="s">
        <v>432</v>
      </c>
      <c r="C161" s="65" t="s">
        <v>4954</v>
      </c>
      <c r="D161" s="66">
        <v>3</v>
      </c>
      <c r="E161" s="67" t="s">
        <v>132</v>
      </c>
      <c r="F161" s="68">
        <v>35</v>
      </c>
      <c r="G161" s="65"/>
      <c r="H161" s="69"/>
      <c r="I161" s="70"/>
      <c r="J161" s="70"/>
      <c r="K161" s="34" t="s">
        <v>65</v>
      </c>
      <c r="L161" s="77">
        <v>161</v>
      </c>
      <c r="M161" s="77"/>
      <c r="N161" s="72"/>
      <c r="O161" s="79" t="s">
        <v>492</v>
      </c>
      <c r="P161" s="81">
        <v>43532.44787037037</v>
      </c>
      <c r="Q161" s="79" t="s">
        <v>604</v>
      </c>
      <c r="R161" s="79"/>
      <c r="S161" s="79"/>
      <c r="T161" s="79"/>
      <c r="U161" s="79"/>
      <c r="V161" s="83" t="s">
        <v>967</v>
      </c>
      <c r="W161" s="81">
        <v>43532.44787037037</v>
      </c>
      <c r="X161" s="83" t="s">
        <v>1134</v>
      </c>
      <c r="Y161" s="79"/>
      <c r="Z161" s="79"/>
      <c r="AA161" s="85" t="s">
        <v>1354</v>
      </c>
      <c r="AB161" s="79"/>
      <c r="AC161" s="79" t="b">
        <v>0</v>
      </c>
      <c r="AD161" s="79">
        <v>0</v>
      </c>
      <c r="AE161" s="85" t="s">
        <v>1477</v>
      </c>
      <c r="AF161" s="79" t="b">
        <v>0</v>
      </c>
      <c r="AG161" s="79" t="s">
        <v>1508</v>
      </c>
      <c r="AH161" s="79"/>
      <c r="AI161" s="85" t="s">
        <v>1477</v>
      </c>
      <c r="AJ161" s="79" t="b">
        <v>0</v>
      </c>
      <c r="AK161" s="79">
        <v>1</v>
      </c>
      <c r="AL161" s="85" t="s">
        <v>1356</v>
      </c>
      <c r="AM161" s="79" t="s">
        <v>1539</v>
      </c>
      <c r="AN161" s="79" t="b">
        <v>0</v>
      </c>
      <c r="AO161" s="85" t="s">
        <v>1356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325</v>
      </c>
      <c r="B162" s="64" t="s">
        <v>432</v>
      </c>
      <c r="C162" s="65" t="s">
        <v>4954</v>
      </c>
      <c r="D162" s="66">
        <v>3</v>
      </c>
      <c r="E162" s="67" t="s">
        <v>132</v>
      </c>
      <c r="F162" s="68">
        <v>35</v>
      </c>
      <c r="G162" s="65"/>
      <c r="H162" s="69"/>
      <c r="I162" s="70"/>
      <c r="J162" s="70"/>
      <c r="K162" s="34" t="s">
        <v>65</v>
      </c>
      <c r="L162" s="77">
        <v>162</v>
      </c>
      <c r="M162" s="77"/>
      <c r="N162" s="72"/>
      <c r="O162" s="79" t="s">
        <v>492</v>
      </c>
      <c r="P162" s="81">
        <v>43535.295694444445</v>
      </c>
      <c r="Q162" s="79" t="s">
        <v>604</v>
      </c>
      <c r="R162" s="79"/>
      <c r="S162" s="79"/>
      <c r="T162" s="79"/>
      <c r="U162" s="79"/>
      <c r="V162" s="83" t="s">
        <v>968</v>
      </c>
      <c r="W162" s="81">
        <v>43535.295694444445</v>
      </c>
      <c r="X162" s="83" t="s">
        <v>1135</v>
      </c>
      <c r="Y162" s="79"/>
      <c r="Z162" s="79"/>
      <c r="AA162" s="85" t="s">
        <v>1355</v>
      </c>
      <c r="AB162" s="79"/>
      <c r="AC162" s="79" t="b">
        <v>0</v>
      </c>
      <c r="AD162" s="79">
        <v>0</v>
      </c>
      <c r="AE162" s="85" t="s">
        <v>1477</v>
      </c>
      <c r="AF162" s="79" t="b">
        <v>0</v>
      </c>
      <c r="AG162" s="79" t="s">
        <v>1508</v>
      </c>
      <c r="AH162" s="79"/>
      <c r="AI162" s="85" t="s">
        <v>1477</v>
      </c>
      <c r="AJ162" s="79" t="b">
        <v>0</v>
      </c>
      <c r="AK162" s="79">
        <v>2</v>
      </c>
      <c r="AL162" s="85" t="s">
        <v>1356</v>
      </c>
      <c r="AM162" s="79" t="s">
        <v>1533</v>
      </c>
      <c r="AN162" s="79" t="b">
        <v>0</v>
      </c>
      <c r="AO162" s="85" t="s">
        <v>1356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323</v>
      </c>
      <c r="B163" s="64" t="s">
        <v>432</v>
      </c>
      <c r="C163" s="65" t="s">
        <v>4954</v>
      </c>
      <c r="D163" s="66">
        <v>3</v>
      </c>
      <c r="E163" s="67" t="s">
        <v>132</v>
      </c>
      <c r="F163" s="68">
        <v>35</v>
      </c>
      <c r="G163" s="65"/>
      <c r="H163" s="69"/>
      <c r="I163" s="70"/>
      <c r="J163" s="70"/>
      <c r="K163" s="34" t="s">
        <v>65</v>
      </c>
      <c r="L163" s="77">
        <v>163</v>
      </c>
      <c r="M163" s="77"/>
      <c r="N163" s="72"/>
      <c r="O163" s="79" t="s">
        <v>492</v>
      </c>
      <c r="P163" s="81">
        <v>43531.69478009259</v>
      </c>
      <c r="Q163" s="79" t="s">
        <v>605</v>
      </c>
      <c r="R163" s="79"/>
      <c r="S163" s="79"/>
      <c r="T163" s="79" t="s">
        <v>791</v>
      </c>
      <c r="U163" s="79"/>
      <c r="V163" s="83" t="s">
        <v>966</v>
      </c>
      <c r="W163" s="81">
        <v>43531.69478009259</v>
      </c>
      <c r="X163" s="83" t="s">
        <v>1136</v>
      </c>
      <c r="Y163" s="79"/>
      <c r="Z163" s="79"/>
      <c r="AA163" s="85" t="s">
        <v>1356</v>
      </c>
      <c r="AB163" s="85" t="s">
        <v>1464</v>
      </c>
      <c r="AC163" s="79" t="b">
        <v>0</v>
      </c>
      <c r="AD163" s="79">
        <v>4</v>
      </c>
      <c r="AE163" s="85" t="s">
        <v>1495</v>
      </c>
      <c r="AF163" s="79" t="b">
        <v>0</v>
      </c>
      <c r="AG163" s="79" t="s">
        <v>1508</v>
      </c>
      <c r="AH163" s="79"/>
      <c r="AI163" s="85" t="s">
        <v>1477</v>
      </c>
      <c r="AJ163" s="79" t="b">
        <v>0</v>
      </c>
      <c r="AK163" s="79">
        <v>1</v>
      </c>
      <c r="AL163" s="85" t="s">
        <v>1477</v>
      </c>
      <c r="AM163" s="79" t="s">
        <v>1534</v>
      </c>
      <c r="AN163" s="79" t="b">
        <v>0</v>
      </c>
      <c r="AO163" s="85" t="s">
        <v>1464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323</v>
      </c>
      <c r="B164" s="64" t="s">
        <v>433</v>
      </c>
      <c r="C164" s="65" t="s">
        <v>4954</v>
      </c>
      <c r="D164" s="66">
        <v>3</v>
      </c>
      <c r="E164" s="67" t="s">
        <v>132</v>
      </c>
      <c r="F164" s="68">
        <v>35</v>
      </c>
      <c r="G164" s="65"/>
      <c r="H164" s="69"/>
      <c r="I164" s="70"/>
      <c r="J164" s="70"/>
      <c r="K164" s="34" t="s">
        <v>65</v>
      </c>
      <c r="L164" s="77">
        <v>164</v>
      </c>
      <c r="M164" s="77"/>
      <c r="N164" s="72"/>
      <c r="O164" s="79" t="s">
        <v>492</v>
      </c>
      <c r="P164" s="81">
        <v>43534.74204861111</v>
      </c>
      <c r="Q164" s="79" t="s">
        <v>606</v>
      </c>
      <c r="R164" s="83" t="s">
        <v>693</v>
      </c>
      <c r="S164" s="79" t="s">
        <v>718</v>
      </c>
      <c r="T164" s="79" t="s">
        <v>792</v>
      </c>
      <c r="U164" s="79"/>
      <c r="V164" s="83" t="s">
        <v>966</v>
      </c>
      <c r="W164" s="81">
        <v>43534.74204861111</v>
      </c>
      <c r="X164" s="83" t="s">
        <v>1137</v>
      </c>
      <c r="Y164" s="79"/>
      <c r="Z164" s="79"/>
      <c r="AA164" s="85" t="s">
        <v>1357</v>
      </c>
      <c r="AB164" s="79"/>
      <c r="AC164" s="79" t="b">
        <v>0</v>
      </c>
      <c r="AD164" s="79">
        <v>0</v>
      </c>
      <c r="AE164" s="85" t="s">
        <v>1477</v>
      </c>
      <c r="AF164" s="79" t="b">
        <v>1</v>
      </c>
      <c r="AG164" s="79" t="s">
        <v>1508</v>
      </c>
      <c r="AH164" s="79"/>
      <c r="AI164" s="85" t="s">
        <v>1528</v>
      </c>
      <c r="AJ164" s="79" t="b">
        <v>0</v>
      </c>
      <c r="AK164" s="79">
        <v>0</v>
      </c>
      <c r="AL164" s="85" t="s">
        <v>1477</v>
      </c>
      <c r="AM164" s="79" t="s">
        <v>1534</v>
      </c>
      <c r="AN164" s="79" t="b">
        <v>0</v>
      </c>
      <c r="AO164" s="85" t="s">
        <v>1357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1</v>
      </c>
      <c r="BE164" s="49">
        <v>3.5714285714285716</v>
      </c>
      <c r="BF164" s="48">
        <v>0</v>
      </c>
      <c r="BG164" s="49">
        <v>0</v>
      </c>
      <c r="BH164" s="48">
        <v>0</v>
      </c>
      <c r="BI164" s="49">
        <v>0</v>
      </c>
      <c r="BJ164" s="48">
        <v>27</v>
      </c>
      <c r="BK164" s="49">
        <v>96.42857142857143</v>
      </c>
      <c r="BL164" s="48">
        <v>28</v>
      </c>
    </row>
    <row r="165" spans="1:64" ht="15">
      <c r="A165" s="64" t="s">
        <v>323</v>
      </c>
      <c r="B165" s="64" t="s">
        <v>434</v>
      </c>
      <c r="C165" s="65" t="s">
        <v>4954</v>
      </c>
      <c r="D165" s="66">
        <v>3</v>
      </c>
      <c r="E165" s="67" t="s">
        <v>132</v>
      </c>
      <c r="F165" s="68">
        <v>35</v>
      </c>
      <c r="G165" s="65"/>
      <c r="H165" s="69"/>
      <c r="I165" s="70"/>
      <c r="J165" s="70"/>
      <c r="K165" s="34" t="s">
        <v>65</v>
      </c>
      <c r="L165" s="77">
        <v>165</v>
      </c>
      <c r="M165" s="77"/>
      <c r="N165" s="72"/>
      <c r="O165" s="79" t="s">
        <v>493</v>
      </c>
      <c r="P165" s="81">
        <v>43537.55474537037</v>
      </c>
      <c r="Q165" s="79" t="s">
        <v>607</v>
      </c>
      <c r="R165" s="79"/>
      <c r="S165" s="79"/>
      <c r="T165" s="79" t="s">
        <v>793</v>
      </c>
      <c r="U165" s="79"/>
      <c r="V165" s="83" t="s">
        <v>966</v>
      </c>
      <c r="W165" s="81">
        <v>43537.55474537037</v>
      </c>
      <c r="X165" s="83" t="s">
        <v>1138</v>
      </c>
      <c r="Y165" s="79"/>
      <c r="Z165" s="79"/>
      <c r="AA165" s="85" t="s">
        <v>1358</v>
      </c>
      <c r="AB165" s="85" t="s">
        <v>1465</v>
      </c>
      <c r="AC165" s="79" t="b">
        <v>0</v>
      </c>
      <c r="AD165" s="79">
        <v>2</v>
      </c>
      <c r="AE165" s="85" t="s">
        <v>1496</v>
      </c>
      <c r="AF165" s="79" t="b">
        <v>0</v>
      </c>
      <c r="AG165" s="79" t="s">
        <v>1508</v>
      </c>
      <c r="AH165" s="79"/>
      <c r="AI165" s="85" t="s">
        <v>1477</v>
      </c>
      <c r="AJ165" s="79" t="b">
        <v>0</v>
      </c>
      <c r="AK165" s="79">
        <v>0</v>
      </c>
      <c r="AL165" s="85" t="s">
        <v>1477</v>
      </c>
      <c r="AM165" s="79" t="s">
        <v>1534</v>
      </c>
      <c r="AN165" s="79" t="b">
        <v>0</v>
      </c>
      <c r="AO165" s="85" t="s">
        <v>1465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2</v>
      </c>
      <c r="BE165" s="49">
        <v>4.081632653061225</v>
      </c>
      <c r="BF165" s="48">
        <v>1</v>
      </c>
      <c r="BG165" s="49">
        <v>2.0408163265306123</v>
      </c>
      <c r="BH165" s="48">
        <v>0</v>
      </c>
      <c r="BI165" s="49">
        <v>0</v>
      </c>
      <c r="BJ165" s="48">
        <v>46</v>
      </c>
      <c r="BK165" s="49">
        <v>93.87755102040816</v>
      </c>
      <c r="BL165" s="48">
        <v>49</v>
      </c>
    </row>
    <row r="166" spans="1:64" ht="15">
      <c r="A166" s="64" t="s">
        <v>323</v>
      </c>
      <c r="B166" s="64" t="s">
        <v>435</v>
      </c>
      <c r="C166" s="65" t="s">
        <v>4954</v>
      </c>
      <c r="D166" s="66">
        <v>3</v>
      </c>
      <c r="E166" s="67" t="s">
        <v>132</v>
      </c>
      <c r="F166" s="68">
        <v>35</v>
      </c>
      <c r="G166" s="65"/>
      <c r="H166" s="69"/>
      <c r="I166" s="70"/>
      <c r="J166" s="70"/>
      <c r="K166" s="34" t="s">
        <v>65</v>
      </c>
      <c r="L166" s="77">
        <v>166</v>
      </c>
      <c r="M166" s="77"/>
      <c r="N166" s="72"/>
      <c r="O166" s="79" t="s">
        <v>492</v>
      </c>
      <c r="P166" s="81">
        <v>43538.42003472222</v>
      </c>
      <c r="Q166" s="79" t="s">
        <v>608</v>
      </c>
      <c r="R166" s="79"/>
      <c r="S166" s="79"/>
      <c r="T166" s="79" t="s">
        <v>794</v>
      </c>
      <c r="U166" s="79"/>
      <c r="V166" s="83" t="s">
        <v>966</v>
      </c>
      <c r="W166" s="81">
        <v>43538.42003472222</v>
      </c>
      <c r="X166" s="83" t="s">
        <v>1139</v>
      </c>
      <c r="Y166" s="79"/>
      <c r="Z166" s="79"/>
      <c r="AA166" s="85" t="s">
        <v>1359</v>
      </c>
      <c r="AB166" s="85" t="s">
        <v>1466</v>
      </c>
      <c r="AC166" s="79" t="b">
        <v>0</v>
      </c>
      <c r="AD166" s="79">
        <v>2</v>
      </c>
      <c r="AE166" s="85" t="s">
        <v>1497</v>
      </c>
      <c r="AF166" s="79" t="b">
        <v>0</v>
      </c>
      <c r="AG166" s="79" t="s">
        <v>1508</v>
      </c>
      <c r="AH166" s="79"/>
      <c r="AI166" s="85" t="s">
        <v>1477</v>
      </c>
      <c r="AJ166" s="79" t="b">
        <v>0</v>
      </c>
      <c r="AK166" s="79">
        <v>2</v>
      </c>
      <c r="AL166" s="85" t="s">
        <v>1477</v>
      </c>
      <c r="AM166" s="79" t="s">
        <v>1534</v>
      </c>
      <c r="AN166" s="79" t="b">
        <v>0</v>
      </c>
      <c r="AO166" s="85" t="s">
        <v>1466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324</v>
      </c>
      <c r="B167" s="64" t="s">
        <v>436</v>
      </c>
      <c r="C167" s="65" t="s">
        <v>4954</v>
      </c>
      <c r="D167" s="66">
        <v>3</v>
      </c>
      <c r="E167" s="67" t="s">
        <v>132</v>
      </c>
      <c r="F167" s="68">
        <v>35</v>
      </c>
      <c r="G167" s="65"/>
      <c r="H167" s="69"/>
      <c r="I167" s="70"/>
      <c r="J167" s="70"/>
      <c r="K167" s="34" t="s">
        <v>65</v>
      </c>
      <c r="L167" s="77">
        <v>167</v>
      </c>
      <c r="M167" s="77"/>
      <c r="N167" s="72"/>
      <c r="O167" s="79" t="s">
        <v>492</v>
      </c>
      <c r="P167" s="81">
        <v>43538.42689814815</v>
      </c>
      <c r="Q167" s="79" t="s">
        <v>609</v>
      </c>
      <c r="R167" s="79"/>
      <c r="S167" s="79"/>
      <c r="T167" s="79"/>
      <c r="U167" s="79"/>
      <c r="V167" s="83" t="s">
        <v>967</v>
      </c>
      <c r="W167" s="81">
        <v>43538.42689814815</v>
      </c>
      <c r="X167" s="83" t="s">
        <v>1140</v>
      </c>
      <c r="Y167" s="79"/>
      <c r="Z167" s="79"/>
      <c r="AA167" s="85" t="s">
        <v>1360</v>
      </c>
      <c r="AB167" s="79"/>
      <c r="AC167" s="79" t="b">
        <v>0</v>
      </c>
      <c r="AD167" s="79">
        <v>0</v>
      </c>
      <c r="AE167" s="85" t="s">
        <v>1477</v>
      </c>
      <c r="AF167" s="79" t="b">
        <v>0</v>
      </c>
      <c r="AG167" s="79" t="s">
        <v>1508</v>
      </c>
      <c r="AH167" s="79"/>
      <c r="AI167" s="85" t="s">
        <v>1477</v>
      </c>
      <c r="AJ167" s="79" t="b">
        <v>0</v>
      </c>
      <c r="AK167" s="79">
        <v>2</v>
      </c>
      <c r="AL167" s="85" t="s">
        <v>1359</v>
      </c>
      <c r="AM167" s="79" t="s">
        <v>1533</v>
      </c>
      <c r="AN167" s="79" t="b">
        <v>0</v>
      </c>
      <c r="AO167" s="85" t="s">
        <v>1359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325</v>
      </c>
      <c r="B168" s="64" t="s">
        <v>436</v>
      </c>
      <c r="C168" s="65" t="s">
        <v>4954</v>
      </c>
      <c r="D168" s="66">
        <v>3</v>
      </c>
      <c r="E168" s="67" t="s">
        <v>132</v>
      </c>
      <c r="F168" s="68">
        <v>35</v>
      </c>
      <c r="G168" s="65"/>
      <c r="H168" s="69"/>
      <c r="I168" s="70"/>
      <c r="J168" s="70"/>
      <c r="K168" s="34" t="s">
        <v>65</v>
      </c>
      <c r="L168" s="77">
        <v>168</v>
      </c>
      <c r="M168" s="77"/>
      <c r="N168" s="72"/>
      <c r="O168" s="79" t="s">
        <v>492</v>
      </c>
      <c r="P168" s="81">
        <v>43538.44826388889</v>
      </c>
      <c r="Q168" s="79" t="s">
        <v>609</v>
      </c>
      <c r="R168" s="79"/>
      <c r="S168" s="79"/>
      <c r="T168" s="79"/>
      <c r="U168" s="79"/>
      <c r="V168" s="83" t="s">
        <v>968</v>
      </c>
      <c r="W168" s="81">
        <v>43538.44826388889</v>
      </c>
      <c r="X168" s="83" t="s">
        <v>1141</v>
      </c>
      <c r="Y168" s="79"/>
      <c r="Z168" s="79"/>
      <c r="AA168" s="85" t="s">
        <v>1361</v>
      </c>
      <c r="AB168" s="79"/>
      <c r="AC168" s="79" t="b">
        <v>0</v>
      </c>
      <c r="AD168" s="79">
        <v>0</v>
      </c>
      <c r="AE168" s="85" t="s">
        <v>1477</v>
      </c>
      <c r="AF168" s="79" t="b">
        <v>0</v>
      </c>
      <c r="AG168" s="79" t="s">
        <v>1508</v>
      </c>
      <c r="AH168" s="79"/>
      <c r="AI168" s="85" t="s">
        <v>1477</v>
      </c>
      <c r="AJ168" s="79" t="b">
        <v>0</v>
      </c>
      <c r="AK168" s="79">
        <v>2</v>
      </c>
      <c r="AL168" s="85" t="s">
        <v>1359</v>
      </c>
      <c r="AM168" s="79" t="s">
        <v>1533</v>
      </c>
      <c r="AN168" s="79" t="b">
        <v>0</v>
      </c>
      <c r="AO168" s="85" t="s">
        <v>1359</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323</v>
      </c>
      <c r="B169" s="64" t="s">
        <v>436</v>
      </c>
      <c r="C169" s="65" t="s">
        <v>4954</v>
      </c>
      <c r="D169" s="66">
        <v>3</v>
      </c>
      <c r="E169" s="67" t="s">
        <v>132</v>
      </c>
      <c r="F169" s="68">
        <v>35</v>
      </c>
      <c r="G169" s="65"/>
      <c r="H169" s="69"/>
      <c r="I169" s="70"/>
      <c r="J169" s="70"/>
      <c r="K169" s="34" t="s">
        <v>65</v>
      </c>
      <c r="L169" s="77">
        <v>169</v>
      </c>
      <c r="M169" s="77"/>
      <c r="N169" s="72"/>
      <c r="O169" s="79" t="s">
        <v>492</v>
      </c>
      <c r="P169" s="81">
        <v>43538.42003472222</v>
      </c>
      <c r="Q169" s="79" t="s">
        <v>608</v>
      </c>
      <c r="R169" s="79"/>
      <c r="S169" s="79"/>
      <c r="T169" s="79" t="s">
        <v>794</v>
      </c>
      <c r="U169" s="79"/>
      <c r="V169" s="83" t="s">
        <v>966</v>
      </c>
      <c r="W169" s="81">
        <v>43538.42003472222</v>
      </c>
      <c r="X169" s="83" t="s">
        <v>1139</v>
      </c>
      <c r="Y169" s="79"/>
      <c r="Z169" s="79"/>
      <c r="AA169" s="85" t="s">
        <v>1359</v>
      </c>
      <c r="AB169" s="85" t="s">
        <v>1466</v>
      </c>
      <c r="AC169" s="79" t="b">
        <v>0</v>
      </c>
      <c r="AD169" s="79">
        <v>2</v>
      </c>
      <c r="AE169" s="85" t="s">
        <v>1497</v>
      </c>
      <c r="AF169" s="79" t="b">
        <v>0</v>
      </c>
      <c r="AG169" s="79" t="s">
        <v>1508</v>
      </c>
      <c r="AH169" s="79"/>
      <c r="AI169" s="85" t="s">
        <v>1477</v>
      </c>
      <c r="AJ169" s="79" t="b">
        <v>0</v>
      </c>
      <c r="AK169" s="79">
        <v>2</v>
      </c>
      <c r="AL169" s="85" t="s">
        <v>1477</v>
      </c>
      <c r="AM169" s="79" t="s">
        <v>1534</v>
      </c>
      <c r="AN169" s="79" t="b">
        <v>0</v>
      </c>
      <c r="AO169" s="85" t="s">
        <v>1466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324</v>
      </c>
      <c r="B170" s="64" t="s">
        <v>437</v>
      </c>
      <c r="C170" s="65" t="s">
        <v>4954</v>
      </c>
      <c r="D170" s="66">
        <v>3</v>
      </c>
      <c r="E170" s="67" t="s">
        <v>132</v>
      </c>
      <c r="F170" s="68">
        <v>35</v>
      </c>
      <c r="G170" s="65"/>
      <c r="H170" s="69"/>
      <c r="I170" s="70"/>
      <c r="J170" s="70"/>
      <c r="K170" s="34" t="s">
        <v>65</v>
      </c>
      <c r="L170" s="77">
        <v>170</v>
      </c>
      <c r="M170" s="77"/>
      <c r="N170" s="72"/>
      <c r="O170" s="79" t="s">
        <v>492</v>
      </c>
      <c r="P170" s="81">
        <v>43538.42689814815</v>
      </c>
      <c r="Q170" s="79" t="s">
        <v>609</v>
      </c>
      <c r="R170" s="79"/>
      <c r="S170" s="79"/>
      <c r="T170" s="79"/>
      <c r="U170" s="79"/>
      <c r="V170" s="83" t="s">
        <v>967</v>
      </c>
      <c r="W170" s="81">
        <v>43538.42689814815</v>
      </c>
      <c r="X170" s="83" t="s">
        <v>1140</v>
      </c>
      <c r="Y170" s="79"/>
      <c r="Z170" s="79"/>
      <c r="AA170" s="85" t="s">
        <v>1360</v>
      </c>
      <c r="AB170" s="79"/>
      <c r="AC170" s="79" t="b">
        <v>0</v>
      </c>
      <c r="AD170" s="79">
        <v>0</v>
      </c>
      <c r="AE170" s="85" t="s">
        <v>1477</v>
      </c>
      <c r="AF170" s="79" t="b">
        <v>0</v>
      </c>
      <c r="AG170" s="79" t="s">
        <v>1508</v>
      </c>
      <c r="AH170" s="79"/>
      <c r="AI170" s="85" t="s">
        <v>1477</v>
      </c>
      <c r="AJ170" s="79" t="b">
        <v>0</v>
      </c>
      <c r="AK170" s="79">
        <v>2</v>
      </c>
      <c r="AL170" s="85" t="s">
        <v>1359</v>
      </c>
      <c r="AM170" s="79" t="s">
        <v>1533</v>
      </c>
      <c r="AN170" s="79" t="b">
        <v>0</v>
      </c>
      <c r="AO170" s="85" t="s">
        <v>1359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325</v>
      </c>
      <c r="B171" s="64" t="s">
        <v>437</v>
      </c>
      <c r="C171" s="65" t="s">
        <v>4954</v>
      </c>
      <c r="D171" s="66">
        <v>3</v>
      </c>
      <c r="E171" s="67" t="s">
        <v>132</v>
      </c>
      <c r="F171" s="68">
        <v>35</v>
      </c>
      <c r="G171" s="65"/>
      <c r="H171" s="69"/>
      <c r="I171" s="70"/>
      <c r="J171" s="70"/>
      <c r="K171" s="34" t="s">
        <v>65</v>
      </c>
      <c r="L171" s="77">
        <v>171</v>
      </c>
      <c r="M171" s="77"/>
      <c r="N171" s="72"/>
      <c r="O171" s="79" t="s">
        <v>492</v>
      </c>
      <c r="P171" s="81">
        <v>43538.44826388889</v>
      </c>
      <c r="Q171" s="79" t="s">
        <v>609</v>
      </c>
      <c r="R171" s="79"/>
      <c r="S171" s="79"/>
      <c r="T171" s="79"/>
      <c r="U171" s="79"/>
      <c r="V171" s="83" t="s">
        <v>968</v>
      </c>
      <c r="W171" s="81">
        <v>43538.44826388889</v>
      </c>
      <c r="X171" s="83" t="s">
        <v>1141</v>
      </c>
      <c r="Y171" s="79"/>
      <c r="Z171" s="79"/>
      <c r="AA171" s="85" t="s">
        <v>1361</v>
      </c>
      <c r="AB171" s="79"/>
      <c r="AC171" s="79" t="b">
        <v>0</v>
      </c>
      <c r="AD171" s="79">
        <v>0</v>
      </c>
      <c r="AE171" s="85" t="s">
        <v>1477</v>
      </c>
      <c r="AF171" s="79" t="b">
        <v>0</v>
      </c>
      <c r="AG171" s="79" t="s">
        <v>1508</v>
      </c>
      <c r="AH171" s="79"/>
      <c r="AI171" s="85" t="s">
        <v>1477</v>
      </c>
      <c r="AJ171" s="79" t="b">
        <v>0</v>
      </c>
      <c r="AK171" s="79">
        <v>2</v>
      </c>
      <c r="AL171" s="85" t="s">
        <v>1359</v>
      </c>
      <c r="AM171" s="79" t="s">
        <v>1533</v>
      </c>
      <c r="AN171" s="79" t="b">
        <v>0</v>
      </c>
      <c r="AO171" s="85" t="s">
        <v>1359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323</v>
      </c>
      <c r="B172" s="64" t="s">
        <v>437</v>
      </c>
      <c r="C172" s="65" t="s">
        <v>4954</v>
      </c>
      <c r="D172" s="66">
        <v>3</v>
      </c>
      <c r="E172" s="67" t="s">
        <v>132</v>
      </c>
      <c r="F172" s="68">
        <v>35</v>
      </c>
      <c r="G172" s="65"/>
      <c r="H172" s="69"/>
      <c r="I172" s="70"/>
      <c r="J172" s="70"/>
      <c r="K172" s="34" t="s">
        <v>65</v>
      </c>
      <c r="L172" s="77">
        <v>172</v>
      </c>
      <c r="M172" s="77"/>
      <c r="N172" s="72"/>
      <c r="O172" s="79" t="s">
        <v>492</v>
      </c>
      <c r="P172" s="81">
        <v>43538.42003472222</v>
      </c>
      <c r="Q172" s="79" t="s">
        <v>608</v>
      </c>
      <c r="R172" s="79"/>
      <c r="S172" s="79"/>
      <c r="T172" s="79" t="s">
        <v>794</v>
      </c>
      <c r="U172" s="79"/>
      <c r="V172" s="83" t="s">
        <v>966</v>
      </c>
      <c r="W172" s="81">
        <v>43538.42003472222</v>
      </c>
      <c r="X172" s="83" t="s">
        <v>1139</v>
      </c>
      <c r="Y172" s="79"/>
      <c r="Z172" s="79"/>
      <c r="AA172" s="85" t="s">
        <v>1359</v>
      </c>
      <c r="AB172" s="85" t="s">
        <v>1466</v>
      </c>
      <c r="AC172" s="79" t="b">
        <v>0</v>
      </c>
      <c r="AD172" s="79">
        <v>2</v>
      </c>
      <c r="AE172" s="85" t="s">
        <v>1497</v>
      </c>
      <c r="AF172" s="79" t="b">
        <v>0</v>
      </c>
      <c r="AG172" s="79" t="s">
        <v>1508</v>
      </c>
      <c r="AH172" s="79"/>
      <c r="AI172" s="85" t="s">
        <v>1477</v>
      </c>
      <c r="AJ172" s="79" t="b">
        <v>0</v>
      </c>
      <c r="AK172" s="79">
        <v>2</v>
      </c>
      <c r="AL172" s="85" t="s">
        <v>1477</v>
      </c>
      <c r="AM172" s="79" t="s">
        <v>1534</v>
      </c>
      <c r="AN172" s="79" t="b">
        <v>0</v>
      </c>
      <c r="AO172" s="85" t="s">
        <v>1466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324</v>
      </c>
      <c r="B173" s="64" t="s">
        <v>438</v>
      </c>
      <c r="C173" s="65" t="s">
        <v>4954</v>
      </c>
      <c r="D173" s="66">
        <v>3</v>
      </c>
      <c r="E173" s="67" t="s">
        <v>132</v>
      </c>
      <c r="F173" s="68">
        <v>35</v>
      </c>
      <c r="G173" s="65"/>
      <c r="H173" s="69"/>
      <c r="I173" s="70"/>
      <c r="J173" s="70"/>
      <c r="K173" s="34" t="s">
        <v>65</v>
      </c>
      <c r="L173" s="77">
        <v>173</v>
      </c>
      <c r="M173" s="77"/>
      <c r="N173" s="72"/>
      <c r="O173" s="79" t="s">
        <v>492</v>
      </c>
      <c r="P173" s="81">
        <v>43538.42689814815</v>
      </c>
      <c r="Q173" s="79" t="s">
        <v>609</v>
      </c>
      <c r="R173" s="79"/>
      <c r="S173" s="79"/>
      <c r="T173" s="79"/>
      <c r="U173" s="79"/>
      <c r="V173" s="83" t="s">
        <v>967</v>
      </c>
      <c r="W173" s="81">
        <v>43538.42689814815</v>
      </c>
      <c r="X173" s="83" t="s">
        <v>1140</v>
      </c>
      <c r="Y173" s="79"/>
      <c r="Z173" s="79"/>
      <c r="AA173" s="85" t="s">
        <v>1360</v>
      </c>
      <c r="AB173" s="79"/>
      <c r="AC173" s="79" t="b">
        <v>0</v>
      </c>
      <c r="AD173" s="79">
        <v>0</v>
      </c>
      <c r="AE173" s="85" t="s">
        <v>1477</v>
      </c>
      <c r="AF173" s="79" t="b">
        <v>0</v>
      </c>
      <c r="AG173" s="79" t="s">
        <v>1508</v>
      </c>
      <c r="AH173" s="79"/>
      <c r="AI173" s="85" t="s">
        <v>1477</v>
      </c>
      <c r="AJ173" s="79" t="b">
        <v>0</v>
      </c>
      <c r="AK173" s="79">
        <v>2</v>
      </c>
      <c r="AL173" s="85" t="s">
        <v>1359</v>
      </c>
      <c r="AM173" s="79" t="s">
        <v>1533</v>
      </c>
      <c r="AN173" s="79" t="b">
        <v>0</v>
      </c>
      <c r="AO173" s="85" t="s">
        <v>1359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325</v>
      </c>
      <c r="B174" s="64" t="s">
        <v>438</v>
      </c>
      <c r="C174" s="65" t="s">
        <v>4954</v>
      </c>
      <c r="D174" s="66">
        <v>3</v>
      </c>
      <c r="E174" s="67" t="s">
        <v>132</v>
      </c>
      <c r="F174" s="68">
        <v>35</v>
      </c>
      <c r="G174" s="65"/>
      <c r="H174" s="69"/>
      <c r="I174" s="70"/>
      <c r="J174" s="70"/>
      <c r="K174" s="34" t="s">
        <v>65</v>
      </c>
      <c r="L174" s="77">
        <v>174</v>
      </c>
      <c r="M174" s="77"/>
      <c r="N174" s="72"/>
      <c r="O174" s="79" t="s">
        <v>492</v>
      </c>
      <c r="P174" s="81">
        <v>43538.44826388889</v>
      </c>
      <c r="Q174" s="79" t="s">
        <v>609</v>
      </c>
      <c r="R174" s="79"/>
      <c r="S174" s="79"/>
      <c r="T174" s="79"/>
      <c r="U174" s="79"/>
      <c r="V174" s="83" t="s">
        <v>968</v>
      </c>
      <c r="W174" s="81">
        <v>43538.44826388889</v>
      </c>
      <c r="X174" s="83" t="s">
        <v>1141</v>
      </c>
      <c r="Y174" s="79"/>
      <c r="Z174" s="79"/>
      <c r="AA174" s="85" t="s">
        <v>1361</v>
      </c>
      <c r="AB174" s="79"/>
      <c r="AC174" s="79" t="b">
        <v>0</v>
      </c>
      <c r="AD174" s="79">
        <v>0</v>
      </c>
      <c r="AE174" s="85" t="s">
        <v>1477</v>
      </c>
      <c r="AF174" s="79" t="b">
        <v>0</v>
      </c>
      <c r="AG174" s="79" t="s">
        <v>1508</v>
      </c>
      <c r="AH174" s="79"/>
      <c r="AI174" s="85" t="s">
        <v>1477</v>
      </c>
      <c r="AJ174" s="79" t="b">
        <v>0</v>
      </c>
      <c r="AK174" s="79">
        <v>2</v>
      </c>
      <c r="AL174" s="85" t="s">
        <v>1359</v>
      </c>
      <c r="AM174" s="79" t="s">
        <v>1533</v>
      </c>
      <c r="AN174" s="79" t="b">
        <v>0</v>
      </c>
      <c r="AO174" s="85" t="s">
        <v>1359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323</v>
      </c>
      <c r="B175" s="64" t="s">
        <v>438</v>
      </c>
      <c r="C175" s="65" t="s">
        <v>4954</v>
      </c>
      <c r="D175" s="66">
        <v>3</v>
      </c>
      <c r="E175" s="67" t="s">
        <v>132</v>
      </c>
      <c r="F175" s="68">
        <v>35</v>
      </c>
      <c r="G175" s="65"/>
      <c r="H175" s="69"/>
      <c r="I175" s="70"/>
      <c r="J175" s="70"/>
      <c r="K175" s="34" t="s">
        <v>65</v>
      </c>
      <c r="L175" s="77">
        <v>175</v>
      </c>
      <c r="M175" s="77"/>
      <c r="N175" s="72"/>
      <c r="O175" s="79" t="s">
        <v>492</v>
      </c>
      <c r="P175" s="81">
        <v>43538.42003472222</v>
      </c>
      <c r="Q175" s="79" t="s">
        <v>608</v>
      </c>
      <c r="R175" s="79"/>
      <c r="S175" s="79"/>
      <c r="T175" s="79" t="s">
        <v>794</v>
      </c>
      <c r="U175" s="79"/>
      <c r="V175" s="83" t="s">
        <v>966</v>
      </c>
      <c r="W175" s="81">
        <v>43538.42003472222</v>
      </c>
      <c r="X175" s="83" t="s">
        <v>1139</v>
      </c>
      <c r="Y175" s="79"/>
      <c r="Z175" s="79"/>
      <c r="AA175" s="85" t="s">
        <v>1359</v>
      </c>
      <c r="AB175" s="85" t="s">
        <v>1466</v>
      </c>
      <c r="AC175" s="79" t="b">
        <v>0</v>
      </c>
      <c r="AD175" s="79">
        <v>2</v>
      </c>
      <c r="AE175" s="85" t="s">
        <v>1497</v>
      </c>
      <c r="AF175" s="79" t="b">
        <v>0</v>
      </c>
      <c r="AG175" s="79" t="s">
        <v>1508</v>
      </c>
      <c r="AH175" s="79"/>
      <c r="AI175" s="85" t="s">
        <v>1477</v>
      </c>
      <c r="AJ175" s="79" t="b">
        <v>0</v>
      </c>
      <c r="AK175" s="79">
        <v>2</v>
      </c>
      <c r="AL175" s="85" t="s">
        <v>1477</v>
      </c>
      <c r="AM175" s="79" t="s">
        <v>1534</v>
      </c>
      <c r="AN175" s="79" t="b">
        <v>0</v>
      </c>
      <c r="AO175" s="85" t="s">
        <v>1466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324</v>
      </c>
      <c r="B176" s="64" t="s">
        <v>439</v>
      </c>
      <c r="C176" s="65" t="s">
        <v>4955</v>
      </c>
      <c r="D176" s="66">
        <v>5.333333333333334</v>
      </c>
      <c r="E176" s="67" t="s">
        <v>136</v>
      </c>
      <c r="F176" s="68">
        <v>27.333333333333332</v>
      </c>
      <c r="G176" s="65"/>
      <c r="H176" s="69"/>
      <c r="I176" s="70"/>
      <c r="J176" s="70"/>
      <c r="K176" s="34" t="s">
        <v>65</v>
      </c>
      <c r="L176" s="77">
        <v>176</v>
      </c>
      <c r="M176" s="77"/>
      <c r="N176" s="72"/>
      <c r="O176" s="79" t="s">
        <v>492</v>
      </c>
      <c r="P176" s="81">
        <v>43532.44787037037</v>
      </c>
      <c r="Q176" s="79" t="s">
        <v>604</v>
      </c>
      <c r="R176" s="79"/>
      <c r="S176" s="79"/>
      <c r="T176" s="79"/>
      <c r="U176" s="79"/>
      <c r="V176" s="83" t="s">
        <v>967</v>
      </c>
      <c r="W176" s="81">
        <v>43532.44787037037</v>
      </c>
      <c r="X176" s="83" t="s">
        <v>1134</v>
      </c>
      <c r="Y176" s="79"/>
      <c r="Z176" s="79"/>
      <c r="AA176" s="85" t="s">
        <v>1354</v>
      </c>
      <c r="AB176" s="79"/>
      <c r="AC176" s="79" t="b">
        <v>0</v>
      </c>
      <c r="AD176" s="79">
        <v>0</v>
      </c>
      <c r="AE176" s="85" t="s">
        <v>1477</v>
      </c>
      <c r="AF176" s="79" t="b">
        <v>0</v>
      </c>
      <c r="AG176" s="79" t="s">
        <v>1508</v>
      </c>
      <c r="AH176" s="79"/>
      <c r="AI176" s="85" t="s">
        <v>1477</v>
      </c>
      <c r="AJ176" s="79" t="b">
        <v>0</v>
      </c>
      <c r="AK176" s="79">
        <v>1</v>
      </c>
      <c r="AL176" s="85" t="s">
        <v>1356</v>
      </c>
      <c r="AM176" s="79" t="s">
        <v>1539</v>
      </c>
      <c r="AN176" s="79" t="b">
        <v>0</v>
      </c>
      <c r="AO176" s="85" t="s">
        <v>1356</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324</v>
      </c>
      <c r="B177" s="64" t="s">
        <v>439</v>
      </c>
      <c r="C177" s="65" t="s">
        <v>4955</v>
      </c>
      <c r="D177" s="66">
        <v>5.333333333333334</v>
      </c>
      <c r="E177" s="67" t="s">
        <v>136</v>
      </c>
      <c r="F177" s="68">
        <v>27.333333333333332</v>
      </c>
      <c r="G177" s="65"/>
      <c r="H177" s="69"/>
      <c r="I177" s="70"/>
      <c r="J177" s="70"/>
      <c r="K177" s="34" t="s">
        <v>65</v>
      </c>
      <c r="L177" s="77">
        <v>177</v>
      </c>
      <c r="M177" s="77"/>
      <c r="N177" s="72"/>
      <c r="O177" s="79" t="s">
        <v>492</v>
      </c>
      <c r="P177" s="81">
        <v>43538.42689814815</v>
      </c>
      <c r="Q177" s="79" t="s">
        <v>609</v>
      </c>
      <c r="R177" s="79"/>
      <c r="S177" s="79"/>
      <c r="T177" s="79"/>
      <c r="U177" s="79"/>
      <c r="V177" s="83" t="s">
        <v>967</v>
      </c>
      <c r="W177" s="81">
        <v>43538.42689814815</v>
      </c>
      <c r="X177" s="83" t="s">
        <v>1140</v>
      </c>
      <c r="Y177" s="79"/>
      <c r="Z177" s="79"/>
      <c r="AA177" s="85" t="s">
        <v>1360</v>
      </c>
      <c r="AB177" s="79"/>
      <c r="AC177" s="79" t="b">
        <v>0</v>
      </c>
      <c r="AD177" s="79">
        <v>0</v>
      </c>
      <c r="AE177" s="85" t="s">
        <v>1477</v>
      </c>
      <c r="AF177" s="79" t="b">
        <v>0</v>
      </c>
      <c r="AG177" s="79" t="s">
        <v>1508</v>
      </c>
      <c r="AH177" s="79"/>
      <c r="AI177" s="85" t="s">
        <v>1477</v>
      </c>
      <c r="AJ177" s="79" t="b">
        <v>0</v>
      </c>
      <c r="AK177" s="79">
        <v>2</v>
      </c>
      <c r="AL177" s="85" t="s">
        <v>1359</v>
      </c>
      <c r="AM177" s="79" t="s">
        <v>1533</v>
      </c>
      <c r="AN177" s="79" t="b">
        <v>0</v>
      </c>
      <c r="AO177" s="85" t="s">
        <v>1359</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325</v>
      </c>
      <c r="B178" s="64" t="s">
        <v>439</v>
      </c>
      <c r="C178" s="65" t="s">
        <v>4955</v>
      </c>
      <c r="D178" s="66">
        <v>5.333333333333334</v>
      </c>
      <c r="E178" s="67" t="s">
        <v>136</v>
      </c>
      <c r="F178" s="68">
        <v>27.333333333333332</v>
      </c>
      <c r="G178" s="65"/>
      <c r="H178" s="69"/>
      <c r="I178" s="70"/>
      <c r="J178" s="70"/>
      <c r="K178" s="34" t="s">
        <v>65</v>
      </c>
      <c r="L178" s="77">
        <v>178</v>
      </c>
      <c r="M178" s="77"/>
      <c r="N178" s="72"/>
      <c r="O178" s="79" t="s">
        <v>492</v>
      </c>
      <c r="P178" s="81">
        <v>43535.295694444445</v>
      </c>
      <c r="Q178" s="79" t="s">
        <v>604</v>
      </c>
      <c r="R178" s="79"/>
      <c r="S178" s="79"/>
      <c r="T178" s="79"/>
      <c r="U178" s="79"/>
      <c r="V178" s="83" t="s">
        <v>968</v>
      </c>
      <c r="W178" s="81">
        <v>43535.295694444445</v>
      </c>
      <c r="X178" s="83" t="s">
        <v>1135</v>
      </c>
      <c r="Y178" s="79"/>
      <c r="Z178" s="79"/>
      <c r="AA178" s="85" t="s">
        <v>1355</v>
      </c>
      <c r="AB178" s="79"/>
      <c r="AC178" s="79" t="b">
        <v>0</v>
      </c>
      <c r="AD178" s="79">
        <v>0</v>
      </c>
      <c r="AE178" s="85" t="s">
        <v>1477</v>
      </c>
      <c r="AF178" s="79" t="b">
        <v>0</v>
      </c>
      <c r="AG178" s="79" t="s">
        <v>1508</v>
      </c>
      <c r="AH178" s="79"/>
      <c r="AI178" s="85" t="s">
        <v>1477</v>
      </c>
      <c r="AJ178" s="79" t="b">
        <v>0</v>
      </c>
      <c r="AK178" s="79">
        <v>2</v>
      </c>
      <c r="AL178" s="85" t="s">
        <v>1356</v>
      </c>
      <c r="AM178" s="79" t="s">
        <v>1533</v>
      </c>
      <c r="AN178" s="79" t="b">
        <v>0</v>
      </c>
      <c r="AO178" s="85" t="s">
        <v>1356</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325</v>
      </c>
      <c r="B179" s="64" t="s">
        <v>439</v>
      </c>
      <c r="C179" s="65" t="s">
        <v>4955</v>
      </c>
      <c r="D179" s="66">
        <v>5.333333333333334</v>
      </c>
      <c r="E179" s="67" t="s">
        <v>136</v>
      </c>
      <c r="F179" s="68">
        <v>27.333333333333332</v>
      </c>
      <c r="G179" s="65"/>
      <c r="H179" s="69"/>
      <c r="I179" s="70"/>
      <c r="J179" s="70"/>
      <c r="K179" s="34" t="s">
        <v>65</v>
      </c>
      <c r="L179" s="77">
        <v>179</v>
      </c>
      <c r="M179" s="77"/>
      <c r="N179" s="72"/>
      <c r="O179" s="79" t="s">
        <v>492</v>
      </c>
      <c r="P179" s="81">
        <v>43538.44826388889</v>
      </c>
      <c r="Q179" s="79" t="s">
        <v>609</v>
      </c>
      <c r="R179" s="79"/>
      <c r="S179" s="79"/>
      <c r="T179" s="79"/>
      <c r="U179" s="79"/>
      <c r="V179" s="83" t="s">
        <v>968</v>
      </c>
      <c r="W179" s="81">
        <v>43538.44826388889</v>
      </c>
      <c r="X179" s="83" t="s">
        <v>1141</v>
      </c>
      <c r="Y179" s="79"/>
      <c r="Z179" s="79"/>
      <c r="AA179" s="85" t="s">
        <v>1361</v>
      </c>
      <c r="AB179" s="79"/>
      <c r="AC179" s="79" t="b">
        <v>0</v>
      </c>
      <c r="AD179" s="79">
        <v>0</v>
      </c>
      <c r="AE179" s="85" t="s">
        <v>1477</v>
      </c>
      <c r="AF179" s="79" t="b">
        <v>0</v>
      </c>
      <c r="AG179" s="79" t="s">
        <v>1508</v>
      </c>
      <c r="AH179" s="79"/>
      <c r="AI179" s="85" t="s">
        <v>1477</v>
      </c>
      <c r="AJ179" s="79" t="b">
        <v>0</v>
      </c>
      <c r="AK179" s="79">
        <v>2</v>
      </c>
      <c r="AL179" s="85" t="s">
        <v>1359</v>
      </c>
      <c r="AM179" s="79" t="s">
        <v>1533</v>
      </c>
      <c r="AN179" s="79" t="b">
        <v>0</v>
      </c>
      <c r="AO179" s="85" t="s">
        <v>1359</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323</v>
      </c>
      <c r="B180" s="64" t="s">
        <v>439</v>
      </c>
      <c r="C180" s="65" t="s">
        <v>4955</v>
      </c>
      <c r="D180" s="66">
        <v>5.333333333333334</v>
      </c>
      <c r="E180" s="67" t="s">
        <v>136</v>
      </c>
      <c r="F180" s="68">
        <v>27.333333333333332</v>
      </c>
      <c r="G180" s="65"/>
      <c r="H180" s="69"/>
      <c r="I180" s="70"/>
      <c r="J180" s="70"/>
      <c r="K180" s="34" t="s">
        <v>65</v>
      </c>
      <c r="L180" s="77">
        <v>180</v>
      </c>
      <c r="M180" s="77"/>
      <c r="N180" s="72"/>
      <c r="O180" s="79" t="s">
        <v>492</v>
      </c>
      <c r="P180" s="81">
        <v>43531.69478009259</v>
      </c>
      <c r="Q180" s="79" t="s">
        <v>605</v>
      </c>
      <c r="R180" s="79"/>
      <c r="S180" s="79"/>
      <c r="T180" s="79" t="s">
        <v>791</v>
      </c>
      <c r="U180" s="79"/>
      <c r="V180" s="83" t="s">
        <v>966</v>
      </c>
      <c r="W180" s="81">
        <v>43531.69478009259</v>
      </c>
      <c r="X180" s="83" t="s">
        <v>1136</v>
      </c>
      <c r="Y180" s="79"/>
      <c r="Z180" s="79"/>
      <c r="AA180" s="85" t="s">
        <v>1356</v>
      </c>
      <c r="AB180" s="85" t="s">
        <v>1464</v>
      </c>
      <c r="AC180" s="79" t="b">
        <v>0</v>
      </c>
      <c r="AD180" s="79">
        <v>4</v>
      </c>
      <c r="AE180" s="85" t="s">
        <v>1495</v>
      </c>
      <c r="AF180" s="79" t="b">
        <v>0</v>
      </c>
      <c r="AG180" s="79" t="s">
        <v>1508</v>
      </c>
      <c r="AH180" s="79"/>
      <c r="AI180" s="85" t="s">
        <v>1477</v>
      </c>
      <c r="AJ180" s="79" t="b">
        <v>0</v>
      </c>
      <c r="AK180" s="79">
        <v>1</v>
      </c>
      <c r="AL180" s="85" t="s">
        <v>1477</v>
      </c>
      <c r="AM180" s="79" t="s">
        <v>1534</v>
      </c>
      <c r="AN180" s="79" t="b">
        <v>0</v>
      </c>
      <c r="AO180" s="85" t="s">
        <v>1464</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323</v>
      </c>
      <c r="B181" s="64" t="s">
        <v>439</v>
      </c>
      <c r="C181" s="65" t="s">
        <v>4955</v>
      </c>
      <c r="D181" s="66">
        <v>5.333333333333334</v>
      </c>
      <c r="E181" s="67" t="s">
        <v>136</v>
      </c>
      <c r="F181" s="68">
        <v>27.333333333333332</v>
      </c>
      <c r="G181" s="65"/>
      <c r="H181" s="69"/>
      <c r="I181" s="70"/>
      <c r="J181" s="70"/>
      <c r="K181" s="34" t="s">
        <v>65</v>
      </c>
      <c r="L181" s="77">
        <v>181</v>
      </c>
      <c r="M181" s="77"/>
      <c r="N181" s="72"/>
      <c r="O181" s="79" t="s">
        <v>492</v>
      </c>
      <c r="P181" s="81">
        <v>43538.42003472222</v>
      </c>
      <c r="Q181" s="79" t="s">
        <v>608</v>
      </c>
      <c r="R181" s="79"/>
      <c r="S181" s="79"/>
      <c r="T181" s="79" t="s">
        <v>794</v>
      </c>
      <c r="U181" s="79"/>
      <c r="V181" s="83" t="s">
        <v>966</v>
      </c>
      <c r="W181" s="81">
        <v>43538.42003472222</v>
      </c>
      <c r="X181" s="83" t="s">
        <v>1139</v>
      </c>
      <c r="Y181" s="79"/>
      <c r="Z181" s="79"/>
      <c r="AA181" s="85" t="s">
        <v>1359</v>
      </c>
      <c r="AB181" s="85" t="s">
        <v>1466</v>
      </c>
      <c r="AC181" s="79" t="b">
        <v>0</v>
      </c>
      <c r="AD181" s="79">
        <v>2</v>
      </c>
      <c r="AE181" s="85" t="s">
        <v>1497</v>
      </c>
      <c r="AF181" s="79" t="b">
        <v>0</v>
      </c>
      <c r="AG181" s="79" t="s">
        <v>1508</v>
      </c>
      <c r="AH181" s="79"/>
      <c r="AI181" s="85" t="s">
        <v>1477</v>
      </c>
      <c r="AJ181" s="79" t="b">
        <v>0</v>
      </c>
      <c r="AK181" s="79">
        <v>2</v>
      </c>
      <c r="AL181" s="85" t="s">
        <v>1477</v>
      </c>
      <c r="AM181" s="79" t="s">
        <v>1534</v>
      </c>
      <c r="AN181" s="79" t="b">
        <v>0</v>
      </c>
      <c r="AO181" s="85" t="s">
        <v>1466</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324</v>
      </c>
      <c r="B182" s="64" t="s">
        <v>440</v>
      </c>
      <c r="C182" s="65" t="s">
        <v>4955</v>
      </c>
      <c r="D182" s="66">
        <v>5.333333333333334</v>
      </c>
      <c r="E182" s="67" t="s">
        <v>136</v>
      </c>
      <c r="F182" s="68">
        <v>27.333333333333332</v>
      </c>
      <c r="G182" s="65"/>
      <c r="H182" s="69"/>
      <c r="I182" s="70"/>
      <c r="J182" s="70"/>
      <c r="K182" s="34" t="s">
        <v>65</v>
      </c>
      <c r="L182" s="77">
        <v>182</v>
      </c>
      <c r="M182" s="77"/>
      <c r="N182" s="72"/>
      <c r="O182" s="79" t="s">
        <v>492</v>
      </c>
      <c r="P182" s="81">
        <v>43532.44787037037</v>
      </c>
      <c r="Q182" s="79" t="s">
        <v>604</v>
      </c>
      <c r="R182" s="79"/>
      <c r="S182" s="79"/>
      <c r="T182" s="79"/>
      <c r="U182" s="79"/>
      <c r="V182" s="83" t="s">
        <v>967</v>
      </c>
      <c r="W182" s="81">
        <v>43532.44787037037</v>
      </c>
      <c r="X182" s="83" t="s">
        <v>1134</v>
      </c>
      <c r="Y182" s="79"/>
      <c r="Z182" s="79"/>
      <c r="AA182" s="85" t="s">
        <v>1354</v>
      </c>
      <c r="AB182" s="79"/>
      <c r="AC182" s="79" t="b">
        <v>0</v>
      </c>
      <c r="AD182" s="79">
        <v>0</v>
      </c>
      <c r="AE182" s="85" t="s">
        <v>1477</v>
      </c>
      <c r="AF182" s="79" t="b">
        <v>0</v>
      </c>
      <c r="AG182" s="79" t="s">
        <v>1508</v>
      </c>
      <c r="AH182" s="79"/>
      <c r="AI182" s="85" t="s">
        <v>1477</v>
      </c>
      <c r="AJ182" s="79" t="b">
        <v>0</v>
      </c>
      <c r="AK182" s="79">
        <v>1</v>
      </c>
      <c r="AL182" s="85" t="s">
        <v>1356</v>
      </c>
      <c r="AM182" s="79" t="s">
        <v>1539</v>
      </c>
      <c r="AN182" s="79" t="b">
        <v>0</v>
      </c>
      <c r="AO182" s="85" t="s">
        <v>1356</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324</v>
      </c>
      <c r="B183" s="64" t="s">
        <v>440</v>
      </c>
      <c r="C183" s="65" t="s">
        <v>4955</v>
      </c>
      <c r="D183" s="66">
        <v>5.333333333333334</v>
      </c>
      <c r="E183" s="67" t="s">
        <v>136</v>
      </c>
      <c r="F183" s="68">
        <v>27.333333333333332</v>
      </c>
      <c r="G183" s="65"/>
      <c r="H183" s="69"/>
      <c r="I183" s="70"/>
      <c r="J183" s="70"/>
      <c r="K183" s="34" t="s">
        <v>65</v>
      </c>
      <c r="L183" s="77">
        <v>183</v>
      </c>
      <c r="M183" s="77"/>
      <c r="N183" s="72"/>
      <c r="O183" s="79" t="s">
        <v>492</v>
      </c>
      <c r="P183" s="81">
        <v>43538.42689814815</v>
      </c>
      <c r="Q183" s="79" t="s">
        <v>609</v>
      </c>
      <c r="R183" s="79"/>
      <c r="S183" s="79"/>
      <c r="T183" s="79"/>
      <c r="U183" s="79"/>
      <c r="V183" s="83" t="s">
        <v>967</v>
      </c>
      <c r="W183" s="81">
        <v>43538.42689814815</v>
      </c>
      <c r="X183" s="83" t="s">
        <v>1140</v>
      </c>
      <c r="Y183" s="79"/>
      <c r="Z183" s="79"/>
      <c r="AA183" s="85" t="s">
        <v>1360</v>
      </c>
      <c r="AB183" s="79"/>
      <c r="AC183" s="79" t="b">
        <v>0</v>
      </c>
      <c r="AD183" s="79">
        <v>0</v>
      </c>
      <c r="AE183" s="85" t="s">
        <v>1477</v>
      </c>
      <c r="AF183" s="79" t="b">
        <v>0</v>
      </c>
      <c r="AG183" s="79" t="s">
        <v>1508</v>
      </c>
      <c r="AH183" s="79"/>
      <c r="AI183" s="85" t="s">
        <v>1477</v>
      </c>
      <c r="AJ183" s="79" t="b">
        <v>0</v>
      </c>
      <c r="AK183" s="79">
        <v>2</v>
      </c>
      <c r="AL183" s="85" t="s">
        <v>1359</v>
      </c>
      <c r="AM183" s="79" t="s">
        <v>1533</v>
      </c>
      <c r="AN183" s="79" t="b">
        <v>0</v>
      </c>
      <c r="AO183" s="85" t="s">
        <v>1359</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325</v>
      </c>
      <c r="B184" s="64" t="s">
        <v>440</v>
      </c>
      <c r="C184" s="65" t="s">
        <v>4955</v>
      </c>
      <c r="D184" s="66">
        <v>5.333333333333334</v>
      </c>
      <c r="E184" s="67" t="s">
        <v>136</v>
      </c>
      <c r="F184" s="68">
        <v>27.333333333333332</v>
      </c>
      <c r="G184" s="65"/>
      <c r="H184" s="69"/>
      <c r="I184" s="70"/>
      <c r="J184" s="70"/>
      <c r="K184" s="34" t="s">
        <v>65</v>
      </c>
      <c r="L184" s="77">
        <v>184</v>
      </c>
      <c r="M184" s="77"/>
      <c r="N184" s="72"/>
      <c r="O184" s="79" t="s">
        <v>492</v>
      </c>
      <c r="P184" s="81">
        <v>43535.295694444445</v>
      </c>
      <c r="Q184" s="79" t="s">
        <v>604</v>
      </c>
      <c r="R184" s="79"/>
      <c r="S184" s="79"/>
      <c r="T184" s="79"/>
      <c r="U184" s="79"/>
      <c r="V184" s="83" t="s">
        <v>968</v>
      </c>
      <c r="W184" s="81">
        <v>43535.295694444445</v>
      </c>
      <c r="X184" s="83" t="s">
        <v>1135</v>
      </c>
      <c r="Y184" s="79"/>
      <c r="Z184" s="79"/>
      <c r="AA184" s="85" t="s">
        <v>1355</v>
      </c>
      <c r="AB184" s="79"/>
      <c r="AC184" s="79" t="b">
        <v>0</v>
      </c>
      <c r="AD184" s="79">
        <v>0</v>
      </c>
      <c r="AE184" s="85" t="s">
        <v>1477</v>
      </c>
      <c r="AF184" s="79" t="b">
        <v>0</v>
      </c>
      <c r="AG184" s="79" t="s">
        <v>1508</v>
      </c>
      <c r="AH184" s="79"/>
      <c r="AI184" s="85" t="s">
        <v>1477</v>
      </c>
      <c r="AJ184" s="79" t="b">
        <v>0</v>
      </c>
      <c r="AK184" s="79">
        <v>2</v>
      </c>
      <c r="AL184" s="85" t="s">
        <v>1356</v>
      </c>
      <c r="AM184" s="79" t="s">
        <v>1533</v>
      </c>
      <c r="AN184" s="79" t="b">
        <v>0</v>
      </c>
      <c r="AO184" s="85" t="s">
        <v>1356</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325</v>
      </c>
      <c r="B185" s="64" t="s">
        <v>440</v>
      </c>
      <c r="C185" s="65" t="s">
        <v>4955</v>
      </c>
      <c r="D185" s="66">
        <v>5.333333333333334</v>
      </c>
      <c r="E185" s="67" t="s">
        <v>136</v>
      </c>
      <c r="F185" s="68">
        <v>27.333333333333332</v>
      </c>
      <c r="G185" s="65"/>
      <c r="H185" s="69"/>
      <c r="I185" s="70"/>
      <c r="J185" s="70"/>
      <c r="K185" s="34" t="s">
        <v>65</v>
      </c>
      <c r="L185" s="77">
        <v>185</v>
      </c>
      <c r="M185" s="77"/>
      <c r="N185" s="72"/>
      <c r="O185" s="79" t="s">
        <v>492</v>
      </c>
      <c r="P185" s="81">
        <v>43538.44826388889</v>
      </c>
      <c r="Q185" s="79" t="s">
        <v>609</v>
      </c>
      <c r="R185" s="79"/>
      <c r="S185" s="79"/>
      <c r="T185" s="79"/>
      <c r="U185" s="79"/>
      <c r="V185" s="83" t="s">
        <v>968</v>
      </c>
      <c r="W185" s="81">
        <v>43538.44826388889</v>
      </c>
      <c r="X185" s="83" t="s">
        <v>1141</v>
      </c>
      <c r="Y185" s="79"/>
      <c r="Z185" s="79"/>
      <c r="AA185" s="85" t="s">
        <v>1361</v>
      </c>
      <c r="AB185" s="79"/>
      <c r="AC185" s="79" t="b">
        <v>0</v>
      </c>
      <c r="AD185" s="79">
        <v>0</v>
      </c>
      <c r="AE185" s="85" t="s">
        <v>1477</v>
      </c>
      <c r="AF185" s="79" t="b">
        <v>0</v>
      </c>
      <c r="AG185" s="79" t="s">
        <v>1508</v>
      </c>
      <c r="AH185" s="79"/>
      <c r="AI185" s="85" t="s">
        <v>1477</v>
      </c>
      <c r="AJ185" s="79" t="b">
        <v>0</v>
      </c>
      <c r="AK185" s="79">
        <v>2</v>
      </c>
      <c r="AL185" s="85" t="s">
        <v>1359</v>
      </c>
      <c r="AM185" s="79" t="s">
        <v>1533</v>
      </c>
      <c r="AN185" s="79" t="b">
        <v>0</v>
      </c>
      <c r="AO185" s="85" t="s">
        <v>1359</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323</v>
      </c>
      <c r="B186" s="64" t="s">
        <v>440</v>
      </c>
      <c r="C186" s="65" t="s">
        <v>4955</v>
      </c>
      <c r="D186" s="66">
        <v>5.333333333333334</v>
      </c>
      <c r="E186" s="67" t="s">
        <v>136</v>
      </c>
      <c r="F186" s="68">
        <v>27.333333333333332</v>
      </c>
      <c r="G186" s="65"/>
      <c r="H186" s="69"/>
      <c r="I186" s="70"/>
      <c r="J186" s="70"/>
      <c r="K186" s="34" t="s">
        <v>65</v>
      </c>
      <c r="L186" s="77">
        <v>186</v>
      </c>
      <c r="M186" s="77"/>
      <c r="N186" s="72"/>
      <c r="O186" s="79" t="s">
        <v>492</v>
      </c>
      <c r="P186" s="81">
        <v>43531.69478009259</v>
      </c>
      <c r="Q186" s="79" t="s">
        <v>605</v>
      </c>
      <c r="R186" s="79"/>
      <c r="S186" s="79"/>
      <c r="T186" s="79" t="s">
        <v>791</v>
      </c>
      <c r="U186" s="79"/>
      <c r="V186" s="83" t="s">
        <v>966</v>
      </c>
      <c r="W186" s="81">
        <v>43531.69478009259</v>
      </c>
      <c r="X186" s="83" t="s">
        <v>1136</v>
      </c>
      <c r="Y186" s="79"/>
      <c r="Z186" s="79"/>
      <c r="AA186" s="85" t="s">
        <v>1356</v>
      </c>
      <c r="AB186" s="85" t="s">
        <v>1464</v>
      </c>
      <c r="AC186" s="79" t="b">
        <v>0</v>
      </c>
      <c r="AD186" s="79">
        <v>4</v>
      </c>
      <c r="AE186" s="85" t="s">
        <v>1495</v>
      </c>
      <c r="AF186" s="79" t="b">
        <v>0</v>
      </c>
      <c r="AG186" s="79" t="s">
        <v>1508</v>
      </c>
      <c r="AH186" s="79"/>
      <c r="AI186" s="85" t="s">
        <v>1477</v>
      </c>
      <c r="AJ186" s="79" t="b">
        <v>0</v>
      </c>
      <c r="AK186" s="79">
        <v>1</v>
      </c>
      <c r="AL186" s="85" t="s">
        <v>1477</v>
      </c>
      <c r="AM186" s="79" t="s">
        <v>1534</v>
      </c>
      <c r="AN186" s="79" t="b">
        <v>0</v>
      </c>
      <c r="AO186" s="85" t="s">
        <v>1464</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323</v>
      </c>
      <c r="B187" s="64" t="s">
        <v>440</v>
      </c>
      <c r="C187" s="65" t="s">
        <v>4955</v>
      </c>
      <c r="D187" s="66">
        <v>5.333333333333334</v>
      </c>
      <c r="E187" s="67" t="s">
        <v>136</v>
      </c>
      <c r="F187" s="68">
        <v>27.333333333333332</v>
      </c>
      <c r="G187" s="65"/>
      <c r="H187" s="69"/>
      <c r="I187" s="70"/>
      <c r="J187" s="70"/>
      <c r="K187" s="34" t="s">
        <v>65</v>
      </c>
      <c r="L187" s="77">
        <v>187</v>
      </c>
      <c r="M187" s="77"/>
      <c r="N187" s="72"/>
      <c r="O187" s="79" t="s">
        <v>492</v>
      </c>
      <c r="P187" s="81">
        <v>43538.42003472222</v>
      </c>
      <c r="Q187" s="79" t="s">
        <v>608</v>
      </c>
      <c r="R187" s="79"/>
      <c r="S187" s="79"/>
      <c r="T187" s="79" t="s">
        <v>794</v>
      </c>
      <c r="U187" s="79"/>
      <c r="V187" s="83" t="s">
        <v>966</v>
      </c>
      <c r="W187" s="81">
        <v>43538.42003472222</v>
      </c>
      <c r="X187" s="83" t="s">
        <v>1139</v>
      </c>
      <c r="Y187" s="79"/>
      <c r="Z187" s="79"/>
      <c r="AA187" s="85" t="s">
        <v>1359</v>
      </c>
      <c r="AB187" s="85" t="s">
        <v>1466</v>
      </c>
      <c r="AC187" s="79" t="b">
        <v>0</v>
      </c>
      <c r="AD187" s="79">
        <v>2</v>
      </c>
      <c r="AE187" s="85" t="s">
        <v>1497</v>
      </c>
      <c r="AF187" s="79" t="b">
        <v>0</v>
      </c>
      <c r="AG187" s="79" t="s">
        <v>1508</v>
      </c>
      <c r="AH187" s="79"/>
      <c r="AI187" s="85" t="s">
        <v>1477</v>
      </c>
      <c r="AJ187" s="79" t="b">
        <v>0</v>
      </c>
      <c r="AK187" s="79">
        <v>2</v>
      </c>
      <c r="AL187" s="85" t="s">
        <v>1477</v>
      </c>
      <c r="AM187" s="79" t="s">
        <v>1534</v>
      </c>
      <c r="AN187" s="79" t="b">
        <v>0</v>
      </c>
      <c r="AO187" s="85" t="s">
        <v>1466</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324</v>
      </c>
      <c r="B188" s="64" t="s">
        <v>441</v>
      </c>
      <c r="C188" s="65" t="s">
        <v>4954</v>
      </c>
      <c r="D188" s="66">
        <v>3</v>
      </c>
      <c r="E188" s="67" t="s">
        <v>132</v>
      </c>
      <c r="F188" s="68">
        <v>35</v>
      </c>
      <c r="G188" s="65"/>
      <c r="H188" s="69"/>
      <c r="I188" s="70"/>
      <c r="J188" s="70"/>
      <c r="K188" s="34" t="s">
        <v>65</v>
      </c>
      <c r="L188" s="77">
        <v>188</v>
      </c>
      <c r="M188" s="77"/>
      <c r="N188" s="72"/>
      <c r="O188" s="79" t="s">
        <v>492</v>
      </c>
      <c r="P188" s="81">
        <v>43538.42689814815</v>
      </c>
      <c r="Q188" s="79" t="s">
        <v>609</v>
      </c>
      <c r="R188" s="79"/>
      <c r="S188" s="79"/>
      <c r="T188" s="79"/>
      <c r="U188" s="79"/>
      <c r="V188" s="83" t="s">
        <v>967</v>
      </c>
      <c r="W188" s="81">
        <v>43538.42689814815</v>
      </c>
      <c r="X188" s="83" t="s">
        <v>1140</v>
      </c>
      <c r="Y188" s="79"/>
      <c r="Z188" s="79"/>
      <c r="AA188" s="85" t="s">
        <v>1360</v>
      </c>
      <c r="AB188" s="79"/>
      <c r="AC188" s="79" t="b">
        <v>0</v>
      </c>
      <c r="AD188" s="79">
        <v>0</v>
      </c>
      <c r="AE188" s="85" t="s">
        <v>1477</v>
      </c>
      <c r="AF188" s="79" t="b">
        <v>0</v>
      </c>
      <c r="AG188" s="79" t="s">
        <v>1508</v>
      </c>
      <c r="AH188" s="79"/>
      <c r="AI188" s="85" t="s">
        <v>1477</v>
      </c>
      <c r="AJ188" s="79" t="b">
        <v>0</v>
      </c>
      <c r="AK188" s="79">
        <v>2</v>
      </c>
      <c r="AL188" s="85" t="s">
        <v>1359</v>
      </c>
      <c r="AM188" s="79" t="s">
        <v>1533</v>
      </c>
      <c r="AN188" s="79" t="b">
        <v>0</v>
      </c>
      <c r="AO188" s="85" t="s">
        <v>1359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325</v>
      </c>
      <c r="B189" s="64" t="s">
        <v>441</v>
      </c>
      <c r="C189" s="65" t="s">
        <v>4954</v>
      </c>
      <c r="D189" s="66">
        <v>3</v>
      </c>
      <c r="E189" s="67" t="s">
        <v>132</v>
      </c>
      <c r="F189" s="68">
        <v>35</v>
      </c>
      <c r="G189" s="65"/>
      <c r="H189" s="69"/>
      <c r="I189" s="70"/>
      <c r="J189" s="70"/>
      <c r="K189" s="34" t="s">
        <v>65</v>
      </c>
      <c r="L189" s="77">
        <v>189</v>
      </c>
      <c r="M189" s="77"/>
      <c r="N189" s="72"/>
      <c r="O189" s="79" t="s">
        <v>492</v>
      </c>
      <c r="P189" s="81">
        <v>43538.44826388889</v>
      </c>
      <c r="Q189" s="79" t="s">
        <v>609</v>
      </c>
      <c r="R189" s="79"/>
      <c r="S189" s="79"/>
      <c r="T189" s="79"/>
      <c r="U189" s="79"/>
      <c r="V189" s="83" t="s">
        <v>968</v>
      </c>
      <c r="W189" s="81">
        <v>43538.44826388889</v>
      </c>
      <c r="X189" s="83" t="s">
        <v>1141</v>
      </c>
      <c r="Y189" s="79"/>
      <c r="Z189" s="79"/>
      <c r="AA189" s="85" t="s">
        <v>1361</v>
      </c>
      <c r="AB189" s="79"/>
      <c r="AC189" s="79" t="b">
        <v>0</v>
      </c>
      <c r="AD189" s="79">
        <v>0</v>
      </c>
      <c r="AE189" s="85" t="s">
        <v>1477</v>
      </c>
      <c r="AF189" s="79" t="b">
        <v>0</v>
      </c>
      <c r="AG189" s="79" t="s">
        <v>1508</v>
      </c>
      <c r="AH189" s="79"/>
      <c r="AI189" s="85" t="s">
        <v>1477</v>
      </c>
      <c r="AJ189" s="79" t="b">
        <v>0</v>
      </c>
      <c r="AK189" s="79">
        <v>2</v>
      </c>
      <c r="AL189" s="85" t="s">
        <v>1359</v>
      </c>
      <c r="AM189" s="79" t="s">
        <v>1533</v>
      </c>
      <c r="AN189" s="79" t="b">
        <v>0</v>
      </c>
      <c r="AO189" s="85" t="s">
        <v>1359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323</v>
      </c>
      <c r="B190" s="64" t="s">
        <v>441</v>
      </c>
      <c r="C190" s="65" t="s">
        <v>4954</v>
      </c>
      <c r="D190" s="66">
        <v>3</v>
      </c>
      <c r="E190" s="67" t="s">
        <v>132</v>
      </c>
      <c r="F190" s="68">
        <v>35</v>
      </c>
      <c r="G190" s="65"/>
      <c r="H190" s="69"/>
      <c r="I190" s="70"/>
      <c r="J190" s="70"/>
      <c r="K190" s="34" t="s">
        <v>65</v>
      </c>
      <c r="L190" s="77">
        <v>190</v>
      </c>
      <c r="M190" s="77"/>
      <c r="N190" s="72"/>
      <c r="O190" s="79" t="s">
        <v>492</v>
      </c>
      <c r="P190" s="81">
        <v>43538.42003472222</v>
      </c>
      <c r="Q190" s="79" t="s">
        <v>608</v>
      </c>
      <c r="R190" s="79"/>
      <c r="S190" s="79"/>
      <c r="T190" s="79" t="s">
        <v>794</v>
      </c>
      <c r="U190" s="79"/>
      <c r="V190" s="83" t="s">
        <v>966</v>
      </c>
      <c r="W190" s="81">
        <v>43538.42003472222</v>
      </c>
      <c r="X190" s="83" t="s">
        <v>1139</v>
      </c>
      <c r="Y190" s="79"/>
      <c r="Z190" s="79"/>
      <c r="AA190" s="85" t="s">
        <v>1359</v>
      </c>
      <c r="AB190" s="85" t="s">
        <v>1466</v>
      </c>
      <c r="AC190" s="79" t="b">
        <v>0</v>
      </c>
      <c r="AD190" s="79">
        <v>2</v>
      </c>
      <c r="AE190" s="85" t="s">
        <v>1497</v>
      </c>
      <c r="AF190" s="79" t="b">
        <v>0</v>
      </c>
      <c r="AG190" s="79" t="s">
        <v>1508</v>
      </c>
      <c r="AH190" s="79"/>
      <c r="AI190" s="85" t="s">
        <v>1477</v>
      </c>
      <c r="AJ190" s="79" t="b">
        <v>0</v>
      </c>
      <c r="AK190" s="79">
        <v>2</v>
      </c>
      <c r="AL190" s="85" t="s">
        <v>1477</v>
      </c>
      <c r="AM190" s="79" t="s">
        <v>1534</v>
      </c>
      <c r="AN190" s="79" t="b">
        <v>0</v>
      </c>
      <c r="AO190" s="85" t="s">
        <v>1466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324</v>
      </c>
      <c r="B191" s="64" t="s">
        <v>442</v>
      </c>
      <c r="C191" s="65" t="s">
        <v>4955</v>
      </c>
      <c r="D191" s="66">
        <v>5.333333333333334</v>
      </c>
      <c r="E191" s="67" t="s">
        <v>136</v>
      </c>
      <c r="F191" s="68">
        <v>27.333333333333332</v>
      </c>
      <c r="G191" s="65"/>
      <c r="H191" s="69"/>
      <c r="I191" s="70"/>
      <c r="J191" s="70"/>
      <c r="K191" s="34" t="s">
        <v>65</v>
      </c>
      <c r="L191" s="77">
        <v>191</v>
      </c>
      <c r="M191" s="77"/>
      <c r="N191" s="72"/>
      <c r="O191" s="79" t="s">
        <v>492</v>
      </c>
      <c r="P191" s="81">
        <v>43532.44787037037</v>
      </c>
      <c r="Q191" s="79" t="s">
        <v>604</v>
      </c>
      <c r="R191" s="79"/>
      <c r="S191" s="79"/>
      <c r="T191" s="79"/>
      <c r="U191" s="79"/>
      <c r="V191" s="83" t="s">
        <v>967</v>
      </c>
      <c r="W191" s="81">
        <v>43532.44787037037</v>
      </c>
      <c r="X191" s="83" t="s">
        <v>1134</v>
      </c>
      <c r="Y191" s="79"/>
      <c r="Z191" s="79"/>
      <c r="AA191" s="85" t="s">
        <v>1354</v>
      </c>
      <c r="AB191" s="79"/>
      <c r="AC191" s="79" t="b">
        <v>0</v>
      </c>
      <c r="AD191" s="79">
        <v>0</v>
      </c>
      <c r="AE191" s="85" t="s">
        <v>1477</v>
      </c>
      <c r="AF191" s="79" t="b">
        <v>0</v>
      </c>
      <c r="AG191" s="79" t="s">
        <v>1508</v>
      </c>
      <c r="AH191" s="79"/>
      <c r="AI191" s="85" t="s">
        <v>1477</v>
      </c>
      <c r="AJ191" s="79" t="b">
        <v>0</v>
      </c>
      <c r="AK191" s="79">
        <v>1</v>
      </c>
      <c r="AL191" s="85" t="s">
        <v>1356</v>
      </c>
      <c r="AM191" s="79" t="s">
        <v>1539</v>
      </c>
      <c r="AN191" s="79" t="b">
        <v>0</v>
      </c>
      <c r="AO191" s="85" t="s">
        <v>1356</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324</v>
      </c>
      <c r="B192" s="64" t="s">
        <v>442</v>
      </c>
      <c r="C192" s="65" t="s">
        <v>4955</v>
      </c>
      <c r="D192" s="66">
        <v>5.333333333333334</v>
      </c>
      <c r="E192" s="67" t="s">
        <v>136</v>
      </c>
      <c r="F192" s="68">
        <v>27.333333333333332</v>
      </c>
      <c r="G192" s="65"/>
      <c r="H192" s="69"/>
      <c r="I192" s="70"/>
      <c r="J192" s="70"/>
      <c r="K192" s="34" t="s">
        <v>65</v>
      </c>
      <c r="L192" s="77">
        <v>192</v>
      </c>
      <c r="M192" s="77"/>
      <c r="N192" s="72"/>
      <c r="O192" s="79" t="s">
        <v>492</v>
      </c>
      <c r="P192" s="81">
        <v>43538.42689814815</v>
      </c>
      <c r="Q192" s="79" t="s">
        <v>609</v>
      </c>
      <c r="R192" s="79"/>
      <c r="S192" s="79"/>
      <c r="T192" s="79"/>
      <c r="U192" s="79"/>
      <c r="V192" s="83" t="s">
        <v>967</v>
      </c>
      <c r="W192" s="81">
        <v>43538.42689814815</v>
      </c>
      <c r="X192" s="83" t="s">
        <v>1140</v>
      </c>
      <c r="Y192" s="79"/>
      <c r="Z192" s="79"/>
      <c r="AA192" s="85" t="s">
        <v>1360</v>
      </c>
      <c r="AB192" s="79"/>
      <c r="AC192" s="79" t="b">
        <v>0</v>
      </c>
      <c r="AD192" s="79">
        <v>0</v>
      </c>
      <c r="AE192" s="85" t="s">
        <v>1477</v>
      </c>
      <c r="AF192" s="79" t="b">
        <v>0</v>
      </c>
      <c r="AG192" s="79" t="s">
        <v>1508</v>
      </c>
      <c r="AH192" s="79"/>
      <c r="AI192" s="85" t="s">
        <v>1477</v>
      </c>
      <c r="AJ192" s="79" t="b">
        <v>0</v>
      </c>
      <c r="AK192" s="79">
        <v>2</v>
      </c>
      <c r="AL192" s="85" t="s">
        <v>1359</v>
      </c>
      <c r="AM192" s="79" t="s">
        <v>1533</v>
      </c>
      <c r="AN192" s="79" t="b">
        <v>0</v>
      </c>
      <c r="AO192" s="85" t="s">
        <v>1359</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325</v>
      </c>
      <c r="B193" s="64" t="s">
        <v>442</v>
      </c>
      <c r="C193" s="65" t="s">
        <v>4955</v>
      </c>
      <c r="D193" s="66">
        <v>5.333333333333334</v>
      </c>
      <c r="E193" s="67" t="s">
        <v>136</v>
      </c>
      <c r="F193" s="68">
        <v>27.333333333333332</v>
      </c>
      <c r="G193" s="65"/>
      <c r="H193" s="69"/>
      <c r="I193" s="70"/>
      <c r="J193" s="70"/>
      <c r="K193" s="34" t="s">
        <v>65</v>
      </c>
      <c r="L193" s="77">
        <v>193</v>
      </c>
      <c r="M193" s="77"/>
      <c r="N193" s="72"/>
      <c r="O193" s="79" t="s">
        <v>492</v>
      </c>
      <c r="P193" s="81">
        <v>43535.295694444445</v>
      </c>
      <c r="Q193" s="79" t="s">
        <v>604</v>
      </c>
      <c r="R193" s="79"/>
      <c r="S193" s="79"/>
      <c r="T193" s="79"/>
      <c r="U193" s="79"/>
      <c r="V193" s="83" t="s">
        <v>968</v>
      </c>
      <c r="W193" s="81">
        <v>43535.295694444445</v>
      </c>
      <c r="X193" s="83" t="s">
        <v>1135</v>
      </c>
      <c r="Y193" s="79"/>
      <c r="Z193" s="79"/>
      <c r="AA193" s="85" t="s">
        <v>1355</v>
      </c>
      <c r="AB193" s="79"/>
      <c r="AC193" s="79" t="b">
        <v>0</v>
      </c>
      <c r="AD193" s="79">
        <v>0</v>
      </c>
      <c r="AE193" s="85" t="s">
        <v>1477</v>
      </c>
      <c r="AF193" s="79" t="b">
        <v>0</v>
      </c>
      <c r="AG193" s="79" t="s">
        <v>1508</v>
      </c>
      <c r="AH193" s="79"/>
      <c r="AI193" s="85" t="s">
        <v>1477</v>
      </c>
      <c r="AJ193" s="79" t="b">
        <v>0</v>
      </c>
      <c r="AK193" s="79">
        <v>2</v>
      </c>
      <c r="AL193" s="85" t="s">
        <v>1356</v>
      </c>
      <c r="AM193" s="79" t="s">
        <v>1533</v>
      </c>
      <c r="AN193" s="79" t="b">
        <v>0</v>
      </c>
      <c r="AO193" s="85" t="s">
        <v>1356</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325</v>
      </c>
      <c r="B194" s="64" t="s">
        <v>442</v>
      </c>
      <c r="C194" s="65" t="s">
        <v>4955</v>
      </c>
      <c r="D194" s="66">
        <v>5.333333333333334</v>
      </c>
      <c r="E194" s="67" t="s">
        <v>136</v>
      </c>
      <c r="F194" s="68">
        <v>27.333333333333332</v>
      </c>
      <c r="G194" s="65"/>
      <c r="H194" s="69"/>
      <c r="I194" s="70"/>
      <c r="J194" s="70"/>
      <c r="K194" s="34" t="s">
        <v>65</v>
      </c>
      <c r="L194" s="77">
        <v>194</v>
      </c>
      <c r="M194" s="77"/>
      <c r="N194" s="72"/>
      <c r="O194" s="79" t="s">
        <v>492</v>
      </c>
      <c r="P194" s="81">
        <v>43538.44826388889</v>
      </c>
      <c r="Q194" s="79" t="s">
        <v>609</v>
      </c>
      <c r="R194" s="79"/>
      <c r="S194" s="79"/>
      <c r="T194" s="79"/>
      <c r="U194" s="79"/>
      <c r="V194" s="83" t="s">
        <v>968</v>
      </c>
      <c r="W194" s="81">
        <v>43538.44826388889</v>
      </c>
      <c r="X194" s="83" t="s">
        <v>1141</v>
      </c>
      <c r="Y194" s="79"/>
      <c r="Z194" s="79"/>
      <c r="AA194" s="85" t="s">
        <v>1361</v>
      </c>
      <c r="AB194" s="79"/>
      <c r="AC194" s="79" t="b">
        <v>0</v>
      </c>
      <c r="AD194" s="79">
        <v>0</v>
      </c>
      <c r="AE194" s="85" t="s">
        <v>1477</v>
      </c>
      <c r="AF194" s="79" t="b">
        <v>0</v>
      </c>
      <c r="AG194" s="79" t="s">
        <v>1508</v>
      </c>
      <c r="AH194" s="79"/>
      <c r="AI194" s="85" t="s">
        <v>1477</v>
      </c>
      <c r="AJ194" s="79" t="b">
        <v>0</v>
      </c>
      <c r="AK194" s="79">
        <v>2</v>
      </c>
      <c r="AL194" s="85" t="s">
        <v>1359</v>
      </c>
      <c r="AM194" s="79" t="s">
        <v>1533</v>
      </c>
      <c r="AN194" s="79" t="b">
        <v>0</v>
      </c>
      <c r="AO194" s="85" t="s">
        <v>1359</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323</v>
      </c>
      <c r="B195" s="64" t="s">
        <v>442</v>
      </c>
      <c r="C195" s="65" t="s">
        <v>4954</v>
      </c>
      <c r="D195" s="66">
        <v>3</v>
      </c>
      <c r="E195" s="67" t="s">
        <v>132</v>
      </c>
      <c r="F195" s="68">
        <v>35</v>
      </c>
      <c r="G195" s="65"/>
      <c r="H195" s="69"/>
      <c r="I195" s="70"/>
      <c r="J195" s="70"/>
      <c r="K195" s="34" t="s">
        <v>65</v>
      </c>
      <c r="L195" s="77">
        <v>195</v>
      </c>
      <c r="M195" s="77"/>
      <c r="N195" s="72"/>
      <c r="O195" s="79" t="s">
        <v>493</v>
      </c>
      <c r="P195" s="81">
        <v>43531.69478009259</v>
      </c>
      <c r="Q195" s="79" t="s">
        <v>605</v>
      </c>
      <c r="R195" s="79"/>
      <c r="S195" s="79"/>
      <c r="T195" s="79" t="s">
        <v>791</v>
      </c>
      <c r="U195" s="79"/>
      <c r="V195" s="83" t="s">
        <v>966</v>
      </c>
      <c r="W195" s="81">
        <v>43531.69478009259</v>
      </c>
      <c r="X195" s="83" t="s">
        <v>1136</v>
      </c>
      <c r="Y195" s="79"/>
      <c r="Z195" s="79"/>
      <c r="AA195" s="85" t="s">
        <v>1356</v>
      </c>
      <c r="AB195" s="85" t="s">
        <v>1464</v>
      </c>
      <c r="AC195" s="79" t="b">
        <v>0</v>
      </c>
      <c r="AD195" s="79">
        <v>4</v>
      </c>
      <c r="AE195" s="85" t="s">
        <v>1495</v>
      </c>
      <c r="AF195" s="79" t="b">
        <v>0</v>
      </c>
      <c r="AG195" s="79" t="s">
        <v>1508</v>
      </c>
      <c r="AH195" s="79"/>
      <c r="AI195" s="85" t="s">
        <v>1477</v>
      </c>
      <c r="AJ195" s="79" t="b">
        <v>0</v>
      </c>
      <c r="AK195" s="79">
        <v>1</v>
      </c>
      <c r="AL195" s="85" t="s">
        <v>1477</v>
      </c>
      <c r="AM195" s="79" t="s">
        <v>1534</v>
      </c>
      <c r="AN195" s="79" t="b">
        <v>0</v>
      </c>
      <c r="AO195" s="85" t="s">
        <v>1464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323</v>
      </c>
      <c r="B196" s="64" t="s">
        <v>442</v>
      </c>
      <c r="C196" s="65" t="s">
        <v>4954</v>
      </c>
      <c r="D196" s="66">
        <v>3</v>
      </c>
      <c r="E196" s="67" t="s">
        <v>132</v>
      </c>
      <c r="F196" s="68">
        <v>35</v>
      </c>
      <c r="G196" s="65"/>
      <c r="H196" s="69"/>
      <c r="I196" s="70"/>
      <c r="J196" s="70"/>
      <c r="K196" s="34" t="s">
        <v>65</v>
      </c>
      <c r="L196" s="77">
        <v>196</v>
      </c>
      <c r="M196" s="77"/>
      <c r="N196" s="72"/>
      <c r="O196" s="79" t="s">
        <v>492</v>
      </c>
      <c r="P196" s="81">
        <v>43538.42003472222</v>
      </c>
      <c r="Q196" s="79" t="s">
        <v>608</v>
      </c>
      <c r="R196" s="79"/>
      <c r="S196" s="79"/>
      <c r="T196" s="79" t="s">
        <v>794</v>
      </c>
      <c r="U196" s="79"/>
      <c r="V196" s="83" t="s">
        <v>966</v>
      </c>
      <c r="W196" s="81">
        <v>43538.42003472222</v>
      </c>
      <c r="X196" s="83" t="s">
        <v>1139</v>
      </c>
      <c r="Y196" s="79"/>
      <c r="Z196" s="79"/>
      <c r="AA196" s="85" t="s">
        <v>1359</v>
      </c>
      <c r="AB196" s="85" t="s">
        <v>1466</v>
      </c>
      <c r="AC196" s="79" t="b">
        <v>0</v>
      </c>
      <c r="AD196" s="79">
        <v>2</v>
      </c>
      <c r="AE196" s="85" t="s">
        <v>1497</v>
      </c>
      <c r="AF196" s="79" t="b">
        <v>0</v>
      </c>
      <c r="AG196" s="79" t="s">
        <v>1508</v>
      </c>
      <c r="AH196" s="79"/>
      <c r="AI196" s="85" t="s">
        <v>1477</v>
      </c>
      <c r="AJ196" s="79" t="b">
        <v>0</v>
      </c>
      <c r="AK196" s="79">
        <v>2</v>
      </c>
      <c r="AL196" s="85" t="s">
        <v>1477</v>
      </c>
      <c r="AM196" s="79" t="s">
        <v>1534</v>
      </c>
      <c r="AN196" s="79" t="b">
        <v>0</v>
      </c>
      <c r="AO196" s="85" t="s">
        <v>1466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324</v>
      </c>
      <c r="B197" s="64" t="s">
        <v>443</v>
      </c>
      <c r="C197" s="65" t="s">
        <v>4955</v>
      </c>
      <c r="D197" s="66">
        <v>5.333333333333334</v>
      </c>
      <c r="E197" s="67" t="s">
        <v>136</v>
      </c>
      <c r="F197" s="68">
        <v>27.333333333333332</v>
      </c>
      <c r="G197" s="65"/>
      <c r="H197" s="69"/>
      <c r="I197" s="70"/>
      <c r="J197" s="70"/>
      <c r="K197" s="34" t="s">
        <v>65</v>
      </c>
      <c r="L197" s="77">
        <v>197</v>
      </c>
      <c r="M197" s="77"/>
      <c r="N197" s="72"/>
      <c r="O197" s="79" t="s">
        <v>492</v>
      </c>
      <c r="P197" s="81">
        <v>43532.44787037037</v>
      </c>
      <c r="Q197" s="79" t="s">
        <v>604</v>
      </c>
      <c r="R197" s="79"/>
      <c r="S197" s="79"/>
      <c r="T197" s="79"/>
      <c r="U197" s="79"/>
      <c r="V197" s="83" t="s">
        <v>967</v>
      </c>
      <c r="W197" s="81">
        <v>43532.44787037037</v>
      </c>
      <c r="X197" s="83" t="s">
        <v>1134</v>
      </c>
      <c r="Y197" s="79"/>
      <c r="Z197" s="79"/>
      <c r="AA197" s="85" t="s">
        <v>1354</v>
      </c>
      <c r="AB197" s="79"/>
      <c r="AC197" s="79" t="b">
        <v>0</v>
      </c>
      <c r="AD197" s="79">
        <v>0</v>
      </c>
      <c r="AE197" s="85" t="s">
        <v>1477</v>
      </c>
      <c r="AF197" s="79" t="b">
        <v>0</v>
      </c>
      <c r="AG197" s="79" t="s">
        <v>1508</v>
      </c>
      <c r="AH197" s="79"/>
      <c r="AI197" s="85" t="s">
        <v>1477</v>
      </c>
      <c r="AJ197" s="79" t="b">
        <v>0</v>
      </c>
      <c r="AK197" s="79">
        <v>1</v>
      </c>
      <c r="AL197" s="85" t="s">
        <v>1356</v>
      </c>
      <c r="AM197" s="79" t="s">
        <v>1539</v>
      </c>
      <c r="AN197" s="79" t="b">
        <v>0</v>
      </c>
      <c r="AO197" s="85" t="s">
        <v>1356</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324</v>
      </c>
      <c r="B198" s="64" t="s">
        <v>443</v>
      </c>
      <c r="C198" s="65" t="s">
        <v>4955</v>
      </c>
      <c r="D198" s="66">
        <v>5.333333333333334</v>
      </c>
      <c r="E198" s="67" t="s">
        <v>136</v>
      </c>
      <c r="F198" s="68">
        <v>27.333333333333332</v>
      </c>
      <c r="G198" s="65"/>
      <c r="H198" s="69"/>
      <c r="I198" s="70"/>
      <c r="J198" s="70"/>
      <c r="K198" s="34" t="s">
        <v>65</v>
      </c>
      <c r="L198" s="77">
        <v>198</v>
      </c>
      <c r="M198" s="77"/>
      <c r="N198" s="72"/>
      <c r="O198" s="79" t="s">
        <v>492</v>
      </c>
      <c r="P198" s="81">
        <v>43538.42689814815</v>
      </c>
      <c r="Q198" s="79" t="s">
        <v>609</v>
      </c>
      <c r="R198" s="79"/>
      <c r="S198" s="79"/>
      <c r="T198" s="79"/>
      <c r="U198" s="79"/>
      <c r="V198" s="83" t="s">
        <v>967</v>
      </c>
      <c r="W198" s="81">
        <v>43538.42689814815</v>
      </c>
      <c r="X198" s="83" t="s">
        <v>1140</v>
      </c>
      <c r="Y198" s="79"/>
      <c r="Z198" s="79"/>
      <c r="AA198" s="85" t="s">
        <v>1360</v>
      </c>
      <c r="AB198" s="79"/>
      <c r="AC198" s="79" t="b">
        <v>0</v>
      </c>
      <c r="AD198" s="79">
        <v>0</v>
      </c>
      <c r="AE198" s="85" t="s">
        <v>1477</v>
      </c>
      <c r="AF198" s="79" t="b">
        <v>0</v>
      </c>
      <c r="AG198" s="79" t="s">
        <v>1508</v>
      </c>
      <c r="AH198" s="79"/>
      <c r="AI198" s="85" t="s">
        <v>1477</v>
      </c>
      <c r="AJ198" s="79" t="b">
        <v>0</v>
      </c>
      <c r="AK198" s="79">
        <v>2</v>
      </c>
      <c r="AL198" s="85" t="s">
        <v>1359</v>
      </c>
      <c r="AM198" s="79" t="s">
        <v>1533</v>
      </c>
      <c r="AN198" s="79" t="b">
        <v>0</v>
      </c>
      <c r="AO198" s="85" t="s">
        <v>1359</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12</v>
      </c>
      <c r="BK198" s="49">
        <v>100</v>
      </c>
      <c r="BL198" s="48">
        <v>12</v>
      </c>
    </row>
    <row r="199" spans="1:64" ht="15">
      <c r="A199" s="64" t="s">
        <v>325</v>
      </c>
      <c r="B199" s="64" t="s">
        <v>443</v>
      </c>
      <c r="C199" s="65" t="s">
        <v>4955</v>
      </c>
      <c r="D199" s="66">
        <v>5.333333333333334</v>
      </c>
      <c r="E199" s="67" t="s">
        <v>136</v>
      </c>
      <c r="F199" s="68">
        <v>27.333333333333332</v>
      </c>
      <c r="G199" s="65"/>
      <c r="H199" s="69"/>
      <c r="I199" s="70"/>
      <c r="J199" s="70"/>
      <c r="K199" s="34" t="s">
        <v>65</v>
      </c>
      <c r="L199" s="77">
        <v>199</v>
      </c>
      <c r="M199" s="77"/>
      <c r="N199" s="72"/>
      <c r="O199" s="79" t="s">
        <v>492</v>
      </c>
      <c r="P199" s="81">
        <v>43535.295694444445</v>
      </c>
      <c r="Q199" s="79" t="s">
        <v>604</v>
      </c>
      <c r="R199" s="79"/>
      <c r="S199" s="79"/>
      <c r="T199" s="79"/>
      <c r="U199" s="79"/>
      <c r="V199" s="83" t="s">
        <v>968</v>
      </c>
      <c r="W199" s="81">
        <v>43535.295694444445</v>
      </c>
      <c r="X199" s="83" t="s">
        <v>1135</v>
      </c>
      <c r="Y199" s="79"/>
      <c r="Z199" s="79"/>
      <c r="AA199" s="85" t="s">
        <v>1355</v>
      </c>
      <c r="AB199" s="79"/>
      <c r="AC199" s="79" t="b">
        <v>0</v>
      </c>
      <c r="AD199" s="79">
        <v>0</v>
      </c>
      <c r="AE199" s="85" t="s">
        <v>1477</v>
      </c>
      <c r="AF199" s="79" t="b">
        <v>0</v>
      </c>
      <c r="AG199" s="79" t="s">
        <v>1508</v>
      </c>
      <c r="AH199" s="79"/>
      <c r="AI199" s="85" t="s">
        <v>1477</v>
      </c>
      <c r="AJ199" s="79" t="b">
        <v>0</v>
      </c>
      <c r="AK199" s="79">
        <v>2</v>
      </c>
      <c r="AL199" s="85" t="s">
        <v>1356</v>
      </c>
      <c r="AM199" s="79" t="s">
        <v>1533</v>
      </c>
      <c r="AN199" s="79" t="b">
        <v>0</v>
      </c>
      <c r="AO199" s="85" t="s">
        <v>1356</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325</v>
      </c>
      <c r="B200" s="64" t="s">
        <v>443</v>
      </c>
      <c r="C200" s="65" t="s">
        <v>4955</v>
      </c>
      <c r="D200" s="66">
        <v>5.333333333333334</v>
      </c>
      <c r="E200" s="67" t="s">
        <v>136</v>
      </c>
      <c r="F200" s="68">
        <v>27.333333333333332</v>
      </c>
      <c r="G200" s="65"/>
      <c r="H200" s="69"/>
      <c r="I200" s="70"/>
      <c r="J200" s="70"/>
      <c r="K200" s="34" t="s">
        <v>65</v>
      </c>
      <c r="L200" s="77">
        <v>200</v>
      </c>
      <c r="M200" s="77"/>
      <c r="N200" s="72"/>
      <c r="O200" s="79" t="s">
        <v>492</v>
      </c>
      <c r="P200" s="81">
        <v>43538.44826388889</v>
      </c>
      <c r="Q200" s="79" t="s">
        <v>609</v>
      </c>
      <c r="R200" s="79"/>
      <c r="S200" s="79"/>
      <c r="T200" s="79"/>
      <c r="U200" s="79"/>
      <c r="V200" s="83" t="s">
        <v>968</v>
      </c>
      <c r="W200" s="81">
        <v>43538.44826388889</v>
      </c>
      <c r="X200" s="83" t="s">
        <v>1141</v>
      </c>
      <c r="Y200" s="79"/>
      <c r="Z200" s="79"/>
      <c r="AA200" s="85" t="s">
        <v>1361</v>
      </c>
      <c r="AB200" s="79"/>
      <c r="AC200" s="79" t="b">
        <v>0</v>
      </c>
      <c r="AD200" s="79">
        <v>0</v>
      </c>
      <c r="AE200" s="85" t="s">
        <v>1477</v>
      </c>
      <c r="AF200" s="79" t="b">
        <v>0</v>
      </c>
      <c r="AG200" s="79" t="s">
        <v>1508</v>
      </c>
      <c r="AH200" s="79"/>
      <c r="AI200" s="85" t="s">
        <v>1477</v>
      </c>
      <c r="AJ200" s="79" t="b">
        <v>0</v>
      </c>
      <c r="AK200" s="79">
        <v>2</v>
      </c>
      <c r="AL200" s="85" t="s">
        <v>1359</v>
      </c>
      <c r="AM200" s="79" t="s">
        <v>1533</v>
      </c>
      <c r="AN200" s="79" t="b">
        <v>0</v>
      </c>
      <c r="AO200" s="85" t="s">
        <v>1359</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12</v>
      </c>
      <c r="BK200" s="49">
        <v>100</v>
      </c>
      <c r="BL200" s="48">
        <v>12</v>
      </c>
    </row>
    <row r="201" spans="1:64" ht="15">
      <c r="A201" s="64" t="s">
        <v>323</v>
      </c>
      <c r="B201" s="64" t="s">
        <v>443</v>
      </c>
      <c r="C201" s="65" t="s">
        <v>4955</v>
      </c>
      <c r="D201" s="66">
        <v>5.333333333333334</v>
      </c>
      <c r="E201" s="67" t="s">
        <v>136</v>
      </c>
      <c r="F201" s="68">
        <v>27.333333333333332</v>
      </c>
      <c r="G201" s="65"/>
      <c r="H201" s="69"/>
      <c r="I201" s="70"/>
      <c r="J201" s="70"/>
      <c r="K201" s="34" t="s">
        <v>65</v>
      </c>
      <c r="L201" s="77">
        <v>201</v>
      </c>
      <c r="M201" s="77"/>
      <c r="N201" s="72"/>
      <c r="O201" s="79" t="s">
        <v>492</v>
      </c>
      <c r="P201" s="81">
        <v>43531.69478009259</v>
      </c>
      <c r="Q201" s="79" t="s">
        <v>605</v>
      </c>
      <c r="R201" s="79"/>
      <c r="S201" s="79"/>
      <c r="T201" s="79" t="s">
        <v>791</v>
      </c>
      <c r="U201" s="79"/>
      <c r="V201" s="83" t="s">
        <v>966</v>
      </c>
      <c r="W201" s="81">
        <v>43531.69478009259</v>
      </c>
      <c r="X201" s="83" t="s">
        <v>1136</v>
      </c>
      <c r="Y201" s="79"/>
      <c r="Z201" s="79"/>
      <c r="AA201" s="85" t="s">
        <v>1356</v>
      </c>
      <c r="AB201" s="85" t="s">
        <v>1464</v>
      </c>
      <c r="AC201" s="79" t="b">
        <v>0</v>
      </c>
      <c r="AD201" s="79">
        <v>4</v>
      </c>
      <c r="AE201" s="85" t="s">
        <v>1495</v>
      </c>
      <c r="AF201" s="79" t="b">
        <v>0</v>
      </c>
      <c r="AG201" s="79" t="s">
        <v>1508</v>
      </c>
      <c r="AH201" s="79"/>
      <c r="AI201" s="85" t="s">
        <v>1477</v>
      </c>
      <c r="AJ201" s="79" t="b">
        <v>0</v>
      </c>
      <c r="AK201" s="79">
        <v>1</v>
      </c>
      <c r="AL201" s="85" t="s">
        <v>1477</v>
      </c>
      <c r="AM201" s="79" t="s">
        <v>1534</v>
      </c>
      <c r="AN201" s="79" t="b">
        <v>0</v>
      </c>
      <c r="AO201" s="85" t="s">
        <v>1464</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323</v>
      </c>
      <c r="B202" s="64" t="s">
        <v>443</v>
      </c>
      <c r="C202" s="65" t="s">
        <v>4955</v>
      </c>
      <c r="D202" s="66">
        <v>5.333333333333334</v>
      </c>
      <c r="E202" s="67" t="s">
        <v>136</v>
      </c>
      <c r="F202" s="68">
        <v>27.333333333333332</v>
      </c>
      <c r="G202" s="65"/>
      <c r="H202" s="69"/>
      <c r="I202" s="70"/>
      <c r="J202" s="70"/>
      <c r="K202" s="34" t="s">
        <v>65</v>
      </c>
      <c r="L202" s="77">
        <v>202</v>
      </c>
      <c r="M202" s="77"/>
      <c r="N202" s="72"/>
      <c r="O202" s="79" t="s">
        <v>492</v>
      </c>
      <c r="P202" s="81">
        <v>43538.42003472222</v>
      </c>
      <c r="Q202" s="79" t="s">
        <v>608</v>
      </c>
      <c r="R202" s="79"/>
      <c r="S202" s="79"/>
      <c r="T202" s="79" t="s">
        <v>794</v>
      </c>
      <c r="U202" s="79"/>
      <c r="V202" s="83" t="s">
        <v>966</v>
      </c>
      <c r="W202" s="81">
        <v>43538.42003472222</v>
      </c>
      <c r="X202" s="83" t="s">
        <v>1139</v>
      </c>
      <c r="Y202" s="79"/>
      <c r="Z202" s="79"/>
      <c r="AA202" s="85" t="s">
        <v>1359</v>
      </c>
      <c r="AB202" s="85" t="s">
        <v>1466</v>
      </c>
      <c r="AC202" s="79" t="b">
        <v>0</v>
      </c>
      <c r="AD202" s="79">
        <v>2</v>
      </c>
      <c r="AE202" s="85" t="s">
        <v>1497</v>
      </c>
      <c r="AF202" s="79" t="b">
        <v>0</v>
      </c>
      <c r="AG202" s="79" t="s">
        <v>1508</v>
      </c>
      <c r="AH202" s="79"/>
      <c r="AI202" s="85" t="s">
        <v>1477</v>
      </c>
      <c r="AJ202" s="79" t="b">
        <v>0</v>
      </c>
      <c r="AK202" s="79">
        <v>2</v>
      </c>
      <c r="AL202" s="85" t="s">
        <v>1477</v>
      </c>
      <c r="AM202" s="79" t="s">
        <v>1534</v>
      </c>
      <c r="AN202" s="79" t="b">
        <v>0</v>
      </c>
      <c r="AO202" s="85" t="s">
        <v>1466</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v>2</v>
      </c>
      <c r="BE202" s="49">
        <v>5.714285714285714</v>
      </c>
      <c r="BF202" s="48">
        <v>0</v>
      </c>
      <c r="BG202" s="49">
        <v>0</v>
      </c>
      <c r="BH202" s="48">
        <v>0</v>
      </c>
      <c r="BI202" s="49">
        <v>0</v>
      </c>
      <c r="BJ202" s="48">
        <v>33</v>
      </c>
      <c r="BK202" s="49">
        <v>94.28571428571429</v>
      </c>
      <c r="BL202" s="48">
        <v>35</v>
      </c>
    </row>
    <row r="203" spans="1:64" ht="15">
      <c r="A203" s="64" t="s">
        <v>323</v>
      </c>
      <c r="B203" s="64" t="s">
        <v>444</v>
      </c>
      <c r="C203" s="65" t="s">
        <v>4954</v>
      </c>
      <c r="D203" s="66">
        <v>3</v>
      </c>
      <c r="E203" s="67" t="s">
        <v>132</v>
      </c>
      <c r="F203" s="68">
        <v>35</v>
      </c>
      <c r="G203" s="65"/>
      <c r="H203" s="69"/>
      <c r="I203" s="70"/>
      <c r="J203" s="70"/>
      <c r="K203" s="34" t="s">
        <v>65</v>
      </c>
      <c r="L203" s="77">
        <v>203</v>
      </c>
      <c r="M203" s="77"/>
      <c r="N203" s="72"/>
      <c r="O203" s="79" t="s">
        <v>493</v>
      </c>
      <c r="P203" s="81">
        <v>43539.48615740741</v>
      </c>
      <c r="Q203" s="79" t="s">
        <v>610</v>
      </c>
      <c r="R203" s="79"/>
      <c r="S203" s="79"/>
      <c r="T203" s="79" t="s">
        <v>795</v>
      </c>
      <c r="U203" s="79"/>
      <c r="V203" s="83" t="s">
        <v>966</v>
      </c>
      <c r="W203" s="81">
        <v>43539.48615740741</v>
      </c>
      <c r="X203" s="83" t="s">
        <v>1142</v>
      </c>
      <c r="Y203" s="79"/>
      <c r="Z203" s="79"/>
      <c r="AA203" s="85" t="s">
        <v>1362</v>
      </c>
      <c r="AB203" s="85" t="s">
        <v>1467</v>
      </c>
      <c r="AC203" s="79" t="b">
        <v>0</v>
      </c>
      <c r="AD203" s="79">
        <v>1</v>
      </c>
      <c r="AE203" s="85" t="s">
        <v>1498</v>
      </c>
      <c r="AF203" s="79" t="b">
        <v>0</v>
      </c>
      <c r="AG203" s="79" t="s">
        <v>1508</v>
      </c>
      <c r="AH203" s="79"/>
      <c r="AI203" s="85" t="s">
        <v>1477</v>
      </c>
      <c r="AJ203" s="79" t="b">
        <v>0</v>
      </c>
      <c r="AK203" s="79">
        <v>0</v>
      </c>
      <c r="AL203" s="85" t="s">
        <v>1477</v>
      </c>
      <c r="AM203" s="79" t="s">
        <v>1534</v>
      </c>
      <c r="AN203" s="79" t="b">
        <v>0</v>
      </c>
      <c r="AO203" s="85" t="s">
        <v>1467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1</v>
      </c>
      <c r="BE203" s="49">
        <v>3.225806451612903</v>
      </c>
      <c r="BF203" s="48">
        <v>2</v>
      </c>
      <c r="BG203" s="49">
        <v>6.451612903225806</v>
      </c>
      <c r="BH203" s="48">
        <v>0</v>
      </c>
      <c r="BI203" s="49">
        <v>0</v>
      </c>
      <c r="BJ203" s="48">
        <v>28</v>
      </c>
      <c r="BK203" s="49">
        <v>90.3225806451613</v>
      </c>
      <c r="BL203" s="48">
        <v>31</v>
      </c>
    </row>
    <row r="204" spans="1:64" ht="15">
      <c r="A204" s="64" t="s">
        <v>324</v>
      </c>
      <c r="B204" s="64" t="s">
        <v>428</v>
      </c>
      <c r="C204" s="65" t="s">
        <v>4954</v>
      </c>
      <c r="D204" s="66">
        <v>3</v>
      </c>
      <c r="E204" s="67" t="s">
        <v>132</v>
      </c>
      <c r="F204" s="68">
        <v>35</v>
      </c>
      <c r="G204" s="65"/>
      <c r="H204" s="69"/>
      <c r="I204" s="70"/>
      <c r="J204" s="70"/>
      <c r="K204" s="34" t="s">
        <v>65</v>
      </c>
      <c r="L204" s="77">
        <v>204</v>
      </c>
      <c r="M204" s="77"/>
      <c r="N204" s="72"/>
      <c r="O204" s="79" t="s">
        <v>492</v>
      </c>
      <c r="P204" s="81">
        <v>43532.44787037037</v>
      </c>
      <c r="Q204" s="79" t="s">
        <v>604</v>
      </c>
      <c r="R204" s="79"/>
      <c r="S204" s="79"/>
      <c r="T204" s="79"/>
      <c r="U204" s="79"/>
      <c r="V204" s="83" t="s">
        <v>967</v>
      </c>
      <c r="W204" s="81">
        <v>43532.44787037037</v>
      </c>
      <c r="X204" s="83" t="s">
        <v>1134</v>
      </c>
      <c r="Y204" s="79"/>
      <c r="Z204" s="79"/>
      <c r="AA204" s="85" t="s">
        <v>1354</v>
      </c>
      <c r="AB204" s="79"/>
      <c r="AC204" s="79" t="b">
        <v>0</v>
      </c>
      <c r="AD204" s="79">
        <v>0</v>
      </c>
      <c r="AE204" s="85" t="s">
        <v>1477</v>
      </c>
      <c r="AF204" s="79" t="b">
        <v>0</v>
      </c>
      <c r="AG204" s="79" t="s">
        <v>1508</v>
      </c>
      <c r="AH204" s="79"/>
      <c r="AI204" s="85" t="s">
        <v>1477</v>
      </c>
      <c r="AJ204" s="79" t="b">
        <v>0</v>
      </c>
      <c r="AK204" s="79">
        <v>1</v>
      </c>
      <c r="AL204" s="85" t="s">
        <v>1356</v>
      </c>
      <c r="AM204" s="79" t="s">
        <v>1539</v>
      </c>
      <c r="AN204" s="79" t="b">
        <v>0</v>
      </c>
      <c r="AO204" s="85" t="s">
        <v>1356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324</v>
      </c>
      <c r="B205" s="64" t="s">
        <v>445</v>
      </c>
      <c r="C205" s="65" t="s">
        <v>4954</v>
      </c>
      <c r="D205" s="66">
        <v>3</v>
      </c>
      <c r="E205" s="67" t="s">
        <v>132</v>
      </c>
      <c r="F205" s="68">
        <v>35</v>
      </c>
      <c r="G205" s="65"/>
      <c r="H205" s="69"/>
      <c r="I205" s="70"/>
      <c r="J205" s="70"/>
      <c r="K205" s="34" t="s">
        <v>65</v>
      </c>
      <c r="L205" s="77">
        <v>205</v>
      </c>
      <c r="M205" s="77"/>
      <c r="N205" s="72"/>
      <c r="O205" s="79" t="s">
        <v>492</v>
      </c>
      <c r="P205" s="81">
        <v>43532.44787037037</v>
      </c>
      <c r="Q205" s="79" t="s">
        <v>604</v>
      </c>
      <c r="R205" s="79"/>
      <c r="S205" s="79"/>
      <c r="T205" s="79"/>
      <c r="U205" s="79"/>
      <c r="V205" s="83" t="s">
        <v>967</v>
      </c>
      <c r="W205" s="81">
        <v>43532.44787037037</v>
      </c>
      <c r="X205" s="83" t="s">
        <v>1134</v>
      </c>
      <c r="Y205" s="79"/>
      <c r="Z205" s="79"/>
      <c r="AA205" s="85" t="s">
        <v>1354</v>
      </c>
      <c r="AB205" s="79"/>
      <c r="AC205" s="79" t="b">
        <v>0</v>
      </c>
      <c r="AD205" s="79">
        <v>0</v>
      </c>
      <c r="AE205" s="85" t="s">
        <v>1477</v>
      </c>
      <c r="AF205" s="79" t="b">
        <v>0</v>
      </c>
      <c r="AG205" s="79" t="s">
        <v>1508</v>
      </c>
      <c r="AH205" s="79"/>
      <c r="AI205" s="85" t="s">
        <v>1477</v>
      </c>
      <c r="AJ205" s="79" t="b">
        <v>0</v>
      </c>
      <c r="AK205" s="79">
        <v>1</v>
      </c>
      <c r="AL205" s="85" t="s">
        <v>1356</v>
      </c>
      <c r="AM205" s="79" t="s">
        <v>1539</v>
      </c>
      <c r="AN205" s="79" t="b">
        <v>0</v>
      </c>
      <c r="AO205" s="85" t="s">
        <v>1356</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1</v>
      </c>
      <c r="BE205" s="49">
        <v>7.142857142857143</v>
      </c>
      <c r="BF205" s="48">
        <v>0</v>
      </c>
      <c r="BG205" s="49">
        <v>0</v>
      </c>
      <c r="BH205" s="48">
        <v>0</v>
      </c>
      <c r="BI205" s="49">
        <v>0</v>
      </c>
      <c r="BJ205" s="48">
        <v>13</v>
      </c>
      <c r="BK205" s="49">
        <v>92.85714285714286</v>
      </c>
      <c r="BL205" s="48">
        <v>14</v>
      </c>
    </row>
    <row r="206" spans="1:64" ht="15">
      <c r="A206" s="64" t="s">
        <v>324</v>
      </c>
      <c r="B206" s="64" t="s">
        <v>323</v>
      </c>
      <c r="C206" s="65" t="s">
        <v>4955</v>
      </c>
      <c r="D206" s="66">
        <v>5.333333333333334</v>
      </c>
      <c r="E206" s="67" t="s">
        <v>136</v>
      </c>
      <c r="F206" s="68">
        <v>27.333333333333332</v>
      </c>
      <c r="G206" s="65"/>
      <c r="H206" s="69"/>
      <c r="I206" s="70"/>
      <c r="J206" s="70"/>
      <c r="K206" s="34" t="s">
        <v>66</v>
      </c>
      <c r="L206" s="77">
        <v>206</v>
      </c>
      <c r="M206" s="77"/>
      <c r="N206" s="72"/>
      <c r="O206" s="79" t="s">
        <v>492</v>
      </c>
      <c r="P206" s="81">
        <v>43532.44787037037</v>
      </c>
      <c r="Q206" s="79" t="s">
        <v>604</v>
      </c>
      <c r="R206" s="79"/>
      <c r="S206" s="79"/>
      <c r="T206" s="79"/>
      <c r="U206" s="79"/>
      <c r="V206" s="83" t="s">
        <v>967</v>
      </c>
      <c r="W206" s="81">
        <v>43532.44787037037</v>
      </c>
      <c r="X206" s="83" t="s">
        <v>1134</v>
      </c>
      <c r="Y206" s="79"/>
      <c r="Z206" s="79"/>
      <c r="AA206" s="85" t="s">
        <v>1354</v>
      </c>
      <c r="AB206" s="79"/>
      <c r="AC206" s="79" t="b">
        <v>0</v>
      </c>
      <c r="AD206" s="79">
        <v>0</v>
      </c>
      <c r="AE206" s="85" t="s">
        <v>1477</v>
      </c>
      <c r="AF206" s="79" t="b">
        <v>0</v>
      </c>
      <c r="AG206" s="79" t="s">
        <v>1508</v>
      </c>
      <c r="AH206" s="79"/>
      <c r="AI206" s="85" t="s">
        <v>1477</v>
      </c>
      <c r="AJ206" s="79" t="b">
        <v>0</v>
      </c>
      <c r="AK206" s="79">
        <v>1</v>
      </c>
      <c r="AL206" s="85" t="s">
        <v>1356</v>
      </c>
      <c r="AM206" s="79" t="s">
        <v>1539</v>
      </c>
      <c r="AN206" s="79" t="b">
        <v>0</v>
      </c>
      <c r="AO206" s="85" t="s">
        <v>1356</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324</v>
      </c>
      <c r="B207" s="64" t="s">
        <v>325</v>
      </c>
      <c r="C207" s="65" t="s">
        <v>4954</v>
      </c>
      <c r="D207" s="66">
        <v>3</v>
      </c>
      <c r="E207" s="67" t="s">
        <v>132</v>
      </c>
      <c r="F207" s="68">
        <v>35</v>
      </c>
      <c r="G207" s="65"/>
      <c r="H207" s="69"/>
      <c r="I207" s="70"/>
      <c r="J207" s="70"/>
      <c r="K207" s="34" t="s">
        <v>66</v>
      </c>
      <c r="L207" s="77">
        <v>207</v>
      </c>
      <c r="M207" s="77"/>
      <c r="N207" s="72"/>
      <c r="O207" s="79" t="s">
        <v>492</v>
      </c>
      <c r="P207" s="81">
        <v>43538.42689814815</v>
      </c>
      <c r="Q207" s="79" t="s">
        <v>609</v>
      </c>
      <c r="R207" s="79"/>
      <c r="S207" s="79"/>
      <c r="T207" s="79"/>
      <c r="U207" s="79"/>
      <c r="V207" s="83" t="s">
        <v>967</v>
      </c>
      <c r="W207" s="81">
        <v>43538.42689814815</v>
      </c>
      <c r="X207" s="83" t="s">
        <v>1140</v>
      </c>
      <c r="Y207" s="79"/>
      <c r="Z207" s="79"/>
      <c r="AA207" s="85" t="s">
        <v>1360</v>
      </c>
      <c r="AB207" s="79"/>
      <c r="AC207" s="79" t="b">
        <v>0</v>
      </c>
      <c r="AD207" s="79">
        <v>0</v>
      </c>
      <c r="AE207" s="85" t="s">
        <v>1477</v>
      </c>
      <c r="AF207" s="79" t="b">
        <v>0</v>
      </c>
      <c r="AG207" s="79" t="s">
        <v>1508</v>
      </c>
      <c r="AH207" s="79"/>
      <c r="AI207" s="85" t="s">
        <v>1477</v>
      </c>
      <c r="AJ207" s="79" t="b">
        <v>0</v>
      </c>
      <c r="AK207" s="79">
        <v>2</v>
      </c>
      <c r="AL207" s="85" t="s">
        <v>1359</v>
      </c>
      <c r="AM207" s="79" t="s">
        <v>1533</v>
      </c>
      <c r="AN207" s="79" t="b">
        <v>0</v>
      </c>
      <c r="AO207" s="85" t="s">
        <v>1359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324</v>
      </c>
      <c r="B208" s="64" t="s">
        <v>323</v>
      </c>
      <c r="C208" s="65" t="s">
        <v>4955</v>
      </c>
      <c r="D208" s="66">
        <v>5.333333333333334</v>
      </c>
      <c r="E208" s="67" t="s">
        <v>136</v>
      </c>
      <c r="F208" s="68">
        <v>27.333333333333332</v>
      </c>
      <c r="G208" s="65"/>
      <c r="H208" s="69"/>
      <c r="I208" s="70"/>
      <c r="J208" s="70"/>
      <c r="K208" s="34" t="s">
        <v>66</v>
      </c>
      <c r="L208" s="77">
        <v>208</v>
      </c>
      <c r="M208" s="77"/>
      <c r="N208" s="72"/>
      <c r="O208" s="79" t="s">
        <v>492</v>
      </c>
      <c r="P208" s="81">
        <v>43538.42689814815</v>
      </c>
      <c r="Q208" s="79" t="s">
        <v>609</v>
      </c>
      <c r="R208" s="79"/>
      <c r="S208" s="79"/>
      <c r="T208" s="79"/>
      <c r="U208" s="79"/>
      <c r="V208" s="83" t="s">
        <v>967</v>
      </c>
      <c r="W208" s="81">
        <v>43538.42689814815</v>
      </c>
      <c r="X208" s="83" t="s">
        <v>1140</v>
      </c>
      <c r="Y208" s="79"/>
      <c r="Z208" s="79"/>
      <c r="AA208" s="85" t="s">
        <v>1360</v>
      </c>
      <c r="AB208" s="79"/>
      <c r="AC208" s="79" t="b">
        <v>0</v>
      </c>
      <c r="AD208" s="79">
        <v>0</v>
      </c>
      <c r="AE208" s="85" t="s">
        <v>1477</v>
      </c>
      <c r="AF208" s="79" t="b">
        <v>0</v>
      </c>
      <c r="AG208" s="79" t="s">
        <v>1508</v>
      </c>
      <c r="AH208" s="79"/>
      <c r="AI208" s="85" t="s">
        <v>1477</v>
      </c>
      <c r="AJ208" s="79" t="b">
        <v>0</v>
      </c>
      <c r="AK208" s="79">
        <v>2</v>
      </c>
      <c r="AL208" s="85" t="s">
        <v>1359</v>
      </c>
      <c r="AM208" s="79" t="s">
        <v>1533</v>
      </c>
      <c r="AN208" s="79" t="b">
        <v>0</v>
      </c>
      <c r="AO208" s="85" t="s">
        <v>1359</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325</v>
      </c>
      <c r="B209" s="64" t="s">
        <v>324</v>
      </c>
      <c r="C209" s="65" t="s">
        <v>4954</v>
      </c>
      <c r="D209" s="66">
        <v>3</v>
      </c>
      <c r="E209" s="67" t="s">
        <v>132</v>
      </c>
      <c r="F209" s="68">
        <v>35</v>
      </c>
      <c r="G209" s="65"/>
      <c r="H209" s="69"/>
      <c r="I209" s="70"/>
      <c r="J209" s="70"/>
      <c r="K209" s="34" t="s">
        <v>66</v>
      </c>
      <c r="L209" s="77">
        <v>209</v>
      </c>
      <c r="M209" s="77"/>
      <c r="N209" s="72"/>
      <c r="O209" s="79" t="s">
        <v>492</v>
      </c>
      <c r="P209" s="81">
        <v>43538.44826388889</v>
      </c>
      <c r="Q209" s="79" t="s">
        <v>609</v>
      </c>
      <c r="R209" s="79"/>
      <c r="S209" s="79"/>
      <c r="T209" s="79"/>
      <c r="U209" s="79"/>
      <c r="V209" s="83" t="s">
        <v>968</v>
      </c>
      <c r="W209" s="81">
        <v>43538.44826388889</v>
      </c>
      <c r="X209" s="83" t="s">
        <v>1141</v>
      </c>
      <c r="Y209" s="79"/>
      <c r="Z209" s="79"/>
      <c r="AA209" s="85" t="s">
        <v>1361</v>
      </c>
      <c r="AB209" s="79"/>
      <c r="AC209" s="79" t="b">
        <v>0</v>
      </c>
      <c r="AD209" s="79">
        <v>0</v>
      </c>
      <c r="AE209" s="85" t="s">
        <v>1477</v>
      </c>
      <c r="AF209" s="79" t="b">
        <v>0</v>
      </c>
      <c r="AG209" s="79" t="s">
        <v>1508</v>
      </c>
      <c r="AH209" s="79"/>
      <c r="AI209" s="85" t="s">
        <v>1477</v>
      </c>
      <c r="AJ209" s="79" t="b">
        <v>0</v>
      </c>
      <c r="AK209" s="79">
        <v>2</v>
      </c>
      <c r="AL209" s="85" t="s">
        <v>1359</v>
      </c>
      <c r="AM209" s="79" t="s">
        <v>1533</v>
      </c>
      <c r="AN209" s="79" t="b">
        <v>0</v>
      </c>
      <c r="AO209" s="85" t="s">
        <v>1359</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323</v>
      </c>
      <c r="B210" s="64" t="s">
        <v>324</v>
      </c>
      <c r="C210" s="65" t="s">
        <v>4954</v>
      </c>
      <c r="D210" s="66">
        <v>3</v>
      </c>
      <c r="E210" s="67" t="s">
        <v>132</v>
      </c>
      <c r="F210" s="68">
        <v>35</v>
      </c>
      <c r="G210" s="65"/>
      <c r="H210" s="69"/>
      <c r="I210" s="70"/>
      <c r="J210" s="70"/>
      <c r="K210" s="34" t="s">
        <v>66</v>
      </c>
      <c r="L210" s="77">
        <v>210</v>
      </c>
      <c r="M210" s="77"/>
      <c r="N210" s="72"/>
      <c r="O210" s="79" t="s">
        <v>493</v>
      </c>
      <c r="P210" s="81">
        <v>43538.42003472222</v>
      </c>
      <c r="Q210" s="79" t="s">
        <v>608</v>
      </c>
      <c r="R210" s="79"/>
      <c r="S210" s="79"/>
      <c r="T210" s="79" t="s">
        <v>794</v>
      </c>
      <c r="U210" s="79"/>
      <c r="V210" s="83" t="s">
        <v>966</v>
      </c>
      <c r="W210" s="81">
        <v>43538.42003472222</v>
      </c>
      <c r="X210" s="83" t="s">
        <v>1139</v>
      </c>
      <c r="Y210" s="79"/>
      <c r="Z210" s="79"/>
      <c r="AA210" s="85" t="s">
        <v>1359</v>
      </c>
      <c r="AB210" s="85" t="s">
        <v>1466</v>
      </c>
      <c r="AC210" s="79" t="b">
        <v>0</v>
      </c>
      <c r="AD210" s="79">
        <v>2</v>
      </c>
      <c r="AE210" s="85" t="s">
        <v>1497</v>
      </c>
      <c r="AF210" s="79" t="b">
        <v>0</v>
      </c>
      <c r="AG210" s="79" t="s">
        <v>1508</v>
      </c>
      <c r="AH210" s="79"/>
      <c r="AI210" s="85" t="s">
        <v>1477</v>
      </c>
      <c r="AJ210" s="79" t="b">
        <v>0</v>
      </c>
      <c r="AK210" s="79">
        <v>2</v>
      </c>
      <c r="AL210" s="85" t="s">
        <v>1477</v>
      </c>
      <c r="AM210" s="79" t="s">
        <v>1534</v>
      </c>
      <c r="AN210" s="79" t="b">
        <v>0</v>
      </c>
      <c r="AO210" s="85" t="s">
        <v>1466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323</v>
      </c>
      <c r="B211" s="64" t="s">
        <v>324</v>
      </c>
      <c r="C211" s="65" t="s">
        <v>4954</v>
      </c>
      <c r="D211" s="66">
        <v>3</v>
      </c>
      <c r="E211" s="67" t="s">
        <v>132</v>
      </c>
      <c r="F211" s="68">
        <v>35</v>
      </c>
      <c r="G211" s="65"/>
      <c r="H211" s="69"/>
      <c r="I211" s="70"/>
      <c r="J211" s="70"/>
      <c r="K211" s="34" t="s">
        <v>66</v>
      </c>
      <c r="L211" s="77">
        <v>211</v>
      </c>
      <c r="M211" s="77"/>
      <c r="N211" s="72"/>
      <c r="O211" s="79" t="s">
        <v>492</v>
      </c>
      <c r="P211" s="81">
        <v>43541.81395833333</v>
      </c>
      <c r="Q211" s="79" t="s">
        <v>611</v>
      </c>
      <c r="R211" s="79"/>
      <c r="S211" s="79"/>
      <c r="T211" s="79" t="s">
        <v>796</v>
      </c>
      <c r="U211" s="79"/>
      <c r="V211" s="83" t="s">
        <v>966</v>
      </c>
      <c r="W211" s="81">
        <v>43541.81395833333</v>
      </c>
      <c r="X211" s="83" t="s">
        <v>1143</v>
      </c>
      <c r="Y211" s="79"/>
      <c r="Z211" s="79"/>
      <c r="AA211" s="85" t="s">
        <v>1363</v>
      </c>
      <c r="AB211" s="85" t="s">
        <v>1468</v>
      </c>
      <c r="AC211" s="79" t="b">
        <v>0</v>
      </c>
      <c r="AD211" s="79">
        <v>3</v>
      </c>
      <c r="AE211" s="85" t="s">
        <v>1499</v>
      </c>
      <c r="AF211" s="79" t="b">
        <v>0</v>
      </c>
      <c r="AG211" s="79" t="s">
        <v>1508</v>
      </c>
      <c r="AH211" s="79"/>
      <c r="AI211" s="85" t="s">
        <v>1477</v>
      </c>
      <c r="AJ211" s="79" t="b">
        <v>0</v>
      </c>
      <c r="AK211" s="79">
        <v>1</v>
      </c>
      <c r="AL211" s="85" t="s">
        <v>1477</v>
      </c>
      <c r="AM211" s="79" t="s">
        <v>1534</v>
      </c>
      <c r="AN211" s="79" t="b">
        <v>0</v>
      </c>
      <c r="AO211" s="85" t="s">
        <v>1468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323</v>
      </c>
      <c r="B212" s="64" t="s">
        <v>446</v>
      </c>
      <c r="C212" s="65" t="s">
        <v>4954</v>
      </c>
      <c r="D212" s="66">
        <v>3</v>
      </c>
      <c r="E212" s="67" t="s">
        <v>132</v>
      </c>
      <c r="F212" s="68">
        <v>35</v>
      </c>
      <c r="G212" s="65"/>
      <c r="H212" s="69"/>
      <c r="I212" s="70"/>
      <c r="J212" s="70"/>
      <c r="K212" s="34" t="s">
        <v>65</v>
      </c>
      <c r="L212" s="77">
        <v>212</v>
      </c>
      <c r="M212" s="77"/>
      <c r="N212" s="72"/>
      <c r="O212" s="79" t="s">
        <v>492</v>
      </c>
      <c r="P212" s="81">
        <v>43541.81395833333</v>
      </c>
      <c r="Q212" s="79" t="s">
        <v>611</v>
      </c>
      <c r="R212" s="79"/>
      <c r="S212" s="79"/>
      <c r="T212" s="79" t="s">
        <v>796</v>
      </c>
      <c r="U212" s="79"/>
      <c r="V212" s="83" t="s">
        <v>966</v>
      </c>
      <c r="W212" s="81">
        <v>43541.81395833333</v>
      </c>
      <c r="X212" s="83" t="s">
        <v>1143</v>
      </c>
      <c r="Y212" s="79"/>
      <c r="Z212" s="79"/>
      <c r="AA212" s="85" t="s">
        <v>1363</v>
      </c>
      <c r="AB212" s="85" t="s">
        <v>1468</v>
      </c>
      <c r="AC212" s="79" t="b">
        <v>0</v>
      </c>
      <c r="AD212" s="79">
        <v>3</v>
      </c>
      <c r="AE212" s="85" t="s">
        <v>1499</v>
      </c>
      <c r="AF212" s="79" t="b">
        <v>0</v>
      </c>
      <c r="AG212" s="79" t="s">
        <v>1508</v>
      </c>
      <c r="AH212" s="79"/>
      <c r="AI212" s="85" t="s">
        <v>1477</v>
      </c>
      <c r="AJ212" s="79" t="b">
        <v>0</v>
      </c>
      <c r="AK212" s="79">
        <v>1</v>
      </c>
      <c r="AL212" s="85" t="s">
        <v>1477</v>
      </c>
      <c r="AM212" s="79" t="s">
        <v>1534</v>
      </c>
      <c r="AN212" s="79" t="b">
        <v>0</v>
      </c>
      <c r="AO212" s="85" t="s">
        <v>1468</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315</v>
      </c>
      <c r="B213" s="64" t="s">
        <v>445</v>
      </c>
      <c r="C213" s="65" t="s">
        <v>4954</v>
      </c>
      <c r="D213" s="66">
        <v>3</v>
      </c>
      <c r="E213" s="67" t="s">
        <v>132</v>
      </c>
      <c r="F213" s="68">
        <v>35</v>
      </c>
      <c r="G213" s="65"/>
      <c r="H213" s="69"/>
      <c r="I213" s="70"/>
      <c r="J213" s="70"/>
      <c r="K213" s="34" t="s">
        <v>65</v>
      </c>
      <c r="L213" s="77">
        <v>213</v>
      </c>
      <c r="M213" s="77"/>
      <c r="N213" s="72"/>
      <c r="O213" s="79" t="s">
        <v>492</v>
      </c>
      <c r="P213" s="81">
        <v>43541.898935185185</v>
      </c>
      <c r="Q213" s="79" t="s">
        <v>586</v>
      </c>
      <c r="R213" s="79"/>
      <c r="S213" s="79"/>
      <c r="T213" s="79"/>
      <c r="U213" s="79"/>
      <c r="V213" s="83" t="s">
        <v>960</v>
      </c>
      <c r="W213" s="81">
        <v>43541.898935185185</v>
      </c>
      <c r="X213" s="83" t="s">
        <v>1113</v>
      </c>
      <c r="Y213" s="79"/>
      <c r="Z213" s="79"/>
      <c r="AA213" s="85" t="s">
        <v>1333</v>
      </c>
      <c r="AB213" s="79"/>
      <c r="AC213" s="79" t="b">
        <v>0</v>
      </c>
      <c r="AD213" s="79">
        <v>0</v>
      </c>
      <c r="AE213" s="85" t="s">
        <v>1477</v>
      </c>
      <c r="AF213" s="79" t="b">
        <v>0</v>
      </c>
      <c r="AG213" s="79" t="s">
        <v>1508</v>
      </c>
      <c r="AH213" s="79"/>
      <c r="AI213" s="85" t="s">
        <v>1477</v>
      </c>
      <c r="AJ213" s="79" t="b">
        <v>0</v>
      </c>
      <c r="AK213" s="79">
        <v>1</v>
      </c>
      <c r="AL213" s="85" t="s">
        <v>1363</v>
      </c>
      <c r="AM213" s="79" t="s">
        <v>1536</v>
      </c>
      <c r="AN213" s="79" t="b">
        <v>0</v>
      </c>
      <c r="AO213" s="85" t="s">
        <v>1363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325</v>
      </c>
      <c r="B214" s="64" t="s">
        <v>445</v>
      </c>
      <c r="C214" s="65" t="s">
        <v>4954</v>
      </c>
      <c r="D214" s="66">
        <v>3</v>
      </c>
      <c r="E214" s="67" t="s">
        <v>132</v>
      </c>
      <c r="F214" s="68">
        <v>35</v>
      </c>
      <c r="G214" s="65"/>
      <c r="H214" s="69"/>
      <c r="I214" s="70"/>
      <c r="J214" s="70"/>
      <c r="K214" s="34" t="s">
        <v>65</v>
      </c>
      <c r="L214" s="77">
        <v>214</v>
      </c>
      <c r="M214" s="77"/>
      <c r="N214" s="72"/>
      <c r="O214" s="79" t="s">
        <v>492</v>
      </c>
      <c r="P214" s="81">
        <v>43535.295694444445</v>
      </c>
      <c r="Q214" s="79" t="s">
        <v>604</v>
      </c>
      <c r="R214" s="79"/>
      <c r="S214" s="79"/>
      <c r="T214" s="79"/>
      <c r="U214" s="79"/>
      <c r="V214" s="83" t="s">
        <v>968</v>
      </c>
      <c r="W214" s="81">
        <v>43535.295694444445</v>
      </c>
      <c r="X214" s="83" t="s">
        <v>1135</v>
      </c>
      <c r="Y214" s="79"/>
      <c r="Z214" s="79"/>
      <c r="AA214" s="85" t="s">
        <v>1355</v>
      </c>
      <c r="AB214" s="79"/>
      <c r="AC214" s="79" t="b">
        <v>0</v>
      </c>
      <c r="AD214" s="79">
        <v>0</v>
      </c>
      <c r="AE214" s="85" t="s">
        <v>1477</v>
      </c>
      <c r="AF214" s="79" t="b">
        <v>0</v>
      </c>
      <c r="AG214" s="79" t="s">
        <v>1508</v>
      </c>
      <c r="AH214" s="79"/>
      <c r="AI214" s="85" t="s">
        <v>1477</v>
      </c>
      <c r="AJ214" s="79" t="b">
        <v>0</v>
      </c>
      <c r="AK214" s="79">
        <v>2</v>
      </c>
      <c r="AL214" s="85" t="s">
        <v>1356</v>
      </c>
      <c r="AM214" s="79" t="s">
        <v>1533</v>
      </c>
      <c r="AN214" s="79" t="b">
        <v>0</v>
      </c>
      <c r="AO214" s="85" t="s">
        <v>1356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1</v>
      </c>
      <c r="BE214" s="49">
        <v>7.142857142857143</v>
      </c>
      <c r="BF214" s="48">
        <v>0</v>
      </c>
      <c r="BG214" s="49">
        <v>0</v>
      </c>
      <c r="BH214" s="48">
        <v>0</v>
      </c>
      <c r="BI214" s="49">
        <v>0</v>
      </c>
      <c r="BJ214" s="48">
        <v>13</v>
      </c>
      <c r="BK214" s="49">
        <v>92.85714285714286</v>
      </c>
      <c r="BL214" s="48">
        <v>14</v>
      </c>
    </row>
    <row r="215" spans="1:64" ht="15">
      <c r="A215" s="64" t="s">
        <v>323</v>
      </c>
      <c r="B215" s="64" t="s">
        <v>445</v>
      </c>
      <c r="C215" s="65" t="s">
        <v>4955</v>
      </c>
      <c r="D215" s="66">
        <v>5.333333333333334</v>
      </c>
      <c r="E215" s="67" t="s">
        <v>136</v>
      </c>
      <c r="F215" s="68">
        <v>27.333333333333332</v>
      </c>
      <c r="G215" s="65"/>
      <c r="H215" s="69"/>
      <c r="I215" s="70"/>
      <c r="J215" s="70"/>
      <c r="K215" s="34" t="s">
        <v>65</v>
      </c>
      <c r="L215" s="77">
        <v>215</v>
      </c>
      <c r="M215" s="77"/>
      <c r="N215" s="72"/>
      <c r="O215" s="79" t="s">
        <v>492</v>
      </c>
      <c r="P215" s="81">
        <v>43531.69478009259</v>
      </c>
      <c r="Q215" s="79" t="s">
        <v>605</v>
      </c>
      <c r="R215" s="79"/>
      <c r="S215" s="79"/>
      <c r="T215" s="79" t="s">
        <v>791</v>
      </c>
      <c r="U215" s="79"/>
      <c r="V215" s="83" t="s">
        <v>966</v>
      </c>
      <c r="W215" s="81">
        <v>43531.69478009259</v>
      </c>
      <c r="X215" s="83" t="s">
        <v>1136</v>
      </c>
      <c r="Y215" s="79"/>
      <c r="Z215" s="79"/>
      <c r="AA215" s="85" t="s">
        <v>1356</v>
      </c>
      <c r="AB215" s="85" t="s">
        <v>1464</v>
      </c>
      <c r="AC215" s="79" t="b">
        <v>0</v>
      </c>
      <c r="AD215" s="79">
        <v>4</v>
      </c>
      <c r="AE215" s="85" t="s">
        <v>1495</v>
      </c>
      <c r="AF215" s="79" t="b">
        <v>0</v>
      </c>
      <c r="AG215" s="79" t="s">
        <v>1508</v>
      </c>
      <c r="AH215" s="79"/>
      <c r="AI215" s="85" t="s">
        <v>1477</v>
      </c>
      <c r="AJ215" s="79" t="b">
        <v>0</v>
      </c>
      <c r="AK215" s="79">
        <v>1</v>
      </c>
      <c r="AL215" s="85" t="s">
        <v>1477</v>
      </c>
      <c r="AM215" s="79" t="s">
        <v>1534</v>
      </c>
      <c r="AN215" s="79" t="b">
        <v>0</v>
      </c>
      <c r="AO215" s="85" t="s">
        <v>1464</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1</v>
      </c>
      <c r="BD215" s="48">
        <v>2</v>
      </c>
      <c r="BE215" s="49">
        <v>5.882352941176471</v>
      </c>
      <c r="BF215" s="48">
        <v>0</v>
      </c>
      <c r="BG215" s="49">
        <v>0</v>
      </c>
      <c r="BH215" s="48">
        <v>0</v>
      </c>
      <c r="BI215" s="49">
        <v>0</v>
      </c>
      <c r="BJ215" s="48">
        <v>32</v>
      </c>
      <c r="BK215" s="49">
        <v>94.11764705882354</v>
      </c>
      <c r="BL215" s="48">
        <v>34</v>
      </c>
    </row>
    <row r="216" spans="1:64" ht="15">
      <c r="A216" s="64" t="s">
        <v>323</v>
      </c>
      <c r="B216" s="64" t="s">
        <v>445</v>
      </c>
      <c r="C216" s="65" t="s">
        <v>4955</v>
      </c>
      <c r="D216" s="66">
        <v>5.333333333333334</v>
      </c>
      <c r="E216" s="67" t="s">
        <v>136</v>
      </c>
      <c r="F216" s="68">
        <v>27.333333333333332</v>
      </c>
      <c r="G216" s="65"/>
      <c r="H216" s="69"/>
      <c r="I216" s="70"/>
      <c r="J216" s="70"/>
      <c r="K216" s="34" t="s">
        <v>65</v>
      </c>
      <c r="L216" s="77">
        <v>216</v>
      </c>
      <c r="M216" s="77"/>
      <c r="N216" s="72"/>
      <c r="O216" s="79" t="s">
        <v>492</v>
      </c>
      <c r="P216" s="81">
        <v>43541.81395833333</v>
      </c>
      <c r="Q216" s="79" t="s">
        <v>611</v>
      </c>
      <c r="R216" s="79"/>
      <c r="S216" s="79"/>
      <c r="T216" s="79" t="s">
        <v>796</v>
      </c>
      <c r="U216" s="79"/>
      <c r="V216" s="83" t="s">
        <v>966</v>
      </c>
      <c r="W216" s="81">
        <v>43541.81395833333</v>
      </c>
      <c r="X216" s="83" t="s">
        <v>1143</v>
      </c>
      <c r="Y216" s="79"/>
      <c r="Z216" s="79"/>
      <c r="AA216" s="85" t="s">
        <v>1363</v>
      </c>
      <c r="AB216" s="85" t="s">
        <v>1468</v>
      </c>
      <c r="AC216" s="79" t="b">
        <v>0</v>
      </c>
      <c r="AD216" s="79">
        <v>3</v>
      </c>
      <c r="AE216" s="85" t="s">
        <v>1499</v>
      </c>
      <c r="AF216" s="79" t="b">
        <v>0</v>
      </c>
      <c r="AG216" s="79" t="s">
        <v>1508</v>
      </c>
      <c r="AH216" s="79"/>
      <c r="AI216" s="85" t="s">
        <v>1477</v>
      </c>
      <c r="AJ216" s="79" t="b">
        <v>0</v>
      </c>
      <c r="AK216" s="79">
        <v>1</v>
      </c>
      <c r="AL216" s="85" t="s">
        <v>1477</v>
      </c>
      <c r="AM216" s="79" t="s">
        <v>1534</v>
      </c>
      <c r="AN216" s="79" t="b">
        <v>0</v>
      </c>
      <c r="AO216" s="85" t="s">
        <v>1468</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315</v>
      </c>
      <c r="B217" s="64" t="s">
        <v>447</v>
      </c>
      <c r="C217" s="65" t="s">
        <v>4954</v>
      </c>
      <c r="D217" s="66">
        <v>3</v>
      </c>
      <c r="E217" s="67" t="s">
        <v>132</v>
      </c>
      <c r="F217" s="68">
        <v>35</v>
      </c>
      <c r="G217" s="65"/>
      <c r="H217" s="69"/>
      <c r="I217" s="70"/>
      <c r="J217" s="70"/>
      <c r="K217" s="34" t="s">
        <v>65</v>
      </c>
      <c r="L217" s="77">
        <v>217</v>
      </c>
      <c r="M217" s="77"/>
      <c r="N217" s="72"/>
      <c r="O217" s="79" t="s">
        <v>492</v>
      </c>
      <c r="P217" s="81">
        <v>43541.898935185185</v>
      </c>
      <c r="Q217" s="79" t="s">
        <v>586</v>
      </c>
      <c r="R217" s="79"/>
      <c r="S217" s="79"/>
      <c r="T217" s="79"/>
      <c r="U217" s="79"/>
      <c r="V217" s="83" t="s">
        <v>960</v>
      </c>
      <c r="W217" s="81">
        <v>43541.898935185185</v>
      </c>
      <c r="X217" s="83" t="s">
        <v>1113</v>
      </c>
      <c r="Y217" s="79"/>
      <c r="Z217" s="79"/>
      <c r="AA217" s="85" t="s">
        <v>1333</v>
      </c>
      <c r="AB217" s="79"/>
      <c r="AC217" s="79" t="b">
        <v>0</v>
      </c>
      <c r="AD217" s="79">
        <v>0</v>
      </c>
      <c r="AE217" s="85" t="s">
        <v>1477</v>
      </c>
      <c r="AF217" s="79" t="b">
        <v>0</v>
      </c>
      <c r="AG217" s="79" t="s">
        <v>1508</v>
      </c>
      <c r="AH217" s="79"/>
      <c r="AI217" s="85" t="s">
        <v>1477</v>
      </c>
      <c r="AJ217" s="79" t="b">
        <v>0</v>
      </c>
      <c r="AK217" s="79">
        <v>1</v>
      </c>
      <c r="AL217" s="85" t="s">
        <v>1363</v>
      </c>
      <c r="AM217" s="79" t="s">
        <v>1536</v>
      </c>
      <c r="AN217" s="79" t="b">
        <v>0</v>
      </c>
      <c r="AO217" s="85" t="s">
        <v>1363</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315</v>
      </c>
      <c r="B218" s="64" t="s">
        <v>448</v>
      </c>
      <c r="C218" s="65" t="s">
        <v>4954</v>
      </c>
      <c r="D218" s="66">
        <v>3</v>
      </c>
      <c r="E218" s="67" t="s">
        <v>132</v>
      </c>
      <c r="F218" s="68">
        <v>35</v>
      </c>
      <c r="G218" s="65"/>
      <c r="H218" s="69"/>
      <c r="I218" s="70"/>
      <c r="J218" s="70"/>
      <c r="K218" s="34" t="s">
        <v>65</v>
      </c>
      <c r="L218" s="77">
        <v>218</v>
      </c>
      <c r="M218" s="77"/>
      <c r="N218" s="72"/>
      <c r="O218" s="79" t="s">
        <v>492</v>
      </c>
      <c r="P218" s="81">
        <v>43541.898935185185</v>
      </c>
      <c r="Q218" s="79" t="s">
        <v>586</v>
      </c>
      <c r="R218" s="79"/>
      <c r="S218" s="79"/>
      <c r="T218" s="79"/>
      <c r="U218" s="79"/>
      <c r="V218" s="83" t="s">
        <v>960</v>
      </c>
      <c r="W218" s="81">
        <v>43541.898935185185</v>
      </c>
      <c r="X218" s="83" t="s">
        <v>1113</v>
      </c>
      <c r="Y218" s="79"/>
      <c r="Z218" s="79"/>
      <c r="AA218" s="85" t="s">
        <v>1333</v>
      </c>
      <c r="AB218" s="79"/>
      <c r="AC218" s="79" t="b">
        <v>0</v>
      </c>
      <c r="AD218" s="79">
        <v>0</v>
      </c>
      <c r="AE218" s="85" t="s">
        <v>1477</v>
      </c>
      <c r="AF218" s="79" t="b">
        <v>0</v>
      </c>
      <c r="AG218" s="79" t="s">
        <v>1508</v>
      </c>
      <c r="AH218" s="79"/>
      <c r="AI218" s="85" t="s">
        <v>1477</v>
      </c>
      <c r="AJ218" s="79" t="b">
        <v>0</v>
      </c>
      <c r="AK218" s="79">
        <v>1</v>
      </c>
      <c r="AL218" s="85" t="s">
        <v>1363</v>
      </c>
      <c r="AM218" s="79" t="s">
        <v>1536</v>
      </c>
      <c r="AN218" s="79" t="b">
        <v>0</v>
      </c>
      <c r="AO218" s="85" t="s">
        <v>1363</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315</v>
      </c>
      <c r="B219" s="64" t="s">
        <v>325</v>
      </c>
      <c r="C219" s="65" t="s">
        <v>4954</v>
      </c>
      <c r="D219" s="66">
        <v>3</v>
      </c>
      <c r="E219" s="67" t="s">
        <v>132</v>
      </c>
      <c r="F219" s="68">
        <v>35</v>
      </c>
      <c r="G219" s="65"/>
      <c r="H219" s="69"/>
      <c r="I219" s="70"/>
      <c r="J219" s="70"/>
      <c r="K219" s="34" t="s">
        <v>65</v>
      </c>
      <c r="L219" s="77">
        <v>219</v>
      </c>
      <c r="M219" s="77"/>
      <c r="N219" s="72"/>
      <c r="O219" s="79" t="s">
        <v>492</v>
      </c>
      <c r="P219" s="81">
        <v>43541.898935185185</v>
      </c>
      <c r="Q219" s="79" t="s">
        <v>586</v>
      </c>
      <c r="R219" s="79"/>
      <c r="S219" s="79"/>
      <c r="T219" s="79"/>
      <c r="U219" s="79"/>
      <c r="V219" s="83" t="s">
        <v>960</v>
      </c>
      <c r="W219" s="81">
        <v>43541.898935185185</v>
      </c>
      <c r="X219" s="83" t="s">
        <v>1113</v>
      </c>
      <c r="Y219" s="79"/>
      <c r="Z219" s="79"/>
      <c r="AA219" s="85" t="s">
        <v>1333</v>
      </c>
      <c r="AB219" s="79"/>
      <c r="AC219" s="79" t="b">
        <v>0</v>
      </c>
      <c r="AD219" s="79">
        <v>0</v>
      </c>
      <c r="AE219" s="85" t="s">
        <v>1477</v>
      </c>
      <c r="AF219" s="79" t="b">
        <v>0</v>
      </c>
      <c r="AG219" s="79" t="s">
        <v>1508</v>
      </c>
      <c r="AH219" s="79"/>
      <c r="AI219" s="85" t="s">
        <v>1477</v>
      </c>
      <c r="AJ219" s="79" t="b">
        <v>0</v>
      </c>
      <c r="AK219" s="79">
        <v>1</v>
      </c>
      <c r="AL219" s="85" t="s">
        <v>1363</v>
      </c>
      <c r="AM219" s="79" t="s">
        <v>1536</v>
      </c>
      <c r="AN219" s="79" t="b">
        <v>0</v>
      </c>
      <c r="AO219" s="85" t="s">
        <v>1363</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315</v>
      </c>
      <c r="B220" s="64" t="s">
        <v>449</v>
      </c>
      <c r="C220" s="65" t="s">
        <v>4954</v>
      </c>
      <c r="D220" s="66">
        <v>3</v>
      </c>
      <c r="E220" s="67" t="s">
        <v>132</v>
      </c>
      <c r="F220" s="68">
        <v>35</v>
      </c>
      <c r="G220" s="65"/>
      <c r="H220" s="69"/>
      <c r="I220" s="70"/>
      <c r="J220" s="70"/>
      <c r="K220" s="34" t="s">
        <v>65</v>
      </c>
      <c r="L220" s="77">
        <v>220</v>
      </c>
      <c r="M220" s="77"/>
      <c r="N220" s="72"/>
      <c r="O220" s="79" t="s">
        <v>492</v>
      </c>
      <c r="P220" s="81">
        <v>43541.898935185185</v>
      </c>
      <c r="Q220" s="79" t="s">
        <v>586</v>
      </c>
      <c r="R220" s="79"/>
      <c r="S220" s="79"/>
      <c r="T220" s="79"/>
      <c r="U220" s="79"/>
      <c r="V220" s="83" t="s">
        <v>960</v>
      </c>
      <c r="W220" s="81">
        <v>43541.898935185185</v>
      </c>
      <c r="X220" s="83" t="s">
        <v>1113</v>
      </c>
      <c r="Y220" s="79"/>
      <c r="Z220" s="79"/>
      <c r="AA220" s="85" t="s">
        <v>1333</v>
      </c>
      <c r="AB220" s="79"/>
      <c r="AC220" s="79" t="b">
        <v>0</v>
      </c>
      <c r="AD220" s="79">
        <v>0</v>
      </c>
      <c r="AE220" s="85" t="s">
        <v>1477</v>
      </c>
      <c r="AF220" s="79" t="b">
        <v>0</v>
      </c>
      <c r="AG220" s="79" t="s">
        <v>1508</v>
      </c>
      <c r="AH220" s="79"/>
      <c r="AI220" s="85" t="s">
        <v>1477</v>
      </c>
      <c r="AJ220" s="79" t="b">
        <v>0</v>
      </c>
      <c r="AK220" s="79">
        <v>1</v>
      </c>
      <c r="AL220" s="85" t="s">
        <v>1363</v>
      </c>
      <c r="AM220" s="79" t="s">
        <v>1536</v>
      </c>
      <c r="AN220" s="79" t="b">
        <v>0</v>
      </c>
      <c r="AO220" s="85" t="s">
        <v>1363</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315</v>
      </c>
      <c r="B221" s="64" t="s">
        <v>428</v>
      </c>
      <c r="C221" s="65" t="s">
        <v>4954</v>
      </c>
      <c r="D221" s="66">
        <v>3</v>
      </c>
      <c r="E221" s="67" t="s">
        <v>132</v>
      </c>
      <c r="F221" s="68">
        <v>35</v>
      </c>
      <c r="G221" s="65"/>
      <c r="H221" s="69"/>
      <c r="I221" s="70"/>
      <c r="J221" s="70"/>
      <c r="K221" s="34" t="s">
        <v>65</v>
      </c>
      <c r="L221" s="77">
        <v>221</v>
      </c>
      <c r="M221" s="77"/>
      <c r="N221" s="72"/>
      <c r="O221" s="79" t="s">
        <v>492</v>
      </c>
      <c r="P221" s="81">
        <v>43541.898935185185</v>
      </c>
      <c r="Q221" s="79" t="s">
        <v>586</v>
      </c>
      <c r="R221" s="79"/>
      <c r="S221" s="79"/>
      <c r="T221" s="79"/>
      <c r="U221" s="79"/>
      <c r="V221" s="83" t="s">
        <v>960</v>
      </c>
      <c r="W221" s="81">
        <v>43541.898935185185</v>
      </c>
      <c r="X221" s="83" t="s">
        <v>1113</v>
      </c>
      <c r="Y221" s="79"/>
      <c r="Z221" s="79"/>
      <c r="AA221" s="85" t="s">
        <v>1333</v>
      </c>
      <c r="AB221" s="79"/>
      <c r="AC221" s="79" t="b">
        <v>0</v>
      </c>
      <c r="AD221" s="79">
        <v>0</v>
      </c>
      <c r="AE221" s="85" t="s">
        <v>1477</v>
      </c>
      <c r="AF221" s="79" t="b">
        <v>0</v>
      </c>
      <c r="AG221" s="79" t="s">
        <v>1508</v>
      </c>
      <c r="AH221" s="79"/>
      <c r="AI221" s="85" t="s">
        <v>1477</v>
      </c>
      <c r="AJ221" s="79" t="b">
        <v>0</v>
      </c>
      <c r="AK221" s="79">
        <v>1</v>
      </c>
      <c r="AL221" s="85" t="s">
        <v>1363</v>
      </c>
      <c r="AM221" s="79" t="s">
        <v>1536</v>
      </c>
      <c r="AN221" s="79" t="b">
        <v>0</v>
      </c>
      <c r="AO221" s="85" t="s">
        <v>1363</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315</v>
      </c>
      <c r="B222" s="64" t="s">
        <v>450</v>
      </c>
      <c r="C222" s="65" t="s">
        <v>4954</v>
      </c>
      <c r="D222" s="66">
        <v>3</v>
      </c>
      <c r="E222" s="67" t="s">
        <v>132</v>
      </c>
      <c r="F222" s="68">
        <v>35</v>
      </c>
      <c r="G222" s="65"/>
      <c r="H222" s="69"/>
      <c r="I222" s="70"/>
      <c r="J222" s="70"/>
      <c r="K222" s="34" t="s">
        <v>65</v>
      </c>
      <c r="L222" s="77">
        <v>222</v>
      </c>
      <c r="M222" s="77"/>
      <c r="N222" s="72"/>
      <c r="O222" s="79" t="s">
        <v>492</v>
      </c>
      <c r="P222" s="81">
        <v>43541.898935185185</v>
      </c>
      <c r="Q222" s="79" t="s">
        <v>586</v>
      </c>
      <c r="R222" s="79"/>
      <c r="S222" s="79"/>
      <c r="T222" s="79"/>
      <c r="U222" s="79"/>
      <c r="V222" s="83" t="s">
        <v>960</v>
      </c>
      <c r="W222" s="81">
        <v>43541.898935185185</v>
      </c>
      <c r="X222" s="83" t="s">
        <v>1113</v>
      </c>
      <c r="Y222" s="79"/>
      <c r="Z222" s="79"/>
      <c r="AA222" s="85" t="s">
        <v>1333</v>
      </c>
      <c r="AB222" s="79"/>
      <c r="AC222" s="79" t="b">
        <v>0</v>
      </c>
      <c r="AD222" s="79">
        <v>0</v>
      </c>
      <c r="AE222" s="85" t="s">
        <v>1477</v>
      </c>
      <c r="AF222" s="79" t="b">
        <v>0</v>
      </c>
      <c r="AG222" s="79" t="s">
        <v>1508</v>
      </c>
      <c r="AH222" s="79"/>
      <c r="AI222" s="85" t="s">
        <v>1477</v>
      </c>
      <c r="AJ222" s="79" t="b">
        <v>0</v>
      </c>
      <c r="AK222" s="79">
        <v>1</v>
      </c>
      <c r="AL222" s="85" t="s">
        <v>1363</v>
      </c>
      <c r="AM222" s="79" t="s">
        <v>1536</v>
      </c>
      <c r="AN222" s="79" t="b">
        <v>0</v>
      </c>
      <c r="AO222" s="85" t="s">
        <v>1363</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11</v>
      </c>
      <c r="BK222" s="49">
        <v>100</v>
      </c>
      <c r="BL222" s="48">
        <v>11</v>
      </c>
    </row>
    <row r="223" spans="1:64" ht="15">
      <c r="A223" s="64" t="s">
        <v>315</v>
      </c>
      <c r="B223" s="64" t="s">
        <v>323</v>
      </c>
      <c r="C223" s="65" t="s">
        <v>4954</v>
      </c>
      <c r="D223" s="66">
        <v>3</v>
      </c>
      <c r="E223" s="67" t="s">
        <v>132</v>
      </c>
      <c r="F223" s="68">
        <v>35</v>
      </c>
      <c r="G223" s="65"/>
      <c r="H223" s="69"/>
      <c r="I223" s="70"/>
      <c r="J223" s="70"/>
      <c r="K223" s="34" t="s">
        <v>66</v>
      </c>
      <c r="L223" s="77">
        <v>223</v>
      </c>
      <c r="M223" s="77"/>
      <c r="N223" s="72"/>
      <c r="O223" s="79" t="s">
        <v>492</v>
      </c>
      <c r="P223" s="81">
        <v>43541.898935185185</v>
      </c>
      <c r="Q223" s="79" t="s">
        <v>586</v>
      </c>
      <c r="R223" s="79"/>
      <c r="S223" s="79"/>
      <c r="T223" s="79"/>
      <c r="U223" s="79"/>
      <c r="V223" s="83" t="s">
        <v>960</v>
      </c>
      <c r="W223" s="81">
        <v>43541.898935185185</v>
      </c>
      <c r="X223" s="83" t="s">
        <v>1113</v>
      </c>
      <c r="Y223" s="79"/>
      <c r="Z223" s="79"/>
      <c r="AA223" s="85" t="s">
        <v>1333</v>
      </c>
      <c r="AB223" s="79"/>
      <c r="AC223" s="79" t="b">
        <v>0</v>
      </c>
      <c r="AD223" s="79">
        <v>0</v>
      </c>
      <c r="AE223" s="85" t="s">
        <v>1477</v>
      </c>
      <c r="AF223" s="79" t="b">
        <v>0</v>
      </c>
      <c r="AG223" s="79" t="s">
        <v>1508</v>
      </c>
      <c r="AH223" s="79"/>
      <c r="AI223" s="85" t="s">
        <v>1477</v>
      </c>
      <c r="AJ223" s="79" t="b">
        <v>0</v>
      </c>
      <c r="AK223" s="79">
        <v>1</v>
      </c>
      <c r="AL223" s="85" t="s">
        <v>1363</v>
      </c>
      <c r="AM223" s="79" t="s">
        <v>1536</v>
      </c>
      <c r="AN223" s="79" t="b">
        <v>0</v>
      </c>
      <c r="AO223" s="85" t="s">
        <v>1363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323</v>
      </c>
      <c r="B224" s="64" t="s">
        <v>315</v>
      </c>
      <c r="C224" s="65" t="s">
        <v>4954</v>
      </c>
      <c r="D224" s="66">
        <v>3</v>
      </c>
      <c r="E224" s="67" t="s">
        <v>132</v>
      </c>
      <c r="F224" s="68">
        <v>35</v>
      </c>
      <c r="G224" s="65"/>
      <c r="H224" s="69"/>
      <c r="I224" s="70"/>
      <c r="J224" s="70"/>
      <c r="K224" s="34" t="s">
        <v>66</v>
      </c>
      <c r="L224" s="77">
        <v>224</v>
      </c>
      <c r="M224" s="77"/>
      <c r="N224" s="72"/>
      <c r="O224" s="79" t="s">
        <v>492</v>
      </c>
      <c r="P224" s="81">
        <v>43541.81395833333</v>
      </c>
      <c r="Q224" s="79" t="s">
        <v>611</v>
      </c>
      <c r="R224" s="79"/>
      <c r="S224" s="79"/>
      <c r="T224" s="79" t="s">
        <v>796</v>
      </c>
      <c r="U224" s="79"/>
      <c r="V224" s="83" t="s">
        <v>966</v>
      </c>
      <c r="W224" s="81">
        <v>43541.81395833333</v>
      </c>
      <c r="X224" s="83" t="s">
        <v>1143</v>
      </c>
      <c r="Y224" s="79"/>
      <c r="Z224" s="79"/>
      <c r="AA224" s="85" t="s">
        <v>1363</v>
      </c>
      <c r="AB224" s="85" t="s">
        <v>1468</v>
      </c>
      <c r="AC224" s="79" t="b">
        <v>0</v>
      </c>
      <c r="AD224" s="79">
        <v>3</v>
      </c>
      <c r="AE224" s="85" t="s">
        <v>1499</v>
      </c>
      <c r="AF224" s="79" t="b">
        <v>0</v>
      </c>
      <c r="AG224" s="79" t="s">
        <v>1508</v>
      </c>
      <c r="AH224" s="79"/>
      <c r="AI224" s="85" t="s">
        <v>1477</v>
      </c>
      <c r="AJ224" s="79" t="b">
        <v>0</v>
      </c>
      <c r="AK224" s="79">
        <v>1</v>
      </c>
      <c r="AL224" s="85" t="s">
        <v>1477</v>
      </c>
      <c r="AM224" s="79" t="s">
        <v>1534</v>
      </c>
      <c r="AN224" s="79" t="b">
        <v>0</v>
      </c>
      <c r="AO224" s="85" t="s">
        <v>1468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323</v>
      </c>
      <c r="B225" s="64" t="s">
        <v>447</v>
      </c>
      <c r="C225" s="65" t="s">
        <v>4954</v>
      </c>
      <c r="D225" s="66">
        <v>3</v>
      </c>
      <c r="E225" s="67" t="s">
        <v>132</v>
      </c>
      <c r="F225" s="68">
        <v>35</v>
      </c>
      <c r="G225" s="65"/>
      <c r="H225" s="69"/>
      <c r="I225" s="70"/>
      <c r="J225" s="70"/>
      <c r="K225" s="34" t="s">
        <v>65</v>
      </c>
      <c r="L225" s="77">
        <v>225</v>
      </c>
      <c r="M225" s="77"/>
      <c r="N225" s="72"/>
      <c r="O225" s="79" t="s">
        <v>492</v>
      </c>
      <c r="P225" s="81">
        <v>43541.81395833333</v>
      </c>
      <c r="Q225" s="79" t="s">
        <v>611</v>
      </c>
      <c r="R225" s="79"/>
      <c r="S225" s="79"/>
      <c r="T225" s="79" t="s">
        <v>796</v>
      </c>
      <c r="U225" s="79"/>
      <c r="V225" s="83" t="s">
        <v>966</v>
      </c>
      <c r="W225" s="81">
        <v>43541.81395833333</v>
      </c>
      <c r="X225" s="83" t="s">
        <v>1143</v>
      </c>
      <c r="Y225" s="79"/>
      <c r="Z225" s="79"/>
      <c r="AA225" s="85" t="s">
        <v>1363</v>
      </c>
      <c r="AB225" s="85" t="s">
        <v>1468</v>
      </c>
      <c r="AC225" s="79" t="b">
        <v>0</v>
      </c>
      <c r="AD225" s="79">
        <v>3</v>
      </c>
      <c r="AE225" s="85" t="s">
        <v>1499</v>
      </c>
      <c r="AF225" s="79" t="b">
        <v>0</v>
      </c>
      <c r="AG225" s="79" t="s">
        <v>1508</v>
      </c>
      <c r="AH225" s="79"/>
      <c r="AI225" s="85" t="s">
        <v>1477</v>
      </c>
      <c r="AJ225" s="79" t="b">
        <v>0</v>
      </c>
      <c r="AK225" s="79">
        <v>1</v>
      </c>
      <c r="AL225" s="85" t="s">
        <v>1477</v>
      </c>
      <c r="AM225" s="79" t="s">
        <v>1534</v>
      </c>
      <c r="AN225" s="79" t="b">
        <v>0</v>
      </c>
      <c r="AO225" s="85" t="s">
        <v>1468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323</v>
      </c>
      <c r="B226" s="64" t="s">
        <v>448</v>
      </c>
      <c r="C226" s="65" t="s">
        <v>4954</v>
      </c>
      <c r="D226" s="66">
        <v>3</v>
      </c>
      <c r="E226" s="67" t="s">
        <v>132</v>
      </c>
      <c r="F226" s="68">
        <v>35</v>
      </c>
      <c r="G226" s="65"/>
      <c r="H226" s="69"/>
      <c r="I226" s="70"/>
      <c r="J226" s="70"/>
      <c r="K226" s="34" t="s">
        <v>65</v>
      </c>
      <c r="L226" s="77">
        <v>226</v>
      </c>
      <c r="M226" s="77"/>
      <c r="N226" s="72"/>
      <c r="O226" s="79" t="s">
        <v>492</v>
      </c>
      <c r="P226" s="81">
        <v>43541.81395833333</v>
      </c>
      <c r="Q226" s="79" t="s">
        <v>611</v>
      </c>
      <c r="R226" s="79"/>
      <c r="S226" s="79"/>
      <c r="T226" s="79" t="s">
        <v>796</v>
      </c>
      <c r="U226" s="79"/>
      <c r="V226" s="83" t="s">
        <v>966</v>
      </c>
      <c r="W226" s="81">
        <v>43541.81395833333</v>
      </c>
      <c r="X226" s="83" t="s">
        <v>1143</v>
      </c>
      <c r="Y226" s="79"/>
      <c r="Z226" s="79"/>
      <c r="AA226" s="85" t="s">
        <v>1363</v>
      </c>
      <c r="AB226" s="85" t="s">
        <v>1468</v>
      </c>
      <c r="AC226" s="79" t="b">
        <v>0</v>
      </c>
      <c r="AD226" s="79">
        <v>3</v>
      </c>
      <c r="AE226" s="85" t="s">
        <v>1499</v>
      </c>
      <c r="AF226" s="79" t="b">
        <v>0</v>
      </c>
      <c r="AG226" s="79" t="s">
        <v>1508</v>
      </c>
      <c r="AH226" s="79"/>
      <c r="AI226" s="85" t="s">
        <v>1477</v>
      </c>
      <c r="AJ226" s="79" t="b">
        <v>0</v>
      </c>
      <c r="AK226" s="79">
        <v>1</v>
      </c>
      <c r="AL226" s="85" t="s">
        <v>1477</v>
      </c>
      <c r="AM226" s="79" t="s">
        <v>1534</v>
      </c>
      <c r="AN226" s="79" t="b">
        <v>0</v>
      </c>
      <c r="AO226" s="85" t="s">
        <v>1468</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323</v>
      </c>
      <c r="B227" s="64" t="s">
        <v>449</v>
      </c>
      <c r="C227" s="65" t="s">
        <v>4954</v>
      </c>
      <c r="D227" s="66">
        <v>3</v>
      </c>
      <c r="E227" s="67" t="s">
        <v>132</v>
      </c>
      <c r="F227" s="68">
        <v>35</v>
      </c>
      <c r="G227" s="65"/>
      <c r="H227" s="69"/>
      <c r="I227" s="70"/>
      <c r="J227" s="70"/>
      <c r="K227" s="34" t="s">
        <v>65</v>
      </c>
      <c r="L227" s="77">
        <v>227</v>
      </c>
      <c r="M227" s="77"/>
      <c r="N227" s="72"/>
      <c r="O227" s="79" t="s">
        <v>492</v>
      </c>
      <c r="P227" s="81">
        <v>43541.81395833333</v>
      </c>
      <c r="Q227" s="79" t="s">
        <v>611</v>
      </c>
      <c r="R227" s="79"/>
      <c r="S227" s="79"/>
      <c r="T227" s="79" t="s">
        <v>796</v>
      </c>
      <c r="U227" s="79"/>
      <c r="V227" s="83" t="s">
        <v>966</v>
      </c>
      <c r="W227" s="81">
        <v>43541.81395833333</v>
      </c>
      <c r="X227" s="83" t="s">
        <v>1143</v>
      </c>
      <c r="Y227" s="79"/>
      <c r="Z227" s="79"/>
      <c r="AA227" s="85" t="s">
        <v>1363</v>
      </c>
      <c r="AB227" s="85" t="s">
        <v>1468</v>
      </c>
      <c r="AC227" s="79" t="b">
        <v>0</v>
      </c>
      <c r="AD227" s="79">
        <v>3</v>
      </c>
      <c r="AE227" s="85" t="s">
        <v>1499</v>
      </c>
      <c r="AF227" s="79" t="b">
        <v>0</v>
      </c>
      <c r="AG227" s="79" t="s">
        <v>1508</v>
      </c>
      <c r="AH227" s="79"/>
      <c r="AI227" s="85" t="s">
        <v>1477</v>
      </c>
      <c r="AJ227" s="79" t="b">
        <v>0</v>
      </c>
      <c r="AK227" s="79">
        <v>1</v>
      </c>
      <c r="AL227" s="85" t="s">
        <v>1477</v>
      </c>
      <c r="AM227" s="79" t="s">
        <v>1534</v>
      </c>
      <c r="AN227" s="79" t="b">
        <v>0</v>
      </c>
      <c r="AO227" s="85" t="s">
        <v>1468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323</v>
      </c>
      <c r="B228" s="64" t="s">
        <v>450</v>
      </c>
      <c r="C228" s="65" t="s">
        <v>4954</v>
      </c>
      <c r="D228" s="66">
        <v>3</v>
      </c>
      <c r="E228" s="67" t="s">
        <v>132</v>
      </c>
      <c r="F228" s="68">
        <v>35</v>
      </c>
      <c r="G228" s="65"/>
      <c r="H228" s="69"/>
      <c r="I228" s="70"/>
      <c r="J228" s="70"/>
      <c r="K228" s="34" t="s">
        <v>65</v>
      </c>
      <c r="L228" s="77">
        <v>228</v>
      </c>
      <c r="M228" s="77"/>
      <c r="N228" s="72"/>
      <c r="O228" s="79" t="s">
        <v>493</v>
      </c>
      <c r="P228" s="81">
        <v>43541.81395833333</v>
      </c>
      <c r="Q228" s="79" t="s">
        <v>611</v>
      </c>
      <c r="R228" s="79"/>
      <c r="S228" s="79"/>
      <c r="T228" s="79" t="s">
        <v>796</v>
      </c>
      <c r="U228" s="79"/>
      <c r="V228" s="83" t="s">
        <v>966</v>
      </c>
      <c r="W228" s="81">
        <v>43541.81395833333</v>
      </c>
      <c r="X228" s="83" t="s">
        <v>1143</v>
      </c>
      <c r="Y228" s="79"/>
      <c r="Z228" s="79"/>
      <c r="AA228" s="85" t="s">
        <v>1363</v>
      </c>
      <c r="AB228" s="85" t="s">
        <v>1468</v>
      </c>
      <c r="AC228" s="79" t="b">
        <v>0</v>
      </c>
      <c r="AD228" s="79">
        <v>3</v>
      </c>
      <c r="AE228" s="85" t="s">
        <v>1499</v>
      </c>
      <c r="AF228" s="79" t="b">
        <v>0</v>
      </c>
      <c r="AG228" s="79" t="s">
        <v>1508</v>
      </c>
      <c r="AH228" s="79"/>
      <c r="AI228" s="85" t="s">
        <v>1477</v>
      </c>
      <c r="AJ228" s="79" t="b">
        <v>0</v>
      </c>
      <c r="AK228" s="79">
        <v>1</v>
      </c>
      <c r="AL228" s="85" t="s">
        <v>1477</v>
      </c>
      <c r="AM228" s="79" t="s">
        <v>1534</v>
      </c>
      <c r="AN228" s="79" t="b">
        <v>0</v>
      </c>
      <c r="AO228" s="85" t="s">
        <v>1468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2</v>
      </c>
      <c r="BE228" s="49">
        <v>5.405405405405405</v>
      </c>
      <c r="BF228" s="48">
        <v>1</v>
      </c>
      <c r="BG228" s="49">
        <v>2.7027027027027026</v>
      </c>
      <c r="BH228" s="48">
        <v>0</v>
      </c>
      <c r="BI228" s="49">
        <v>0</v>
      </c>
      <c r="BJ228" s="48">
        <v>34</v>
      </c>
      <c r="BK228" s="49">
        <v>91.89189189189189</v>
      </c>
      <c r="BL228" s="48">
        <v>37</v>
      </c>
    </row>
    <row r="229" spans="1:64" ht="15">
      <c r="A229" s="64" t="s">
        <v>325</v>
      </c>
      <c r="B229" s="64" t="s">
        <v>422</v>
      </c>
      <c r="C229" s="65" t="s">
        <v>4954</v>
      </c>
      <c r="D229" s="66">
        <v>3</v>
      </c>
      <c r="E229" s="67" t="s">
        <v>132</v>
      </c>
      <c r="F229" s="68">
        <v>35</v>
      </c>
      <c r="G229" s="65"/>
      <c r="H229" s="69"/>
      <c r="I229" s="70"/>
      <c r="J229" s="70"/>
      <c r="K229" s="34" t="s">
        <v>65</v>
      </c>
      <c r="L229" s="77">
        <v>229</v>
      </c>
      <c r="M229" s="77"/>
      <c r="N229" s="72"/>
      <c r="O229" s="79" t="s">
        <v>492</v>
      </c>
      <c r="P229" s="81">
        <v>43542.590219907404</v>
      </c>
      <c r="Q229" s="79" t="s">
        <v>592</v>
      </c>
      <c r="R229" s="79"/>
      <c r="S229" s="79"/>
      <c r="T229" s="79"/>
      <c r="U229" s="79"/>
      <c r="V229" s="83" t="s">
        <v>968</v>
      </c>
      <c r="W229" s="81">
        <v>43542.590219907404</v>
      </c>
      <c r="X229" s="83" t="s">
        <v>1144</v>
      </c>
      <c r="Y229" s="79"/>
      <c r="Z229" s="79"/>
      <c r="AA229" s="85" t="s">
        <v>1364</v>
      </c>
      <c r="AB229" s="79"/>
      <c r="AC229" s="79" t="b">
        <v>0</v>
      </c>
      <c r="AD229" s="79">
        <v>0</v>
      </c>
      <c r="AE229" s="85" t="s">
        <v>1477</v>
      </c>
      <c r="AF229" s="79" t="b">
        <v>0</v>
      </c>
      <c r="AG229" s="79" t="s">
        <v>1508</v>
      </c>
      <c r="AH229" s="79"/>
      <c r="AI229" s="85" t="s">
        <v>1477</v>
      </c>
      <c r="AJ229" s="79" t="b">
        <v>0</v>
      </c>
      <c r="AK229" s="79">
        <v>2</v>
      </c>
      <c r="AL229" s="85" t="s">
        <v>1365</v>
      </c>
      <c r="AM229" s="79" t="s">
        <v>1533</v>
      </c>
      <c r="AN229" s="79" t="b">
        <v>0</v>
      </c>
      <c r="AO229" s="85" t="s">
        <v>1365</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323</v>
      </c>
      <c r="B230" s="64" t="s">
        <v>422</v>
      </c>
      <c r="C230" s="65" t="s">
        <v>4954</v>
      </c>
      <c r="D230" s="66">
        <v>3</v>
      </c>
      <c r="E230" s="67" t="s">
        <v>132</v>
      </c>
      <c r="F230" s="68">
        <v>35</v>
      </c>
      <c r="G230" s="65"/>
      <c r="H230" s="69"/>
      <c r="I230" s="70"/>
      <c r="J230" s="70"/>
      <c r="K230" s="34" t="s">
        <v>65</v>
      </c>
      <c r="L230" s="77">
        <v>230</v>
      </c>
      <c r="M230" s="77"/>
      <c r="N230" s="72"/>
      <c r="O230" s="79" t="s">
        <v>492</v>
      </c>
      <c r="P230" s="81">
        <v>43542.558587962965</v>
      </c>
      <c r="Q230" s="79" t="s">
        <v>612</v>
      </c>
      <c r="R230" s="79"/>
      <c r="S230" s="79"/>
      <c r="T230" s="79" t="s">
        <v>797</v>
      </c>
      <c r="U230" s="79"/>
      <c r="V230" s="83" t="s">
        <v>966</v>
      </c>
      <c r="W230" s="81">
        <v>43542.558587962965</v>
      </c>
      <c r="X230" s="83" t="s">
        <v>1145</v>
      </c>
      <c r="Y230" s="79"/>
      <c r="Z230" s="79"/>
      <c r="AA230" s="85" t="s">
        <v>1365</v>
      </c>
      <c r="AB230" s="85" t="s">
        <v>1469</v>
      </c>
      <c r="AC230" s="79" t="b">
        <v>0</v>
      </c>
      <c r="AD230" s="79">
        <v>3</v>
      </c>
      <c r="AE230" s="85" t="s">
        <v>1500</v>
      </c>
      <c r="AF230" s="79" t="b">
        <v>0</v>
      </c>
      <c r="AG230" s="79" t="s">
        <v>1508</v>
      </c>
      <c r="AH230" s="79"/>
      <c r="AI230" s="85" t="s">
        <v>1477</v>
      </c>
      <c r="AJ230" s="79" t="b">
        <v>0</v>
      </c>
      <c r="AK230" s="79">
        <v>2</v>
      </c>
      <c r="AL230" s="85" t="s">
        <v>1477</v>
      </c>
      <c r="AM230" s="79" t="s">
        <v>1534</v>
      </c>
      <c r="AN230" s="79" t="b">
        <v>0</v>
      </c>
      <c r="AO230" s="85" t="s">
        <v>1469</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325</v>
      </c>
      <c r="B231" s="64" t="s">
        <v>423</v>
      </c>
      <c r="C231" s="65" t="s">
        <v>4954</v>
      </c>
      <c r="D231" s="66">
        <v>3</v>
      </c>
      <c r="E231" s="67" t="s">
        <v>132</v>
      </c>
      <c r="F231" s="68">
        <v>35</v>
      </c>
      <c r="G231" s="65"/>
      <c r="H231" s="69"/>
      <c r="I231" s="70"/>
      <c r="J231" s="70"/>
      <c r="K231" s="34" t="s">
        <v>65</v>
      </c>
      <c r="L231" s="77">
        <v>231</v>
      </c>
      <c r="M231" s="77"/>
      <c r="N231" s="72"/>
      <c r="O231" s="79" t="s">
        <v>492</v>
      </c>
      <c r="P231" s="81">
        <v>43542.590219907404</v>
      </c>
      <c r="Q231" s="79" t="s">
        <v>592</v>
      </c>
      <c r="R231" s="79"/>
      <c r="S231" s="79"/>
      <c r="T231" s="79"/>
      <c r="U231" s="79"/>
      <c r="V231" s="83" t="s">
        <v>968</v>
      </c>
      <c r="W231" s="81">
        <v>43542.590219907404</v>
      </c>
      <c r="X231" s="83" t="s">
        <v>1144</v>
      </c>
      <c r="Y231" s="79"/>
      <c r="Z231" s="79"/>
      <c r="AA231" s="85" t="s">
        <v>1364</v>
      </c>
      <c r="AB231" s="79"/>
      <c r="AC231" s="79" t="b">
        <v>0</v>
      </c>
      <c r="AD231" s="79">
        <v>0</v>
      </c>
      <c r="AE231" s="85" t="s">
        <v>1477</v>
      </c>
      <c r="AF231" s="79" t="b">
        <v>0</v>
      </c>
      <c r="AG231" s="79" t="s">
        <v>1508</v>
      </c>
      <c r="AH231" s="79"/>
      <c r="AI231" s="85" t="s">
        <v>1477</v>
      </c>
      <c r="AJ231" s="79" t="b">
        <v>0</v>
      </c>
      <c r="AK231" s="79">
        <v>2</v>
      </c>
      <c r="AL231" s="85" t="s">
        <v>1365</v>
      </c>
      <c r="AM231" s="79" t="s">
        <v>1533</v>
      </c>
      <c r="AN231" s="79" t="b">
        <v>0</v>
      </c>
      <c r="AO231" s="85" t="s">
        <v>1365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323</v>
      </c>
      <c r="B232" s="64" t="s">
        <v>423</v>
      </c>
      <c r="C232" s="65" t="s">
        <v>4954</v>
      </c>
      <c r="D232" s="66">
        <v>3</v>
      </c>
      <c r="E232" s="67" t="s">
        <v>132</v>
      </c>
      <c r="F232" s="68">
        <v>35</v>
      </c>
      <c r="G232" s="65"/>
      <c r="H232" s="69"/>
      <c r="I232" s="70"/>
      <c r="J232" s="70"/>
      <c r="K232" s="34" t="s">
        <v>65</v>
      </c>
      <c r="L232" s="77">
        <v>232</v>
      </c>
      <c r="M232" s="77"/>
      <c r="N232" s="72"/>
      <c r="O232" s="79" t="s">
        <v>492</v>
      </c>
      <c r="P232" s="81">
        <v>43542.558587962965</v>
      </c>
      <c r="Q232" s="79" t="s">
        <v>612</v>
      </c>
      <c r="R232" s="79"/>
      <c r="S232" s="79"/>
      <c r="T232" s="79" t="s">
        <v>797</v>
      </c>
      <c r="U232" s="79"/>
      <c r="V232" s="83" t="s">
        <v>966</v>
      </c>
      <c r="W232" s="81">
        <v>43542.558587962965</v>
      </c>
      <c r="X232" s="83" t="s">
        <v>1145</v>
      </c>
      <c r="Y232" s="79"/>
      <c r="Z232" s="79"/>
      <c r="AA232" s="85" t="s">
        <v>1365</v>
      </c>
      <c r="AB232" s="85" t="s">
        <v>1469</v>
      </c>
      <c r="AC232" s="79" t="b">
        <v>0</v>
      </c>
      <c r="AD232" s="79">
        <v>3</v>
      </c>
      <c r="AE232" s="85" t="s">
        <v>1500</v>
      </c>
      <c r="AF232" s="79" t="b">
        <v>0</v>
      </c>
      <c r="AG232" s="79" t="s">
        <v>1508</v>
      </c>
      <c r="AH232" s="79"/>
      <c r="AI232" s="85" t="s">
        <v>1477</v>
      </c>
      <c r="AJ232" s="79" t="b">
        <v>0</v>
      </c>
      <c r="AK232" s="79">
        <v>2</v>
      </c>
      <c r="AL232" s="85" t="s">
        <v>1477</v>
      </c>
      <c r="AM232" s="79" t="s">
        <v>1534</v>
      </c>
      <c r="AN232" s="79" t="b">
        <v>0</v>
      </c>
      <c r="AO232" s="85" t="s">
        <v>1469</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325</v>
      </c>
      <c r="B233" s="64" t="s">
        <v>424</v>
      </c>
      <c r="C233" s="65" t="s">
        <v>4954</v>
      </c>
      <c r="D233" s="66">
        <v>3</v>
      </c>
      <c r="E233" s="67" t="s">
        <v>132</v>
      </c>
      <c r="F233" s="68">
        <v>35</v>
      </c>
      <c r="G233" s="65"/>
      <c r="H233" s="69"/>
      <c r="I233" s="70"/>
      <c r="J233" s="70"/>
      <c r="K233" s="34" t="s">
        <v>65</v>
      </c>
      <c r="L233" s="77">
        <v>233</v>
      </c>
      <c r="M233" s="77"/>
      <c r="N233" s="72"/>
      <c r="O233" s="79" t="s">
        <v>492</v>
      </c>
      <c r="P233" s="81">
        <v>43542.590219907404</v>
      </c>
      <c r="Q233" s="79" t="s">
        <v>592</v>
      </c>
      <c r="R233" s="79"/>
      <c r="S233" s="79"/>
      <c r="T233" s="79"/>
      <c r="U233" s="79"/>
      <c r="V233" s="83" t="s">
        <v>968</v>
      </c>
      <c r="W233" s="81">
        <v>43542.590219907404</v>
      </c>
      <c r="X233" s="83" t="s">
        <v>1144</v>
      </c>
      <c r="Y233" s="79"/>
      <c r="Z233" s="79"/>
      <c r="AA233" s="85" t="s">
        <v>1364</v>
      </c>
      <c r="AB233" s="79"/>
      <c r="AC233" s="79" t="b">
        <v>0</v>
      </c>
      <c r="AD233" s="79">
        <v>0</v>
      </c>
      <c r="AE233" s="85" t="s">
        <v>1477</v>
      </c>
      <c r="AF233" s="79" t="b">
        <v>0</v>
      </c>
      <c r="AG233" s="79" t="s">
        <v>1508</v>
      </c>
      <c r="AH233" s="79"/>
      <c r="AI233" s="85" t="s">
        <v>1477</v>
      </c>
      <c r="AJ233" s="79" t="b">
        <v>0</v>
      </c>
      <c r="AK233" s="79">
        <v>2</v>
      </c>
      <c r="AL233" s="85" t="s">
        <v>1365</v>
      </c>
      <c r="AM233" s="79" t="s">
        <v>1533</v>
      </c>
      <c r="AN233" s="79" t="b">
        <v>0</v>
      </c>
      <c r="AO233" s="85" t="s">
        <v>1365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323</v>
      </c>
      <c r="B234" s="64" t="s">
        <v>424</v>
      </c>
      <c r="C234" s="65" t="s">
        <v>4954</v>
      </c>
      <c r="D234" s="66">
        <v>3</v>
      </c>
      <c r="E234" s="67" t="s">
        <v>132</v>
      </c>
      <c r="F234" s="68">
        <v>35</v>
      </c>
      <c r="G234" s="65"/>
      <c r="H234" s="69"/>
      <c r="I234" s="70"/>
      <c r="J234" s="70"/>
      <c r="K234" s="34" t="s">
        <v>65</v>
      </c>
      <c r="L234" s="77">
        <v>234</v>
      </c>
      <c r="M234" s="77"/>
      <c r="N234" s="72"/>
      <c r="O234" s="79" t="s">
        <v>492</v>
      </c>
      <c r="P234" s="81">
        <v>43542.558587962965</v>
      </c>
      <c r="Q234" s="79" t="s">
        <v>612</v>
      </c>
      <c r="R234" s="79"/>
      <c r="S234" s="79"/>
      <c r="T234" s="79" t="s">
        <v>797</v>
      </c>
      <c r="U234" s="79"/>
      <c r="V234" s="83" t="s">
        <v>966</v>
      </c>
      <c r="W234" s="81">
        <v>43542.558587962965</v>
      </c>
      <c r="X234" s="83" t="s">
        <v>1145</v>
      </c>
      <c r="Y234" s="79"/>
      <c r="Z234" s="79"/>
      <c r="AA234" s="85" t="s">
        <v>1365</v>
      </c>
      <c r="AB234" s="85" t="s">
        <v>1469</v>
      </c>
      <c r="AC234" s="79" t="b">
        <v>0</v>
      </c>
      <c r="AD234" s="79">
        <v>3</v>
      </c>
      <c r="AE234" s="85" t="s">
        <v>1500</v>
      </c>
      <c r="AF234" s="79" t="b">
        <v>0</v>
      </c>
      <c r="AG234" s="79" t="s">
        <v>1508</v>
      </c>
      <c r="AH234" s="79"/>
      <c r="AI234" s="85" t="s">
        <v>1477</v>
      </c>
      <c r="AJ234" s="79" t="b">
        <v>0</v>
      </c>
      <c r="AK234" s="79">
        <v>2</v>
      </c>
      <c r="AL234" s="85" t="s">
        <v>1477</v>
      </c>
      <c r="AM234" s="79" t="s">
        <v>1534</v>
      </c>
      <c r="AN234" s="79" t="b">
        <v>0</v>
      </c>
      <c r="AO234" s="85" t="s">
        <v>1469</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325</v>
      </c>
      <c r="B235" s="64" t="s">
        <v>425</v>
      </c>
      <c r="C235" s="65" t="s">
        <v>4954</v>
      </c>
      <c r="D235" s="66">
        <v>3</v>
      </c>
      <c r="E235" s="67" t="s">
        <v>132</v>
      </c>
      <c r="F235" s="68">
        <v>35</v>
      </c>
      <c r="G235" s="65"/>
      <c r="H235" s="69"/>
      <c r="I235" s="70"/>
      <c r="J235" s="70"/>
      <c r="K235" s="34" t="s">
        <v>65</v>
      </c>
      <c r="L235" s="77">
        <v>235</v>
      </c>
      <c r="M235" s="77"/>
      <c r="N235" s="72"/>
      <c r="O235" s="79" t="s">
        <v>492</v>
      </c>
      <c r="P235" s="81">
        <v>43542.590219907404</v>
      </c>
      <c r="Q235" s="79" t="s">
        <v>592</v>
      </c>
      <c r="R235" s="79"/>
      <c r="S235" s="79"/>
      <c r="T235" s="79"/>
      <c r="U235" s="79"/>
      <c r="V235" s="83" t="s">
        <v>968</v>
      </c>
      <c r="W235" s="81">
        <v>43542.590219907404</v>
      </c>
      <c r="X235" s="83" t="s">
        <v>1144</v>
      </c>
      <c r="Y235" s="79"/>
      <c r="Z235" s="79"/>
      <c r="AA235" s="85" t="s">
        <v>1364</v>
      </c>
      <c r="AB235" s="79"/>
      <c r="AC235" s="79" t="b">
        <v>0</v>
      </c>
      <c r="AD235" s="79">
        <v>0</v>
      </c>
      <c r="AE235" s="85" t="s">
        <v>1477</v>
      </c>
      <c r="AF235" s="79" t="b">
        <v>0</v>
      </c>
      <c r="AG235" s="79" t="s">
        <v>1508</v>
      </c>
      <c r="AH235" s="79"/>
      <c r="AI235" s="85" t="s">
        <v>1477</v>
      </c>
      <c r="AJ235" s="79" t="b">
        <v>0</v>
      </c>
      <c r="AK235" s="79">
        <v>2</v>
      </c>
      <c r="AL235" s="85" t="s">
        <v>1365</v>
      </c>
      <c r="AM235" s="79" t="s">
        <v>1533</v>
      </c>
      <c r="AN235" s="79" t="b">
        <v>0</v>
      </c>
      <c r="AO235" s="85" t="s">
        <v>1365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323</v>
      </c>
      <c r="B236" s="64" t="s">
        <v>425</v>
      </c>
      <c r="C236" s="65" t="s">
        <v>4954</v>
      </c>
      <c r="D236" s="66">
        <v>3</v>
      </c>
      <c r="E236" s="67" t="s">
        <v>132</v>
      </c>
      <c r="F236" s="68">
        <v>35</v>
      </c>
      <c r="G236" s="65"/>
      <c r="H236" s="69"/>
      <c r="I236" s="70"/>
      <c r="J236" s="70"/>
      <c r="K236" s="34" t="s">
        <v>65</v>
      </c>
      <c r="L236" s="77">
        <v>236</v>
      </c>
      <c r="M236" s="77"/>
      <c r="N236" s="72"/>
      <c r="O236" s="79" t="s">
        <v>492</v>
      </c>
      <c r="P236" s="81">
        <v>43542.558587962965</v>
      </c>
      <c r="Q236" s="79" t="s">
        <v>612</v>
      </c>
      <c r="R236" s="79"/>
      <c r="S236" s="79"/>
      <c r="T236" s="79" t="s">
        <v>797</v>
      </c>
      <c r="U236" s="79"/>
      <c r="V236" s="83" t="s">
        <v>966</v>
      </c>
      <c r="W236" s="81">
        <v>43542.558587962965</v>
      </c>
      <c r="X236" s="83" t="s">
        <v>1145</v>
      </c>
      <c r="Y236" s="79"/>
      <c r="Z236" s="79"/>
      <c r="AA236" s="85" t="s">
        <v>1365</v>
      </c>
      <c r="AB236" s="85" t="s">
        <v>1469</v>
      </c>
      <c r="AC236" s="79" t="b">
        <v>0</v>
      </c>
      <c r="AD236" s="79">
        <v>3</v>
      </c>
      <c r="AE236" s="85" t="s">
        <v>1500</v>
      </c>
      <c r="AF236" s="79" t="b">
        <v>0</v>
      </c>
      <c r="AG236" s="79" t="s">
        <v>1508</v>
      </c>
      <c r="AH236" s="79"/>
      <c r="AI236" s="85" t="s">
        <v>1477</v>
      </c>
      <c r="AJ236" s="79" t="b">
        <v>0</v>
      </c>
      <c r="AK236" s="79">
        <v>2</v>
      </c>
      <c r="AL236" s="85" t="s">
        <v>1477</v>
      </c>
      <c r="AM236" s="79" t="s">
        <v>1534</v>
      </c>
      <c r="AN236" s="79" t="b">
        <v>0</v>
      </c>
      <c r="AO236" s="85" t="s">
        <v>1469</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325</v>
      </c>
      <c r="B237" s="64" t="s">
        <v>428</v>
      </c>
      <c r="C237" s="65" t="s">
        <v>4955</v>
      </c>
      <c r="D237" s="66">
        <v>5.333333333333334</v>
      </c>
      <c r="E237" s="67" t="s">
        <v>136</v>
      </c>
      <c r="F237" s="68">
        <v>27.333333333333332</v>
      </c>
      <c r="G237" s="65"/>
      <c r="H237" s="69"/>
      <c r="I237" s="70"/>
      <c r="J237" s="70"/>
      <c r="K237" s="34" t="s">
        <v>65</v>
      </c>
      <c r="L237" s="77">
        <v>237</v>
      </c>
      <c r="M237" s="77"/>
      <c r="N237" s="72"/>
      <c r="O237" s="79" t="s">
        <v>492</v>
      </c>
      <c r="P237" s="81">
        <v>43535.295694444445</v>
      </c>
      <c r="Q237" s="79" t="s">
        <v>604</v>
      </c>
      <c r="R237" s="79"/>
      <c r="S237" s="79"/>
      <c r="T237" s="79"/>
      <c r="U237" s="79"/>
      <c r="V237" s="83" t="s">
        <v>968</v>
      </c>
      <c r="W237" s="81">
        <v>43535.295694444445</v>
      </c>
      <c r="X237" s="83" t="s">
        <v>1135</v>
      </c>
      <c r="Y237" s="79"/>
      <c r="Z237" s="79"/>
      <c r="AA237" s="85" t="s">
        <v>1355</v>
      </c>
      <c r="AB237" s="79"/>
      <c r="AC237" s="79" t="b">
        <v>0</v>
      </c>
      <c r="AD237" s="79">
        <v>0</v>
      </c>
      <c r="AE237" s="85" t="s">
        <v>1477</v>
      </c>
      <c r="AF237" s="79" t="b">
        <v>0</v>
      </c>
      <c r="AG237" s="79" t="s">
        <v>1508</v>
      </c>
      <c r="AH237" s="79"/>
      <c r="AI237" s="85" t="s">
        <v>1477</v>
      </c>
      <c r="AJ237" s="79" t="b">
        <v>0</v>
      </c>
      <c r="AK237" s="79">
        <v>2</v>
      </c>
      <c r="AL237" s="85" t="s">
        <v>1356</v>
      </c>
      <c r="AM237" s="79" t="s">
        <v>1533</v>
      </c>
      <c r="AN237" s="79" t="b">
        <v>0</v>
      </c>
      <c r="AO237" s="85" t="s">
        <v>1356</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325</v>
      </c>
      <c r="B238" s="64" t="s">
        <v>323</v>
      </c>
      <c r="C238" s="65" t="s">
        <v>4957</v>
      </c>
      <c r="D238" s="66">
        <v>7.666666666666667</v>
      </c>
      <c r="E238" s="67" t="s">
        <v>136</v>
      </c>
      <c r="F238" s="68">
        <v>19.666666666666664</v>
      </c>
      <c r="G238" s="65"/>
      <c r="H238" s="69"/>
      <c r="I238" s="70"/>
      <c r="J238" s="70"/>
      <c r="K238" s="34" t="s">
        <v>66</v>
      </c>
      <c r="L238" s="77">
        <v>238</v>
      </c>
      <c r="M238" s="77"/>
      <c r="N238" s="72"/>
      <c r="O238" s="79" t="s">
        <v>492</v>
      </c>
      <c r="P238" s="81">
        <v>43535.295694444445</v>
      </c>
      <c r="Q238" s="79" t="s">
        <v>604</v>
      </c>
      <c r="R238" s="79"/>
      <c r="S238" s="79"/>
      <c r="T238" s="79"/>
      <c r="U238" s="79"/>
      <c r="V238" s="83" t="s">
        <v>968</v>
      </c>
      <c r="W238" s="81">
        <v>43535.295694444445</v>
      </c>
      <c r="X238" s="83" t="s">
        <v>1135</v>
      </c>
      <c r="Y238" s="79"/>
      <c r="Z238" s="79"/>
      <c r="AA238" s="85" t="s">
        <v>1355</v>
      </c>
      <c r="AB238" s="79"/>
      <c r="AC238" s="79" t="b">
        <v>0</v>
      </c>
      <c r="AD238" s="79">
        <v>0</v>
      </c>
      <c r="AE238" s="85" t="s">
        <v>1477</v>
      </c>
      <c r="AF238" s="79" t="b">
        <v>0</v>
      </c>
      <c r="AG238" s="79" t="s">
        <v>1508</v>
      </c>
      <c r="AH238" s="79"/>
      <c r="AI238" s="85" t="s">
        <v>1477</v>
      </c>
      <c r="AJ238" s="79" t="b">
        <v>0</v>
      </c>
      <c r="AK238" s="79">
        <v>2</v>
      </c>
      <c r="AL238" s="85" t="s">
        <v>1356</v>
      </c>
      <c r="AM238" s="79" t="s">
        <v>1533</v>
      </c>
      <c r="AN238" s="79" t="b">
        <v>0</v>
      </c>
      <c r="AO238" s="85" t="s">
        <v>1356</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325</v>
      </c>
      <c r="B239" s="64" t="s">
        <v>323</v>
      </c>
      <c r="C239" s="65" t="s">
        <v>4957</v>
      </c>
      <c r="D239" s="66">
        <v>7.666666666666667</v>
      </c>
      <c r="E239" s="67" t="s">
        <v>136</v>
      </c>
      <c r="F239" s="68">
        <v>19.666666666666664</v>
      </c>
      <c r="G239" s="65"/>
      <c r="H239" s="69"/>
      <c r="I239" s="70"/>
      <c r="J239" s="70"/>
      <c r="K239" s="34" t="s">
        <v>66</v>
      </c>
      <c r="L239" s="77">
        <v>239</v>
      </c>
      <c r="M239" s="77"/>
      <c r="N239" s="72"/>
      <c r="O239" s="79" t="s">
        <v>492</v>
      </c>
      <c r="P239" s="81">
        <v>43538.44826388889</v>
      </c>
      <c r="Q239" s="79" t="s">
        <v>609</v>
      </c>
      <c r="R239" s="79"/>
      <c r="S239" s="79"/>
      <c r="T239" s="79"/>
      <c r="U239" s="79"/>
      <c r="V239" s="83" t="s">
        <v>968</v>
      </c>
      <c r="W239" s="81">
        <v>43538.44826388889</v>
      </c>
      <c r="X239" s="83" t="s">
        <v>1141</v>
      </c>
      <c r="Y239" s="79"/>
      <c r="Z239" s="79"/>
      <c r="AA239" s="85" t="s">
        <v>1361</v>
      </c>
      <c r="AB239" s="79"/>
      <c r="AC239" s="79" t="b">
        <v>0</v>
      </c>
      <c r="AD239" s="79">
        <v>0</v>
      </c>
      <c r="AE239" s="85" t="s">
        <v>1477</v>
      </c>
      <c r="AF239" s="79" t="b">
        <v>0</v>
      </c>
      <c r="AG239" s="79" t="s">
        <v>1508</v>
      </c>
      <c r="AH239" s="79"/>
      <c r="AI239" s="85" t="s">
        <v>1477</v>
      </c>
      <c r="AJ239" s="79" t="b">
        <v>0</v>
      </c>
      <c r="AK239" s="79">
        <v>2</v>
      </c>
      <c r="AL239" s="85" t="s">
        <v>1359</v>
      </c>
      <c r="AM239" s="79" t="s">
        <v>1533</v>
      </c>
      <c r="AN239" s="79" t="b">
        <v>0</v>
      </c>
      <c r="AO239" s="85" t="s">
        <v>1359</v>
      </c>
      <c r="AP239" s="79" t="s">
        <v>176</v>
      </c>
      <c r="AQ239" s="79">
        <v>0</v>
      </c>
      <c r="AR239" s="79">
        <v>0</v>
      </c>
      <c r="AS239" s="79"/>
      <c r="AT239" s="79"/>
      <c r="AU239" s="79"/>
      <c r="AV239" s="79"/>
      <c r="AW239" s="79"/>
      <c r="AX239" s="79"/>
      <c r="AY239" s="79"/>
      <c r="AZ239" s="79"/>
      <c r="BA239">
        <v>3</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325</v>
      </c>
      <c r="B240" s="64" t="s">
        <v>426</v>
      </c>
      <c r="C240" s="65" t="s">
        <v>4954</v>
      </c>
      <c r="D240" s="66">
        <v>3</v>
      </c>
      <c r="E240" s="67" t="s">
        <v>132</v>
      </c>
      <c r="F240" s="68">
        <v>35</v>
      </c>
      <c r="G240" s="65"/>
      <c r="H240" s="69"/>
      <c r="I240" s="70"/>
      <c r="J240" s="70"/>
      <c r="K240" s="34" t="s">
        <v>65</v>
      </c>
      <c r="L240" s="77">
        <v>240</v>
      </c>
      <c r="M240" s="77"/>
      <c r="N240" s="72"/>
      <c r="O240" s="79" t="s">
        <v>492</v>
      </c>
      <c r="P240" s="81">
        <v>43542.590219907404</v>
      </c>
      <c r="Q240" s="79" t="s">
        <v>592</v>
      </c>
      <c r="R240" s="79"/>
      <c r="S240" s="79"/>
      <c r="T240" s="79"/>
      <c r="U240" s="79"/>
      <c r="V240" s="83" t="s">
        <v>968</v>
      </c>
      <c r="W240" s="81">
        <v>43542.590219907404</v>
      </c>
      <c r="X240" s="83" t="s">
        <v>1144</v>
      </c>
      <c r="Y240" s="79"/>
      <c r="Z240" s="79"/>
      <c r="AA240" s="85" t="s">
        <v>1364</v>
      </c>
      <c r="AB240" s="79"/>
      <c r="AC240" s="79" t="b">
        <v>0</v>
      </c>
      <c r="AD240" s="79">
        <v>0</v>
      </c>
      <c r="AE240" s="85" t="s">
        <v>1477</v>
      </c>
      <c r="AF240" s="79" t="b">
        <v>0</v>
      </c>
      <c r="AG240" s="79" t="s">
        <v>1508</v>
      </c>
      <c r="AH240" s="79"/>
      <c r="AI240" s="85" t="s">
        <v>1477</v>
      </c>
      <c r="AJ240" s="79" t="b">
        <v>0</v>
      </c>
      <c r="AK240" s="79">
        <v>2</v>
      </c>
      <c r="AL240" s="85" t="s">
        <v>1365</v>
      </c>
      <c r="AM240" s="79" t="s">
        <v>1533</v>
      </c>
      <c r="AN240" s="79" t="b">
        <v>0</v>
      </c>
      <c r="AO240" s="85" t="s">
        <v>1365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325</v>
      </c>
      <c r="B241" s="64" t="s">
        <v>427</v>
      </c>
      <c r="C241" s="65" t="s">
        <v>4954</v>
      </c>
      <c r="D241" s="66">
        <v>3</v>
      </c>
      <c r="E241" s="67" t="s">
        <v>132</v>
      </c>
      <c r="F241" s="68">
        <v>35</v>
      </c>
      <c r="G241" s="65"/>
      <c r="H241" s="69"/>
      <c r="I241" s="70"/>
      <c r="J241" s="70"/>
      <c r="K241" s="34" t="s">
        <v>65</v>
      </c>
      <c r="L241" s="77">
        <v>241</v>
      </c>
      <c r="M241" s="77"/>
      <c r="N241" s="72"/>
      <c r="O241" s="79" t="s">
        <v>492</v>
      </c>
      <c r="P241" s="81">
        <v>43542.590219907404</v>
      </c>
      <c r="Q241" s="79" t="s">
        <v>592</v>
      </c>
      <c r="R241" s="79"/>
      <c r="S241" s="79"/>
      <c r="T241" s="79"/>
      <c r="U241" s="79"/>
      <c r="V241" s="83" t="s">
        <v>968</v>
      </c>
      <c r="W241" s="81">
        <v>43542.590219907404</v>
      </c>
      <c r="X241" s="83" t="s">
        <v>1144</v>
      </c>
      <c r="Y241" s="79"/>
      <c r="Z241" s="79"/>
      <c r="AA241" s="85" t="s">
        <v>1364</v>
      </c>
      <c r="AB241" s="79"/>
      <c r="AC241" s="79" t="b">
        <v>0</v>
      </c>
      <c r="AD241" s="79">
        <v>0</v>
      </c>
      <c r="AE241" s="85" t="s">
        <v>1477</v>
      </c>
      <c r="AF241" s="79" t="b">
        <v>0</v>
      </c>
      <c r="AG241" s="79" t="s">
        <v>1508</v>
      </c>
      <c r="AH241" s="79"/>
      <c r="AI241" s="85" t="s">
        <v>1477</v>
      </c>
      <c r="AJ241" s="79" t="b">
        <v>0</v>
      </c>
      <c r="AK241" s="79">
        <v>2</v>
      </c>
      <c r="AL241" s="85" t="s">
        <v>1365</v>
      </c>
      <c r="AM241" s="79" t="s">
        <v>1533</v>
      </c>
      <c r="AN241" s="79" t="b">
        <v>0</v>
      </c>
      <c r="AO241" s="85" t="s">
        <v>1365</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325</v>
      </c>
      <c r="B242" s="64" t="s">
        <v>428</v>
      </c>
      <c r="C242" s="65" t="s">
        <v>4955</v>
      </c>
      <c r="D242" s="66">
        <v>5.333333333333334</v>
      </c>
      <c r="E242" s="67" t="s">
        <v>136</v>
      </c>
      <c r="F242" s="68">
        <v>27.333333333333332</v>
      </c>
      <c r="G242" s="65"/>
      <c r="H242" s="69"/>
      <c r="I242" s="70"/>
      <c r="J242" s="70"/>
      <c r="K242" s="34" t="s">
        <v>65</v>
      </c>
      <c r="L242" s="77">
        <v>242</v>
      </c>
      <c r="M242" s="77"/>
      <c r="N242" s="72"/>
      <c r="O242" s="79" t="s">
        <v>492</v>
      </c>
      <c r="P242" s="81">
        <v>43542.590219907404</v>
      </c>
      <c r="Q242" s="79" t="s">
        <v>592</v>
      </c>
      <c r="R242" s="79"/>
      <c r="S242" s="79"/>
      <c r="T242" s="79"/>
      <c r="U242" s="79"/>
      <c r="V242" s="83" t="s">
        <v>968</v>
      </c>
      <c r="W242" s="81">
        <v>43542.590219907404</v>
      </c>
      <c r="X242" s="83" t="s">
        <v>1144</v>
      </c>
      <c r="Y242" s="79"/>
      <c r="Z242" s="79"/>
      <c r="AA242" s="85" t="s">
        <v>1364</v>
      </c>
      <c r="AB242" s="79"/>
      <c r="AC242" s="79" t="b">
        <v>0</v>
      </c>
      <c r="AD242" s="79">
        <v>0</v>
      </c>
      <c r="AE242" s="85" t="s">
        <v>1477</v>
      </c>
      <c r="AF242" s="79" t="b">
        <v>0</v>
      </c>
      <c r="AG242" s="79" t="s">
        <v>1508</v>
      </c>
      <c r="AH242" s="79"/>
      <c r="AI242" s="85" t="s">
        <v>1477</v>
      </c>
      <c r="AJ242" s="79" t="b">
        <v>0</v>
      </c>
      <c r="AK242" s="79">
        <v>2</v>
      </c>
      <c r="AL242" s="85" t="s">
        <v>1365</v>
      </c>
      <c r="AM242" s="79" t="s">
        <v>1533</v>
      </c>
      <c r="AN242" s="79" t="b">
        <v>0</v>
      </c>
      <c r="AO242" s="85" t="s">
        <v>1365</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14</v>
      </c>
      <c r="BK242" s="49">
        <v>100</v>
      </c>
      <c r="BL242" s="48">
        <v>14</v>
      </c>
    </row>
    <row r="243" spans="1:64" ht="15">
      <c r="A243" s="64" t="s">
        <v>325</v>
      </c>
      <c r="B243" s="64" t="s">
        <v>323</v>
      </c>
      <c r="C243" s="65" t="s">
        <v>4957</v>
      </c>
      <c r="D243" s="66">
        <v>7.666666666666667</v>
      </c>
      <c r="E243" s="67" t="s">
        <v>136</v>
      </c>
      <c r="F243" s="68">
        <v>19.666666666666664</v>
      </c>
      <c r="G243" s="65"/>
      <c r="H243" s="69"/>
      <c r="I243" s="70"/>
      <c r="J243" s="70"/>
      <c r="K243" s="34" t="s">
        <v>66</v>
      </c>
      <c r="L243" s="77">
        <v>243</v>
      </c>
      <c r="M243" s="77"/>
      <c r="N243" s="72"/>
      <c r="O243" s="79" t="s">
        <v>492</v>
      </c>
      <c r="P243" s="81">
        <v>43542.590219907404</v>
      </c>
      <c r="Q243" s="79" t="s">
        <v>592</v>
      </c>
      <c r="R243" s="79"/>
      <c r="S243" s="79"/>
      <c r="T243" s="79"/>
      <c r="U243" s="79"/>
      <c r="V243" s="83" t="s">
        <v>968</v>
      </c>
      <c r="W243" s="81">
        <v>43542.590219907404</v>
      </c>
      <c r="X243" s="83" t="s">
        <v>1144</v>
      </c>
      <c r="Y243" s="79"/>
      <c r="Z243" s="79"/>
      <c r="AA243" s="85" t="s">
        <v>1364</v>
      </c>
      <c r="AB243" s="79"/>
      <c r="AC243" s="79" t="b">
        <v>0</v>
      </c>
      <c r="AD243" s="79">
        <v>0</v>
      </c>
      <c r="AE243" s="85" t="s">
        <v>1477</v>
      </c>
      <c r="AF243" s="79" t="b">
        <v>0</v>
      </c>
      <c r="AG243" s="79" t="s">
        <v>1508</v>
      </c>
      <c r="AH243" s="79"/>
      <c r="AI243" s="85" t="s">
        <v>1477</v>
      </c>
      <c r="AJ243" s="79" t="b">
        <v>0</v>
      </c>
      <c r="AK243" s="79">
        <v>2</v>
      </c>
      <c r="AL243" s="85" t="s">
        <v>1365</v>
      </c>
      <c r="AM243" s="79" t="s">
        <v>1533</v>
      </c>
      <c r="AN243" s="79" t="b">
        <v>0</v>
      </c>
      <c r="AO243" s="85" t="s">
        <v>1365</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323</v>
      </c>
      <c r="B244" s="64" t="s">
        <v>325</v>
      </c>
      <c r="C244" s="65" t="s">
        <v>4957</v>
      </c>
      <c r="D244" s="66">
        <v>7.666666666666667</v>
      </c>
      <c r="E244" s="67" t="s">
        <v>136</v>
      </c>
      <c r="F244" s="68">
        <v>19.666666666666664</v>
      </c>
      <c r="G244" s="65"/>
      <c r="H244" s="69"/>
      <c r="I244" s="70"/>
      <c r="J244" s="70"/>
      <c r="K244" s="34" t="s">
        <v>66</v>
      </c>
      <c r="L244" s="77">
        <v>244</v>
      </c>
      <c r="M244" s="77"/>
      <c r="N244" s="72"/>
      <c r="O244" s="79" t="s">
        <v>492</v>
      </c>
      <c r="P244" s="81">
        <v>43538.42003472222</v>
      </c>
      <c r="Q244" s="79" t="s">
        <v>608</v>
      </c>
      <c r="R244" s="79"/>
      <c r="S244" s="79"/>
      <c r="T244" s="79" t="s">
        <v>794</v>
      </c>
      <c r="U244" s="79"/>
      <c r="V244" s="83" t="s">
        <v>966</v>
      </c>
      <c r="W244" s="81">
        <v>43538.42003472222</v>
      </c>
      <c r="X244" s="83" t="s">
        <v>1139</v>
      </c>
      <c r="Y244" s="79"/>
      <c r="Z244" s="79"/>
      <c r="AA244" s="85" t="s">
        <v>1359</v>
      </c>
      <c r="AB244" s="85" t="s">
        <v>1466</v>
      </c>
      <c r="AC244" s="79" t="b">
        <v>0</v>
      </c>
      <c r="AD244" s="79">
        <v>2</v>
      </c>
      <c r="AE244" s="85" t="s">
        <v>1497</v>
      </c>
      <c r="AF244" s="79" t="b">
        <v>0</v>
      </c>
      <c r="AG244" s="79" t="s">
        <v>1508</v>
      </c>
      <c r="AH244" s="79"/>
      <c r="AI244" s="85" t="s">
        <v>1477</v>
      </c>
      <c r="AJ244" s="79" t="b">
        <v>0</v>
      </c>
      <c r="AK244" s="79">
        <v>2</v>
      </c>
      <c r="AL244" s="85" t="s">
        <v>1477</v>
      </c>
      <c r="AM244" s="79" t="s">
        <v>1534</v>
      </c>
      <c r="AN244" s="79" t="b">
        <v>0</v>
      </c>
      <c r="AO244" s="85" t="s">
        <v>1466</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323</v>
      </c>
      <c r="B245" s="64" t="s">
        <v>325</v>
      </c>
      <c r="C245" s="65" t="s">
        <v>4957</v>
      </c>
      <c r="D245" s="66">
        <v>7.666666666666667</v>
      </c>
      <c r="E245" s="67" t="s">
        <v>136</v>
      </c>
      <c r="F245" s="68">
        <v>19.666666666666664</v>
      </c>
      <c r="G245" s="65"/>
      <c r="H245" s="69"/>
      <c r="I245" s="70"/>
      <c r="J245" s="70"/>
      <c r="K245" s="34" t="s">
        <v>66</v>
      </c>
      <c r="L245" s="77">
        <v>245</v>
      </c>
      <c r="M245" s="77"/>
      <c r="N245" s="72"/>
      <c r="O245" s="79" t="s">
        <v>492</v>
      </c>
      <c r="P245" s="81">
        <v>43541.81395833333</v>
      </c>
      <c r="Q245" s="79" t="s">
        <v>611</v>
      </c>
      <c r="R245" s="79"/>
      <c r="S245" s="79"/>
      <c r="T245" s="79" t="s">
        <v>796</v>
      </c>
      <c r="U245" s="79"/>
      <c r="V245" s="83" t="s">
        <v>966</v>
      </c>
      <c r="W245" s="81">
        <v>43541.81395833333</v>
      </c>
      <c r="X245" s="83" t="s">
        <v>1143</v>
      </c>
      <c r="Y245" s="79"/>
      <c r="Z245" s="79"/>
      <c r="AA245" s="85" t="s">
        <v>1363</v>
      </c>
      <c r="AB245" s="85" t="s">
        <v>1468</v>
      </c>
      <c r="AC245" s="79" t="b">
        <v>0</v>
      </c>
      <c r="AD245" s="79">
        <v>3</v>
      </c>
      <c r="AE245" s="85" t="s">
        <v>1499</v>
      </c>
      <c r="AF245" s="79" t="b">
        <v>0</v>
      </c>
      <c r="AG245" s="79" t="s">
        <v>1508</v>
      </c>
      <c r="AH245" s="79"/>
      <c r="AI245" s="85" t="s">
        <v>1477</v>
      </c>
      <c r="AJ245" s="79" t="b">
        <v>0</v>
      </c>
      <c r="AK245" s="79">
        <v>1</v>
      </c>
      <c r="AL245" s="85" t="s">
        <v>1477</v>
      </c>
      <c r="AM245" s="79" t="s">
        <v>1534</v>
      </c>
      <c r="AN245" s="79" t="b">
        <v>0</v>
      </c>
      <c r="AO245" s="85" t="s">
        <v>1468</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323</v>
      </c>
      <c r="B246" s="64" t="s">
        <v>325</v>
      </c>
      <c r="C246" s="65" t="s">
        <v>4957</v>
      </c>
      <c r="D246" s="66">
        <v>7.666666666666667</v>
      </c>
      <c r="E246" s="67" t="s">
        <v>136</v>
      </c>
      <c r="F246" s="68">
        <v>19.666666666666664</v>
      </c>
      <c r="G246" s="65"/>
      <c r="H246" s="69"/>
      <c r="I246" s="70"/>
      <c r="J246" s="70"/>
      <c r="K246" s="34" t="s">
        <v>66</v>
      </c>
      <c r="L246" s="77">
        <v>246</v>
      </c>
      <c r="M246" s="77"/>
      <c r="N246" s="72"/>
      <c r="O246" s="79" t="s">
        <v>492</v>
      </c>
      <c r="P246" s="81">
        <v>43542.558587962965</v>
      </c>
      <c r="Q246" s="79" t="s">
        <v>612</v>
      </c>
      <c r="R246" s="79"/>
      <c r="S246" s="79"/>
      <c r="T246" s="79" t="s">
        <v>797</v>
      </c>
      <c r="U246" s="79"/>
      <c r="V246" s="83" t="s">
        <v>966</v>
      </c>
      <c r="W246" s="81">
        <v>43542.558587962965</v>
      </c>
      <c r="X246" s="83" t="s">
        <v>1145</v>
      </c>
      <c r="Y246" s="79"/>
      <c r="Z246" s="79"/>
      <c r="AA246" s="85" t="s">
        <v>1365</v>
      </c>
      <c r="AB246" s="85" t="s">
        <v>1469</v>
      </c>
      <c r="AC246" s="79" t="b">
        <v>0</v>
      </c>
      <c r="AD246" s="79">
        <v>3</v>
      </c>
      <c r="AE246" s="85" t="s">
        <v>1500</v>
      </c>
      <c r="AF246" s="79" t="b">
        <v>0</v>
      </c>
      <c r="AG246" s="79" t="s">
        <v>1508</v>
      </c>
      <c r="AH246" s="79"/>
      <c r="AI246" s="85" t="s">
        <v>1477</v>
      </c>
      <c r="AJ246" s="79" t="b">
        <v>0</v>
      </c>
      <c r="AK246" s="79">
        <v>2</v>
      </c>
      <c r="AL246" s="85" t="s">
        <v>1477</v>
      </c>
      <c r="AM246" s="79" t="s">
        <v>1534</v>
      </c>
      <c r="AN246" s="79" t="b">
        <v>0</v>
      </c>
      <c r="AO246" s="85" t="s">
        <v>1469</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323</v>
      </c>
      <c r="B247" s="64" t="s">
        <v>426</v>
      </c>
      <c r="C247" s="65" t="s">
        <v>4954</v>
      </c>
      <c r="D247" s="66">
        <v>3</v>
      </c>
      <c r="E247" s="67" t="s">
        <v>132</v>
      </c>
      <c r="F247" s="68">
        <v>35</v>
      </c>
      <c r="G247" s="65"/>
      <c r="H247" s="69"/>
      <c r="I247" s="70"/>
      <c r="J247" s="70"/>
      <c r="K247" s="34" t="s">
        <v>65</v>
      </c>
      <c r="L247" s="77">
        <v>247</v>
      </c>
      <c r="M247" s="77"/>
      <c r="N247" s="72"/>
      <c r="O247" s="79" t="s">
        <v>492</v>
      </c>
      <c r="P247" s="81">
        <v>43542.558587962965</v>
      </c>
      <c r="Q247" s="79" t="s">
        <v>612</v>
      </c>
      <c r="R247" s="79"/>
      <c r="S247" s="79"/>
      <c r="T247" s="79" t="s">
        <v>797</v>
      </c>
      <c r="U247" s="79"/>
      <c r="V247" s="83" t="s">
        <v>966</v>
      </c>
      <c r="W247" s="81">
        <v>43542.558587962965</v>
      </c>
      <c r="X247" s="83" t="s">
        <v>1145</v>
      </c>
      <c r="Y247" s="79"/>
      <c r="Z247" s="79"/>
      <c r="AA247" s="85" t="s">
        <v>1365</v>
      </c>
      <c r="AB247" s="85" t="s">
        <v>1469</v>
      </c>
      <c r="AC247" s="79" t="b">
        <v>0</v>
      </c>
      <c r="AD247" s="79">
        <v>3</v>
      </c>
      <c r="AE247" s="85" t="s">
        <v>1500</v>
      </c>
      <c r="AF247" s="79" t="b">
        <v>0</v>
      </c>
      <c r="AG247" s="79" t="s">
        <v>1508</v>
      </c>
      <c r="AH247" s="79"/>
      <c r="AI247" s="85" t="s">
        <v>1477</v>
      </c>
      <c r="AJ247" s="79" t="b">
        <v>0</v>
      </c>
      <c r="AK247" s="79">
        <v>2</v>
      </c>
      <c r="AL247" s="85" t="s">
        <v>1477</v>
      </c>
      <c r="AM247" s="79" t="s">
        <v>1534</v>
      </c>
      <c r="AN247" s="79" t="b">
        <v>0</v>
      </c>
      <c r="AO247" s="85" t="s">
        <v>1469</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323</v>
      </c>
      <c r="B248" s="64" t="s">
        <v>427</v>
      </c>
      <c r="C248" s="65" t="s">
        <v>4954</v>
      </c>
      <c r="D248" s="66">
        <v>3</v>
      </c>
      <c r="E248" s="67" t="s">
        <v>132</v>
      </c>
      <c r="F248" s="68">
        <v>35</v>
      </c>
      <c r="G248" s="65"/>
      <c r="H248" s="69"/>
      <c r="I248" s="70"/>
      <c r="J248" s="70"/>
      <c r="K248" s="34" t="s">
        <v>65</v>
      </c>
      <c r="L248" s="77">
        <v>248</v>
      </c>
      <c r="M248" s="77"/>
      <c r="N248" s="72"/>
      <c r="O248" s="79" t="s">
        <v>492</v>
      </c>
      <c r="P248" s="81">
        <v>43542.558587962965</v>
      </c>
      <c r="Q248" s="79" t="s">
        <v>612</v>
      </c>
      <c r="R248" s="79"/>
      <c r="S248" s="79"/>
      <c r="T248" s="79" t="s">
        <v>797</v>
      </c>
      <c r="U248" s="79"/>
      <c r="V248" s="83" t="s">
        <v>966</v>
      </c>
      <c r="W248" s="81">
        <v>43542.558587962965</v>
      </c>
      <c r="X248" s="83" t="s">
        <v>1145</v>
      </c>
      <c r="Y248" s="79"/>
      <c r="Z248" s="79"/>
      <c r="AA248" s="85" t="s">
        <v>1365</v>
      </c>
      <c r="AB248" s="85" t="s">
        <v>1469</v>
      </c>
      <c r="AC248" s="79" t="b">
        <v>0</v>
      </c>
      <c r="AD248" s="79">
        <v>3</v>
      </c>
      <c r="AE248" s="85" t="s">
        <v>1500</v>
      </c>
      <c r="AF248" s="79" t="b">
        <v>0</v>
      </c>
      <c r="AG248" s="79" t="s">
        <v>1508</v>
      </c>
      <c r="AH248" s="79"/>
      <c r="AI248" s="85" t="s">
        <v>1477</v>
      </c>
      <c r="AJ248" s="79" t="b">
        <v>0</v>
      </c>
      <c r="AK248" s="79">
        <v>2</v>
      </c>
      <c r="AL248" s="85" t="s">
        <v>1477</v>
      </c>
      <c r="AM248" s="79" t="s">
        <v>1534</v>
      </c>
      <c r="AN248" s="79" t="b">
        <v>0</v>
      </c>
      <c r="AO248" s="85" t="s">
        <v>1469</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323</v>
      </c>
      <c r="B249" s="64" t="s">
        <v>428</v>
      </c>
      <c r="C249" s="65" t="s">
        <v>4955</v>
      </c>
      <c r="D249" s="66">
        <v>5.333333333333334</v>
      </c>
      <c r="E249" s="67" t="s">
        <v>136</v>
      </c>
      <c r="F249" s="68">
        <v>27.333333333333332</v>
      </c>
      <c r="G249" s="65"/>
      <c r="H249" s="69"/>
      <c r="I249" s="70"/>
      <c r="J249" s="70"/>
      <c r="K249" s="34" t="s">
        <v>65</v>
      </c>
      <c r="L249" s="77">
        <v>249</v>
      </c>
      <c r="M249" s="77"/>
      <c r="N249" s="72"/>
      <c r="O249" s="79" t="s">
        <v>492</v>
      </c>
      <c r="P249" s="81">
        <v>43531.69478009259</v>
      </c>
      <c r="Q249" s="79" t="s">
        <v>605</v>
      </c>
      <c r="R249" s="79"/>
      <c r="S249" s="79"/>
      <c r="T249" s="79" t="s">
        <v>791</v>
      </c>
      <c r="U249" s="79"/>
      <c r="V249" s="83" t="s">
        <v>966</v>
      </c>
      <c r="W249" s="81">
        <v>43531.69478009259</v>
      </c>
      <c r="X249" s="83" t="s">
        <v>1136</v>
      </c>
      <c r="Y249" s="79"/>
      <c r="Z249" s="79"/>
      <c r="AA249" s="85" t="s">
        <v>1356</v>
      </c>
      <c r="AB249" s="85" t="s">
        <v>1464</v>
      </c>
      <c r="AC249" s="79" t="b">
        <v>0</v>
      </c>
      <c r="AD249" s="79">
        <v>4</v>
      </c>
      <c r="AE249" s="85" t="s">
        <v>1495</v>
      </c>
      <c r="AF249" s="79" t="b">
        <v>0</v>
      </c>
      <c r="AG249" s="79" t="s">
        <v>1508</v>
      </c>
      <c r="AH249" s="79"/>
      <c r="AI249" s="85" t="s">
        <v>1477</v>
      </c>
      <c r="AJ249" s="79" t="b">
        <v>0</v>
      </c>
      <c r="AK249" s="79">
        <v>1</v>
      </c>
      <c r="AL249" s="85" t="s">
        <v>1477</v>
      </c>
      <c r="AM249" s="79" t="s">
        <v>1534</v>
      </c>
      <c r="AN249" s="79" t="b">
        <v>0</v>
      </c>
      <c r="AO249" s="85" t="s">
        <v>1464</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323</v>
      </c>
      <c r="B250" s="64" t="s">
        <v>428</v>
      </c>
      <c r="C250" s="65" t="s">
        <v>4955</v>
      </c>
      <c r="D250" s="66">
        <v>5.333333333333334</v>
      </c>
      <c r="E250" s="67" t="s">
        <v>136</v>
      </c>
      <c r="F250" s="68">
        <v>27.333333333333332</v>
      </c>
      <c r="G250" s="65"/>
      <c r="H250" s="69"/>
      <c r="I250" s="70"/>
      <c r="J250" s="70"/>
      <c r="K250" s="34" t="s">
        <v>65</v>
      </c>
      <c r="L250" s="77">
        <v>250</v>
      </c>
      <c r="M250" s="77"/>
      <c r="N250" s="72"/>
      <c r="O250" s="79" t="s">
        <v>492</v>
      </c>
      <c r="P250" s="81">
        <v>43541.81395833333</v>
      </c>
      <c r="Q250" s="79" t="s">
        <v>611</v>
      </c>
      <c r="R250" s="79"/>
      <c r="S250" s="79"/>
      <c r="T250" s="79" t="s">
        <v>796</v>
      </c>
      <c r="U250" s="79"/>
      <c r="V250" s="83" t="s">
        <v>966</v>
      </c>
      <c r="W250" s="81">
        <v>43541.81395833333</v>
      </c>
      <c r="X250" s="83" t="s">
        <v>1143</v>
      </c>
      <c r="Y250" s="79"/>
      <c r="Z250" s="79"/>
      <c r="AA250" s="85" t="s">
        <v>1363</v>
      </c>
      <c r="AB250" s="85" t="s">
        <v>1468</v>
      </c>
      <c r="AC250" s="79" t="b">
        <v>0</v>
      </c>
      <c r="AD250" s="79">
        <v>3</v>
      </c>
      <c r="AE250" s="85" t="s">
        <v>1499</v>
      </c>
      <c r="AF250" s="79" t="b">
        <v>0</v>
      </c>
      <c r="AG250" s="79" t="s">
        <v>1508</v>
      </c>
      <c r="AH250" s="79"/>
      <c r="AI250" s="85" t="s">
        <v>1477</v>
      </c>
      <c r="AJ250" s="79" t="b">
        <v>0</v>
      </c>
      <c r="AK250" s="79">
        <v>1</v>
      </c>
      <c r="AL250" s="85" t="s">
        <v>1477</v>
      </c>
      <c r="AM250" s="79" t="s">
        <v>1534</v>
      </c>
      <c r="AN250" s="79" t="b">
        <v>0</v>
      </c>
      <c r="AO250" s="85" t="s">
        <v>1468</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323</v>
      </c>
      <c r="B251" s="64" t="s">
        <v>428</v>
      </c>
      <c r="C251" s="65" t="s">
        <v>4954</v>
      </c>
      <c r="D251" s="66">
        <v>3</v>
      </c>
      <c r="E251" s="67" t="s">
        <v>132</v>
      </c>
      <c r="F251" s="68">
        <v>35</v>
      </c>
      <c r="G251" s="65"/>
      <c r="H251" s="69"/>
      <c r="I251" s="70"/>
      <c r="J251" s="70"/>
      <c r="K251" s="34" t="s">
        <v>65</v>
      </c>
      <c r="L251" s="77">
        <v>251</v>
      </c>
      <c r="M251" s="77"/>
      <c r="N251" s="72"/>
      <c r="O251" s="79" t="s">
        <v>493</v>
      </c>
      <c r="P251" s="81">
        <v>43542.558587962965</v>
      </c>
      <c r="Q251" s="79" t="s">
        <v>612</v>
      </c>
      <c r="R251" s="79"/>
      <c r="S251" s="79"/>
      <c r="T251" s="79" t="s">
        <v>797</v>
      </c>
      <c r="U251" s="79"/>
      <c r="V251" s="83" t="s">
        <v>966</v>
      </c>
      <c r="W251" s="81">
        <v>43542.558587962965</v>
      </c>
      <c r="X251" s="83" t="s">
        <v>1145</v>
      </c>
      <c r="Y251" s="79"/>
      <c r="Z251" s="79"/>
      <c r="AA251" s="85" t="s">
        <v>1365</v>
      </c>
      <c r="AB251" s="85" t="s">
        <v>1469</v>
      </c>
      <c r="AC251" s="79" t="b">
        <v>0</v>
      </c>
      <c r="AD251" s="79">
        <v>3</v>
      </c>
      <c r="AE251" s="85" t="s">
        <v>1500</v>
      </c>
      <c r="AF251" s="79" t="b">
        <v>0</v>
      </c>
      <c r="AG251" s="79" t="s">
        <v>1508</v>
      </c>
      <c r="AH251" s="79"/>
      <c r="AI251" s="85" t="s">
        <v>1477</v>
      </c>
      <c r="AJ251" s="79" t="b">
        <v>0</v>
      </c>
      <c r="AK251" s="79">
        <v>2</v>
      </c>
      <c r="AL251" s="85" t="s">
        <v>1477</v>
      </c>
      <c r="AM251" s="79" t="s">
        <v>1534</v>
      </c>
      <c r="AN251" s="79" t="b">
        <v>0</v>
      </c>
      <c r="AO251" s="85" t="s">
        <v>1469</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2</v>
      </c>
      <c r="BE251" s="49">
        <v>4</v>
      </c>
      <c r="BF251" s="48">
        <v>5</v>
      </c>
      <c r="BG251" s="49">
        <v>10</v>
      </c>
      <c r="BH251" s="48">
        <v>0</v>
      </c>
      <c r="BI251" s="49">
        <v>0</v>
      </c>
      <c r="BJ251" s="48">
        <v>43</v>
      </c>
      <c r="BK251" s="49">
        <v>86</v>
      </c>
      <c r="BL251" s="48">
        <v>50</v>
      </c>
    </row>
    <row r="252" spans="1:64" ht="15">
      <c r="A252" s="64" t="s">
        <v>323</v>
      </c>
      <c r="B252" s="64" t="s">
        <v>451</v>
      </c>
      <c r="C252" s="65" t="s">
        <v>4954</v>
      </c>
      <c r="D252" s="66">
        <v>3</v>
      </c>
      <c r="E252" s="67" t="s">
        <v>132</v>
      </c>
      <c r="F252" s="68">
        <v>35</v>
      </c>
      <c r="G252" s="65"/>
      <c r="H252" s="69"/>
      <c r="I252" s="70"/>
      <c r="J252" s="70"/>
      <c r="K252" s="34" t="s">
        <v>65</v>
      </c>
      <c r="L252" s="77">
        <v>252</v>
      </c>
      <c r="M252" s="77"/>
      <c r="N252" s="72"/>
      <c r="O252" s="79" t="s">
        <v>492</v>
      </c>
      <c r="P252" s="81">
        <v>43542.58405092593</v>
      </c>
      <c r="Q252" s="79" t="s">
        <v>613</v>
      </c>
      <c r="R252" s="79"/>
      <c r="S252" s="79"/>
      <c r="T252" s="79" t="s">
        <v>798</v>
      </c>
      <c r="U252" s="79"/>
      <c r="V252" s="83" t="s">
        <v>966</v>
      </c>
      <c r="W252" s="81">
        <v>43542.58405092593</v>
      </c>
      <c r="X252" s="83" t="s">
        <v>1146</v>
      </c>
      <c r="Y252" s="79"/>
      <c r="Z252" s="79"/>
      <c r="AA252" s="85" t="s">
        <v>1366</v>
      </c>
      <c r="AB252" s="85" t="s">
        <v>1470</v>
      </c>
      <c r="AC252" s="79" t="b">
        <v>0</v>
      </c>
      <c r="AD252" s="79">
        <v>4</v>
      </c>
      <c r="AE252" s="85" t="s">
        <v>1501</v>
      </c>
      <c r="AF252" s="79" t="b">
        <v>0</v>
      </c>
      <c r="AG252" s="79" t="s">
        <v>1508</v>
      </c>
      <c r="AH252" s="79"/>
      <c r="AI252" s="85" t="s">
        <v>1477</v>
      </c>
      <c r="AJ252" s="79" t="b">
        <v>0</v>
      </c>
      <c r="AK252" s="79">
        <v>0</v>
      </c>
      <c r="AL252" s="85" t="s">
        <v>1477</v>
      </c>
      <c r="AM252" s="79" t="s">
        <v>1534</v>
      </c>
      <c r="AN252" s="79" t="b">
        <v>0</v>
      </c>
      <c r="AO252" s="85" t="s">
        <v>1470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323</v>
      </c>
      <c r="B253" s="64" t="s">
        <v>452</v>
      </c>
      <c r="C253" s="65" t="s">
        <v>4954</v>
      </c>
      <c r="D253" s="66">
        <v>3</v>
      </c>
      <c r="E253" s="67" t="s">
        <v>132</v>
      </c>
      <c r="F253" s="68">
        <v>35</v>
      </c>
      <c r="G253" s="65"/>
      <c r="H253" s="69"/>
      <c r="I253" s="70"/>
      <c r="J253" s="70"/>
      <c r="K253" s="34" t="s">
        <v>65</v>
      </c>
      <c r="L253" s="77">
        <v>253</v>
      </c>
      <c r="M253" s="77"/>
      <c r="N253" s="72"/>
      <c r="O253" s="79" t="s">
        <v>492</v>
      </c>
      <c r="P253" s="81">
        <v>43542.58405092593</v>
      </c>
      <c r="Q253" s="79" t="s">
        <v>613</v>
      </c>
      <c r="R253" s="79"/>
      <c r="S253" s="79"/>
      <c r="T253" s="79" t="s">
        <v>798</v>
      </c>
      <c r="U253" s="79"/>
      <c r="V253" s="83" t="s">
        <v>966</v>
      </c>
      <c r="W253" s="81">
        <v>43542.58405092593</v>
      </c>
      <c r="X253" s="83" t="s">
        <v>1146</v>
      </c>
      <c r="Y253" s="79"/>
      <c r="Z253" s="79"/>
      <c r="AA253" s="85" t="s">
        <v>1366</v>
      </c>
      <c r="AB253" s="85" t="s">
        <v>1470</v>
      </c>
      <c r="AC253" s="79" t="b">
        <v>0</v>
      </c>
      <c r="AD253" s="79">
        <v>4</v>
      </c>
      <c r="AE253" s="85" t="s">
        <v>1501</v>
      </c>
      <c r="AF253" s="79" t="b">
        <v>0</v>
      </c>
      <c r="AG253" s="79" t="s">
        <v>1508</v>
      </c>
      <c r="AH253" s="79"/>
      <c r="AI253" s="85" t="s">
        <v>1477</v>
      </c>
      <c r="AJ253" s="79" t="b">
        <v>0</v>
      </c>
      <c r="AK253" s="79">
        <v>0</v>
      </c>
      <c r="AL253" s="85" t="s">
        <v>1477</v>
      </c>
      <c r="AM253" s="79" t="s">
        <v>1534</v>
      </c>
      <c r="AN253" s="79" t="b">
        <v>0</v>
      </c>
      <c r="AO253" s="85" t="s">
        <v>1470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323</v>
      </c>
      <c r="B254" s="64" t="s">
        <v>453</v>
      </c>
      <c r="C254" s="65" t="s">
        <v>4954</v>
      </c>
      <c r="D254" s="66">
        <v>3</v>
      </c>
      <c r="E254" s="67" t="s">
        <v>132</v>
      </c>
      <c r="F254" s="68">
        <v>35</v>
      </c>
      <c r="G254" s="65"/>
      <c r="H254" s="69"/>
      <c r="I254" s="70"/>
      <c r="J254" s="70"/>
      <c r="K254" s="34" t="s">
        <v>65</v>
      </c>
      <c r="L254" s="77">
        <v>254</v>
      </c>
      <c r="M254" s="77"/>
      <c r="N254" s="72"/>
      <c r="O254" s="79" t="s">
        <v>493</v>
      </c>
      <c r="P254" s="81">
        <v>43542.58405092593</v>
      </c>
      <c r="Q254" s="79" t="s">
        <v>613</v>
      </c>
      <c r="R254" s="79"/>
      <c r="S254" s="79"/>
      <c r="T254" s="79" t="s">
        <v>798</v>
      </c>
      <c r="U254" s="79"/>
      <c r="V254" s="83" t="s">
        <v>966</v>
      </c>
      <c r="W254" s="81">
        <v>43542.58405092593</v>
      </c>
      <c r="X254" s="83" t="s">
        <v>1146</v>
      </c>
      <c r="Y254" s="79"/>
      <c r="Z254" s="79"/>
      <c r="AA254" s="85" t="s">
        <v>1366</v>
      </c>
      <c r="AB254" s="85" t="s">
        <v>1470</v>
      </c>
      <c r="AC254" s="79" t="b">
        <v>0</v>
      </c>
      <c r="AD254" s="79">
        <v>4</v>
      </c>
      <c r="AE254" s="85" t="s">
        <v>1501</v>
      </c>
      <c r="AF254" s="79" t="b">
        <v>0</v>
      </c>
      <c r="AG254" s="79" t="s">
        <v>1508</v>
      </c>
      <c r="AH254" s="79"/>
      <c r="AI254" s="85" t="s">
        <v>1477</v>
      </c>
      <c r="AJ254" s="79" t="b">
        <v>0</v>
      </c>
      <c r="AK254" s="79">
        <v>0</v>
      </c>
      <c r="AL254" s="85" t="s">
        <v>1477</v>
      </c>
      <c r="AM254" s="79" t="s">
        <v>1534</v>
      </c>
      <c r="AN254" s="79" t="b">
        <v>0</v>
      </c>
      <c r="AO254" s="85" t="s">
        <v>1470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2</v>
      </c>
      <c r="BE254" s="49">
        <v>4.25531914893617</v>
      </c>
      <c r="BF254" s="48">
        <v>5</v>
      </c>
      <c r="BG254" s="49">
        <v>10.638297872340425</v>
      </c>
      <c r="BH254" s="48">
        <v>2</v>
      </c>
      <c r="BI254" s="49">
        <v>4.25531914893617</v>
      </c>
      <c r="BJ254" s="48">
        <v>40</v>
      </c>
      <c r="BK254" s="49">
        <v>85.1063829787234</v>
      </c>
      <c r="BL254" s="48">
        <v>47</v>
      </c>
    </row>
    <row r="255" spans="1:64" ht="15">
      <c r="A255" s="64" t="s">
        <v>326</v>
      </c>
      <c r="B255" s="64" t="s">
        <v>454</v>
      </c>
      <c r="C255" s="65" t="s">
        <v>4954</v>
      </c>
      <c r="D255" s="66">
        <v>3</v>
      </c>
      <c r="E255" s="67" t="s">
        <v>132</v>
      </c>
      <c r="F255" s="68">
        <v>35</v>
      </c>
      <c r="G255" s="65"/>
      <c r="H255" s="69"/>
      <c r="I255" s="70"/>
      <c r="J255" s="70"/>
      <c r="K255" s="34" t="s">
        <v>65</v>
      </c>
      <c r="L255" s="77">
        <v>255</v>
      </c>
      <c r="M255" s="77"/>
      <c r="N255" s="72"/>
      <c r="O255" s="79" t="s">
        <v>492</v>
      </c>
      <c r="P255" s="81">
        <v>43407.52111111111</v>
      </c>
      <c r="Q255" s="79" t="s">
        <v>614</v>
      </c>
      <c r="R255" s="79"/>
      <c r="S255" s="79"/>
      <c r="T255" s="79" t="s">
        <v>799</v>
      </c>
      <c r="U255" s="83" t="s">
        <v>873</v>
      </c>
      <c r="V255" s="83" t="s">
        <v>873</v>
      </c>
      <c r="W255" s="81">
        <v>43407.52111111111</v>
      </c>
      <c r="X255" s="83" t="s">
        <v>1147</v>
      </c>
      <c r="Y255" s="79"/>
      <c r="Z255" s="79"/>
      <c r="AA255" s="85" t="s">
        <v>1367</v>
      </c>
      <c r="AB255" s="85" t="s">
        <v>1471</v>
      </c>
      <c r="AC255" s="79" t="b">
        <v>0</v>
      </c>
      <c r="AD255" s="79">
        <v>26</v>
      </c>
      <c r="AE255" s="85" t="s">
        <v>1502</v>
      </c>
      <c r="AF255" s="79" t="b">
        <v>0</v>
      </c>
      <c r="AG255" s="79" t="s">
        <v>1511</v>
      </c>
      <c r="AH255" s="79"/>
      <c r="AI255" s="85" t="s">
        <v>1477</v>
      </c>
      <c r="AJ255" s="79" t="b">
        <v>0</v>
      </c>
      <c r="AK255" s="79">
        <v>64</v>
      </c>
      <c r="AL255" s="85" t="s">
        <v>1477</v>
      </c>
      <c r="AM255" s="79" t="s">
        <v>1536</v>
      </c>
      <c r="AN255" s="79" t="b">
        <v>0</v>
      </c>
      <c r="AO255" s="85" t="s">
        <v>1471</v>
      </c>
      <c r="AP255" s="79" t="s">
        <v>1557</v>
      </c>
      <c r="AQ255" s="79">
        <v>0</v>
      </c>
      <c r="AR255" s="79">
        <v>0</v>
      </c>
      <c r="AS255" s="79" t="s">
        <v>1566</v>
      </c>
      <c r="AT255" s="79" t="s">
        <v>1582</v>
      </c>
      <c r="AU255" s="79" t="s">
        <v>1594</v>
      </c>
      <c r="AV255" s="79" t="s">
        <v>1606</v>
      </c>
      <c r="AW255" s="79" t="s">
        <v>1623</v>
      </c>
      <c r="AX255" s="79" t="s">
        <v>1639</v>
      </c>
      <c r="AY255" s="79" t="s">
        <v>1649</v>
      </c>
      <c r="AZ255" s="83" t="s">
        <v>1659</v>
      </c>
      <c r="BA255">
        <v>1</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326</v>
      </c>
      <c r="B256" s="64" t="s">
        <v>455</v>
      </c>
      <c r="C256" s="65" t="s">
        <v>4954</v>
      </c>
      <c r="D256" s="66">
        <v>3</v>
      </c>
      <c r="E256" s="67" t="s">
        <v>132</v>
      </c>
      <c r="F256" s="68">
        <v>35</v>
      </c>
      <c r="G256" s="65"/>
      <c r="H256" s="69"/>
      <c r="I256" s="70"/>
      <c r="J256" s="70"/>
      <c r="K256" s="34" t="s">
        <v>65</v>
      </c>
      <c r="L256" s="77">
        <v>256</v>
      </c>
      <c r="M256" s="77"/>
      <c r="N256" s="72"/>
      <c r="O256" s="79" t="s">
        <v>492</v>
      </c>
      <c r="P256" s="81">
        <v>43407.52111111111</v>
      </c>
      <c r="Q256" s="79" t="s">
        <v>614</v>
      </c>
      <c r="R256" s="79"/>
      <c r="S256" s="79"/>
      <c r="T256" s="79" t="s">
        <v>799</v>
      </c>
      <c r="U256" s="83" t="s">
        <v>873</v>
      </c>
      <c r="V256" s="83" t="s">
        <v>873</v>
      </c>
      <c r="W256" s="81">
        <v>43407.52111111111</v>
      </c>
      <c r="X256" s="83" t="s">
        <v>1147</v>
      </c>
      <c r="Y256" s="79"/>
      <c r="Z256" s="79"/>
      <c r="AA256" s="85" t="s">
        <v>1367</v>
      </c>
      <c r="AB256" s="85" t="s">
        <v>1471</v>
      </c>
      <c r="AC256" s="79" t="b">
        <v>0</v>
      </c>
      <c r="AD256" s="79">
        <v>26</v>
      </c>
      <c r="AE256" s="85" t="s">
        <v>1502</v>
      </c>
      <c r="AF256" s="79" t="b">
        <v>0</v>
      </c>
      <c r="AG256" s="79" t="s">
        <v>1511</v>
      </c>
      <c r="AH256" s="79"/>
      <c r="AI256" s="85" t="s">
        <v>1477</v>
      </c>
      <c r="AJ256" s="79" t="b">
        <v>0</v>
      </c>
      <c r="AK256" s="79">
        <v>64</v>
      </c>
      <c r="AL256" s="85" t="s">
        <v>1477</v>
      </c>
      <c r="AM256" s="79" t="s">
        <v>1536</v>
      </c>
      <c r="AN256" s="79" t="b">
        <v>0</v>
      </c>
      <c r="AO256" s="85" t="s">
        <v>1471</v>
      </c>
      <c r="AP256" s="79" t="s">
        <v>1557</v>
      </c>
      <c r="AQ256" s="79">
        <v>0</v>
      </c>
      <c r="AR256" s="79">
        <v>0</v>
      </c>
      <c r="AS256" s="79" t="s">
        <v>1566</v>
      </c>
      <c r="AT256" s="79" t="s">
        <v>1582</v>
      </c>
      <c r="AU256" s="79" t="s">
        <v>1594</v>
      </c>
      <c r="AV256" s="79" t="s">
        <v>1606</v>
      </c>
      <c r="AW256" s="79" t="s">
        <v>1623</v>
      </c>
      <c r="AX256" s="79" t="s">
        <v>1639</v>
      </c>
      <c r="AY256" s="79" t="s">
        <v>1649</v>
      </c>
      <c r="AZ256" s="83" t="s">
        <v>1659</v>
      </c>
      <c r="BA256">
        <v>1</v>
      </c>
      <c r="BB256" s="78" t="str">
        <f>REPLACE(INDEX(GroupVertices[Group],MATCH(Edges[[#This Row],[Vertex 1]],GroupVertices[Vertex],0)),1,1,"")</f>
        <v>3</v>
      </c>
      <c r="BC256" s="78" t="str">
        <f>REPLACE(INDEX(GroupVertices[Group],MATCH(Edges[[#This Row],[Vertex 2]],GroupVertices[Vertex],0)),1,1,"")</f>
        <v>3</v>
      </c>
      <c r="BD256" s="48"/>
      <c r="BE256" s="49"/>
      <c r="BF256" s="48"/>
      <c r="BG256" s="49"/>
      <c r="BH256" s="48"/>
      <c r="BI256" s="49"/>
      <c r="BJ256" s="48"/>
      <c r="BK256" s="49"/>
      <c r="BL256" s="48"/>
    </row>
    <row r="257" spans="1:64" ht="15">
      <c r="A257" s="64" t="s">
        <v>326</v>
      </c>
      <c r="B257" s="64" t="s">
        <v>456</v>
      </c>
      <c r="C257" s="65" t="s">
        <v>4954</v>
      </c>
      <c r="D257" s="66">
        <v>3</v>
      </c>
      <c r="E257" s="67" t="s">
        <v>132</v>
      </c>
      <c r="F257" s="68">
        <v>35</v>
      </c>
      <c r="G257" s="65"/>
      <c r="H257" s="69"/>
      <c r="I257" s="70"/>
      <c r="J257" s="70"/>
      <c r="K257" s="34" t="s">
        <v>65</v>
      </c>
      <c r="L257" s="77">
        <v>257</v>
      </c>
      <c r="M257" s="77"/>
      <c r="N257" s="72"/>
      <c r="O257" s="79" t="s">
        <v>492</v>
      </c>
      <c r="P257" s="81">
        <v>43407.52111111111</v>
      </c>
      <c r="Q257" s="79" t="s">
        <v>614</v>
      </c>
      <c r="R257" s="79"/>
      <c r="S257" s="79"/>
      <c r="T257" s="79" t="s">
        <v>799</v>
      </c>
      <c r="U257" s="83" t="s">
        <v>873</v>
      </c>
      <c r="V257" s="83" t="s">
        <v>873</v>
      </c>
      <c r="W257" s="81">
        <v>43407.52111111111</v>
      </c>
      <c r="X257" s="83" t="s">
        <v>1147</v>
      </c>
      <c r="Y257" s="79"/>
      <c r="Z257" s="79"/>
      <c r="AA257" s="85" t="s">
        <v>1367</v>
      </c>
      <c r="AB257" s="85" t="s">
        <v>1471</v>
      </c>
      <c r="AC257" s="79" t="b">
        <v>0</v>
      </c>
      <c r="AD257" s="79">
        <v>26</v>
      </c>
      <c r="AE257" s="85" t="s">
        <v>1502</v>
      </c>
      <c r="AF257" s="79" t="b">
        <v>0</v>
      </c>
      <c r="AG257" s="79" t="s">
        <v>1511</v>
      </c>
      <c r="AH257" s="79"/>
      <c r="AI257" s="85" t="s">
        <v>1477</v>
      </c>
      <c r="AJ257" s="79" t="b">
        <v>0</v>
      </c>
      <c r="AK257" s="79">
        <v>64</v>
      </c>
      <c r="AL257" s="85" t="s">
        <v>1477</v>
      </c>
      <c r="AM257" s="79" t="s">
        <v>1536</v>
      </c>
      <c r="AN257" s="79" t="b">
        <v>0</v>
      </c>
      <c r="AO257" s="85" t="s">
        <v>1471</v>
      </c>
      <c r="AP257" s="79" t="s">
        <v>1557</v>
      </c>
      <c r="AQ257" s="79">
        <v>0</v>
      </c>
      <c r="AR257" s="79">
        <v>0</v>
      </c>
      <c r="AS257" s="79" t="s">
        <v>1566</v>
      </c>
      <c r="AT257" s="79" t="s">
        <v>1582</v>
      </c>
      <c r="AU257" s="79" t="s">
        <v>1594</v>
      </c>
      <c r="AV257" s="79" t="s">
        <v>1606</v>
      </c>
      <c r="AW257" s="79" t="s">
        <v>1623</v>
      </c>
      <c r="AX257" s="79" t="s">
        <v>1639</v>
      </c>
      <c r="AY257" s="79" t="s">
        <v>1649</v>
      </c>
      <c r="AZ257" s="83" t="s">
        <v>1659</v>
      </c>
      <c r="BA257">
        <v>1</v>
      </c>
      <c r="BB257" s="78" t="str">
        <f>REPLACE(INDEX(GroupVertices[Group],MATCH(Edges[[#This Row],[Vertex 1]],GroupVertices[Vertex],0)),1,1,"")</f>
        <v>3</v>
      </c>
      <c r="BC257" s="78" t="str">
        <f>REPLACE(INDEX(GroupVertices[Group],MATCH(Edges[[#This Row],[Vertex 2]],GroupVertices[Vertex],0)),1,1,"")</f>
        <v>3</v>
      </c>
      <c r="BD257" s="48"/>
      <c r="BE257" s="49"/>
      <c r="BF257" s="48"/>
      <c r="BG257" s="49"/>
      <c r="BH257" s="48"/>
      <c r="BI257" s="49"/>
      <c r="BJ257" s="48"/>
      <c r="BK257" s="49"/>
      <c r="BL257" s="48"/>
    </row>
    <row r="258" spans="1:64" ht="15">
      <c r="A258" s="64" t="s">
        <v>326</v>
      </c>
      <c r="B258" s="64" t="s">
        <v>457</v>
      </c>
      <c r="C258" s="65" t="s">
        <v>4954</v>
      </c>
      <c r="D258" s="66">
        <v>3</v>
      </c>
      <c r="E258" s="67" t="s">
        <v>132</v>
      </c>
      <c r="F258" s="68">
        <v>35</v>
      </c>
      <c r="G258" s="65"/>
      <c r="H258" s="69"/>
      <c r="I258" s="70"/>
      <c r="J258" s="70"/>
      <c r="K258" s="34" t="s">
        <v>65</v>
      </c>
      <c r="L258" s="77">
        <v>258</v>
      </c>
      <c r="M258" s="77"/>
      <c r="N258" s="72"/>
      <c r="O258" s="79" t="s">
        <v>492</v>
      </c>
      <c r="P258" s="81">
        <v>43407.52111111111</v>
      </c>
      <c r="Q258" s="79" t="s">
        <v>614</v>
      </c>
      <c r="R258" s="79"/>
      <c r="S258" s="79"/>
      <c r="T258" s="79" t="s">
        <v>799</v>
      </c>
      <c r="U258" s="83" t="s">
        <v>873</v>
      </c>
      <c r="V258" s="83" t="s">
        <v>873</v>
      </c>
      <c r="W258" s="81">
        <v>43407.52111111111</v>
      </c>
      <c r="X258" s="83" t="s">
        <v>1147</v>
      </c>
      <c r="Y258" s="79"/>
      <c r="Z258" s="79"/>
      <c r="AA258" s="85" t="s">
        <v>1367</v>
      </c>
      <c r="AB258" s="85" t="s">
        <v>1471</v>
      </c>
      <c r="AC258" s="79" t="b">
        <v>0</v>
      </c>
      <c r="AD258" s="79">
        <v>26</v>
      </c>
      <c r="AE258" s="85" t="s">
        <v>1502</v>
      </c>
      <c r="AF258" s="79" t="b">
        <v>0</v>
      </c>
      <c r="AG258" s="79" t="s">
        <v>1511</v>
      </c>
      <c r="AH258" s="79"/>
      <c r="AI258" s="85" t="s">
        <v>1477</v>
      </c>
      <c r="AJ258" s="79" t="b">
        <v>0</v>
      </c>
      <c r="AK258" s="79">
        <v>64</v>
      </c>
      <c r="AL258" s="85" t="s">
        <v>1477</v>
      </c>
      <c r="AM258" s="79" t="s">
        <v>1536</v>
      </c>
      <c r="AN258" s="79" t="b">
        <v>0</v>
      </c>
      <c r="AO258" s="85" t="s">
        <v>1471</v>
      </c>
      <c r="AP258" s="79" t="s">
        <v>1557</v>
      </c>
      <c r="AQ258" s="79">
        <v>0</v>
      </c>
      <c r="AR258" s="79">
        <v>0</v>
      </c>
      <c r="AS258" s="79" t="s">
        <v>1566</v>
      </c>
      <c r="AT258" s="79" t="s">
        <v>1582</v>
      </c>
      <c r="AU258" s="79" t="s">
        <v>1594</v>
      </c>
      <c r="AV258" s="79" t="s">
        <v>1606</v>
      </c>
      <c r="AW258" s="79" t="s">
        <v>1623</v>
      </c>
      <c r="AX258" s="79" t="s">
        <v>1639</v>
      </c>
      <c r="AY258" s="79" t="s">
        <v>1649</v>
      </c>
      <c r="AZ258" s="83" t="s">
        <v>1659</v>
      </c>
      <c r="BA258">
        <v>1</v>
      </c>
      <c r="BB258" s="78" t="str">
        <f>REPLACE(INDEX(GroupVertices[Group],MATCH(Edges[[#This Row],[Vertex 1]],GroupVertices[Vertex],0)),1,1,"")</f>
        <v>3</v>
      </c>
      <c r="BC258" s="78" t="str">
        <f>REPLACE(INDEX(GroupVertices[Group],MATCH(Edges[[#This Row],[Vertex 2]],GroupVertices[Vertex],0)),1,1,"")</f>
        <v>3</v>
      </c>
      <c r="BD258" s="48"/>
      <c r="BE258" s="49"/>
      <c r="BF258" s="48"/>
      <c r="BG258" s="49"/>
      <c r="BH258" s="48"/>
      <c r="BI258" s="49"/>
      <c r="BJ258" s="48"/>
      <c r="BK258" s="49"/>
      <c r="BL258" s="48"/>
    </row>
    <row r="259" spans="1:64" ht="15">
      <c r="A259" s="64" t="s">
        <v>326</v>
      </c>
      <c r="B259" s="64" t="s">
        <v>458</v>
      </c>
      <c r="C259" s="65" t="s">
        <v>4954</v>
      </c>
      <c r="D259" s="66">
        <v>3</v>
      </c>
      <c r="E259" s="67" t="s">
        <v>132</v>
      </c>
      <c r="F259" s="68">
        <v>35</v>
      </c>
      <c r="G259" s="65"/>
      <c r="H259" s="69"/>
      <c r="I259" s="70"/>
      <c r="J259" s="70"/>
      <c r="K259" s="34" t="s">
        <v>65</v>
      </c>
      <c r="L259" s="77">
        <v>259</v>
      </c>
      <c r="M259" s="77"/>
      <c r="N259" s="72"/>
      <c r="O259" s="79" t="s">
        <v>492</v>
      </c>
      <c r="P259" s="81">
        <v>43407.52111111111</v>
      </c>
      <c r="Q259" s="79" t="s">
        <v>614</v>
      </c>
      <c r="R259" s="79"/>
      <c r="S259" s="79"/>
      <c r="T259" s="79" t="s">
        <v>799</v>
      </c>
      <c r="U259" s="83" t="s">
        <v>873</v>
      </c>
      <c r="V259" s="83" t="s">
        <v>873</v>
      </c>
      <c r="W259" s="81">
        <v>43407.52111111111</v>
      </c>
      <c r="X259" s="83" t="s">
        <v>1147</v>
      </c>
      <c r="Y259" s="79"/>
      <c r="Z259" s="79"/>
      <c r="AA259" s="85" t="s">
        <v>1367</v>
      </c>
      <c r="AB259" s="85" t="s">
        <v>1471</v>
      </c>
      <c r="AC259" s="79" t="b">
        <v>0</v>
      </c>
      <c r="AD259" s="79">
        <v>26</v>
      </c>
      <c r="AE259" s="85" t="s">
        <v>1502</v>
      </c>
      <c r="AF259" s="79" t="b">
        <v>0</v>
      </c>
      <c r="AG259" s="79" t="s">
        <v>1511</v>
      </c>
      <c r="AH259" s="79"/>
      <c r="AI259" s="85" t="s">
        <v>1477</v>
      </c>
      <c r="AJ259" s="79" t="b">
        <v>0</v>
      </c>
      <c r="AK259" s="79">
        <v>64</v>
      </c>
      <c r="AL259" s="85" t="s">
        <v>1477</v>
      </c>
      <c r="AM259" s="79" t="s">
        <v>1536</v>
      </c>
      <c r="AN259" s="79" t="b">
        <v>0</v>
      </c>
      <c r="AO259" s="85" t="s">
        <v>1471</v>
      </c>
      <c r="AP259" s="79" t="s">
        <v>1557</v>
      </c>
      <c r="AQ259" s="79">
        <v>0</v>
      </c>
      <c r="AR259" s="79">
        <v>0</v>
      </c>
      <c r="AS259" s="79" t="s">
        <v>1566</v>
      </c>
      <c r="AT259" s="79" t="s">
        <v>1582</v>
      </c>
      <c r="AU259" s="79" t="s">
        <v>1594</v>
      </c>
      <c r="AV259" s="79" t="s">
        <v>1606</v>
      </c>
      <c r="AW259" s="79" t="s">
        <v>1623</v>
      </c>
      <c r="AX259" s="79" t="s">
        <v>1639</v>
      </c>
      <c r="AY259" s="79" t="s">
        <v>1649</v>
      </c>
      <c r="AZ259" s="83" t="s">
        <v>1659</v>
      </c>
      <c r="BA259">
        <v>1</v>
      </c>
      <c r="BB259" s="78" t="str">
        <f>REPLACE(INDEX(GroupVertices[Group],MATCH(Edges[[#This Row],[Vertex 1]],GroupVertices[Vertex],0)),1,1,"")</f>
        <v>3</v>
      </c>
      <c r="BC259" s="78" t="str">
        <f>REPLACE(INDEX(GroupVertices[Group],MATCH(Edges[[#This Row],[Vertex 2]],GroupVertices[Vertex],0)),1,1,"")</f>
        <v>3</v>
      </c>
      <c r="BD259" s="48"/>
      <c r="BE259" s="49"/>
      <c r="BF259" s="48"/>
      <c r="BG259" s="49"/>
      <c r="BH259" s="48"/>
      <c r="BI259" s="49"/>
      <c r="BJ259" s="48"/>
      <c r="BK259" s="49"/>
      <c r="BL259" s="48"/>
    </row>
    <row r="260" spans="1:64" ht="15">
      <c r="A260" s="64" t="s">
        <v>326</v>
      </c>
      <c r="B260" s="64" t="s">
        <v>459</v>
      </c>
      <c r="C260" s="65" t="s">
        <v>4954</v>
      </c>
      <c r="D260" s="66">
        <v>3</v>
      </c>
      <c r="E260" s="67" t="s">
        <v>132</v>
      </c>
      <c r="F260" s="68">
        <v>35</v>
      </c>
      <c r="G260" s="65"/>
      <c r="H260" s="69"/>
      <c r="I260" s="70"/>
      <c r="J260" s="70"/>
      <c r="K260" s="34" t="s">
        <v>65</v>
      </c>
      <c r="L260" s="77">
        <v>260</v>
      </c>
      <c r="M260" s="77"/>
      <c r="N260" s="72"/>
      <c r="O260" s="79" t="s">
        <v>492</v>
      </c>
      <c r="P260" s="81">
        <v>43407.52111111111</v>
      </c>
      <c r="Q260" s="79" t="s">
        <v>614</v>
      </c>
      <c r="R260" s="79"/>
      <c r="S260" s="79"/>
      <c r="T260" s="79" t="s">
        <v>799</v>
      </c>
      <c r="U260" s="83" t="s">
        <v>873</v>
      </c>
      <c r="V260" s="83" t="s">
        <v>873</v>
      </c>
      <c r="W260" s="81">
        <v>43407.52111111111</v>
      </c>
      <c r="X260" s="83" t="s">
        <v>1147</v>
      </c>
      <c r="Y260" s="79"/>
      <c r="Z260" s="79"/>
      <c r="AA260" s="85" t="s">
        <v>1367</v>
      </c>
      <c r="AB260" s="85" t="s">
        <v>1471</v>
      </c>
      <c r="AC260" s="79" t="b">
        <v>0</v>
      </c>
      <c r="AD260" s="79">
        <v>26</v>
      </c>
      <c r="AE260" s="85" t="s">
        <v>1502</v>
      </c>
      <c r="AF260" s="79" t="b">
        <v>0</v>
      </c>
      <c r="AG260" s="79" t="s">
        <v>1511</v>
      </c>
      <c r="AH260" s="79"/>
      <c r="AI260" s="85" t="s">
        <v>1477</v>
      </c>
      <c r="AJ260" s="79" t="b">
        <v>0</v>
      </c>
      <c r="AK260" s="79">
        <v>64</v>
      </c>
      <c r="AL260" s="85" t="s">
        <v>1477</v>
      </c>
      <c r="AM260" s="79" t="s">
        <v>1536</v>
      </c>
      <c r="AN260" s="79" t="b">
        <v>0</v>
      </c>
      <c r="AO260" s="85" t="s">
        <v>1471</v>
      </c>
      <c r="AP260" s="79" t="s">
        <v>1557</v>
      </c>
      <c r="AQ260" s="79">
        <v>0</v>
      </c>
      <c r="AR260" s="79">
        <v>0</v>
      </c>
      <c r="AS260" s="79" t="s">
        <v>1566</v>
      </c>
      <c r="AT260" s="79" t="s">
        <v>1582</v>
      </c>
      <c r="AU260" s="79" t="s">
        <v>1594</v>
      </c>
      <c r="AV260" s="79" t="s">
        <v>1606</v>
      </c>
      <c r="AW260" s="79" t="s">
        <v>1623</v>
      </c>
      <c r="AX260" s="79" t="s">
        <v>1639</v>
      </c>
      <c r="AY260" s="79" t="s">
        <v>1649</v>
      </c>
      <c r="AZ260" s="83" t="s">
        <v>1659</v>
      </c>
      <c r="BA260">
        <v>1</v>
      </c>
      <c r="BB260" s="78" t="str">
        <f>REPLACE(INDEX(GroupVertices[Group],MATCH(Edges[[#This Row],[Vertex 1]],GroupVertices[Vertex],0)),1,1,"")</f>
        <v>3</v>
      </c>
      <c r="BC260" s="78" t="str">
        <f>REPLACE(INDEX(GroupVertices[Group],MATCH(Edges[[#This Row],[Vertex 2]],GroupVertices[Vertex],0)),1,1,"")</f>
        <v>3</v>
      </c>
      <c r="BD260" s="48"/>
      <c r="BE260" s="49"/>
      <c r="BF260" s="48"/>
      <c r="BG260" s="49"/>
      <c r="BH260" s="48"/>
      <c r="BI260" s="49"/>
      <c r="BJ260" s="48"/>
      <c r="BK260" s="49"/>
      <c r="BL260" s="48"/>
    </row>
    <row r="261" spans="1:64" ht="15">
      <c r="A261" s="64" t="s">
        <v>326</v>
      </c>
      <c r="B261" s="64" t="s">
        <v>460</v>
      </c>
      <c r="C261" s="65" t="s">
        <v>4954</v>
      </c>
      <c r="D261" s="66">
        <v>3</v>
      </c>
      <c r="E261" s="67" t="s">
        <v>132</v>
      </c>
      <c r="F261" s="68">
        <v>35</v>
      </c>
      <c r="G261" s="65"/>
      <c r="H261" s="69"/>
      <c r="I261" s="70"/>
      <c r="J261" s="70"/>
      <c r="K261" s="34" t="s">
        <v>65</v>
      </c>
      <c r="L261" s="77">
        <v>261</v>
      </c>
      <c r="M261" s="77"/>
      <c r="N261" s="72"/>
      <c r="O261" s="79" t="s">
        <v>492</v>
      </c>
      <c r="P261" s="81">
        <v>43407.52111111111</v>
      </c>
      <c r="Q261" s="79" t="s">
        <v>614</v>
      </c>
      <c r="R261" s="79"/>
      <c r="S261" s="79"/>
      <c r="T261" s="79" t="s">
        <v>799</v>
      </c>
      <c r="U261" s="83" t="s">
        <v>873</v>
      </c>
      <c r="V261" s="83" t="s">
        <v>873</v>
      </c>
      <c r="W261" s="81">
        <v>43407.52111111111</v>
      </c>
      <c r="X261" s="83" t="s">
        <v>1147</v>
      </c>
      <c r="Y261" s="79"/>
      <c r="Z261" s="79"/>
      <c r="AA261" s="85" t="s">
        <v>1367</v>
      </c>
      <c r="AB261" s="85" t="s">
        <v>1471</v>
      </c>
      <c r="AC261" s="79" t="b">
        <v>0</v>
      </c>
      <c r="AD261" s="79">
        <v>26</v>
      </c>
      <c r="AE261" s="85" t="s">
        <v>1502</v>
      </c>
      <c r="AF261" s="79" t="b">
        <v>0</v>
      </c>
      <c r="AG261" s="79" t="s">
        <v>1511</v>
      </c>
      <c r="AH261" s="79"/>
      <c r="AI261" s="85" t="s">
        <v>1477</v>
      </c>
      <c r="AJ261" s="79" t="b">
        <v>0</v>
      </c>
      <c r="AK261" s="79">
        <v>64</v>
      </c>
      <c r="AL261" s="85" t="s">
        <v>1477</v>
      </c>
      <c r="AM261" s="79" t="s">
        <v>1536</v>
      </c>
      <c r="AN261" s="79" t="b">
        <v>0</v>
      </c>
      <c r="AO261" s="85" t="s">
        <v>1471</v>
      </c>
      <c r="AP261" s="79" t="s">
        <v>1557</v>
      </c>
      <c r="AQ261" s="79">
        <v>0</v>
      </c>
      <c r="AR261" s="79">
        <v>0</v>
      </c>
      <c r="AS261" s="79" t="s">
        <v>1566</v>
      </c>
      <c r="AT261" s="79" t="s">
        <v>1582</v>
      </c>
      <c r="AU261" s="79" t="s">
        <v>1594</v>
      </c>
      <c r="AV261" s="79" t="s">
        <v>1606</v>
      </c>
      <c r="AW261" s="79" t="s">
        <v>1623</v>
      </c>
      <c r="AX261" s="79" t="s">
        <v>1639</v>
      </c>
      <c r="AY261" s="79" t="s">
        <v>1649</v>
      </c>
      <c r="AZ261" s="83" t="s">
        <v>1659</v>
      </c>
      <c r="BA261">
        <v>1</v>
      </c>
      <c r="BB261" s="78" t="str">
        <f>REPLACE(INDEX(GroupVertices[Group],MATCH(Edges[[#This Row],[Vertex 1]],GroupVertices[Vertex],0)),1,1,"")</f>
        <v>3</v>
      </c>
      <c r="BC261" s="78" t="str">
        <f>REPLACE(INDEX(GroupVertices[Group],MATCH(Edges[[#This Row],[Vertex 2]],GroupVertices[Vertex],0)),1,1,"")</f>
        <v>3</v>
      </c>
      <c r="BD261" s="48"/>
      <c r="BE261" s="49"/>
      <c r="BF261" s="48"/>
      <c r="BG261" s="49"/>
      <c r="BH261" s="48"/>
      <c r="BI261" s="49"/>
      <c r="BJ261" s="48"/>
      <c r="BK261" s="49"/>
      <c r="BL261" s="48"/>
    </row>
    <row r="262" spans="1:64" ht="15">
      <c r="A262" s="64" t="s">
        <v>326</v>
      </c>
      <c r="B262" s="64" t="s">
        <v>461</v>
      </c>
      <c r="C262" s="65" t="s">
        <v>4954</v>
      </c>
      <c r="D262" s="66">
        <v>3</v>
      </c>
      <c r="E262" s="67" t="s">
        <v>132</v>
      </c>
      <c r="F262" s="68">
        <v>35</v>
      </c>
      <c r="G262" s="65"/>
      <c r="H262" s="69"/>
      <c r="I262" s="70"/>
      <c r="J262" s="70"/>
      <c r="K262" s="34" t="s">
        <v>65</v>
      </c>
      <c r="L262" s="77">
        <v>262</v>
      </c>
      <c r="M262" s="77"/>
      <c r="N262" s="72"/>
      <c r="O262" s="79" t="s">
        <v>492</v>
      </c>
      <c r="P262" s="81">
        <v>43407.52111111111</v>
      </c>
      <c r="Q262" s="79" t="s">
        <v>614</v>
      </c>
      <c r="R262" s="79"/>
      <c r="S262" s="79"/>
      <c r="T262" s="79" t="s">
        <v>799</v>
      </c>
      <c r="U262" s="83" t="s">
        <v>873</v>
      </c>
      <c r="V262" s="83" t="s">
        <v>873</v>
      </c>
      <c r="W262" s="81">
        <v>43407.52111111111</v>
      </c>
      <c r="X262" s="83" t="s">
        <v>1147</v>
      </c>
      <c r="Y262" s="79"/>
      <c r="Z262" s="79"/>
      <c r="AA262" s="85" t="s">
        <v>1367</v>
      </c>
      <c r="AB262" s="85" t="s">
        <v>1471</v>
      </c>
      <c r="AC262" s="79" t="b">
        <v>0</v>
      </c>
      <c r="AD262" s="79">
        <v>26</v>
      </c>
      <c r="AE262" s="85" t="s">
        <v>1502</v>
      </c>
      <c r="AF262" s="79" t="b">
        <v>0</v>
      </c>
      <c r="AG262" s="79" t="s">
        <v>1511</v>
      </c>
      <c r="AH262" s="79"/>
      <c r="AI262" s="85" t="s">
        <v>1477</v>
      </c>
      <c r="AJ262" s="79" t="b">
        <v>0</v>
      </c>
      <c r="AK262" s="79">
        <v>64</v>
      </c>
      <c r="AL262" s="85" t="s">
        <v>1477</v>
      </c>
      <c r="AM262" s="79" t="s">
        <v>1536</v>
      </c>
      <c r="AN262" s="79" t="b">
        <v>0</v>
      </c>
      <c r="AO262" s="85" t="s">
        <v>1471</v>
      </c>
      <c r="AP262" s="79" t="s">
        <v>1557</v>
      </c>
      <c r="AQ262" s="79">
        <v>0</v>
      </c>
      <c r="AR262" s="79">
        <v>0</v>
      </c>
      <c r="AS262" s="79" t="s">
        <v>1566</v>
      </c>
      <c r="AT262" s="79" t="s">
        <v>1582</v>
      </c>
      <c r="AU262" s="79" t="s">
        <v>1594</v>
      </c>
      <c r="AV262" s="79" t="s">
        <v>1606</v>
      </c>
      <c r="AW262" s="79" t="s">
        <v>1623</v>
      </c>
      <c r="AX262" s="79" t="s">
        <v>1639</v>
      </c>
      <c r="AY262" s="79" t="s">
        <v>1649</v>
      </c>
      <c r="AZ262" s="83" t="s">
        <v>1659</v>
      </c>
      <c r="BA262">
        <v>1</v>
      </c>
      <c r="BB262" s="78" t="str">
        <f>REPLACE(INDEX(GroupVertices[Group],MATCH(Edges[[#This Row],[Vertex 1]],GroupVertices[Vertex],0)),1,1,"")</f>
        <v>3</v>
      </c>
      <c r="BC262" s="78" t="str">
        <f>REPLACE(INDEX(GroupVertices[Group],MATCH(Edges[[#This Row],[Vertex 2]],GroupVertices[Vertex],0)),1,1,"")</f>
        <v>3</v>
      </c>
      <c r="BD262" s="48"/>
      <c r="BE262" s="49"/>
      <c r="BF262" s="48"/>
      <c r="BG262" s="49"/>
      <c r="BH262" s="48"/>
      <c r="BI262" s="49"/>
      <c r="BJ262" s="48"/>
      <c r="BK262" s="49"/>
      <c r="BL262" s="48"/>
    </row>
    <row r="263" spans="1:64" ht="15">
      <c r="A263" s="64" t="s">
        <v>326</v>
      </c>
      <c r="B263" s="64" t="s">
        <v>462</v>
      </c>
      <c r="C263" s="65" t="s">
        <v>4954</v>
      </c>
      <c r="D263" s="66">
        <v>3</v>
      </c>
      <c r="E263" s="67" t="s">
        <v>132</v>
      </c>
      <c r="F263" s="68">
        <v>35</v>
      </c>
      <c r="G263" s="65"/>
      <c r="H263" s="69"/>
      <c r="I263" s="70"/>
      <c r="J263" s="70"/>
      <c r="K263" s="34" t="s">
        <v>65</v>
      </c>
      <c r="L263" s="77">
        <v>263</v>
      </c>
      <c r="M263" s="77"/>
      <c r="N263" s="72"/>
      <c r="O263" s="79" t="s">
        <v>492</v>
      </c>
      <c r="P263" s="81">
        <v>43407.52111111111</v>
      </c>
      <c r="Q263" s="79" t="s">
        <v>614</v>
      </c>
      <c r="R263" s="79"/>
      <c r="S263" s="79"/>
      <c r="T263" s="79" t="s">
        <v>799</v>
      </c>
      <c r="U263" s="83" t="s">
        <v>873</v>
      </c>
      <c r="V263" s="83" t="s">
        <v>873</v>
      </c>
      <c r="W263" s="81">
        <v>43407.52111111111</v>
      </c>
      <c r="X263" s="83" t="s">
        <v>1147</v>
      </c>
      <c r="Y263" s="79"/>
      <c r="Z263" s="79"/>
      <c r="AA263" s="85" t="s">
        <v>1367</v>
      </c>
      <c r="AB263" s="85" t="s">
        <v>1471</v>
      </c>
      <c r="AC263" s="79" t="b">
        <v>0</v>
      </c>
      <c r="AD263" s="79">
        <v>26</v>
      </c>
      <c r="AE263" s="85" t="s">
        <v>1502</v>
      </c>
      <c r="AF263" s="79" t="b">
        <v>0</v>
      </c>
      <c r="AG263" s="79" t="s">
        <v>1511</v>
      </c>
      <c r="AH263" s="79"/>
      <c r="AI263" s="85" t="s">
        <v>1477</v>
      </c>
      <c r="AJ263" s="79" t="b">
        <v>0</v>
      </c>
      <c r="AK263" s="79">
        <v>64</v>
      </c>
      <c r="AL263" s="85" t="s">
        <v>1477</v>
      </c>
      <c r="AM263" s="79" t="s">
        <v>1536</v>
      </c>
      <c r="AN263" s="79" t="b">
        <v>0</v>
      </c>
      <c r="AO263" s="85" t="s">
        <v>1471</v>
      </c>
      <c r="AP263" s="79" t="s">
        <v>1557</v>
      </c>
      <c r="AQ263" s="79">
        <v>0</v>
      </c>
      <c r="AR263" s="79">
        <v>0</v>
      </c>
      <c r="AS263" s="79" t="s">
        <v>1566</v>
      </c>
      <c r="AT263" s="79" t="s">
        <v>1582</v>
      </c>
      <c r="AU263" s="79" t="s">
        <v>1594</v>
      </c>
      <c r="AV263" s="79" t="s">
        <v>1606</v>
      </c>
      <c r="AW263" s="79" t="s">
        <v>1623</v>
      </c>
      <c r="AX263" s="79" t="s">
        <v>1639</v>
      </c>
      <c r="AY263" s="79" t="s">
        <v>1649</v>
      </c>
      <c r="AZ263" s="83" t="s">
        <v>1659</v>
      </c>
      <c r="BA263">
        <v>1</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326</v>
      </c>
      <c r="B264" s="64" t="s">
        <v>463</v>
      </c>
      <c r="C264" s="65" t="s">
        <v>4954</v>
      </c>
      <c r="D264" s="66">
        <v>3</v>
      </c>
      <c r="E264" s="67" t="s">
        <v>132</v>
      </c>
      <c r="F264" s="68">
        <v>35</v>
      </c>
      <c r="G264" s="65"/>
      <c r="H264" s="69"/>
      <c r="I264" s="70"/>
      <c r="J264" s="70"/>
      <c r="K264" s="34" t="s">
        <v>65</v>
      </c>
      <c r="L264" s="77">
        <v>264</v>
      </c>
      <c r="M264" s="77"/>
      <c r="N264" s="72"/>
      <c r="O264" s="79" t="s">
        <v>492</v>
      </c>
      <c r="P264" s="81">
        <v>43407.52111111111</v>
      </c>
      <c r="Q264" s="79" t="s">
        <v>614</v>
      </c>
      <c r="R264" s="79"/>
      <c r="S264" s="79"/>
      <c r="T264" s="79" t="s">
        <v>799</v>
      </c>
      <c r="U264" s="83" t="s">
        <v>873</v>
      </c>
      <c r="V264" s="83" t="s">
        <v>873</v>
      </c>
      <c r="W264" s="81">
        <v>43407.52111111111</v>
      </c>
      <c r="X264" s="83" t="s">
        <v>1147</v>
      </c>
      <c r="Y264" s="79"/>
      <c r="Z264" s="79"/>
      <c r="AA264" s="85" t="s">
        <v>1367</v>
      </c>
      <c r="AB264" s="85" t="s">
        <v>1471</v>
      </c>
      <c r="AC264" s="79" t="b">
        <v>0</v>
      </c>
      <c r="AD264" s="79">
        <v>26</v>
      </c>
      <c r="AE264" s="85" t="s">
        <v>1502</v>
      </c>
      <c r="AF264" s="79" t="b">
        <v>0</v>
      </c>
      <c r="AG264" s="79" t="s">
        <v>1511</v>
      </c>
      <c r="AH264" s="79"/>
      <c r="AI264" s="85" t="s">
        <v>1477</v>
      </c>
      <c r="AJ264" s="79" t="b">
        <v>0</v>
      </c>
      <c r="AK264" s="79">
        <v>64</v>
      </c>
      <c r="AL264" s="85" t="s">
        <v>1477</v>
      </c>
      <c r="AM264" s="79" t="s">
        <v>1536</v>
      </c>
      <c r="AN264" s="79" t="b">
        <v>0</v>
      </c>
      <c r="AO264" s="85" t="s">
        <v>1471</v>
      </c>
      <c r="AP264" s="79" t="s">
        <v>1557</v>
      </c>
      <c r="AQ264" s="79">
        <v>0</v>
      </c>
      <c r="AR264" s="79">
        <v>0</v>
      </c>
      <c r="AS264" s="79" t="s">
        <v>1566</v>
      </c>
      <c r="AT264" s="79" t="s">
        <v>1582</v>
      </c>
      <c r="AU264" s="79" t="s">
        <v>1594</v>
      </c>
      <c r="AV264" s="79" t="s">
        <v>1606</v>
      </c>
      <c r="AW264" s="79" t="s">
        <v>1623</v>
      </c>
      <c r="AX264" s="79" t="s">
        <v>1639</v>
      </c>
      <c r="AY264" s="79" t="s">
        <v>1649</v>
      </c>
      <c r="AZ264" s="83" t="s">
        <v>1659</v>
      </c>
      <c r="BA264">
        <v>1</v>
      </c>
      <c r="BB264" s="78" t="str">
        <f>REPLACE(INDEX(GroupVertices[Group],MATCH(Edges[[#This Row],[Vertex 1]],GroupVertices[Vertex],0)),1,1,"")</f>
        <v>3</v>
      </c>
      <c r="BC264" s="78" t="str">
        <f>REPLACE(INDEX(GroupVertices[Group],MATCH(Edges[[#This Row],[Vertex 2]],GroupVertices[Vertex],0)),1,1,"")</f>
        <v>3</v>
      </c>
      <c r="BD264" s="48"/>
      <c r="BE264" s="49"/>
      <c r="BF264" s="48"/>
      <c r="BG264" s="49"/>
      <c r="BH264" s="48"/>
      <c r="BI264" s="49"/>
      <c r="BJ264" s="48"/>
      <c r="BK264" s="49"/>
      <c r="BL264" s="48"/>
    </row>
    <row r="265" spans="1:64" ht="15">
      <c r="A265" s="64" t="s">
        <v>326</v>
      </c>
      <c r="B265" s="64" t="s">
        <v>464</v>
      </c>
      <c r="C265" s="65" t="s">
        <v>4954</v>
      </c>
      <c r="D265" s="66">
        <v>3</v>
      </c>
      <c r="E265" s="67" t="s">
        <v>132</v>
      </c>
      <c r="F265" s="68">
        <v>35</v>
      </c>
      <c r="G265" s="65"/>
      <c r="H265" s="69"/>
      <c r="I265" s="70"/>
      <c r="J265" s="70"/>
      <c r="K265" s="34" t="s">
        <v>65</v>
      </c>
      <c r="L265" s="77">
        <v>265</v>
      </c>
      <c r="M265" s="77"/>
      <c r="N265" s="72"/>
      <c r="O265" s="79" t="s">
        <v>492</v>
      </c>
      <c r="P265" s="81">
        <v>43407.52111111111</v>
      </c>
      <c r="Q265" s="79" t="s">
        <v>614</v>
      </c>
      <c r="R265" s="79"/>
      <c r="S265" s="79"/>
      <c r="T265" s="79" t="s">
        <v>799</v>
      </c>
      <c r="U265" s="83" t="s">
        <v>873</v>
      </c>
      <c r="V265" s="83" t="s">
        <v>873</v>
      </c>
      <c r="W265" s="81">
        <v>43407.52111111111</v>
      </c>
      <c r="X265" s="83" t="s">
        <v>1147</v>
      </c>
      <c r="Y265" s="79"/>
      <c r="Z265" s="79"/>
      <c r="AA265" s="85" t="s">
        <v>1367</v>
      </c>
      <c r="AB265" s="85" t="s">
        <v>1471</v>
      </c>
      <c r="AC265" s="79" t="b">
        <v>0</v>
      </c>
      <c r="AD265" s="79">
        <v>26</v>
      </c>
      <c r="AE265" s="85" t="s">
        <v>1502</v>
      </c>
      <c r="AF265" s="79" t="b">
        <v>0</v>
      </c>
      <c r="AG265" s="79" t="s">
        <v>1511</v>
      </c>
      <c r="AH265" s="79"/>
      <c r="AI265" s="85" t="s">
        <v>1477</v>
      </c>
      <c r="AJ265" s="79" t="b">
        <v>0</v>
      </c>
      <c r="AK265" s="79">
        <v>64</v>
      </c>
      <c r="AL265" s="85" t="s">
        <v>1477</v>
      </c>
      <c r="AM265" s="79" t="s">
        <v>1536</v>
      </c>
      <c r="AN265" s="79" t="b">
        <v>0</v>
      </c>
      <c r="AO265" s="85" t="s">
        <v>1471</v>
      </c>
      <c r="AP265" s="79" t="s">
        <v>1557</v>
      </c>
      <c r="AQ265" s="79">
        <v>0</v>
      </c>
      <c r="AR265" s="79">
        <v>0</v>
      </c>
      <c r="AS265" s="79" t="s">
        <v>1566</v>
      </c>
      <c r="AT265" s="79" t="s">
        <v>1582</v>
      </c>
      <c r="AU265" s="79" t="s">
        <v>1594</v>
      </c>
      <c r="AV265" s="79" t="s">
        <v>1606</v>
      </c>
      <c r="AW265" s="79" t="s">
        <v>1623</v>
      </c>
      <c r="AX265" s="79" t="s">
        <v>1639</v>
      </c>
      <c r="AY265" s="79" t="s">
        <v>1649</v>
      </c>
      <c r="AZ265" s="83" t="s">
        <v>1659</v>
      </c>
      <c r="BA265">
        <v>1</v>
      </c>
      <c r="BB265" s="78" t="str">
        <f>REPLACE(INDEX(GroupVertices[Group],MATCH(Edges[[#This Row],[Vertex 1]],GroupVertices[Vertex],0)),1,1,"")</f>
        <v>3</v>
      </c>
      <c r="BC265" s="78" t="str">
        <f>REPLACE(INDEX(GroupVertices[Group],MATCH(Edges[[#This Row],[Vertex 2]],GroupVertices[Vertex],0)),1,1,"")</f>
        <v>3</v>
      </c>
      <c r="BD265" s="48"/>
      <c r="BE265" s="49"/>
      <c r="BF265" s="48"/>
      <c r="BG265" s="49"/>
      <c r="BH265" s="48"/>
      <c r="BI265" s="49"/>
      <c r="BJ265" s="48"/>
      <c r="BK265" s="49"/>
      <c r="BL265" s="48"/>
    </row>
    <row r="266" spans="1:64" ht="15">
      <c r="A266" s="64" t="s">
        <v>326</v>
      </c>
      <c r="B266" s="64" t="s">
        <v>465</v>
      </c>
      <c r="C266" s="65" t="s">
        <v>4954</v>
      </c>
      <c r="D266" s="66">
        <v>3</v>
      </c>
      <c r="E266" s="67" t="s">
        <v>132</v>
      </c>
      <c r="F266" s="68">
        <v>35</v>
      </c>
      <c r="G266" s="65"/>
      <c r="H266" s="69"/>
      <c r="I266" s="70"/>
      <c r="J266" s="70"/>
      <c r="K266" s="34" t="s">
        <v>65</v>
      </c>
      <c r="L266" s="77">
        <v>266</v>
      </c>
      <c r="M266" s="77"/>
      <c r="N266" s="72"/>
      <c r="O266" s="79" t="s">
        <v>492</v>
      </c>
      <c r="P266" s="81">
        <v>43407.52111111111</v>
      </c>
      <c r="Q266" s="79" t="s">
        <v>614</v>
      </c>
      <c r="R266" s="79"/>
      <c r="S266" s="79"/>
      <c r="T266" s="79" t="s">
        <v>799</v>
      </c>
      <c r="U266" s="83" t="s">
        <v>873</v>
      </c>
      <c r="V266" s="83" t="s">
        <v>873</v>
      </c>
      <c r="W266" s="81">
        <v>43407.52111111111</v>
      </c>
      <c r="X266" s="83" t="s">
        <v>1147</v>
      </c>
      <c r="Y266" s="79"/>
      <c r="Z266" s="79"/>
      <c r="AA266" s="85" t="s">
        <v>1367</v>
      </c>
      <c r="AB266" s="85" t="s">
        <v>1471</v>
      </c>
      <c r="AC266" s="79" t="b">
        <v>0</v>
      </c>
      <c r="AD266" s="79">
        <v>26</v>
      </c>
      <c r="AE266" s="85" t="s">
        <v>1502</v>
      </c>
      <c r="AF266" s="79" t="b">
        <v>0</v>
      </c>
      <c r="AG266" s="79" t="s">
        <v>1511</v>
      </c>
      <c r="AH266" s="79"/>
      <c r="AI266" s="85" t="s">
        <v>1477</v>
      </c>
      <c r="AJ266" s="79" t="b">
        <v>0</v>
      </c>
      <c r="AK266" s="79">
        <v>64</v>
      </c>
      <c r="AL266" s="85" t="s">
        <v>1477</v>
      </c>
      <c r="AM266" s="79" t="s">
        <v>1536</v>
      </c>
      <c r="AN266" s="79" t="b">
        <v>0</v>
      </c>
      <c r="AO266" s="85" t="s">
        <v>1471</v>
      </c>
      <c r="AP266" s="79" t="s">
        <v>1557</v>
      </c>
      <c r="AQ266" s="79">
        <v>0</v>
      </c>
      <c r="AR266" s="79">
        <v>0</v>
      </c>
      <c r="AS266" s="79" t="s">
        <v>1566</v>
      </c>
      <c r="AT266" s="79" t="s">
        <v>1582</v>
      </c>
      <c r="AU266" s="79" t="s">
        <v>1594</v>
      </c>
      <c r="AV266" s="79" t="s">
        <v>1606</v>
      </c>
      <c r="AW266" s="79" t="s">
        <v>1623</v>
      </c>
      <c r="AX266" s="79" t="s">
        <v>1639</v>
      </c>
      <c r="AY266" s="79" t="s">
        <v>1649</v>
      </c>
      <c r="AZ266" s="83" t="s">
        <v>1659</v>
      </c>
      <c r="BA266">
        <v>1</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326</v>
      </c>
      <c r="B267" s="64" t="s">
        <v>466</v>
      </c>
      <c r="C267" s="65" t="s">
        <v>4954</v>
      </c>
      <c r="D267" s="66">
        <v>3</v>
      </c>
      <c r="E267" s="67" t="s">
        <v>132</v>
      </c>
      <c r="F267" s="68">
        <v>35</v>
      </c>
      <c r="G267" s="65"/>
      <c r="H267" s="69"/>
      <c r="I267" s="70"/>
      <c r="J267" s="70"/>
      <c r="K267" s="34" t="s">
        <v>65</v>
      </c>
      <c r="L267" s="77">
        <v>267</v>
      </c>
      <c r="M267" s="77"/>
      <c r="N267" s="72"/>
      <c r="O267" s="79" t="s">
        <v>492</v>
      </c>
      <c r="P267" s="81">
        <v>43407.52111111111</v>
      </c>
      <c r="Q267" s="79" t="s">
        <v>614</v>
      </c>
      <c r="R267" s="79"/>
      <c r="S267" s="79"/>
      <c r="T267" s="79" t="s">
        <v>799</v>
      </c>
      <c r="U267" s="83" t="s">
        <v>873</v>
      </c>
      <c r="V267" s="83" t="s">
        <v>873</v>
      </c>
      <c r="W267" s="81">
        <v>43407.52111111111</v>
      </c>
      <c r="X267" s="83" t="s">
        <v>1147</v>
      </c>
      <c r="Y267" s="79"/>
      <c r="Z267" s="79"/>
      <c r="AA267" s="85" t="s">
        <v>1367</v>
      </c>
      <c r="AB267" s="85" t="s">
        <v>1471</v>
      </c>
      <c r="AC267" s="79" t="b">
        <v>0</v>
      </c>
      <c r="AD267" s="79">
        <v>26</v>
      </c>
      <c r="AE267" s="85" t="s">
        <v>1502</v>
      </c>
      <c r="AF267" s="79" t="b">
        <v>0</v>
      </c>
      <c r="AG267" s="79" t="s">
        <v>1511</v>
      </c>
      <c r="AH267" s="79"/>
      <c r="AI267" s="85" t="s">
        <v>1477</v>
      </c>
      <c r="AJ267" s="79" t="b">
        <v>0</v>
      </c>
      <c r="AK267" s="79">
        <v>64</v>
      </c>
      <c r="AL267" s="85" t="s">
        <v>1477</v>
      </c>
      <c r="AM267" s="79" t="s">
        <v>1536</v>
      </c>
      <c r="AN267" s="79" t="b">
        <v>0</v>
      </c>
      <c r="AO267" s="85" t="s">
        <v>1471</v>
      </c>
      <c r="AP267" s="79" t="s">
        <v>1557</v>
      </c>
      <c r="AQ267" s="79">
        <v>0</v>
      </c>
      <c r="AR267" s="79">
        <v>0</v>
      </c>
      <c r="AS267" s="79" t="s">
        <v>1566</v>
      </c>
      <c r="AT267" s="79" t="s">
        <v>1582</v>
      </c>
      <c r="AU267" s="79" t="s">
        <v>1594</v>
      </c>
      <c r="AV267" s="79" t="s">
        <v>1606</v>
      </c>
      <c r="AW267" s="79" t="s">
        <v>1623</v>
      </c>
      <c r="AX267" s="79" t="s">
        <v>1639</v>
      </c>
      <c r="AY267" s="79" t="s">
        <v>1649</v>
      </c>
      <c r="AZ267" s="83" t="s">
        <v>1659</v>
      </c>
      <c r="BA267">
        <v>1</v>
      </c>
      <c r="BB267" s="78" t="str">
        <f>REPLACE(INDEX(GroupVertices[Group],MATCH(Edges[[#This Row],[Vertex 1]],GroupVertices[Vertex],0)),1,1,"")</f>
        <v>3</v>
      </c>
      <c r="BC267" s="78" t="str">
        <f>REPLACE(INDEX(GroupVertices[Group],MATCH(Edges[[#This Row],[Vertex 2]],GroupVertices[Vertex],0)),1,1,"")</f>
        <v>3</v>
      </c>
      <c r="BD267" s="48"/>
      <c r="BE267" s="49"/>
      <c r="BF267" s="48"/>
      <c r="BG267" s="49"/>
      <c r="BH267" s="48"/>
      <c r="BI267" s="49"/>
      <c r="BJ267" s="48"/>
      <c r="BK267" s="49"/>
      <c r="BL267" s="48"/>
    </row>
    <row r="268" spans="1:64" ht="15">
      <c r="A268" s="64" t="s">
        <v>326</v>
      </c>
      <c r="B268" s="64" t="s">
        <v>467</v>
      </c>
      <c r="C268" s="65" t="s">
        <v>4954</v>
      </c>
      <c r="D268" s="66">
        <v>3</v>
      </c>
      <c r="E268" s="67" t="s">
        <v>132</v>
      </c>
      <c r="F268" s="68">
        <v>35</v>
      </c>
      <c r="G268" s="65"/>
      <c r="H268" s="69"/>
      <c r="I268" s="70"/>
      <c r="J268" s="70"/>
      <c r="K268" s="34" t="s">
        <v>65</v>
      </c>
      <c r="L268" s="77">
        <v>268</v>
      </c>
      <c r="M268" s="77"/>
      <c r="N268" s="72"/>
      <c r="O268" s="79" t="s">
        <v>492</v>
      </c>
      <c r="P268" s="81">
        <v>43407.52111111111</v>
      </c>
      <c r="Q268" s="79" t="s">
        <v>614</v>
      </c>
      <c r="R268" s="79"/>
      <c r="S268" s="79"/>
      <c r="T268" s="79" t="s">
        <v>799</v>
      </c>
      <c r="U268" s="83" t="s">
        <v>873</v>
      </c>
      <c r="V268" s="83" t="s">
        <v>873</v>
      </c>
      <c r="W268" s="81">
        <v>43407.52111111111</v>
      </c>
      <c r="X268" s="83" t="s">
        <v>1147</v>
      </c>
      <c r="Y268" s="79"/>
      <c r="Z268" s="79"/>
      <c r="AA268" s="85" t="s">
        <v>1367</v>
      </c>
      <c r="AB268" s="85" t="s">
        <v>1471</v>
      </c>
      <c r="AC268" s="79" t="b">
        <v>0</v>
      </c>
      <c r="AD268" s="79">
        <v>26</v>
      </c>
      <c r="AE268" s="85" t="s">
        <v>1502</v>
      </c>
      <c r="AF268" s="79" t="b">
        <v>0</v>
      </c>
      <c r="AG268" s="79" t="s">
        <v>1511</v>
      </c>
      <c r="AH268" s="79"/>
      <c r="AI268" s="85" t="s">
        <v>1477</v>
      </c>
      <c r="AJ268" s="79" t="b">
        <v>0</v>
      </c>
      <c r="AK268" s="79">
        <v>64</v>
      </c>
      <c r="AL268" s="85" t="s">
        <v>1477</v>
      </c>
      <c r="AM268" s="79" t="s">
        <v>1536</v>
      </c>
      <c r="AN268" s="79" t="b">
        <v>0</v>
      </c>
      <c r="AO268" s="85" t="s">
        <v>1471</v>
      </c>
      <c r="AP268" s="79" t="s">
        <v>1557</v>
      </c>
      <c r="AQ268" s="79">
        <v>0</v>
      </c>
      <c r="AR268" s="79">
        <v>0</v>
      </c>
      <c r="AS268" s="79" t="s">
        <v>1566</v>
      </c>
      <c r="AT268" s="79" t="s">
        <v>1582</v>
      </c>
      <c r="AU268" s="79" t="s">
        <v>1594</v>
      </c>
      <c r="AV268" s="79" t="s">
        <v>1606</v>
      </c>
      <c r="AW268" s="79" t="s">
        <v>1623</v>
      </c>
      <c r="AX268" s="79" t="s">
        <v>1639</v>
      </c>
      <c r="AY268" s="79" t="s">
        <v>1649</v>
      </c>
      <c r="AZ268" s="83" t="s">
        <v>1659</v>
      </c>
      <c r="BA268">
        <v>1</v>
      </c>
      <c r="BB268" s="78" t="str">
        <f>REPLACE(INDEX(GroupVertices[Group],MATCH(Edges[[#This Row],[Vertex 1]],GroupVertices[Vertex],0)),1,1,"")</f>
        <v>3</v>
      </c>
      <c r="BC268" s="78" t="str">
        <f>REPLACE(INDEX(GroupVertices[Group],MATCH(Edges[[#This Row],[Vertex 2]],GroupVertices[Vertex],0)),1,1,"")</f>
        <v>3</v>
      </c>
      <c r="BD268" s="48"/>
      <c r="BE268" s="49"/>
      <c r="BF268" s="48"/>
      <c r="BG268" s="49"/>
      <c r="BH268" s="48"/>
      <c r="BI268" s="49"/>
      <c r="BJ268" s="48"/>
      <c r="BK268" s="49"/>
      <c r="BL268" s="48"/>
    </row>
    <row r="269" spans="1:64" ht="15">
      <c r="A269" s="64" t="s">
        <v>326</v>
      </c>
      <c r="B269" s="64" t="s">
        <v>468</v>
      </c>
      <c r="C269" s="65" t="s">
        <v>4954</v>
      </c>
      <c r="D269" s="66">
        <v>3</v>
      </c>
      <c r="E269" s="67" t="s">
        <v>132</v>
      </c>
      <c r="F269" s="68">
        <v>35</v>
      </c>
      <c r="G269" s="65"/>
      <c r="H269" s="69"/>
      <c r="I269" s="70"/>
      <c r="J269" s="70"/>
      <c r="K269" s="34" t="s">
        <v>65</v>
      </c>
      <c r="L269" s="77">
        <v>269</v>
      </c>
      <c r="M269" s="77"/>
      <c r="N269" s="72"/>
      <c r="O269" s="79" t="s">
        <v>492</v>
      </c>
      <c r="P269" s="81">
        <v>43407.52111111111</v>
      </c>
      <c r="Q269" s="79" t="s">
        <v>614</v>
      </c>
      <c r="R269" s="79"/>
      <c r="S269" s="79"/>
      <c r="T269" s="79" t="s">
        <v>799</v>
      </c>
      <c r="U269" s="83" t="s">
        <v>873</v>
      </c>
      <c r="V269" s="83" t="s">
        <v>873</v>
      </c>
      <c r="W269" s="81">
        <v>43407.52111111111</v>
      </c>
      <c r="X269" s="83" t="s">
        <v>1147</v>
      </c>
      <c r="Y269" s="79"/>
      <c r="Z269" s="79"/>
      <c r="AA269" s="85" t="s">
        <v>1367</v>
      </c>
      <c r="AB269" s="85" t="s">
        <v>1471</v>
      </c>
      <c r="AC269" s="79" t="b">
        <v>0</v>
      </c>
      <c r="AD269" s="79">
        <v>26</v>
      </c>
      <c r="AE269" s="85" t="s">
        <v>1502</v>
      </c>
      <c r="AF269" s="79" t="b">
        <v>0</v>
      </c>
      <c r="AG269" s="79" t="s">
        <v>1511</v>
      </c>
      <c r="AH269" s="79"/>
      <c r="AI269" s="85" t="s">
        <v>1477</v>
      </c>
      <c r="AJ269" s="79" t="b">
        <v>0</v>
      </c>
      <c r="AK269" s="79">
        <v>64</v>
      </c>
      <c r="AL269" s="85" t="s">
        <v>1477</v>
      </c>
      <c r="AM269" s="79" t="s">
        <v>1536</v>
      </c>
      <c r="AN269" s="79" t="b">
        <v>0</v>
      </c>
      <c r="AO269" s="85" t="s">
        <v>1471</v>
      </c>
      <c r="AP269" s="79" t="s">
        <v>1557</v>
      </c>
      <c r="AQ269" s="79">
        <v>0</v>
      </c>
      <c r="AR269" s="79">
        <v>0</v>
      </c>
      <c r="AS269" s="79" t="s">
        <v>1566</v>
      </c>
      <c r="AT269" s="79" t="s">
        <v>1582</v>
      </c>
      <c r="AU269" s="79" t="s">
        <v>1594</v>
      </c>
      <c r="AV269" s="79" t="s">
        <v>1606</v>
      </c>
      <c r="AW269" s="79" t="s">
        <v>1623</v>
      </c>
      <c r="AX269" s="79" t="s">
        <v>1639</v>
      </c>
      <c r="AY269" s="79" t="s">
        <v>1649</v>
      </c>
      <c r="AZ269" s="83" t="s">
        <v>1659</v>
      </c>
      <c r="BA269">
        <v>1</v>
      </c>
      <c r="BB269" s="78" t="str">
        <f>REPLACE(INDEX(GroupVertices[Group],MATCH(Edges[[#This Row],[Vertex 1]],GroupVertices[Vertex],0)),1,1,"")</f>
        <v>3</v>
      </c>
      <c r="BC269" s="78" t="str">
        <f>REPLACE(INDEX(GroupVertices[Group],MATCH(Edges[[#This Row],[Vertex 2]],GroupVertices[Vertex],0)),1,1,"")</f>
        <v>3</v>
      </c>
      <c r="BD269" s="48"/>
      <c r="BE269" s="49"/>
      <c r="BF269" s="48"/>
      <c r="BG269" s="49"/>
      <c r="BH269" s="48"/>
      <c r="BI269" s="49"/>
      <c r="BJ269" s="48"/>
      <c r="BK269" s="49"/>
      <c r="BL269" s="48"/>
    </row>
    <row r="270" spans="1:64" ht="15">
      <c r="A270" s="64" t="s">
        <v>326</v>
      </c>
      <c r="B270" s="64" t="s">
        <v>469</v>
      </c>
      <c r="C270" s="65" t="s">
        <v>4954</v>
      </c>
      <c r="D270" s="66">
        <v>3</v>
      </c>
      <c r="E270" s="67" t="s">
        <v>132</v>
      </c>
      <c r="F270" s="68">
        <v>35</v>
      </c>
      <c r="G270" s="65"/>
      <c r="H270" s="69"/>
      <c r="I270" s="70"/>
      <c r="J270" s="70"/>
      <c r="K270" s="34" t="s">
        <v>65</v>
      </c>
      <c r="L270" s="77">
        <v>270</v>
      </c>
      <c r="M270" s="77"/>
      <c r="N270" s="72"/>
      <c r="O270" s="79" t="s">
        <v>492</v>
      </c>
      <c r="P270" s="81">
        <v>43407.52111111111</v>
      </c>
      <c r="Q270" s="79" t="s">
        <v>614</v>
      </c>
      <c r="R270" s="79"/>
      <c r="S270" s="79"/>
      <c r="T270" s="79" t="s">
        <v>799</v>
      </c>
      <c r="U270" s="83" t="s">
        <v>873</v>
      </c>
      <c r="V270" s="83" t="s">
        <v>873</v>
      </c>
      <c r="W270" s="81">
        <v>43407.52111111111</v>
      </c>
      <c r="X270" s="83" t="s">
        <v>1147</v>
      </c>
      <c r="Y270" s="79"/>
      <c r="Z270" s="79"/>
      <c r="AA270" s="85" t="s">
        <v>1367</v>
      </c>
      <c r="AB270" s="85" t="s">
        <v>1471</v>
      </c>
      <c r="AC270" s="79" t="b">
        <v>0</v>
      </c>
      <c r="AD270" s="79">
        <v>26</v>
      </c>
      <c r="AE270" s="85" t="s">
        <v>1502</v>
      </c>
      <c r="AF270" s="79" t="b">
        <v>0</v>
      </c>
      <c r="AG270" s="79" t="s">
        <v>1511</v>
      </c>
      <c r="AH270" s="79"/>
      <c r="AI270" s="85" t="s">
        <v>1477</v>
      </c>
      <c r="AJ270" s="79" t="b">
        <v>0</v>
      </c>
      <c r="AK270" s="79">
        <v>64</v>
      </c>
      <c r="AL270" s="85" t="s">
        <v>1477</v>
      </c>
      <c r="AM270" s="79" t="s">
        <v>1536</v>
      </c>
      <c r="AN270" s="79" t="b">
        <v>0</v>
      </c>
      <c r="AO270" s="85" t="s">
        <v>1471</v>
      </c>
      <c r="AP270" s="79" t="s">
        <v>1557</v>
      </c>
      <c r="AQ270" s="79">
        <v>0</v>
      </c>
      <c r="AR270" s="79">
        <v>0</v>
      </c>
      <c r="AS270" s="79" t="s">
        <v>1566</v>
      </c>
      <c r="AT270" s="79" t="s">
        <v>1582</v>
      </c>
      <c r="AU270" s="79" t="s">
        <v>1594</v>
      </c>
      <c r="AV270" s="79" t="s">
        <v>1606</v>
      </c>
      <c r="AW270" s="79" t="s">
        <v>1623</v>
      </c>
      <c r="AX270" s="79" t="s">
        <v>1639</v>
      </c>
      <c r="AY270" s="79" t="s">
        <v>1649</v>
      </c>
      <c r="AZ270" s="83" t="s">
        <v>1659</v>
      </c>
      <c r="BA270">
        <v>1</v>
      </c>
      <c r="BB270" s="78" t="str">
        <f>REPLACE(INDEX(GroupVertices[Group],MATCH(Edges[[#This Row],[Vertex 1]],GroupVertices[Vertex],0)),1,1,"")</f>
        <v>3</v>
      </c>
      <c r="BC270" s="78" t="str">
        <f>REPLACE(INDEX(GroupVertices[Group],MATCH(Edges[[#This Row],[Vertex 2]],GroupVertices[Vertex],0)),1,1,"")</f>
        <v>3</v>
      </c>
      <c r="BD270" s="48"/>
      <c r="BE270" s="49"/>
      <c r="BF270" s="48"/>
      <c r="BG270" s="49"/>
      <c r="BH270" s="48"/>
      <c r="BI270" s="49"/>
      <c r="BJ270" s="48"/>
      <c r="BK270" s="49"/>
      <c r="BL270" s="48"/>
    </row>
    <row r="271" spans="1:64" ht="15">
      <c r="A271" s="64" t="s">
        <v>326</v>
      </c>
      <c r="B271" s="64" t="s">
        <v>470</v>
      </c>
      <c r="C271" s="65" t="s">
        <v>4954</v>
      </c>
      <c r="D271" s="66">
        <v>3</v>
      </c>
      <c r="E271" s="67" t="s">
        <v>132</v>
      </c>
      <c r="F271" s="68">
        <v>35</v>
      </c>
      <c r="G271" s="65"/>
      <c r="H271" s="69"/>
      <c r="I271" s="70"/>
      <c r="J271" s="70"/>
      <c r="K271" s="34" t="s">
        <v>65</v>
      </c>
      <c r="L271" s="77">
        <v>271</v>
      </c>
      <c r="M271" s="77"/>
      <c r="N271" s="72"/>
      <c r="O271" s="79" t="s">
        <v>492</v>
      </c>
      <c r="P271" s="81">
        <v>43407.52111111111</v>
      </c>
      <c r="Q271" s="79" t="s">
        <v>614</v>
      </c>
      <c r="R271" s="79"/>
      <c r="S271" s="79"/>
      <c r="T271" s="79" t="s">
        <v>799</v>
      </c>
      <c r="U271" s="83" t="s">
        <v>873</v>
      </c>
      <c r="V271" s="83" t="s">
        <v>873</v>
      </c>
      <c r="W271" s="81">
        <v>43407.52111111111</v>
      </c>
      <c r="X271" s="83" t="s">
        <v>1147</v>
      </c>
      <c r="Y271" s="79"/>
      <c r="Z271" s="79"/>
      <c r="AA271" s="85" t="s">
        <v>1367</v>
      </c>
      <c r="AB271" s="85" t="s">
        <v>1471</v>
      </c>
      <c r="AC271" s="79" t="b">
        <v>0</v>
      </c>
      <c r="AD271" s="79">
        <v>26</v>
      </c>
      <c r="AE271" s="85" t="s">
        <v>1502</v>
      </c>
      <c r="AF271" s="79" t="b">
        <v>0</v>
      </c>
      <c r="AG271" s="79" t="s">
        <v>1511</v>
      </c>
      <c r="AH271" s="79"/>
      <c r="AI271" s="85" t="s">
        <v>1477</v>
      </c>
      <c r="AJ271" s="79" t="b">
        <v>0</v>
      </c>
      <c r="AK271" s="79">
        <v>64</v>
      </c>
      <c r="AL271" s="85" t="s">
        <v>1477</v>
      </c>
      <c r="AM271" s="79" t="s">
        <v>1536</v>
      </c>
      <c r="AN271" s="79" t="b">
        <v>0</v>
      </c>
      <c r="AO271" s="85" t="s">
        <v>1471</v>
      </c>
      <c r="AP271" s="79" t="s">
        <v>1557</v>
      </c>
      <c r="AQ271" s="79">
        <v>0</v>
      </c>
      <c r="AR271" s="79">
        <v>0</v>
      </c>
      <c r="AS271" s="79" t="s">
        <v>1566</v>
      </c>
      <c r="AT271" s="79" t="s">
        <v>1582</v>
      </c>
      <c r="AU271" s="79" t="s">
        <v>1594</v>
      </c>
      <c r="AV271" s="79" t="s">
        <v>1606</v>
      </c>
      <c r="AW271" s="79" t="s">
        <v>1623</v>
      </c>
      <c r="AX271" s="79" t="s">
        <v>1639</v>
      </c>
      <c r="AY271" s="79" t="s">
        <v>1649</v>
      </c>
      <c r="AZ271" s="83" t="s">
        <v>1659</v>
      </c>
      <c r="BA271">
        <v>1</v>
      </c>
      <c r="BB271" s="78" t="str">
        <f>REPLACE(INDEX(GroupVertices[Group],MATCH(Edges[[#This Row],[Vertex 1]],GroupVertices[Vertex],0)),1,1,"")</f>
        <v>3</v>
      </c>
      <c r="BC271" s="78" t="str">
        <f>REPLACE(INDEX(GroupVertices[Group],MATCH(Edges[[#This Row],[Vertex 2]],GroupVertices[Vertex],0)),1,1,"")</f>
        <v>3</v>
      </c>
      <c r="BD271" s="48"/>
      <c r="BE271" s="49"/>
      <c r="BF271" s="48"/>
      <c r="BG271" s="49"/>
      <c r="BH271" s="48"/>
      <c r="BI271" s="49"/>
      <c r="BJ271" s="48"/>
      <c r="BK271" s="49"/>
      <c r="BL271" s="48"/>
    </row>
    <row r="272" spans="1:64" ht="15">
      <c r="A272" s="64" t="s">
        <v>326</v>
      </c>
      <c r="B272" s="64" t="s">
        <v>471</v>
      </c>
      <c r="C272" s="65" t="s">
        <v>4955</v>
      </c>
      <c r="D272" s="66">
        <v>5.333333333333334</v>
      </c>
      <c r="E272" s="67" t="s">
        <v>136</v>
      </c>
      <c r="F272" s="68">
        <v>27.333333333333332</v>
      </c>
      <c r="G272" s="65"/>
      <c r="H272" s="69"/>
      <c r="I272" s="70"/>
      <c r="J272" s="70"/>
      <c r="K272" s="34" t="s">
        <v>65</v>
      </c>
      <c r="L272" s="77">
        <v>272</v>
      </c>
      <c r="M272" s="77"/>
      <c r="N272" s="72"/>
      <c r="O272" s="79" t="s">
        <v>492</v>
      </c>
      <c r="P272" s="81">
        <v>43407.52111111111</v>
      </c>
      <c r="Q272" s="79" t="s">
        <v>614</v>
      </c>
      <c r="R272" s="79"/>
      <c r="S272" s="79"/>
      <c r="T272" s="79" t="s">
        <v>799</v>
      </c>
      <c r="U272" s="83" t="s">
        <v>873</v>
      </c>
      <c r="V272" s="83" t="s">
        <v>873</v>
      </c>
      <c r="W272" s="81">
        <v>43407.52111111111</v>
      </c>
      <c r="X272" s="83" t="s">
        <v>1147</v>
      </c>
      <c r="Y272" s="79"/>
      <c r="Z272" s="79"/>
      <c r="AA272" s="85" t="s">
        <v>1367</v>
      </c>
      <c r="AB272" s="85" t="s">
        <v>1471</v>
      </c>
      <c r="AC272" s="79" t="b">
        <v>0</v>
      </c>
      <c r="AD272" s="79">
        <v>26</v>
      </c>
      <c r="AE272" s="85" t="s">
        <v>1502</v>
      </c>
      <c r="AF272" s="79" t="b">
        <v>0</v>
      </c>
      <c r="AG272" s="79" t="s">
        <v>1511</v>
      </c>
      <c r="AH272" s="79"/>
      <c r="AI272" s="85" t="s">
        <v>1477</v>
      </c>
      <c r="AJ272" s="79" t="b">
        <v>0</v>
      </c>
      <c r="AK272" s="79">
        <v>64</v>
      </c>
      <c r="AL272" s="85" t="s">
        <v>1477</v>
      </c>
      <c r="AM272" s="79" t="s">
        <v>1536</v>
      </c>
      <c r="AN272" s="79" t="b">
        <v>0</v>
      </c>
      <c r="AO272" s="85" t="s">
        <v>1471</v>
      </c>
      <c r="AP272" s="79" t="s">
        <v>1557</v>
      </c>
      <c r="AQ272" s="79">
        <v>0</v>
      </c>
      <c r="AR272" s="79">
        <v>0</v>
      </c>
      <c r="AS272" s="79" t="s">
        <v>1566</v>
      </c>
      <c r="AT272" s="79" t="s">
        <v>1582</v>
      </c>
      <c r="AU272" s="79" t="s">
        <v>1594</v>
      </c>
      <c r="AV272" s="79" t="s">
        <v>1606</v>
      </c>
      <c r="AW272" s="79" t="s">
        <v>1623</v>
      </c>
      <c r="AX272" s="79" t="s">
        <v>1639</v>
      </c>
      <c r="AY272" s="79" t="s">
        <v>1649</v>
      </c>
      <c r="AZ272" s="83" t="s">
        <v>1659</v>
      </c>
      <c r="BA272">
        <v>2</v>
      </c>
      <c r="BB272" s="78" t="str">
        <f>REPLACE(INDEX(GroupVertices[Group],MATCH(Edges[[#This Row],[Vertex 1]],GroupVertices[Vertex],0)),1,1,"")</f>
        <v>3</v>
      </c>
      <c r="BC272" s="78" t="str">
        <f>REPLACE(INDEX(GroupVertices[Group],MATCH(Edges[[#This Row],[Vertex 2]],GroupVertices[Vertex],0)),1,1,"")</f>
        <v>3</v>
      </c>
      <c r="BD272" s="48"/>
      <c r="BE272" s="49"/>
      <c r="BF272" s="48"/>
      <c r="BG272" s="49"/>
      <c r="BH272" s="48"/>
      <c r="BI272" s="49"/>
      <c r="BJ272" s="48"/>
      <c r="BK272" s="49"/>
      <c r="BL272" s="48"/>
    </row>
    <row r="273" spans="1:64" ht="15">
      <c r="A273" s="64" t="s">
        <v>326</v>
      </c>
      <c r="B273" s="64" t="s">
        <v>471</v>
      </c>
      <c r="C273" s="65" t="s">
        <v>4955</v>
      </c>
      <c r="D273" s="66">
        <v>5.333333333333334</v>
      </c>
      <c r="E273" s="67" t="s">
        <v>136</v>
      </c>
      <c r="F273" s="68">
        <v>27.333333333333332</v>
      </c>
      <c r="G273" s="65"/>
      <c r="H273" s="69"/>
      <c r="I273" s="70"/>
      <c r="J273" s="70"/>
      <c r="K273" s="34" t="s">
        <v>65</v>
      </c>
      <c r="L273" s="77">
        <v>273</v>
      </c>
      <c r="M273" s="77"/>
      <c r="N273" s="72"/>
      <c r="O273" s="79" t="s">
        <v>492</v>
      </c>
      <c r="P273" s="81">
        <v>43542.78800925926</v>
      </c>
      <c r="Q273" s="79" t="s">
        <v>615</v>
      </c>
      <c r="R273" s="79"/>
      <c r="S273" s="79"/>
      <c r="T273" s="79"/>
      <c r="U273" s="79"/>
      <c r="V273" s="83" t="s">
        <v>969</v>
      </c>
      <c r="W273" s="81">
        <v>43542.78800925926</v>
      </c>
      <c r="X273" s="83" t="s">
        <v>1148</v>
      </c>
      <c r="Y273" s="79"/>
      <c r="Z273" s="79"/>
      <c r="AA273" s="85" t="s">
        <v>1368</v>
      </c>
      <c r="AB273" s="79"/>
      <c r="AC273" s="79" t="b">
        <v>0</v>
      </c>
      <c r="AD273" s="79">
        <v>0</v>
      </c>
      <c r="AE273" s="85" t="s">
        <v>1477</v>
      </c>
      <c r="AF273" s="79" t="b">
        <v>0</v>
      </c>
      <c r="AG273" s="79" t="s">
        <v>1511</v>
      </c>
      <c r="AH273" s="79"/>
      <c r="AI273" s="85" t="s">
        <v>1477</v>
      </c>
      <c r="AJ273" s="79" t="b">
        <v>0</v>
      </c>
      <c r="AK273" s="79">
        <v>64</v>
      </c>
      <c r="AL273" s="85" t="s">
        <v>1367</v>
      </c>
      <c r="AM273" s="79" t="s">
        <v>1536</v>
      </c>
      <c r="AN273" s="79" t="b">
        <v>0</v>
      </c>
      <c r="AO273" s="85" t="s">
        <v>1367</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326</v>
      </c>
      <c r="B274" s="64" t="s">
        <v>472</v>
      </c>
      <c r="C274" s="65" t="s">
        <v>4955</v>
      </c>
      <c r="D274" s="66">
        <v>5.333333333333334</v>
      </c>
      <c r="E274" s="67" t="s">
        <v>136</v>
      </c>
      <c r="F274" s="68">
        <v>27.333333333333332</v>
      </c>
      <c r="G274" s="65"/>
      <c r="H274" s="69"/>
      <c r="I274" s="70"/>
      <c r="J274" s="70"/>
      <c r="K274" s="34" t="s">
        <v>65</v>
      </c>
      <c r="L274" s="77">
        <v>274</v>
      </c>
      <c r="M274" s="77"/>
      <c r="N274" s="72"/>
      <c r="O274" s="79" t="s">
        <v>492</v>
      </c>
      <c r="P274" s="81">
        <v>43407.52111111111</v>
      </c>
      <c r="Q274" s="79" t="s">
        <v>614</v>
      </c>
      <c r="R274" s="79"/>
      <c r="S274" s="79"/>
      <c r="T274" s="79" t="s">
        <v>799</v>
      </c>
      <c r="U274" s="83" t="s">
        <v>873</v>
      </c>
      <c r="V274" s="83" t="s">
        <v>873</v>
      </c>
      <c r="W274" s="81">
        <v>43407.52111111111</v>
      </c>
      <c r="X274" s="83" t="s">
        <v>1147</v>
      </c>
      <c r="Y274" s="79"/>
      <c r="Z274" s="79"/>
      <c r="AA274" s="85" t="s">
        <v>1367</v>
      </c>
      <c r="AB274" s="85" t="s">
        <v>1471</v>
      </c>
      <c r="AC274" s="79" t="b">
        <v>0</v>
      </c>
      <c r="AD274" s="79">
        <v>26</v>
      </c>
      <c r="AE274" s="85" t="s">
        <v>1502</v>
      </c>
      <c r="AF274" s="79" t="b">
        <v>0</v>
      </c>
      <c r="AG274" s="79" t="s">
        <v>1511</v>
      </c>
      <c r="AH274" s="79"/>
      <c r="AI274" s="85" t="s">
        <v>1477</v>
      </c>
      <c r="AJ274" s="79" t="b">
        <v>0</v>
      </c>
      <c r="AK274" s="79">
        <v>64</v>
      </c>
      <c r="AL274" s="85" t="s">
        <v>1477</v>
      </c>
      <c r="AM274" s="79" t="s">
        <v>1536</v>
      </c>
      <c r="AN274" s="79" t="b">
        <v>0</v>
      </c>
      <c r="AO274" s="85" t="s">
        <v>1471</v>
      </c>
      <c r="AP274" s="79" t="s">
        <v>1557</v>
      </c>
      <c r="AQ274" s="79">
        <v>0</v>
      </c>
      <c r="AR274" s="79">
        <v>0</v>
      </c>
      <c r="AS274" s="79" t="s">
        <v>1566</v>
      </c>
      <c r="AT274" s="79" t="s">
        <v>1582</v>
      </c>
      <c r="AU274" s="79" t="s">
        <v>1594</v>
      </c>
      <c r="AV274" s="79" t="s">
        <v>1606</v>
      </c>
      <c r="AW274" s="79" t="s">
        <v>1623</v>
      </c>
      <c r="AX274" s="79" t="s">
        <v>1639</v>
      </c>
      <c r="AY274" s="79" t="s">
        <v>1649</v>
      </c>
      <c r="AZ274" s="83" t="s">
        <v>1659</v>
      </c>
      <c r="BA274">
        <v>2</v>
      </c>
      <c r="BB274" s="78" t="str">
        <f>REPLACE(INDEX(GroupVertices[Group],MATCH(Edges[[#This Row],[Vertex 1]],GroupVertices[Vertex],0)),1,1,"")</f>
        <v>3</v>
      </c>
      <c r="BC274" s="78" t="str">
        <f>REPLACE(INDEX(GroupVertices[Group],MATCH(Edges[[#This Row],[Vertex 2]],GroupVertices[Vertex],0)),1,1,"")</f>
        <v>3</v>
      </c>
      <c r="BD274" s="48"/>
      <c r="BE274" s="49"/>
      <c r="BF274" s="48"/>
      <c r="BG274" s="49"/>
      <c r="BH274" s="48"/>
      <c r="BI274" s="49"/>
      <c r="BJ274" s="48"/>
      <c r="BK274" s="49"/>
      <c r="BL274" s="48"/>
    </row>
    <row r="275" spans="1:64" ht="15">
      <c r="A275" s="64" t="s">
        <v>326</v>
      </c>
      <c r="B275" s="64" t="s">
        <v>472</v>
      </c>
      <c r="C275" s="65" t="s">
        <v>4955</v>
      </c>
      <c r="D275" s="66">
        <v>5.333333333333334</v>
      </c>
      <c r="E275" s="67" t="s">
        <v>136</v>
      </c>
      <c r="F275" s="68">
        <v>27.333333333333332</v>
      </c>
      <c r="G275" s="65"/>
      <c r="H275" s="69"/>
      <c r="I275" s="70"/>
      <c r="J275" s="70"/>
      <c r="K275" s="34" t="s">
        <v>65</v>
      </c>
      <c r="L275" s="77">
        <v>275</v>
      </c>
      <c r="M275" s="77"/>
      <c r="N275" s="72"/>
      <c r="O275" s="79" t="s">
        <v>492</v>
      </c>
      <c r="P275" s="81">
        <v>43542.78800925926</v>
      </c>
      <c r="Q275" s="79" t="s">
        <v>615</v>
      </c>
      <c r="R275" s="79"/>
      <c r="S275" s="79"/>
      <c r="T275" s="79"/>
      <c r="U275" s="79"/>
      <c r="V275" s="83" t="s">
        <v>969</v>
      </c>
      <c r="W275" s="81">
        <v>43542.78800925926</v>
      </c>
      <c r="X275" s="83" t="s">
        <v>1148</v>
      </c>
      <c r="Y275" s="79"/>
      <c r="Z275" s="79"/>
      <c r="AA275" s="85" t="s">
        <v>1368</v>
      </c>
      <c r="AB275" s="79"/>
      <c r="AC275" s="79" t="b">
        <v>0</v>
      </c>
      <c r="AD275" s="79">
        <v>0</v>
      </c>
      <c r="AE275" s="85" t="s">
        <v>1477</v>
      </c>
      <c r="AF275" s="79" t="b">
        <v>0</v>
      </c>
      <c r="AG275" s="79" t="s">
        <v>1511</v>
      </c>
      <c r="AH275" s="79"/>
      <c r="AI275" s="85" t="s">
        <v>1477</v>
      </c>
      <c r="AJ275" s="79" t="b">
        <v>0</v>
      </c>
      <c r="AK275" s="79">
        <v>64</v>
      </c>
      <c r="AL275" s="85" t="s">
        <v>1367</v>
      </c>
      <c r="AM275" s="79" t="s">
        <v>1536</v>
      </c>
      <c r="AN275" s="79" t="b">
        <v>0</v>
      </c>
      <c r="AO275" s="85" t="s">
        <v>1367</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326</v>
      </c>
      <c r="B276" s="64" t="s">
        <v>473</v>
      </c>
      <c r="C276" s="65" t="s">
        <v>4955</v>
      </c>
      <c r="D276" s="66">
        <v>5.333333333333334</v>
      </c>
      <c r="E276" s="67" t="s">
        <v>136</v>
      </c>
      <c r="F276" s="68">
        <v>27.333333333333332</v>
      </c>
      <c r="G276" s="65"/>
      <c r="H276" s="69"/>
      <c r="I276" s="70"/>
      <c r="J276" s="70"/>
      <c r="K276" s="34" t="s">
        <v>65</v>
      </c>
      <c r="L276" s="77">
        <v>276</v>
      </c>
      <c r="M276" s="77"/>
      <c r="N276" s="72"/>
      <c r="O276" s="79" t="s">
        <v>492</v>
      </c>
      <c r="P276" s="81">
        <v>43407.52111111111</v>
      </c>
      <c r="Q276" s="79" t="s">
        <v>614</v>
      </c>
      <c r="R276" s="79"/>
      <c r="S276" s="79"/>
      <c r="T276" s="79" t="s">
        <v>799</v>
      </c>
      <c r="U276" s="83" t="s">
        <v>873</v>
      </c>
      <c r="V276" s="83" t="s">
        <v>873</v>
      </c>
      <c r="W276" s="81">
        <v>43407.52111111111</v>
      </c>
      <c r="X276" s="83" t="s">
        <v>1147</v>
      </c>
      <c r="Y276" s="79"/>
      <c r="Z276" s="79"/>
      <c r="AA276" s="85" t="s">
        <v>1367</v>
      </c>
      <c r="AB276" s="85" t="s">
        <v>1471</v>
      </c>
      <c r="AC276" s="79" t="b">
        <v>0</v>
      </c>
      <c r="AD276" s="79">
        <v>26</v>
      </c>
      <c r="AE276" s="85" t="s">
        <v>1502</v>
      </c>
      <c r="AF276" s="79" t="b">
        <v>0</v>
      </c>
      <c r="AG276" s="79" t="s">
        <v>1511</v>
      </c>
      <c r="AH276" s="79"/>
      <c r="AI276" s="85" t="s">
        <v>1477</v>
      </c>
      <c r="AJ276" s="79" t="b">
        <v>0</v>
      </c>
      <c r="AK276" s="79">
        <v>64</v>
      </c>
      <c r="AL276" s="85" t="s">
        <v>1477</v>
      </c>
      <c r="AM276" s="79" t="s">
        <v>1536</v>
      </c>
      <c r="AN276" s="79" t="b">
        <v>0</v>
      </c>
      <c r="AO276" s="85" t="s">
        <v>1471</v>
      </c>
      <c r="AP276" s="79" t="s">
        <v>1557</v>
      </c>
      <c r="AQ276" s="79">
        <v>0</v>
      </c>
      <c r="AR276" s="79">
        <v>0</v>
      </c>
      <c r="AS276" s="79" t="s">
        <v>1566</v>
      </c>
      <c r="AT276" s="79" t="s">
        <v>1582</v>
      </c>
      <c r="AU276" s="79" t="s">
        <v>1594</v>
      </c>
      <c r="AV276" s="79" t="s">
        <v>1606</v>
      </c>
      <c r="AW276" s="79" t="s">
        <v>1623</v>
      </c>
      <c r="AX276" s="79" t="s">
        <v>1639</v>
      </c>
      <c r="AY276" s="79" t="s">
        <v>1649</v>
      </c>
      <c r="AZ276" s="83" t="s">
        <v>1659</v>
      </c>
      <c r="BA276">
        <v>2</v>
      </c>
      <c r="BB276" s="78" t="str">
        <f>REPLACE(INDEX(GroupVertices[Group],MATCH(Edges[[#This Row],[Vertex 1]],GroupVertices[Vertex],0)),1,1,"")</f>
        <v>3</v>
      </c>
      <c r="BC276" s="78" t="str">
        <f>REPLACE(INDEX(GroupVertices[Group],MATCH(Edges[[#This Row],[Vertex 2]],GroupVertices[Vertex],0)),1,1,"")</f>
        <v>3</v>
      </c>
      <c r="BD276" s="48"/>
      <c r="BE276" s="49"/>
      <c r="BF276" s="48"/>
      <c r="BG276" s="49"/>
      <c r="BH276" s="48"/>
      <c r="BI276" s="49"/>
      <c r="BJ276" s="48"/>
      <c r="BK276" s="49"/>
      <c r="BL276" s="48"/>
    </row>
    <row r="277" spans="1:64" ht="15">
      <c r="A277" s="64" t="s">
        <v>326</v>
      </c>
      <c r="B277" s="64" t="s">
        <v>473</v>
      </c>
      <c r="C277" s="65" t="s">
        <v>4955</v>
      </c>
      <c r="D277" s="66">
        <v>5.333333333333334</v>
      </c>
      <c r="E277" s="67" t="s">
        <v>136</v>
      </c>
      <c r="F277" s="68">
        <v>27.333333333333332</v>
      </c>
      <c r="G277" s="65"/>
      <c r="H277" s="69"/>
      <c r="I277" s="70"/>
      <c r="J277" s="70"/>
      <c r="K277" s="34" t="s">
        <v>65</v>
      </c>
      <c r="L277" s="77">
        <v>277</v>
      </c>
      <c r="M277" s="77"/>
      <c r="N277" s="72"/>
      <c r="O277" s="79" t="s">
        <v>492</v>
      </c>
      <c r="P277" s="81">
        <v>43542.78800925926</v>
      </c>
      <c r="Q277" s="79" t="s">
        <v>615</v>
      </c>
      <c r="R277" s="79"/>
      <c r="S277" s="79"/>
      <c r="T277" s="79"/>
      <c r="U277" s="79"/>
      <c r="V277" s="83" t="s">
        <v>969</v>
      </c>
      <c r="W277" s="81">
        <v>43542.78800925926</v>
      </c>
      <c r="X277" s="83" t="s">
        <v>1148</v>
      </c>
      <c r="Y277" s="79"/>
      <c r="Z277" s="79"/>
      <c r="AA277" s="85" t="s">
        <v>1368</v>
      </c>
      <c r="AB277" s="79"/>
      <c r="AC277" s="79" t="b">
        <v>0</v>
      </c>
      <c r="AD277" s="79">
        <v>0</v>
      </c>
      <c r="AE277" s="85" t="s">
        <v>1477</v>
      </c>
      <c r="AF277" s="79" t="b">
        <v>0</v>
      </c>
      <c r="AG277" s="79" t="s">
        <v>1511</v>
      </c>
      <c r="AH277" s="79"/>
      <c r="AI277" s="85" t="s">
        <v>1477</v>
      </c>
      <c r="AJ277" s="79" t="b">
        <v>0</v>
      </c>
      <c r="AK277" s="79">
        <v>64</v>
      </c>
      <c r="AL277" s="85" t="s">
        <v>1367</v>
      </c>
      <c r="AM277" s="79" t="s">
        <v>1536</v>
      </c>
      <c r="AN277" s="79" t="b">
        <v>0</v>
      </c>
      <c r="AO277" s="85" t="s">
        <v>1367</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3</v>
      </c>
      <c r="BC277" s="78" t="str">
        <f>REPLACE(INDEX(GroupVertices[Group],MATCH(Edges[[#This Row],[Vertex 2]],GroupVertices[Vertex],0)),1,1,"")</f>
        <v>3</v>
      </c>
      <c r="BD277" s="48"/>
      <c r="BE277" s="49"/>
      <c r="BF277" s="48"/>
      <c r="BG277" s="49"/>
      <c r="BH277" s="48"/>
      <c r="BI277" s="49"/>
      <c r="BJ277" s="48"/>
      <c r="BK277" s="49"/>
      <c r="BL277" s="48"/>
    </row>
    <row r="278" spans="1:64" ht="15">
      <c r="A278" s="64" t="s">
        <v>326</v>
      </c>
      <c r="B278" s="64" t="s">
        <v>474</v>
      </c>
      <c r="C278" s="65" t="s">
        <v>4955</v>
      </c>
      <c r="D278" s="66">
        <v>5.333333333333334</v>
      </c>
      <c r="E278" s="67" t="s">
        <v>136</v>
      </c>
      <c r="F278" s="68">
        <v>27.333333333333332</v>
      </c>
      <c r="G278" s="65"/>
      <c r="H278" s="69"/>
      <c r="I278" s="70"/>
      <c r="J278" s="70"/>
      <c r="K278" s="34" t="s">
        <v>65</v>
      </c>
      <c r="L278" s="77">
        <v>278</v>
      </c>
      <c r="M278" s="77"/>
      <c r="N278" s="72"/>
      <c r="O278" s="79" t="s">
        <v>492</v>
      </c>
      <c r="P278" s="81">
        <v>43407.52111111111</v>
      </c>
      <c r="Q278" s="79" t="s">
        <v>614</v>
      </c>
      <c r="R278" s="79"/>
      <c r="S278" s="79"/>
      <c r="T278" s="79" t="s">
        <v>799</v>
      </c>
      <c r="U278" s="83" t="s">
        <v>873</v>
      </c>
      <c r="V278" s="83" t="s">
        <v>873</v>
      </c>
      <c r="W278" s="81">
        <v>43407.52111111111</v>
      </c>
      <c r="X278" s="83" t="s">
        <v>1147</v>
      </c>
      <c r="Y278" s="79"/>
      <c r="Z278" s="79"/>
      <c r="AA278" s="85" t="s">
        <v>1367</v>
      </c>
      <c r="AB278" s="85" t="s">
        <v>1471</v>
      </c>
      <c r="AC278" s="79" t="b">
        <v>0</v>
      </c>
      <c r="AD278" s="79">
        <v>26</v>
      </c>
      <c r="AE278" s="85" t="s">
        <v>1502</v>
      </c>
      <c r="AF278" s="79" t="b">
        <v>0</v>
      </c>
      <c r="AG278" s="79" t="s">
        <v>1511</v>
      </c>
      <c r="AH278" s="79"/>
      <c r="AI278" s="85" t="s">
        <v>1477</v>
      </c>
      <c r="AJ278" s="79" t="b">
        <v>0</v>
      </c>
      <c r="AK278" s="79">
        <v>64</v>
      </c>
      <c r="AL278" s="85" t="s">
        <v>1477</v>
      </c>
      <c r="AM278" s="79" t="s">
        <v>1536</v>
      </c>
      <c r="AN278" s="79" t="b">
        <v>0</v>
      </c>
      <c r="AO278" s="85" t="s">
        <v>1471</v>
      </c>
      <c r="AP278" s="79" t="s">
        <v>1557</v>
      </c>
      <c r="AQ278" s="79">
        <v>0</v>
      </c>
      <c r="AR278" s="79">
        <v>0</v>
      </c>
      <c r="AS278" s="79" t="s">
        <v>1566</v>
      </c>
      <c r="AT278" s="79" t="s">
        <v>1582</v>
      </c>
      <c r="AU278" s="79" t="s">
        <v>1594</v>
      </c>
      <c r="AV278" s="79" t="s">
        <v>1606</v>
      </c>
      <c r="AW278" s="79" t="s">
        <v>1623</v>
      </c>
      <c r="AX278" s="79" t="s">
        <v>1639</v>
      </c>
      <c r="AY278" s="79" t="s">
        <v>1649</v>
      </c>
      <c r="AZ278" s="83" t="s">
        <v>1659</v>
      </c>
      <c r="BA278">
        <v>2</v>
      </c>
      <c r="BB278" s="78" t="str">
        <f>REPLACE(INDEX(GroupVertices[Group],MATCH(Edges[[#This Row],[Vertex 1]],GroupVertices[Vertex],0)),1,1,"")</f>
        <v>3</v>
      </c>
      <c r="BC278" s="78" t="str">
        <f>REPLACE(INDEX(GroupVertices[Group],MATCH(Edges[[#This Row],[Vertex 2]],GroupVertices[Vertex],0)),1,1,"")</f>
        <v>3</v>
      </c>
      <c r="BD278" s="48"/>
      <c r="BE278" s="49"/>
      <c r="BF278" s="48"/>
      <c r="BG278" s="49"/>
      <c r="BH278" s="48"/>
      <c r="BI278" s="49"/>
      <c r="BJ278" s="48"/>
      <c r="BK278" s="49"/>
      <c r="BL278" s="48"/>
    </row>
    <row r="279" spans="1:64" ht="15">
      <c r="A279" s="64" t="s">
        <v>326</v>
      </c>
      <c r="B279" s="64" t="s">
        <v>474</v>
      </c>
      <c r="C279" s="65" t="s">
        <v>4955</v>
      </c>
      <c r="D279" s="66">
        <v>5.333333333333334</v>
      </c>
      <c r="E279" s="67" t="s">
        <v>136</v>
      </c>
      <c r="F279" s="68">
        <v>27.333333333333332</v>
      </c>
      <c r="G279" s="65"/>
      <c r="H279" s="69"/>
      <c r="I279" s="70"/>
      <c r="J279" s="70"/>
      <c r="K279" s="34" t="s">
        <v>65</v>
      </c>
      <c r="L279" s="77">
        <v>279</v>
      </c>
      <c r="M279" s="77"/>
      <c r="N279" s="72"/>
      <c r="O279" s="79" t="s">
        <v>492</v>
      </c>
      <c r="P279" s="81">
        <v>43542.78800925926</v>
      </c>
      <c r="Q279" s="79" t="s">
        <v>615</v>
      </c>
      <c r="R279" s="79"/>
      <c r="S279" s="79"/>
      <c r="T279" s="79"/>
      <c r="U279" s="79"/>
      <c r="V279" s="83" t="s">
        <v>969</v>
      </c>
      <c r="W279" s="81">
        <v>43542.78800925926</v>
      </c>
      <c r="X279" s="83" t="s">
        <v>1148</v>
      </c>
      <c r="Y279" s="79"/>
      <c r="Z279" s="79"/>
      <c r="AA279" s="85" t="s">
        <v>1368</v>
      </c>
      <c r="AB279" s="79"/>
      <c r="AC279" s="79" t="b">
        <v>0</v>
      </c>
      <c r="AD279" s="79">
        <v>0</v>
      </c>
      <c r="AE279" s="85" t="s">
        <v>1477</v>
      </c>
      <c r="AF279" s="79" t="b">
        <v>0</v>
      </c>
      <c r="AG279" s="79" t="s">
        <v>1511</v>
      </c>
      <c r="AH279" s="79"/>
      <c r="AI279" s="85" t="s">
        <v>1477</v>
      </c>
      <c r="AJ279" s="79" t="b">
        <v>0</v>
      </c>
      <c r="AK279" s="79">
        <v>64</v>
      </c>
      <c r="AL279" s="85" t="s">
        <v>1367</v>
      </c>
      <c r="AM279" s="79" t="s">
        <v>1536</v>
      </c>
      <c r="AN279" s="79" t="b">
        <v>0</v>
      </c>
      <c r="AO279" s="85" t="s">
        <v>1367</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3</v>
      </c>
      <c r="BC279" s="78" t="str">
        <f>REPLACE(INDEX(GroupVertices[Group],MATCH(Edges[[#This Row],[Vertex 2]],GroupVertices[Vertex],0)),1,1,"")</f>
        <v>3</v>
      </c>
      <c r="BD279" s="48"/>
      <c r="BE279" s="49"/>
      <c r="BF279" s="48"/>
      <c r="BG279" s="49"/>
      <c r="BH279" s="48"/>
      <c r="BI279" s="49"/>
      <c r="BJ279" s="48"/>
      <c r="BK279" s="49"/>
      <c r="BL279" s="48"/>
    </row>
    <row r="280" spans="1:64" ht="15">
      <c r="A280" s="64" t="s">
        <v>326</v>
      </c>
      <c r="B280" s="64" t="s">
        <v>475</v>
      </c>
      <c r="C280" s="65" t="s">
        <v>4955</v>
      </c>
      <c r="D280" s="66">
        <v>5.333333333333334</v>
      </c>
      <c r="E280" s="67" t="s">
        <v>136</v>
      </c>
      <c r="F280" s="68">
        <v>27.333333333333332</v>
      </c>
      <c r="G280" s="65"/>
      <c r="H280" s="69"/>
      <c r="I280" s="70"/>
      <c r="J280" s="70"/>
      <c r="K280" s="34" t="s">
        <v>65</v>
      </c>
      <c r="L280" s="77">
        <v>280</v>
      </c>
      <c r="M280" s="77"/>
      <c r="N280" s="72"/>
      <c r="O280" s="79" t="s">
        <v>492</v>
      </c>
      <c r="P280" s="81">
        <v>43407.52111111111</v>
      </c>
      <c r="Q280" s="79" t="s">
        <v>614</v>
      </c>
      <c r="R280" s="79"/>
      <c r="S280" s="79"/>
      <c r="T280" s="79" t="s">
        <v>799</v>
      </c>
      <c r="U280" s="83" t="s">
        <v>873</v>
      </c>
      <c r="V280" s="83" t="s">
        <v>873</v>
      </c>
      <c r="W280" s="81">
        <v>43407.52111111111</v>
      </c>
      <c r="X280" s="83" t="s">
        <v>1147</v>
      </c>
      <c r="Y280" s="79"/>
      <c r="Z280" s="79"/>
      <c r="AA280" s="85" t="s">
        <v>1367</v>
      </c>
      <c r="AB280" s="85" t="s">
        <v>1471</v>
      </c>
      <c r="AC280" s="79" t="b">
        <v>0</v>
      </c>
      <c r="AD280" s="79">
        <v>26</v>
      </c>
      <c r="AE280" s="85" t="s">
        <v>1502</v>
      </c>
      <c r="AF280" s="79" t="b">
        <v>0</v>
      </c>
      <c r="AG280" s="79" t="s">
        <v>1511</v>
      </c>
      <c r="AH280" s="79"/>
      <c r="AI280" s="85" t="s">
        <v>1477</v>
      </c>
      <c r="AJ280" s="79" t="b">
        <v>0</v>
      </c>
      <c r="AK280" s="79">
        <v>64</v>
      </c>
      <c r="AL280" s="85" t="s">
        <v>1477</v>
      </c>
      <c r="AM280" s="79" t="s">
        <v>1536</v>
      </c>
      <c r="AN280" s="79" t="b">
        <v>0</v>
      </c>
      <c r="AO280" s="85" t="s">
        <v>1471</v>
      </c>
      <c r="AP280" s="79" t="s">
        <v>1557</v>
      </c>
      <c r="AQ280" s="79">
        <v>0</v>
      </c>
      <c r="AR280" s="79">
        <v>0</v>
      </c>
      <c r="AS280" s="79" t="s">
        <v>1566</v>
      </c>
      <c r="AT280" s="79" t="s">
        <v>1582</v>
      </c>
      <c r="AU280" s="79" t="s">
        <v>1594</v>
      </c>
      <c r="AV280" s="79" t="s">
        <v>1606</v>
      </c>
      <c r="AW280" s="79" t="s">
        <v>1623</v>
      </c>
      <c r="AX280" s="79" t="s">
        <v>1639</v>
      </c>
      <c r="AY280" s="79" t="s">
        <v>1649</v>
      </c>
      <c r="AZ280" s="83" t="s">
        <v>1659</v>
      </c>
      <c r="BA280">
        <v>2</v>
      </c>
      <c r="BB280" s="78" t="str">
        <f>REPLACE(INDEX(GroupVertices[Group],MATCH(Edges[[#This Row],[Vertex 1]],GroupVertices[Vertex],0)),1,1,"")</f>
        <v>3</v>
      </c>
      <c r="BC280" s="78" t="str">
        <f>REPLACE(INDEX(GroupVertices[Group],MATCH(Edges[[#This Row],[Vertex 2]],GroupVertices[Vertex],0)),1,1,"")</f>
        <v>3</v>
      </c>
      <c r="BD280" s="48"/>
      <c r="BE280" s="49"/>
      <c r="BF280" s="48"/>
      <c r="BG280" s="49"/>
      <c r="BH280" s="48"/>
      <c r="BI280" s="49"/>
      <c r="BJ280" s="48"/>
      <c r="BK280" s="49"/>
      <c r="BL280" s="48"/>
    </row>
    <row r="281" spans="1:64" ht="15">
      <c r="A281" s="64" t="s">
        <v>326</v>
      </c>
      <c r="B281" s="64" t="s">
        <v>475</v>
      </c>
      <c r="C281" s="65" t="s">
        <v>4955</v>
      </c>
      <c r="D281" s="66">
        <v>5.333333333333334</v>
      </c>
      <c r="E281" s="67" t="s">
        <v>136</v>
      </c>
      <c r="F281" s="68">
        <v>27.333333333333332</v>
      </c>
      <c r="G281" s="65"/>
      <c r="H281" s="69"/>
      <c r="I281" s="70"/>
      <c r="J281" s="70"/>
      <c r="K281" s="34" t="s">
        <v>65</v>
      </c>
      <c r="L281" s="77">
        <v>281</v>
      </c>
      <c r="M281" s="77"/>
      <c r="N281" s="72"/>
      <c r="O281" s="79" t="s">
        <v>492</v>
      </c>
      <c r="P281" s="81">
        <v>43542.78800925926</v>
      </c>
      <c r="Q281" s="79" t="s">
        <v>615</v>
      </c>
      <c r="R281" s="79"/>
      <c r="S281" s="79"/>
      <c r="T281" s="79"/>
      <c r="U281" s="79"/>
      <c r="V281" s="83" t="s">
        <v>969</v>
      </c>
      <c r="W281" s="81">
        <v>43542.78800925926</v>
      </c>
      <c r="X281" s="83" t="s">
        <v>1148</v>
      </c>
      <c r="Y281" s="79"/>
      <c r="Z281" s="79"/>
      <c r="AA281" s="85" t="s">
        <v>1368</v>
      </c>
      <c r="AB281" s="79"/>
      <c r="AC281" s="79" t="b">
        <v>0</v>
      </c>
      <c r="AD281" s="79">
        <v>0</v>
      </c>
      <c r="AE281" s="85" t="s">
        <v>1477</v>
      </c>
      <c r="AF281" s="79" t="b">
        <v>0</v>
      </c>
      <c r="AG281" s="79" t="s">
        <v>1511</v>
      </c>
      <c r="AH281" s="79"/>
      <c r="AI281" s="85" t="s">
        <v>1477</v>
      </c>
      <c r="AJ281" s="79" t="b">
        <v>0</v>
      </c>
      <c r="AK281" s="79">
        <v>64</v>
      </c>
      <c r="AL281" s="85" t="s">
        <v>1367</v>
      </c>
      <c r="AM281" s="79" t="s">
        <v>1536</v>
      </c>
      <c r="AN281" s="79" t="b">
        <v>0</v>
      </c>
      <c r="AO281" s="85" t="s">
        <v>1367</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3</v>
      </c>
      <c r="BC281" s="78" t="str">
        <f>REPLACE(INDEX(GroupVertices[Group],MATCH(Edges[[#This Row],[Vertex 2]],GroupVertices[Vertex],0)),1,1,"")</f>
        <v>3</v>
      </c>
      <c r="BD281" s="48"/>
      <c r="BE281" s="49"/>
      <c r="BF281" s="48"/>
      <c r="BG281" s="49"/>
      <c r="BH281" s="48"/>
      <c r="BI281" s="49"/>
      <c r="BJ281" s="48"/>
      <c r="BK281" s="49"/>
      <c r="BL281" s="48"/>
    </row>
    <row r="282" spans="1:64" ht="15">
      <c r="A282" s="64" t="s">
        <v>326</v>
      </c>
      <c r="B282" s="64" t="s">
        <v>476</v>
      </c>
      <c r="C282" s="65" t="s">
        <v>4955</v>
      </c>
      <c r="D282" s="66">
        <v>5.333333333333334</v>
      </c>
      <c r="E282" s="67" t="s">
        <v>136</v>
      </c>
      <c r="F282" s="68">
        <v>27.333333333333332</v>
      </c>
      <c r="G282" s="65"/>
      <c r="H282" s="69"/>
      <c r="I282" s="70"/>
      <c r="J282" s="70"/>
      <c r="K282" s="34" t="s">
        <v>65</v>
      </c>
      <c r="L282" s="77">
        <v>282</v>
      </c>
      <c r="M282" s="77"/>
      <c r="N282" s="72"/>
      <c r="O282" s="79" t="s">
        <v>492</v>
      </c>
      <c r="P282" s="81">
        <v>43407.52111111111</v>
      </c>
      <c r="Q282" s="79" t="s">
        <v>614</v>
      </c>
      <c r="R282" s="79"/>
      <c r="S282" s="79"/>
      <c r="T282" s="79" t="s">
        <v>799</v>
      </c>
      <c r="U282" s="83" t="s">
        <v>873</v>
      </c>
      <c r="V282" s="83" t="s">
        <v>873</v>
      </c>
      <c r="W282" s="81">
        <v>43407.52111111111</v>
      </c>
      <c r="X282" s="83" t="s">
        <v>1147</v>
      </c>
      <c r="Y282" s="79"/>
      <c r="Z282" s="79"/>
      <c r="AA282" s="85" t="s">
        <v>1367</v>
      </c>
      <c r="AB282" s="85" t="s">
        <v>1471</v>
      </c>
      <c r="AC282" s="79" t="b">
        <v>0</v>
      </c>
      <c r="AD282" s="79">
        <v>26</v>
      </c>
      <c r="AE282" s="85" t="s">
        <v>1502</v>
      </c>
      <c r="AF282" s="79" t="b">
        <v>0</v>
      </c>
      <c r="AG282" s="79" t="s">
        <v>1511</v>
      </c>
      <c r="AH282" s="79"/>
      <c r="AI282" s="85" t="s">
        <v>1477</v>
      </c>
      <c r="AJ282" s="79" t="b">
        <v>0</v>
      </c>
      <c r="AK282" s="79">
        <v>64</v>
      </c>
      <c r="AL282" s="85" t="s">
        <v>1477</v>
      </c>
      <c r="AM282" s="79" t="s">
        <v>1536</v>
      </c>
      <c r="AN282" s="79" t="b">
        <v>0</v>
      </c>
      <c r="AO282" s="85" t="s">
        <v>1471</v>
      </c>
      <c r="AP282" s="79" t="s">
        <v>1557</v>
      </c>
      <c r="AQ282" s="79">
        <v>0</v>
      </c>
      <c r="AR282" s="79">
        <v>0</v>
      </c>
      <c r="AS282" s="79" t="s">
        <v>1566</v>
      </c>
      <c r="AT282" s="79" t="s">
        <v>1582</v>
      </c>
      <c r="AU282" s="79" t="s">
        <v>1594</v>
      </c>
      <c r="AV282" s="79" t="s">
        <v>1606</v>
      </c>
      <c r="AW282" s="79" t="s">
        <v>1623</v>
      </c>
      <c r="AX282" s="79" t="s">
        <v>1639</v>
      </c>
      <c r="AY282" s="79" t="s">
        <v>1649</v>
      </c>
      <c r="AZ282" s="83" t="s">
        <v>1659</v>
      </c>
      <c r="BA282">
        <v>2</v>
      </c>
      <c r="BB282" s="78" t="str">
        <f>REPLACE(INDEX(GroupVertices[Group],MATCH(Edges[[#This Row],[Vertex 1]],GroupVertices[Vertex],0)),1,1,"")</f>
        <v>3</v>
      </c>
      <c r="BC282" s="78" t="str">
        <f>REPLACE(INDEX(GroupVertices[Group],MATCH(Edges[[#This Row],[Vertex 2]],GroupVertices[Vertex],0)),1,1,"")</f>
        <v>3</v>
      </c>
      <c r="BD282" s="48"/>
      <c r="BE282" s="49"/>
      <c r="BF282" s="48"/>
      <c r="BG282" s="49"/>
      <c r="BH282" s="48"/>
      <c r="BI282" s="49"/>
      <c r="BJ282" s="48"/>
      <c r="BK282" s="49"/>
      <c r="BL282" s="48"/>
    </row>
    <row r="283" spans="1:64" ht="15">
      <c r="A283" s="64" t="s">
        <v>326</v>
      </c>
      <c r="B283" s="64" t="s">
        <v>476</v>
      </c>
      <c r="C283" s="65" t="s">
        <v>4955</v>
      </c>
      <c r="D283" s="66">
        <v>5.333333333333334</v>
      </c>
      <c r="E283" s="67" t="s">
        <v>136</v>
      </c>
      <c r="F283" s="68">
        <v>27.333333333333332</v>
      </c>
      <c r="G283" s="65"/>
      <c r="H283" s="69"/>
      <c r="I283" s="70"/>
      <c r="J283" s="70"/>
      <c r="K283" s="34" t="s">
        <v>65</v>
      </c>
      <c r="L283" s="77">
        <v>283</v>
      </c>
      <c r="M283" s="77"/>
      <c r="N283" s="72"/>
      <c r="O283" s="79" t="s">
        <v>492</v>
      </c>
      <c r="P283" s="81">
        <v>43542.78800925926</v>
      </c>
      <c r="Q283" s="79" t="s">
        <v>615</v>
      </c>
      <c r="R283" s="79"/>
      <c r="S283" s="79"/>
      <c r="T283" s="79"/>
      <c r="U283" s="79"/>
      <c r="V283" s="83" t="s">
        <v>969</v>
      </c>
      <c r="W283" s="81">
        <v>43542.78800925926</v>
      </c>
      <c r="X283" s="83" t="s">
        <v>1148</v>
      </c>
      <c r="Y283" s="79"/>
      <c r="Z283" s="79"/>
      <c r="AA283" s="85" t="s">
        <v>1368</v>
      </c>
      <c r="AB283" s="79"/>
      <c r="AC283" s="79" t="b">
        <v>0</v>
      </c>
      <c r="AD283" s="79">
        <v>0</v>
      </c>
      <c r="AE283" s="85" t="s">
        <v>1477</v>
      </c>
      <c r="AF283" s="79" t="b">
        <v>0</v>
      </c>
      <c r="AG283" s="79" t="s">
        <v>1511</v>
      </c>
      <c r="AH283" s="79"/>
      <c r="AI283" s="85" t="s">
        <v>1477</v>
      </c>
      <c r="AJ283" s="79" t="b">
        <v>0</v>
      </c>
      <c r="AK283" s="79">
        <v>64</v>
      </c>
      <c r="AL283" s="85" t="s">
        <v>1367</v>
      </c>
      <c r="AM283" s="79" t="s">
        <v>1536</v>
      </c>
      <c r="AN283" s="79" t="b">
        <v>0</v>
      </c>
      <c r="AO283" s="85" t="s">
        <v>1367</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3</v>
      </c>
      <c r="BC283" s="78" t="str">
        <f>REPLACE(INDEX(GroupVertices[Group],MATCH(Edges[[#This Row],[Vertex 2]],GroupVertices[Vertex],0)),1,1,"")</f>
        <v>3</v>
      </c>
      <c r="BD283" s="48"/>
      <c r="BE283" s="49"/>
      <c r="BF283" s="48"/>
      <c r="BG283" s="49"/>
      <c r="BH283" s="48"/>
      <c r="BI283" s="49"/>
      <c r="BJ283" s="48"/>
      <c r="BK283" s="49"/>
      <c r="BL283" s="48"/>
    </row>
    <row r="284" spans="1:64" ht="15">
      <c r="A284" s="64" t="s">
        <v>326</v>
      </c>
      <c r="B284" s="64" t="s">
        <v>477</v>
      </c>
      <c r="C284" s="65" t="s">
        <v>4954</v>
      </c>
      <c r="D284" s="66">
        <v>3</v>
      </c>
      <c r="E284" s="67" t="s">
        <v>132</v>
      </c>
      <c r="F284" s="68">
        <v>35</v>
      </c>
      <c r="G284" s="65"/>
      <c r="H284" s="69"/>
      <c r="I284" s="70"/>
      <c r="J284" s="70"/>
      <c r="K284" s="34" t="s">
        <v>65</v>
      </c>
      <c r="L284" s="77">
        <v>284</v>
      </c>
      <c r="M284" s="77"/>
      <c r="N284" s="72"/>
      <c r="O284" s="79" t="s">
        <v>493</v>
      </c>
      <c r="P284" s="81">
        <v>43407.52111111111</v>
      </c>
      <c r="Q284" s="79" t="s">
        <v>614</v>
      </c>
      <c r="R284" s="79"/>
      <c r="S284" s="79"/>
      <c r="T284" s="79" t="s">
        <v>799</v>
      </c>
      <c r="U284" s="83" t="s">
        <v>873</v>
      </c>
      <c r="V284" s="83" t="s">
        <v>873</v>
      </c>
      <c r="W284" s="81">
        <v>43407.52111111111</v>
      </c>
      <c r="X284" s="83" t="s">
        <v>1147</v>
      </c>
      <c r="Y284" s="79"/>
      <c r="Z284" s="79"/>
      <c r="AA284" s="85" t="s">
        <v>1367</v>
      </c>
      <c r="AB284" s="85" t="s">
        <v>1471</v>
      </c>
      <c r="AC284" s="79" t="b">
        <v>0</v>
      </c>
      <c r="AD284" s="79">
        <v>26</v>
      </c>
      <c r="AE284" s="85" t="s">
        <v>1502</v>
      </c>
      <c r="AF284" s="79" t="b">
        <v>0</v>
      </c>
      <c r="AG284" s="79" t="s">
        <v>1511</v>
      </c>
      <c r="AH284" s="79"/>
      <c r="AI284" s="85" t="s">
        <v>1477</v>
      </c>
      <c r="AJ284" s="79" t="b">
        <v>0</v>
      </c>
      <c r="AK284" s="79">
        <v>64</v>
      </c>
      <c r="AL284" s="85" t="s">
        <v>1477</v>
      </c>
      <c r="AM284" s="79" t="s">
        <v>1536</v>
      </c>
      <c r="AN284" s="79" t="b">
        <v>0</v>
      </c>
      <c r="AO284" s="85" t="s">
        <v>1471</v>
      </c>
      <c r="AP284" s="79" t="s">
        <v>1557</v>
      </c>
      <c r="AQ284" s="79">
        <v>0</v>
      </c>
      <c r="AR284" s="79">
        <v>0</v>
      </c>
      <c r="AS284" s="79" t="s">
        <v>1566</v>
      </c>
      <c r="AT284" s="79" t="s">
        <v>1582</v>
      </c>
      <c r="AU284" s="79" t="s">
        <v>1594</v>
      </c>
      <c r="AV284" s="79" t="s">
        <v>1606</v>
      </c>
      <c r="AW284" s="79" t="s">
        <v>1623</v>
      </c>
      <c r="AX284" s="79" t="s">
        <v>1639</v>
      </c>
      <c r="AY284" s="79" t="s">
        <v>1649</v>
      </c>
      <c r="AZ284" s="83" t="s">
        <v>1659</v>
      </c>
      <c r="BA284">
        <v>1</v>
      </c>
      <c r="BB284" s="78" t="str">
        <f>REPLACE(INDEX(GroupVertices[Group],MATCH(Edges[[#This Row],[Vertex 1]],GroupVertices[Vertex],0)),1,1,"")</f>
        <v>3</v>
      </c>
      <c r="BC284" s="78" t="str">
        <f>REPLACE(INDEX(GroupVertices[Group],MATCH(Edges[[#This Row],[Vertex 2]],GroupVertices[Vertex],0)),1,1,"")</f>
        <v>3</v>
      </c>
      <c r="BD284" s="48">
        <v>0</v>
      </c>
      <c r="BE284" s="49">
        <v>0</v>
      </c>
      <c r="BF284" s="48">
        <v>0</v>
      </c>
      <c r="BG284" s="49">
        <v>0</v>
      </c>
      <c r="BH284" s="48">
        <v>0</v>
      </c>
      <c r="BI284" s="49">
        <v>0</v>
      </c>
      <c r="BJ284" s="48">
        <v>36</v>
      </c>
      <c r="BK284" s="49">
        <v>100</v>
      </c>
      <c r="BL284" s="48">
        <v>36</v>
      </c>
    </row>
    <row r="285" spans="1:64" ht="15">
      <c r="A285" s="64" t="s">
        <v>326</v>
      </c>
      <c r="B285" s="64" t="s">
        <v>477</v>
      </c>
      <c r="C285" s="65" t="s">
        <v>4954</v>
      </c>
      <c r="D285" s="66">
        <v>3</v>
      </c>
      <c r="E285" s="67" t="s">
        <v>132</v>
      </c>
      <c r="F285" s="68">
        <v>35</v>
      </c>
      <c r="G285" s="65"/>
      <c r="H285" s="69"/>
      <c r="I285" s="70"/>
      <c r="J285" s="70"/>
      <c r="K285" s="34" t="s">
        <v>65</v>
      </c>
      <c r="L285" s="77">
        <v>285</v>
      </c>
      <c r="M285" s="77"/>
      <c r="N285" s="72"/>
      <c r="O285" s="79" t="s">
        <v>492</v>
      </c>
      <c r="P285" s="81">
        <v>43542.78800925926</v>
      </c>
      <c r="Q285" s="79" t="s">
        <v>615</v>
      </c>
      <c r="R285" s="79"/>
      <c r="S285" s="79"/>
      <c r="T285" s="79"/>
      <c r="U285" s="79"/>
      <c r="V285" s="83" t="s">
        <v>969</v>
      </c>
      <c r="W285" s="81">
        <v>43542.78800925926</v>
      </c>
      <c r="X285" s="83" t="s">
        <v>1148</v>
      </c>
      <c r="Y285" s="79"/>
      <c r="Z285" s="79"/>
      <c r="AA285" s="85" t="s">
        <v>1368</v>
      </c>
      <c r="AB285" s="79"/>
      <c r="AC285" s="79" t="b">
        <v>0</v>
      </c>
      <c r="AD285" s="79">
        <v>0</v>
      </c>
      <c r="AE285" s="85" t="s">
        <v>1477</v>
      </c>
      <c r="AF285" s="79" t="b">
        <v>0</v>
      </c>
      <c r="AG285" s="79" t="s">
        <v>1511</v>
      </c>
      <c r="AH285" s="79"/>
      <c r="AI285" s="85" t="s">
        <v>1477</v>
      </c>
      <c r="AJ285" s="79" t="b">
        <v>0</v>
      </c>
      <c r="AK285" s="79">
        <v>64</v>
      </c>
      <c r="AL285" s="85" t="s">
        <v>1367</v>
      </c>
      <c r="AM285" s="79" t="s">
        <v>1536</v>
      </c>
      <c r="AN285" s="79" t="b">
        <v>0</v>
      </c>
      <c r="AO285" s="85" t="s">
        <v>1367</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v>0</v>
      </c>
      <c r="BE285" s="49">
        <v>0</v>
      </c>
      <c r="BF285" s="48">
        <v>0</v>
      </c>
      <c r="BG285" s="49">
        <v>0</v>
      </c>
      <c r="BH285" s="48">
        <v>0</v>
      </c>
      <c r="BI285" s="49">
        <v>0</v>
      </c>
      <c r="BJ285" s="48">
        <v>10</v>
      </c>
      <c r="BK285" s="49">
        <v>100</v>
      </c>
      <c r="BL285" s="48">
        <v>10</v>
      </c>
    </row>
    <row r="286" spans="1:64" ht="15">
      <c r="A286" s="64" t="s">
        <v>327</v>
      </c>
      <c r="B286" s="64" t="s">
        <v>323</v>
      </c>
      <c r="C286" s="65" t="s">
        <v>4954</v>
      </c>
      <c r="D286" s="66">
        <v>3</v>
      </c>
      <c r="E286" s="67" t="s">
        <v>132</v>
      </c>
      <c r="F286" s="68">
        <v>35</v>
      </c>
      <c r="G286" s="65"/>
      <c r="H286" s="69"/>
      <c r="I286" s="70"/>
      <c r="J286" s="70"/>
      <c r="K286" s="34" t="s">
        <v>65</v>
      </c>
      <c r="L286" s="77">
        <v>286</v>
      </c>
      <c r="M286" s="77"/>
      <c r="N286" s="72"/>
      <c r="O286" s="79" t="s">
        <v>492</v>
      </c>
      <c r="P286" s="81">
        <v>43542.835277777776</v>
      </c>
      <c r="Q286" s="79" t="s">
        <v>616</v>
      </c>
      <c r="R286" s="79"/>
      <c r="S286" s="79"/>
      <c r="T286" s="79"/>
      <c r="U286" s="79"/>
      <c r="V286" s="83" t="s">
        <v>970</v>
      </c>
      <c r="W286" s="81">
        <v>43542.835277777776</v>
      </c>
      <c r="X286" s="83" t="s">
        <v>1149</v>
      </c>
      <c r="Y286" s="79"/>
      <c r="Z286" s="79"/>
      <c r="AA286" s="85" t="s">
        <v>1369</v>
      </c>
      <c r="AB286" s="79"/>
      <c r="AC286" s="79" t="b">
        <v>0</v>
      </c>
      <c r="AD286" s="79">
        <v>0</v>
      </c>
      <c r="AE286" s="85" t="s">
        <v>1477</v>
      </c>
      <c r="AF286" s="79" t="b">
        <v>0</v>
      </c>
      <c r="AG286" s="79" t="s">
        <v>1508</v>
      </c>
      <c r="AH286" s="79"/>
      <c r="AI286" s="85" t="s">
        <v>1477</v>
      </c>
      <c r="AJ286" s="79" t="b">
        <v>0</v>
      </c>
      <c r="AK286" s="79">
        <v>8</v>
      </c>
      <c r="AL286" s="85" t="s">
        <v>1424</v>
      </c>
      <c r="AM286" s="79" t="s">
        <v>1536</v>
      </c>
      <c r="AN286" s="79" t="b">
        <v>0</v>
      </c>
      <c r="AO286" s="85" t="s">
        <v>1424</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2</v>
      </c>
      <c r="BE286" s="49">
        <v>7.407407407407407</v>
      </c>
      <c r="BF286" s="48">
        <v>0</v>
      </c>
      <c r="BG286" s="49">
        <v>0</v>
      </c>
      <c r="BH286" s="48">
        <v>0</v>
      </c>
      <c r="BI286" s="49">
        <v>0</v>
      </c>
      <c r="BJ286" s="48">
        <v>25</v>
      </c>
      <c r="BK286" s="49">
        <v>92.5925925925926</v>
      </c>
      <c r="BL286" s="48">
        <v>27</v>
      </c>
    </row>
    <row r="287" spans="1:64" ht="15">
      <c r="A287" s="64" t="s">
        <v>328</v>
      </c>
      <c r="B287" s="64" t="s">
        <v>323</v>
      </c>
      <c r="C287" s="65" t="s">
        <v>4954</v>
      </c>
      <c r="D287" s="66">
        <v>3</v>
      </c>
      <c r="E287" s="67" t="s">
        <v>132</v>
      </c>
      <c r="F287" s="68">
        <v>35</v>
      </c>
      <c r="G287" s="65"/>
      <c r="H287" s="69"/>
      <c r="I287" s="70"/>
      <c r="J287" s="70"/>
      <c r="K287" s="34" t="s">
        <v>65</v>
      </c>
      <c r="L287" s="77">
        <v>287</v>
      </c>
      <c r="M287" s="77"/>
      <c r="N287" s="72"/>
      <c r="O287" s="79" t="s">
        <v>492</v>
      </c>
      <c r="P287" s="81">
        <v>43542.83943287037</v>
      </c>
      <c r="Q287" s="79" t="s">
        <v>616</v>
      </c>
      <c r="R287" s="79"/>
      <c r="S287" s="79"/>
      <c r="T287" s="79"/>
      <c r="U287" s="79"/>
      <c r="V287" s="83" t="s">
        <v>971</v>
      </c>
      <c r="W287" s="81">
        <v>43542.83943287037</v>
      </c>
      <c r="X287" s="83" t="s">
        <v>1150</v>
      </c>
      <c r="Y287" s="79"/>
      <c r="Z287" s="79"/>
      <c r="AA287" s="85" t="s">
        <v>1370</v>
      </c>
      <c r="AB287" s="79"/>
      <c r="AC287" s="79" t="b">
        <v>0</v>
      </c>
      <c r="AD287" s="79">
        <v>0</v>
      </c>
      <c r="AE287" s="85" t="s">
        <v>1477</v>
      </c>
      <c r="AF287" s="79" t="b">
        <v>0</v>
      </c>
      <c r="AG287" s="79" t="s">
        <v>1508</v>
      </c>
      <c r="AH287" s="79"/>
      <c r="AI287" s="85" t="s">
        <v>1477</v>
      </c>
      <c r="AJ287" s="79" t="b">
        <v>0</v>
      </c>
      <c r="AK287" s="79">
        <v>8</v>
      </c>
      <c r="AL287" s="85" t="s">
        <v>1424</v>
      </c>
      <c r="AM287" s="79" t="s">
        <v>1536</v>
      </c>
      <c r="AN287" s="79" t="b">
        <v>0</v>
      </c>
      <c r="AO287" s="85" t="s">
        <v>1424</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2</v>
      </c>
      <c r="BE287" s="49">
        <v>7.407407407407407</v>
      </c>
      <c r="BF287" s="48">
        <v>0</v>
      </c>
      <c r="BG287" s="49">
        <v>0</v>
      </c>
      <c r="BH287" s="48">
        <v>0</v>
      </c>
      <c r="BI287" s="49">
        <v>0</v>
      </c>
      <c r="BJ287" s="48">
        <v>25</v>
      </c>
      <c r="BK287" s="49">
        <v>92.5925925925926</v>
      </c>
      <c r="BL287" s="48">
        <v>27</v>
      </c>
    </row>
    <row r="288" spans="1:64" ht="15">
      <c r="A288" s="64" t="s">
        <v>329</v>
      </c>
      <c r="B288" s="64" t="s">
        <v>323</v>
      </c>
      <c r="C288" s="65" t="s">
        <v>4954</v>
      </c>
      <c r="D288" s="66">
        <v>3</v>
      </c>
      <c r="E288" s="67" t="s">
        <v>132</v>
      </c>
      <c r="F288" s="68">
        <v>35</v>
      </c>
      <c r="G288" s="65"/>
      <c r="H288" s="69"/>
      <c r="I288" s="70"/>
      <c r="J288" s="70"/>
      <c r="K288" s="34" t="s">
        <v>65</v>
      </c>
      <c r="L288" s="77">
        <v>288</v>
      </c>
      <c r="M288" s="77"/>
      <c r="N288" s="72"/>
      <c r="O288" s="79" t="s">
        <v>492</v>
      </c>
      <c r="P288" s="81">
        <v>43542.84684027778</v>
      </c>
      <c r="Q288" s="79" t="s">
        <v>616</v>
      </c>
      <c r="R288" s="79"/>
      <c r="S288" s="79"/>
      <c r="T288" s="79"/>
      <c r="U288" s="79"/>
      <c r="V288" s="83" t="s">
        <v>972</v>
      </c>
      <c r="W288" s="81">
        <v>43542.84684027778</v>
      </c>
      <c r="X288" s="83" t="s">
        <v>1151</v>
      </c>
      <c r="Y288" s="79"/>
      <c r="Z288" s="79"/>
      <c r="AA288" s="85" t="s">
        <v>1371</v>
      </c>
      <c r="AB288" s="79"/>
      <c r="AC288" s="79" t="b">
        <v>0</v>
      </c>
      <c r="AD288" s="79">
        <v>0</v>
      </c>
      <c r="AE288" s="85" t="s">
        <v>1477</v>
      </c>
      <c r="AF288" s="79" t="b">
        <v>0</v>
      </c>
      <c r="AG288" s="79" t="s">
        <v>1508</v>
      </c>
      <c r="AH288" s="79"/>
      <c r="AI288" s="85" t="s">
        <v>1477</v>
      </c>
      <c r="AJ288" s="79" t="b">
        <v>0</v>
      </c>
      <c r="AK288" s="79">
        <v>8</v>
      </c>
      <c r="AL288" s="85" t="s">
        <v>1424</v>
      </c>
      <c r="AM288" s="79" t="s">
        <v>1539</v>
      </c>
      <c r="AN288" s="79" t="b">
        <v>0</v>
      </c>
      <c r="AO288" s="85" t="s">
        <v>1424</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2</v>
      </c>
      <c r="BE288" s="49">
        <v>7.407407407407407</v>
      </c>
      <c r="BF288" s="48">
        <v>0</v>
      </c>
      <c r="BG288" s="49">
        <v>0</v>
      </c>
      <c r="BH288" s="48">
        <v>0</v>
      </c>
      <c r="BI288" s="49">
        <v>0</v>
      </c>
      <c r="BJ288" s="48">
        <v>25</v>
      </c>
      <c r="BK288" s="49">
        <v>92.5925925925926</v>
      </c>
      <c r="BL288" s="48">
        <v>27</v>
      </c>
    </row>
    <row r="289" spans="1:64" ht="15">
      <c r="A289" s="64" t="s">
        <v>330</v>
      </c>
      <c r="B289" s="64" t="s">
        <v>323</v>
      </c>
      <c r="C289" s="65" t="s">
        <v>4954</v>
      </c>
      <c r="D289" s="66">
        <v>3</v>
      </c>
      <c r="E289" s="67" t="s">
        <v>132</v>
      </c>
      <c r="F289" s="68">
        <v>35</v>
      </c>
      <c r="G289" s="65"/>
      <c r="H289" s="69"/>
      <c r="I289" s="70"/>
      <c r="J289" s="70"/>
      <c r="K289" s="34" t="s">
        <v>65</v>
      </c>
      <c r="L289" s="77">
        <v>289</v>
      </c>
      <c r="M289" s="77"/>
      <c r="N289" s="72"/>
      <c r="O289" s="79" t="s">
        <v>492</v>
      </c>
      <c r="P289" s="81">
        <v>43542.861655092594</v>
      </c>
      <c r="Q289" s="79" t="s">
        <v>593</v>
      </c>
      <c r="R289" s="79"/>
      <c r="S289" s="79"/>
      <c r="T289" s="79" t="s">
        <v>757</v>
      </c>
      <c r="U289" s="79"/>
      <c r="V289" s="83" t="s">
        <v>973</v>
      </c>
      <c r="W289" s="81">
        <v>43542.861655092594</v>
      </c>
      <c r="X289" s="83" t="s">
        <v>1152</v>
      </c>
      <c r="Y289" s="79"/>
      <c r="Z289" s="79"/>
      <c r="AA289" s="85" t="s">
        <v>1372</v>
      </c>
      <c r="AB289" s="79"/>
      <c r="AC289" s="79" t="b">
        <v>0</v>
      </c>
      <c r="AD289" s="79">
        <v>0</v>
      </c>
      <c r="AE289" s="85" t="s">
        <v>1477</v>
      </c>
      <c r="AF289" s="79" t="b">
        <v>0</v>
      </c>
      <c r="AG289" s="79" t="s">
        <v>1508</v>
      </c>
      <c r="AH289" s="79"/>
      <c r="AI289" s="85" t="s">
        <v>1477</v>
      </c>
      <c r="AJ289" s="79" t="b">
        <v>0</v>
      </c>
      <c r="AK289" s="79">
        <v>5</v>
      </c>
      <c r="AL289" s="85" t="s">
        <v>1422</v>
      </c>
      <c r="AM289" s="79" t="s">
        <v>1539</v>
      </c>
      <c r="AN289" s="79" t="b">
        <v>0</v>
      </c>
      <c r="AO289" s="85" t="s">
        <v>1422</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0</v>
      </c>
      <c r="BE289" s="49">
        <v>0</v>
      </c>
      <c r="BF289" s="48">
        <v>3</v>
      </c>
      <c r="BG289" s="49">
        <v>13.636363636363637</v>
      </c>
      <c r="BH289" s="48">
        <v>0</v>
      </c>
      <c r="BI289" s="49">
        <v>0</v>
      </c>
      <c r="BJ289" s="48">
        <v>19</v>
      </c>
      <c r="BK289" s="49">
        <v>86.36363636363636</v>
      </c>
      <c r="BL289" s="48">
        <v>22</v>
      </c>
    </row>
    <row r="290" spans="1:64" ht="15">
      <c r="A290" s="64" t="s">
        <v>331</v>
      </c>
      <c r="B290" s="64" t="s">
        <v>331</v>
      </c>
      <c r="C290" s="65" t="s">
        <v>4955</v>
      </c>
      <c r="D290" s="66">
        <v>5.333333333333334</v>
      </c>
      <c r="E290" s="67" t="s">
        <v>136</v>
      </c>
      <c r="F290" s="68">
        <v>27.333333333333332</v>
      </c>
      <c r="G290" s="65"/>
      <c r="H290" s="69"/>
      <c r="I290" s="70"/>
      <c r="J290" s="70"/>
      <c r="K290" s="34" t="s">
        <v>65</v>
      </c>
      <c r="L290" s="77">
        <v>290</v>
      </c>
      <c r="M290" s="77"/>
      <c r="N290" s="72"/>
      <c r="O290" s="79" t="s">
        <v>176</v>
      </c>
      <c r="P290" s="81">
        <v>43542.91711805556</v>
      </c>
      <c r="Q290" s="79" t="s">
        <v>617</v>
      </c>
      <c r="R290" s="83" t="s">
        <v>694</v>
      </c>
      <c r="S290" s="79" t="s">
        <v>718</v>
      </c>
      <c r="T290" s="79" t="s">
        <v>800</v>
      </c>
      <c r="U290" s="79"/>
      <c r="V290" s="83" t="s">
        <v>974</v>
      </c>
      <c r="W290" s="81">
        <v>43542.91711805556</v>
      </c>
      <c r="X290" s="83" t="s">
        <v>1153</v>
      </c>
      <c r="Y290" s="79"/>
      <c r="Z290" s="79"/>
      <c r="AA290" s="85" t="s">
        <v>1373</v>
      </c>
      <c r="AB290" s="79"/>
      <c r="AC290" s="79" t="b">
        <v>0</v>
      </c>
      <c r="AD290" s="79">
        <v>0</v>
      </c>
      <c r="AE290" s="85" t="s">
        <v>1477</v>
      </c>
      <c r="AF290" s="79" t="b">
        <v>1</v>
      </c>
      <c r="AG290" s="79" t="s">
        <v>1511</v>
      </c>
      <c r="AH290" s="79"/>
      <c r="AI290" s="85" t="s">
        <v>1529</v>
      </c>
      <c r="AJ290" s="79" t="b">
        <v>0</v>
      </c>
      <c r="AK290" s="79">
        <v>0</v>
      </c>
      <c r="AL290" s="85" t="s">
        <v>1477</v>
      </c>
      <c r="AM290" s="79" t="s">
        <v>1536</v>
      </c>
      <c r="AN290" s="79" t="b">
        <v>0</v>
      </c>
      <c r="AO290" s="85" t="s">
        <v>1373</v>
      </c>
      <c r="AP290" s="79" t="s">
        <v>176</v>
      </c>
      <c r="AQ290" s="79">
        <v>0</v>
      </c>
      <c r="AR290" s="79">
        <v>0</v>
      </c>
      <c r="AS290" s="79" t="s">
        <v>1567</v>
      </c>
      <c r="AT290" s="79" t="s">
        <v>1576</v>
      </c>
      <c r="AU290" s="79" t="s">
        <v>1588</v>
      </c>
      <c r="AV290" s="79" t="s">
        <v>1607</v>
      </c>
      <c r="AW290" s="79" t="s">
        <v>1624</v>
      </c>
      <c r="AX290" s="79" t="s">
        <v>1640</v>
      </c>
      <c r="AY290" s="79" t="s">
        <v>1649</v>
      </c>
      <c r="AZ290" s="83" t="s">
        <v>1660</v>
      </c>
      <c r="BA290">
        <v>2</v>
      </c>
      <c r="BB290" s="78" t="str">
        <f>REPLACE(INDEX(GroupVertices[Group],MATCH(Edges[[#This Row],[Vertex 1]],GroupVertices[Vertex],0)),1,1,"")</f>
        <v>2</v>
      </c>
      <c r="BC290" s="78" t="str">
        <f>REPLACE(INDEX(GroupVertices[Group],MATCH(Edges[[#This Row],[Vertex 2]],GroupVertices[Vertex],0)),1,1,"")</f>
        <v>2</v>
      </c>
      <c r="BD290" s="48">
        <v>1</v>
      </c>
      <c r="BE290" s="49">
        <v>4.761904761904762</v>
      </c>
      <c r="BF290" s="48">
        <v>0</v>
      </c>
      <c r="BG290" s="49">
        <v>0</v>
      </c>
      <c r="BH290" s="48">
        <v>0</v>
      </c>
      <c r="BI290" s="49">
        <v>0</v>
      </c>
      <c r="BJ290" s="48">
        <v>20</v>
      </c>
      <c r="BK290" s="49">
        <v>95.23809523809524</v>
      </c>
      <c r="BL290" s="48">
        <v>21</v>
      </c>
    </row>
    <row r="291" spans="1:64" ht="15">
      <c r="A291" s="64" t="s">
        <v>331</v>
      </c>
      <c r="B291" s="64" t="s">
        <v>331</v>
      </c>
      <c r="C291" s="65" t="s">
        <v>4955</v>
      </c>
      <c r="D291" s="66">
        <v>5.333333333333334</v>
      </c>
      <c r="E291" s="67" t="s">
        <v>136</v>
      </c>
      <c r="F291" s="68">
        <v>27.333333333333332</v>
      </c>
      <c r="G291" s="65"/>
      <c r="H291" s="69"/>
      <c r="I291" s="70"/>
      <c r="J291" s="70"/>
      <c r="K291" s="34" t="s">
        <v>65</v>
      </c>
      <c r="L291" s="77">
        <v>291</v>
      </c>
      <c r="M291" s="77"/>
      <c r="N291" s="72"/>
      <c r="O291" s="79" t="s">
        <v>176</v>
      </c>
      <c r="P291" s="81">
        <v>43542.91740740741</v>
      </c>
      <c r="Q291" s="79" t="s">
        <v>618</v>
      </c>
      <c r="R291" s="83" t="s">
        <v>695</v>
      </c>
      <c r="S291" s="79" t="s">
        <v>718</v>
      </c>
      <c r="T291" s="79" t="s">
        <v>801</v>
      </c>
      <c r="U291" s="79"/>
      <c r="V291" s="83" t="s">
        <v>974</v>
      </c>
      <c r="W291" s="81">
        <v>43542.91740740741</v>
      </c>
      <c r="X291" s="83" t="s">
        <v>1154</v>
      </c>
      <c r="Y291" s="79"/>
      <c r="Z291" s="79"/>
      <c r="AA291" s="85" t="s">
        <v>1374</v>
      </c>
      <c r="AB291" s="79"/>
      <c r="AC291" s="79" t="b">
        <v>0</v>
      </c>
      <c r="AD291" s="79">
        <v>0</v>
      </c>
      <c r="AE291" s="85" t="s">
        <v>1477</v>
      </c>
      <c r="AF291" s="79" t="b">
        <v>1</v>
      </c>
      <c r="AG291" s="79" t="s">
        <v>1511</v>
      </c>
      <c r="AH291" s="79"/>
      <c r="AI291" s="85" t="s">
        <v>1530</v>
      </c>
      <c r="AJ291" s="79" t="b">
        <v>0</v>
      </c>
      <c r="AK291" s="79">
        <v>0</v>
      </c>
      <c r="AL291" s="85" t="s">
        <v>1477</v>
      </c>
      <c r="AM291" s="79" t="s">
        <v>1536</v>
      </c>
      <c r="AN291" s="79" t="b">
        <v>0</v>
      </c>
      <c r="AO291" s="85" t="s">
        <v>1374</v>
      </c>
      <c r="AP291" s="79" t="s">
        <v>176</v>
      </c>
      <c r="AQ291" s="79">
        <v>0</v>
      </c>
      <c r="AR291" s="79">
        <v>0</v>
      </c>
      <c r="AS291" s="79" t="s">
        <v>1567</v>
      </c>
      <c r="AT291" s="79" t="s">
        <v>1576</v>
      </c>
      <c r="AU291" s="79" t="s">
        <v>1588</v>
      </c>
      <c r="AV291" s="79" t="s">
        <v>1607</v>
      </c>
      <c r="AW291" s="79" t="s">
        <v>1624</v>
      </c>
      <c r="AX291" s="79" t="s">
        <v>1640</v>
      </c>
      <c r="AY291" s="79" t="s">
        <v>1649</v>
      </c>
      <c r="AZ291" s="83" t="s">
        <v>1660</v>
      </c>
      <c r="BA291">
        <v>2</v>
      </c>
      <c r="BB291" s="78" t="str">
        <f>REPLACE(INDEX(GroupVertices[Group],MATCH(Edges[[#This Row],[Vertex 1]],GroupVertices[Vertex],0)),1,1,"")</f>
        <v>2</v>
      </c>
      <c r="BC291" s="78" t="str">
        <f>REPLACE(INDEX(GroupVertices[Group],MATCH(Edges[[#This Row],[Vertex 2]],GroupVertices[Vertex],0)),1,1,"")</f>
        <v>2</v>
      </c>
      <c r="BD291" s="48">
        <v>1</v>
      </c>
      <c r="BE291" s="49">
        <v>4.761904761904762</v>
      </c>
      <c r="BF291" s="48">
        <v>0</v>
      </c>
      <c r="BG291" s="49">
        <v>0</v>
      </c>
      <c r="BH291" s="48">
        <v>0</v>
      </c>
      <c r="BI291" s="49">
        <v>0</v>
      </c>
      <c r="BJ291" s="48">
        <v>20</v>
      </c>
      <c r="BK291" s="49">
        <v>95.23809523809524</v>
      </c>
      <c r="BL291" s="48">
        <v>21</v>
      </c>
    </row>
    <row r="292" spans="1:64" ht="15">
      <c r="A292" s="64" t="s">
        <v>332</v>
      </c>
      <c r="B292" s="64" t="s">
        <v>478</v>
      </c>
      <c r="C292" s="65" t="s">
        <v>4954</v>
      </c>
      <c r="D292" s="66">
        <v>3</v>
      </c>
      <c r="E292" s="67" t="s">
        <v>132</v>
      </c>
      <c r="F292" s="68">
        <v>35</v>
      </c>
      <c r="G292" s="65"/>
      <c r="H292" s="69"/>
      <c r="I292" s="70"/>
      <c r="J292" s="70"/>
      <c r="K292" s="34" t="s">
        <v>65</v>
      </c>
      <c r="L292" s="77">
        <v>292</v>
      </c>
      <c r="M292" s="77"/>
      <c r="N292" s="72"/>
      <c r="O292" s="79" t="s">
        <v>493</v>
      </c>
      <c r="P292" s="81">
        <v>43543.00767361111</v>
      </c>
      <c r="Q292" s="79" t="s">
        <v>619</v>
      </c>
      <c r="R292" s="79"/>
      <c r="S292" s="79"/>
      <c r="T292" s="79" t="s">
        <v>736</v>
      </c>
      <c r="U292" s="79"/>
      <c r="V292" s="83" t="s">
        <v>975</v>
      </c>
      <c r="W292" s="81">
        <v>43543.00767361111</v>
      </c>
      <c r="X292" s="83" t="s">
        <v>1155</v>
      </c>
      <c r="Y292" s="79"/>
      <c r="Z292" s="79"/>
      <c r="AA292" s="85" t="s">
        <v>1375</v>
      </c>
      <c r="AB292" s="85" t="s">
        <v>1472</v>
      </c>
      <c r="AC292" s="79" t="b">
        <v>0</v>
      </c>
      <c r="AD292" s="79">
        <v>3</v>
      </c>
      <c r="AE292" s="85" t="s">
        <v>1503</v>
      </c>
      <c r="AF292" s="79" t="b">
        <v>0</v>
      </c>
      <c r="AG292" s="79" t="s">
        <v>1508</v>
      </c>
      <c r="AH292" s="79"/>
      <c r="AI292" s="85" t="s">
        <v>1477</v>
      </c>
      <c r="AJ292" s="79" t="b">
        <v>0</v>
      </c>
      <c r="AK292" s="79">
        <v>0</v>
      </c>
      <c r="AL292" s="85" t="s">
        <v>1477</v>
      </c>
      <c r="AM292" s="79" t="s">
        <v>1534</v>
      </c>
      <c r="AN292" s="79" t="b">
        <v>0</v>
      </c>
      <c r="AO292" s="85" t="s">
        <v>1472</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35</v>
      </c>
      <c r="BC292" s="78" t="str">
        <f>REPLACE(INDEX(GroupVertices[Group],MATCH(Edges[[#This Row],[Vertex 2]],GroupVertices[Vertex],0)),1,1,"")</f>
        <v>35</v>
      </c>
      <c r="BD292" s="48">
        <v>1</v>
      </c>
      <c r="BE292" s="49">
        <v>3.7037037037037037</v>
      </c>
      <c r="BF292" s="48">
        <v>0</v>
      </c>
      <c r="BG292" s="49">
        <v>0</v>
      </c>
      <c r="BH292" s="48">
        <v>0</v>
      </c>
      <c r="BI292" s="49">
        <v>0</v>
      </c>
      <c r="BJ292" s="48">
        <v>26</v>
      </c>
      <c r="BK292" s="49">
        <v>96.29629629629629</v>
      </c>
      <c r="BL292" s="48">
        <v>27</v>
      </c>
    </row>
    <row r="293" spans="1:64" ht="15">
      <c r="A293" s="64" t="s">
        <v>333</v>
      </c>
      <c r="B293" s="64" t="s">
        <v>333</v>
      </c>
      <c r="C293" s="65" t="s">
        <v>4954</v>
      </c>
      <c r="D293" s="66">
        <v>3</v>
      </c>
      <c r="E293" s="67" t="s">
        <v>132</v>
      </c>
      <c r="F293" s="68">
        <v>35</v>
      </c>
      <c r="G293" s="65"/>
      <c r="H293" s="69"/>
      <c r="I293" s="70"/>
      <c r="J293" s="70"/>
      <c r="K293" s="34" t="s">
        <v>65</v>
      </c>
      <c r="L293" s="77">
        <v>293</v>
      </c>
      <c r="M293" s="77"/>
      <c r="N293" s="72"/>
      <c r="O293" s="79" t="s">
        <v>176</v>
      </c>
      <c r="P293" s="81">
        <v>43543.10821759259</v>
      </c>
      <c r="Q293" s="79" t="s">
        <v>620</v>
      </c>
      <c r="R293" s="79"/>
      <c r="S293" s="79"/>
      <c r="T293" s="79" t="s">
        <v>802</v>
      </c>
      <c r="U293" s="83" t="s">
        <v>874</v>
      </c>
      <c r="V293" s="83" t="s">
        <v>874</v>
      </c>
      <c r="W293" s="81">
        <v>43543.10821759259</v>
      </c>
      <c r="X293" s="83" t="s">
        <v>1156</v>
      </c>
      <c r="Y293" s="79"/>
      <c r="Z293" s="79"/>
      <c r="AA293" s="85" t="s">
        <v>1376</v>
      </c>
      <c r="AB293" s="79"/>
      <c r="AC293" s="79" t="b">
        <v>0</v>
      </c>
      <c r="AD293" s="79">
        <v>0</v>
      </c>
      <c r="AE293" s="85" t="s">
        <v>1477</v>
      </c>
      <c r="AF293" s="79" t="b">
        <v>0</v>
      </c>
      <c r="AG293" s="79" t="s">
        <v>1508</v>
      </c>
      <c r="AH293" s="79"/>
      <c r="AI293" s="85" t="s">
        <v>1477</v>
      </c>
      <c r="AJ293" s="79" t="b">
        <v>0</v>
      </c>
      <c r="AK293" s="79">
        <v>0</v>
      </c>
      <c r="AL293" s="85" t="s">
        <v>1477</v>
      </c>
      <c r="AM293" s="79" t="s">
        <v>1536</v>
      </c>
      <c r="AN293" s="79" t="b">
        <v>0</v>
      </c>
      <c r="AO293" s="85" t="s">
        <v>1376</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2</v>
      </c>
      <c r="BD293" s="48">
        <v>0</v>
      </c>
      <c r="BE293" s="49">
        <v>0</v>
      </c>
      <c r="BF293" s="48">
        <v>1</v>
      </c>
      <c r="BG293" s="49">
        <v>10</v>
      </c>
      <c r="BH293" s="48">
        <v>0</v>
      </c>
      <c r="BI293" s="49">
        <v>0</v>
      </c>
      <c r="BJ293" s="48">
        <v>9</v>
      </c>
      <c r="BK293" s="49">
        <v>90</v>
      </c>
      <c r="BL293" s="48">
        <v>10</v>
      </c>
    </row>
    <row r="294" spans="1:64" ht="15">
      <c r="A294" s="64" t="s">
        <v>334</v>
      </c>
      <c r="B294" s="64" t="s">
        <v>479</v>
      </c>
      <c r="C294" s="65" t="s">
        <v>4954</v>
      </c>
      <c r="D294" s="66">
        <v>3</v>
      </c>
      <c r="E294" s="67" t="s">
        <v>132</v>
      </c>
      <c r="F294" s="68">
        <v>35</v>
      </c>
      <c r="G294" s="65"/>
      <c r="H294" s="69"/>
      <c r="I294" s="70"/>
      <c r="J294" s="70"/>
      <c r="K294" s="34" t="s">
        <v>65</v>
      </c>
      <c r="L294" s="77">
        <v>294</v>
      </c>
      <c r="M294" s="77"/>
      <c r="N294" s="72"/>
      <c r="O294" s="79" t="s">
        <v>492</v>
      </c>
      <c r="P294" s="81">
        <v>42682.431875</v>
      </c>
      <c r="Q294" s="79" t="s">
        <v>621</v>
      </c>
      <c r="R294" s="83" t="s">
        <v>696</v>
      </c>
      <c r="S294" s="79" t="s">
        <v>715</v>
      </c>
      <c r="T294" s="79" t="s">
        <v>736</v>
      </c>
      <c r="U294" s="83" t="s">
        <v>875</v>
      </c>
      <c r="V294" s="83" t="s">
        <v>875</v>
      </c>
      <c r="W294" s="81">
        <v>42682.431875</v>
      </c>
      <c r="X294" s="83" t="s">
        <v>1157</v>
      </c>
      <c r="Y294" s="79"/>
      <c r="Z294" s="79"/>
      <c r="AA294" s="85" t="s">
        <v>1377</v>
      </c>
      <c r="AB294" s="85" t="s">
        <v>1473</v>
      </c>
      <c r="AC294" s="79" t="b">
        <v>0</v>
      </c>
      <c r="AD294" s="79">
        <v>2</v>
      </c>
      <c r="AE294" s="85" t="s">
        <v>1504</v>
      </c>
      <c r="AF294" s="79" t="b">
        <v>0</v>
      </c>
      <c r="AG294" s="79" t="s">
        <v>1508</v>
      </c>
      <c r="AH294" s="79"/>
      <c r="AI294" s="85" t="s">
        <v>1477</v>
      </c>
      <c r="AJ294" s="79" t="b">
        <v>0</v>
      </c>
      <c r="AK294" s="79">
        <v>2</v>
      </c>
      <c r="AL294" s="85" t="s">
        <v>1477</v>
      </c>
      <c r="AM294" s="79" t="s">
        <v>1533</v>
      </c>
      <c r="AN294" s="79" t="b">
        <v>0</v>
      </c>
      <c r="AO294" s="85" t="s">
        <v>1473</v>
      </c>
      <c r="AP294" s="79" t="s">
        <v>1557</v>
      </c>
      <c r="AQ294" s="79">
        <v>0</v>
      </c>
      <c r="AR294" s="79">
        <v>0</v>
      </c>
      <c r="AS294" s="79"/>
      <c r="AT294" s="79"/>
      <c r="AU294" s="79"/>
      <c r="AV294" s="79"/>
      <c r="AW294" s="79"/>
      <c r="AX294" s="79"/>
      <c r="AY294" s="79"/>
      <c r="AZ294" s="79"/>
      <c r="BA294">
        <v>1</v>
      </c>
      <c r="BB294" s="78" t="str">
        <f>REPLACE(INDEX(GroupVertices[Group],MATCH(Edges[[#This Row],[Vertex 1]],GroupVertices[Vertex],0)),1,1,"")</f>
        <v>19</v>
      </c>
      <c r="BC294" s="78" t="str">
        <f>REPLACE(INDEX(GroupVertices[Group],MATCH(Edges[[#This Row],[Vertex 2]],GroupVertices[Vertex],0)),1,1,"")</f>
        <v>19</v>
      </c>
      <c r="BD294" s="48">
        <v>1</v>
      </c>
      <c r="BE294" s="49">
        <v>6.666666666666667</v>
      </c>
      <c r="BF294" s="48">
        <v>1</v>
      </c>
      <c r="BG294" s="49">
        <v>6.666666666666667</v>
      </c>
      <c r="BH294" s="48">
        <v>0</v>
      </c>
      <c r="BI294" s="49">
        <v>0</v>
      </c>
      <c r="BJ294" s="48">
        <v>13</v>
      </c>
      <c r="BK294" s="49">
        <v>86.66666666666667</v>
      </c>
      <c r="BL294" s="48">
        <v>15</v>
      </c>
    </row>
    <row r="295" spans="1:64" ht="15">
      <c r="A295" s="64" t="s">
        <v>335</v>
      </c>
      <c r="B295" s="64" t="s">
        <v>479</v>
      </c>
      <c r="C295" s="65" t="s">
        <v>4954</v>
      </c>
      <c r="D295" s="66">
        <v>3</v>
      </c>
      <c r="E295" s="67" t="s">
        <v>132</v>
      </c>
      <c r="F295" s="68">
        <v>35</v>
      </c>
      <c r="G295" s="65"/>
      <c r="H295" s="69"/>
      <c r="I295" s="70"/>
      <c r="J295" s="70"/>
      <c r="K295" s="34" t="s">
        <v>65</v>
      </c>
      <c r="L295" s="77">
        <v>295</v>
      </c>
      <c r="M295" s="77"/>
      <c r="N295" s="72"/>
      <c r="O295" s="79" t="s">
        <v>492</v>
      </c>
      <c r="P295" s="81">
        <v>43543.161678240744</v>
      </c>
      <c r="Q295" s="79" t="s">
        <v>622</v>
      </c>
      <c r="R295" s="83" t="s">
        <v>696</v>
      </c>
      <c r="S295" s="79" t="s">
        <v>715</v>
      </c>
      <c r="T295" s="79" t="s">
        <v>736</v>
      </c>
      <c r="U295" s="79"/>
      <c r="V295" s="83" t="s">
        <v>976</v>
      </c>
      <c r="W295" s="81">
        <v>43543.161678240744</v>
      </c>
      <c r="X295" s="83" t="s">
        <v>1158</v>
      </c>
      <c r="Y295" s="79"/>
      <c r="Z295" s="79"/>
      <c r="AA295" s="85" t="s">
        <v>1378</v>
      </c>
      <c r="AB295" s="79"/>
      <c r="AC295" s="79" t="b">
        <v>0</v>
      </c>
      <c r="AD295" s="79">
        <v>0</v>
      </c>
      <c r="AE295" s="85" t="s">
        <v>1477</v>
      </c>
      <c r="AF295" s="79" t="b">
        <v>0</v>
      </c>
      <c r="AG295" s="79" t="s">
        <v>1508</v>
      </c>
      <c r="AH295" s="79"/>
      <c r="AI295" s="85" t="s">
        <v>1477</v>
      </c>
      <c r="AJ295" s="79" t="b">
        <v>0</v>
      </c>
      <c r="AK295" s="79">
        <v>2</v>
      </c>
      <c r="AL295" s="85" t="s">
        <v>1377</v>
      </c>
      <c r="AM295" s="79" t="s">
        <v>1533</v>
      </c>
      <c r="AN295" s="79" t="b">
        <v>0</v>
      </c>
      <c r="AO295" s="85" t="s">
        <v>1377</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19</v>
      </c>
      <c r="BC295" s="78" t="str">
        <f>REPLACE(INDEX(GroupVertices[Group],MATCH(Edges[[#This Row],[Vertex 2]],GroupVertices[Vertex],0)),1,1,"")</f>
        <v>19</v>
      </c>
      <c r="BD295" s="48"/>
      <c r="BE295" s="49"/>
      <c r="BF295" s="48"/>
      <c r="BG295" s="49"/>
      <c r="BH295" s="48"/>
      <c r="BI295" s="49"/>
      <c r="BJ295" s="48"/>
      <c r="BK295" s="49"/>
      <c r="BL295" s="48"/>
    </row>
    <row r="296" spans="1:64" ht="15">
      <c r="A296" s="64" t="s">
        <v>335</v>
      </c>
      <c r="B296" s="64" t="s">
        <v>334</v>
      </c>
      <c r="C296" s="65" t="s">
        <v>4954</v>
      </c>
      <c r="D296" s="66">
        <v>3</v>
      </c>
      <c r="E296" s="67" t="s">
        <v>132</v>
      </c>
      <c r="F296" s="68">
        <v>35</v>
      </c>
      <c r="G296" s="65"/>
      <c r="H296" s="69"/>
      <c r="I296" s="70"/>
      <c r="J296" s="70"/>
      <c r="K296" s="34" t="s">
        <v>65</v>
      </c>
      <c r="L296" s="77">
        <v>296</v>
      </c>
      <c r="M296" s="77"/>
      <c r="N296" s="72"/>
      <c r="O296" s="79" t="s">
        <v>492</v>
      </c>
      <c r="P296" s="81">
        <v>43543.161678240744</v>
      </c>
      <c r="Q296" s="79" t="s">
        <v>622</v>
      </c>
      <c r="R296" s="83" t="s">
        <v>696</v>
      </c>
      <c r="S296" s="79" t="s">
        <v>715</v>
      </c>
      <c r="T296" s="79" t="s">
        <v>736</v>
      </c>
      <c r="U296" s="79"/>
      <c r="V296" s="83" t="s">
        <v>976</v>
      </c>
      <c r="W296" s="81">
        <v>43543.161678240744</v>
      </c>
      <c r="X296" s="83" t="s">
        <v>1158</v>
      </c>
      <c r="Y296" s="79"/>
      <c r="Z296" s="79"/>
      <c r="AA296" s="85" t="s">
        <v>1378</v>
      </c>
      <c r="AB296" s="79"/>
      <c r="AC296" s="79" t="b">
        <v>0</v>
      </c>
      <c r="AD296" s="79">
        <v>0</v>
      </c>
      <c r="AE296" s="85" t="s">
        <v>1477</v>
      </c>
      <c r="AF296" s="79" t="b">
        <v>0</v>
      </c>
      <c r="AG296" s="79" t="s">
        <v>1508</v>
      </c>
      <c r="AH296" s="79"/>
      <c r="AI296" s="85" t="s">
        <v>1477</v>
      </c>
      <c r="AJ296" s="79" t="b">
        <v>0</v>
      </c>
      <c r="AK296" s="79">
        <v>2</v>
      </c>
      <c r="AL296" s="85" t="s">
        <v>1377</v>
      </c>
      <c r="AM296" s="79" t="s">
        <v>1533</v>
      </c>
      <c r="AN296" s="79" t="b">
        <v>0</v>
      </c>
      <c r="AO296" s="85" t="s">
        <v>1377</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19</v>
      </c>
      <c r="BC296" s="78" t="str">
        <f>REPLACE(INDEX(GroupVertices[Group],MATCH(Edges[[#This Row],[Vertex 2]],GroupVertices[Vertex],0)),1,1,"")</f>
        <v>19</v>
      </c>
      <c r="BD296" s="48">
        <v>1</v>
      </c>
      <c r="BE296" s="49">
        <v>5.882352941176471</v>
      </c>
      <c r="BF296" s="48">
        <v>1</v>
      </c>
      <c r="BG296" s="49">
        <v>5.882352941176471</v>
      </c>
      <c r="BH296" s="48">
        <v>0</v>
      </c>
      <c r="BI296" s="49">
        <v>0</v>
      </c>
      <c r="BJ296" s="48">
        <v>15</v>
      </c>
      <c r="BK296" s="49">
        <v>88.23529411764706</v>
      </c>
      <c r="BL296" s="48">
        <v>17</v>
      </c>
    </row>
    <row r="297" spans="1:64" ht="15">
      <c r="A297" s="64" t="s">
        <v>336</v>
      </c>
      <c r="B297" s="64" t="s">
        <v>337</v>
      </c>
      <c r="C297" s="65" t="s">
        <v>4954</v>
      </c>
      <c r="D297" s="66">
        <v>3</v>
      </c>
      <c r="E297" s="67" t="s">
        <v>132</v>
      </c>
      <c r="F297" s="68">
        <v>35</v>
      </c>
      <c r="G297" s="65"/>
      <c r="H297" s="69"/>
      <c r="I297" s="70"/>
      <c r="J297" s="70"/>
      <c r="K297" s="34" t="s">
        <v>66</v>
      </c>
      <c r="L297" s="77">
        <v>297</v>
      </c>
      <c r="M297" s="77"/>
      <c r="N297" s="72"/>
      <c r="O297" s="79" t="s">
        <v>492</v>
      </c>
      <c r="P297" s="81">
        <v>43414.60119212963</v>
      </c>
      <c r="Q297" s="79" t="s">
        <v>623</v>
      </c>
      <c r="R297" s="83" t="s">
        <v>697</v>
      </c>
      <c r="S297" s="79" t="s">
        <v>720</v>
      </c>
      <c r="T297" s="79" t="s">
        <v>803</v>
      </c>
      <c r="U297" s="79"/>
      <c r="V297" s="83" t="s">
        <v>977</v>
      </c>
      <c r="W297" s="81">
        <v>43414.60119212963</v>
      </c>
      <c r="X297" s="83" t="s">
        <v>1159</v>
      </c>
      <c r="Y297" s="79"/>
      <c r="Z297" s="79"/>
      <c r="AA297" s="85" t="s">
        <v>1379</v>
      </c>
      <c r="AB297" s="79"/>
      <c r="AC297" s="79" t="b">
        <v>0</v>
      </c>
      <c r="AD297" s="79">
        <v>1</v>
      </c>
      <c r="AE297" s="85" t="s">
        <v>1477</v>
      </c>
      <c r="AF297" s="79" t="b">
        <v>0</v>
      </c>
      <c r="AG297" s="79" t="s">
        <v>1508</v>
      </c>
      <c r="AH297" s="79"/>
      <c r="AI297" s="85" t="s">
        <v>1477</v>
      </c>
      <c r="AJ297" s="79" t="b">
        <v>0</v>
      </c>
      <c r="AK297" s="79">
        <v>1</v>
      </c>
      <c r="AL297" s="85" t="s">
        <v>1477</v>
      </c>
      <c r="AM297" s="79" t="s">
        <v>1542</v>
      </c>
      <c r="AN297" s="79" t="b">
        <v>0</v>
      </c>
      <c r="AO297" s="85" t="s">
        <v>1379</v>
      </c>
      <c r="AP297" s="79" t="s">
        <v>1557</v>
      </c>
      <c r="AQ297" s="79">
        <v>0</v>
      </c>
      <c r="AR297" s="79">
        <v>0</v>
      </c>
      <c r="AS297" s="79"/>
      <c r="AT297" s="79"/>
      <c r="AU297" s="79"/>
      <c r="AV297" s="79"/>
      <c r="AW297" s="79"/>
      <c r="AX297" s="79"/>
      <c r="AY297" s="79"/>
      <c r="AZ297" s="79"/>
      <c r="BA297">
        <v>1</v>
      </c>
      <c r="BB297" s="78" t="str">
        <f>REPLACE(INDEX(GroupVertices[Group],MATCH(Edges[[#This Row],[Vertex 1]],GroupVertices[Vertex],0)),1,1,"")</f>
        <v>18</v>
      </c>
      <c r="BC297" s="78" t="str">
        <f>REPLACE(INDEX(GroupVertices[Group],MATCH(Edges[[#This Row],[Vertex 2]],GroupVertices[Vertex],0)),1,1,"")</f>
        <v>18</v>
      </c>
      <c r="BD297" s="48">
        <v>2</v>
      </c>
      <c r="BE297" s="49">
        <v>9.523809523809524</v>
      </c>
      <c r="BF297" s="48">
        <v>0</v>
      </c>
      <c r="BG297" s="49">
        <v>0</v>
      </c>
      <c r="BH297" s="48">
        <v>0</v>
      </c>
      <c r="BI297" s="49">
        <v>0</v>
      </c>
      <c r="BJ297" s="48">
        <v>19</v>
      </c>
      <c r="BK297" s="49">
        <v>90.47619047619048</v>
      </c>
      <c r="BL297" s="48">
        <v>21</v>
      </c>
    </row>
    <row r="298" spans="1:64" ht="15">
      <c r="A298" s="64" t="s">
        <v>337</v>
      </c>
      <c r="B298" s="64" t="s">
        <v>336</v>
      </c>
      <c r="C298" s="65" t="s">
        <v>4954</v>
      </c>
      <c r="D298" s="66">
        <v>3</v>
      </c>
      <c r="E298" s="67" t="s">
        <v>132</v>
      </c>
      <c r="F298" s="68">
        <v>35</v>
      </c>
      <c r="G298" s="65"/>
      <c r="H298" s="69"/>
      <c r="I298" s="70"/>
      <c r="J298" s="70"/>
      <c r="K298" s="34" t="s">
        <v>66</v>
      </c>
      <c r="L298" s="77">
        <v>298</v>
      </c>
      <c r="M298" s="77"/>
      <c r="N298" s="72"/>
      <c r="O298" s="79" t="s">
        <v>492</v>
      </c>
      <c r="P298" s="81">
        <v>43543.20079861111</v>
      </c>
      <c r="Q298" s="79" t="s">
        <v>624</v>
      </c>
      <c r="R298" s="79"/>
      <c r="S298" s="79"/>
      <c r="T298" s="79" t="s">
        <v>804</v>
      </c>
      <c r="U298" s="79"/>
      <c r="V298" s="83" t="s">
        <v>978</v>
      </c>
      <c r="W298" s="81">
        <v>43543.20079861111</v>
      </c>
      <c r="X298" s="83" t="s">
        <v>1160</v>
      </c>
      <c r="Y298" s="79"/>
      <c r="Z298" s="79"/>
      <c r="AA298" s="85" t="s">
        <v>1380</v>
      </c>
      <c r="AB298" s="79"/>
      <c r="AC298" s="79" t="b">
        <v>0</v>
      </c>
      <c r="AD298" s="79">
        <v>0</v>
      </c>
      <c r="AE298" s="85" t="s">
        <v>1477</v>
      </c>
      <c r="AF298" s="79" t="b">
        <v>0</v>
      </c>
      <c r="AG298" s="79" t="s">
        <v>1508</v>
      </c>
      <c r="AH298" s="79"/>
      <c r="AI298" s="85" t="s">
        <v>1477</v>
      </c>
      <c r="AJ298" s="79" t="b">
        <v>0</v>
      </c>
      <c r="AK298" s="79">
        <v>1</v>
      </c>
      <c r="AL298" s="85" t="s">
        <v>1379</v>
      </c>
      <c r="AM298" s="79" t="s">
        <v>1536</v>
      </c>
      <c r="AN298" s="79" t="b">
        <v>0</v>
      </c>
      <c r="AO298" s="85" t="s">
        <v>1379</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18</v>
      </c>
      <c r="BC298" s="78" t="str">
        <f>REPLACE(INDEX(GroupVertices[Group],MATCH(Edges[[#This Row],[Vertex 2]],GroupVertices[Vertex],0)),1,1,"")</f>
        <v>18</v>
      </c>
      <c r="BD298" s="48">
        <v>2</v>
      </c>
      <c r="BE298" s="49">
        <v>11.764705882352942</v>
      </c>
      <c r="BF298" s="48">
        <v>0</v>
      </c>
      <c r="BG298" s="49">
        <v>0</v>
      </c>
      <c r="BH298" s="48">
        <v>0</v>
      </c>
      <c r="BI298" s="49">
        <v>0</v>
      </c>
      <c r="BJ298" s="48">
        <v>15</v>
      </c>
      <c r="BK298" s="49">
        <v>88.23529411764706</v>
      </c>
      <c r="BL298" s="48">
        <v>17</v>
      </c>
    </row>
    <row r="299" spans="1:64" ht="15">
      <c r="A299" s="64" t="s">
        <v>338</v>
      </c>
      <c r="B299" s="64" t="s">
        <v>337</v>
      </c>
      <c r="C299" s="65" t="s">
        <v>4954</v>
      </c>
      <c r="D299" s="66">
        <v>3</v>
      </c>
      <c r="E299" s="67" t="s">
        <v>132</v>
      </c>
      <c r="F299" s="68">
        <v>35</v>
      </c>
      <c r="G299" s="65"/>
      <c r="H299" s="69"/>
      <c r="I299" s="70"/>
      <c r="J299" s="70"/>
      <c r="K299" s="34" t="s">
        <v>66</v>
      </c>
      <c r="L299" s="77">
        <v>299</v>
      </c>
      <c r="M299" s="77"/>
      <c r="N299" s="72"/>
      <c r="O299" s="79" t="s">
        <v>492</v>
      </c>
      <c r="P299" s="81">
        <v>43406.313368055555</v>
      </c>
      <c r="Q299" s="79" t="s">
        <v>625</v>
      </c>
      <c r="R299" s="79"/>
      <c r="S299" s="79"/>
      <c r="T299" s="79" t="s">
        <v>805</v>
      </c>
      <c r="U299" s="83" t="s">
        <v>876</v>
      </c>
      <c r="V299" s="83" t="s">
        <v>876</v>
      </c>
      <c r="W299" s="81">
        <v>43406.313368055555</v>
      </c>
      <c r="X299" s="83" t="s">
        <v>1161</v>
      </c>
      <c r="Y299" s="79"/>
      <c r="Z299" s="79"/>
      <c r="AA299" s="85" t="s">
        <v>1381</v>
      </c>
      <c r="AB299" s="79"/>
      <c r="AC299" s="79" t="b">
        <v>0</v>
      </c>
      <c r="AD299" s="79">
        <v>2</v>
      </c>
      <c r="AE299" s="85" t="s">
        <v>1477</v>
      </c>
      <c r="AF299" s="79" t="b">
        <v>0</v>
      </c>
      <c r="AG299" s="79" t="s">
        <v>1508</v>
      </c>
      <c r="AH299" s="79"/>
      <c r="AI299" s="85" t="s">
        <v>1477</v>
      </c>
      <c r="AJ299" s="79" t="b">
        <v>0</v>
      </c>
      <c r="AK299" s="79">
        <v>2</v>
      </c>
      <c r="AL299" s="85" t="s">
        <v>1477</v>
      </c>
      <c r="AM299" s="79" t="s">
        <v>1536</v>
      </c>
      <c r="AN299" s="79" t="b">
        <v>0</v>
      </c>
      <c r="AO299" s="85" t="s">
        <v>1381</v>
      </c>
      <c r="AP299" s="79" t="s">
        <v>1557</v>
      </c>
      <c r="AQ299" s="79">
        <v>0</v>
      </c>
      <c r="AR299" s="79">
        <v>0</v>
      </c>
      <c r="AS299" s="79"/>
      <c r="AT299" s="79"/>
      <c r="AU299" s="79"/>
      <c r="AV299" s="79"/>
      <c r="AW299" s="79"/>
      <c r="AX299" s="79"/>
      <c r="AY299" s="79"/>
      <c r="AZ299" s="79"/>
      <c r="BA299">
        <v>1</v>
      </c>
      <c r="BB299" s="78" t="str">
        <f>REPLACE(INDEX(GroupVertices[Group],MATCH(Edges[[#This Row],[Vertex 1]],GroupVertices[Vertex],0)),1,1,"")</f>
        <v>18</v>
      </c>
      <c r="BC299" s="78" t="str">
        <f>REPLACE(INDEX(GroupVertices[Group],MATCH(Edges[[#This Row],[Vertex 2]],GroupVertices[Vertex],0)),1,1,"")</f>
        <v>18</v>
      </c>
      <c r="BD299" s="48">
        <v>1</v>
      </c>
      <c r="BE299" s="49">
        <v>3.225806451612903</v>
      </c>
      <c r="BF299" s="48">
        <v>0</v>
      </c>
      <c r="BG299" s="49">
        <v>0</v>
      </c>
      <c r="BH299" s="48">
        <v>0</v>
      </c>
      <c r="BI299" s="49">
        <v>0</v>
      </c>
      <c r="BJ299" s="48">
        <v>30</v>
      </c>
      <c r="BK299" s="49">
        <v>96.7741935483871</v>
      </c>
      <c r="BL299" s="48">
        <v>31</v>
      </c>
    </row>
    <row r="300" spans="1:64" ht="15">
      <c r="A300" s="64" t="s">
        <v>337</v>
      </c>
      <c r="B300" s="64" t="s">
        <v>338</v>
      </c>
      <c r="C300" s="65" t="s">
        <v>4954</v>
      </c>
      <c r="D300" s="66">
        <v>3</v>
      </c>
      <c r="E300" s="67" t="s">
        <v>132</v>
      </c>
      <c r="F300" s="68">
        <v>35</v>
      </c>
      <c r="G300" s="65"/>
      <c r="H300" s="69"/>
      <c r="I300" s="70"/>
      <c r="J300" s="70"/>
      <c r="K300" s="34" t="s">
        <v>66</v>
      </c>
      <c r="L300" s="77">
        <v>300</v>
      </c>
      <c r="M300" s="77"/>
      <c r="N300" s="72"/>
      <c r="O300" s="79" t="s">
        <v>492</v>
      </c>
      <c r="P300" s="81">
        <v>43543.20085648148</v>
      </c>
      <c r="Q300" s="79" t="s">
        <v>626</v>
      </c>
      <c r="R300" s="79"/>
      <c r="S300" s="79"/>
      <c r="T300" s="79" t="s">
        <v>806</v>
      </c>
      <c r="U300" s="79"/>
      <c r="V300" s="83" t="s">
        <v>978</v>
      </c>
      <c r="W300" s="81">
        <v>43543.20085648148</v>
      </c>
      <c r="X300" s="83" t="s">
        <v>1162</v>
      </c>
      <c r="Y300" s="79"/>
      <c r="Z300" s="79"/>
      <c r="AA300" s="85" t="s">
        <v>1382</v>
      </c>
      <c r="AB300" s="79"/>
      <c r="AC300" s="79" t="b">
        <v>0</v>
      </c>
      <c r="AD300" s="79">
        <v>0</v>
      </c>
      <c r="AE300" s="85" t="s">
        <v>1477</v>
      </c>
      <c r="AF300" s="79" t="b">
        <v>0</v>
      </c>
      <c r="AG300" s="79" t="s">
        <v>1508</v>
      </c>
      <c r="AH300" s="79"/>
      <c r="AI300" s="85" t="s">
        <v>1477</v>
      </c>
      <c r="AJ300" s="79" t="b">
        <v>0</v>
      </c>
      <c r="AK300" s="79">
        <v>2</v>
      </c>
      <c r="AL300" s="85" t="s">
        <v>1381</v>
      </c>
      <c r="AM300" s="79" t="s">
        <v>1536</v>
      </c>
      <c r="AN300" s="79" t="b">
        <v>0</v>
      </c>
      <c r="AO300" s="85" t="s">
        <v>1381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18</v>
      </c>
      <c r="BC300" s="78" t="str">
        <f>REPLACE(INDEX(GroupVertices[Group],MATCH(Edges[[#This Row],[Vertex 2]],GroupVertices[Vertex],0)),1,1,"")</f>
        <v>18</v>
      </c>
      <c r="BD300" s="48">
        <v>0</v>
      </c>
      <c r="BE300" s="49">
        <v>0</v>
      </c>
      <c r="BF300" s="48">
        <v>0</v>
      </c>
      <c r="BG300" s="49">
        <v>0</v>
      </c>
      <c r="BH300" s="48">
        <v>0</v>
      </c>
      <c r="BI300" s="49">
        <v>0</v>
      </c>
      <c r="BJ300" s="48">
        <v>18</v>
      </c>
      <c r="BK300" s="49">
        <v>100</v>
      </c>
      <c r="BL300" s="48">
        <v>18</v>
      </c>
    </row>
    <row r="301" spans="1:64" ht="15">
      <c r="A301" s="64" t="s">
        <v>339</v>
      </c>
      <c r="B301" s="64" t="s">
        <v>323</v>
      </c>
      <c r="C301" s="65" t="s">
        <v>4954</v>
      </c>
      <c r="D301" s="66">
        <v>3</v>
      </c>
      <c r="E301" s="67" t="s">
        <v>132</v>
      </c>
      <c r="F301" s="68">
        <v>35</v>
      </c>
      <c r="G301" s="65"/>
      <c r="H301" s="69"/>
      <c r="I301" s="70"/>
      <c r="J301" s="70"/>
      <c r="K301" s="34" t="s">
        <v>65</v>
      </c>
      <c r="L301" s="77">
        <v>301</v>
      </c>
      <c r="M301" s="77"/>
      <c r="N301" s="72"/>
      <c r="O301" s="79" t="s">
        <v>492</v>
      </c>
      <c r="P301" s="81">
        <v>43543.24283564815</v>
      </c>
      <c r="Q301" s="79" t="s">
        <v>616</v>
      </c>
      <c r="R301" s="79"/>
      <c r="S301" s="79"/>
      <c r="T301" s="79"/>
      <c r="U301" s="79"/>
      <c r="V301" s="83" t="s">
        <v>979</v>
      </c>
      <c r="W301" s="81">
        <v>43543.24283564815</v>
      </c>
      <c r="X301" s="83" t="s">
        <v>1163</v>
      </c>
      <c r="Y301" s="79"/>
      <c r="Z301" s="79"/>
      <c r="AA301" s="85" t="s">
        <v>1383</v>
      </c>
      <c r="AB301" s="79"/>
      <c r="AC301" s="79" t="b">
        <v>0</v>
      </c>
      <c r="AD301" s="79">
        <v>0</v>
      </c>
      <c r="AE301" s="85" t="s">
        <v>1477</v>
      </c>
      <c r="AF301" s="79" t="b">
        <v>0</v>
      </c>
      <c r="AG301" s="79" t="s">
        <v>1508</v>
      </c>
      <c r="AH301" s="79"/>
      <c r="AI301" s="85" t="s">
        <v>1477</v>
      </c>
      <c r="AJ301" s="79" t="b">
        <v>0</v>
      </c>
      <c r="AK301" s="79">
        <v>8</v>
      </c>
      <c r="AL301" s="85" t="s">
        <v>1424</v>
      </c>
      <c r="AM301" s="79" t="s">
        <v>1533</v>
      </c>
      <c r="AN301" s="79" t="b">
        <v>0</v>
      </c>
      <c r="AO301" s="85" t="s">
        <v>1424</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2</v>
      </c>
      <c r="BE301" s="49">
        <v>7.407407407407407</v>
      </c>
      <c r="BF301" s="48">
        <v>0</v>
      </c>
      <c r="BG301" s="49">
        <v>0</v>
      </c>
      <c r="BH301" s="48">
        <v>0</v>
      </c>
      <c r="BI301" s="49">
        <v>0</v>
      </c>
      <c r="BJ301" s="48">
        <v>25</v>
      </c>
      <c r="BK301" s="49">
        <v>92.5925925925926</v>
      </c>
      <c r="BL301" s="48">
        <v>27</v>
      </c>
    </row>
    <row r="302" spans="1:64" ht="15">
      <c r="A302" s="64" t="s">
        <v>340</v>
      </c>
      <c r="B302" s="64" t="s">
        <v>323</v>
      </c>
      <c r="C302" s="65" t="s">
        <v>4954</v>
      </c>
      <c r="D302" s="66">
        <v>3</v>
      </c>
      <c r="E302" s="67" t="s">
        <v>132</v>
      </c>
      <c r="F302" s="68">
        <v>35</v>
      </c>
      <c r="G302" s="65"/>
      <c r="H302" s="69"/>
      <c r="I302" s="70"/>
      <c r="J302" s="70"/>
      <c r="K302" s="34" t="s">
        <v>65</v>
      </c>
      <c r="L302" s="77">
        <v>302</v>
      </c>
      <c r="M302" s="77"/>
      <c r="N302" s="72"/>
      <c r="O302" s="79" t="s">
        <v>492</v>
      </c>
      <c r="P302" s="81">
        <v>43543.31028935185</v>
      </c>
      <c r="Q302" s="79" t="s">
        <v>616</v>
      </c>
      <c r="R302" s="79"/>
      <c r="S302" s="79"/>
      <c r="T302" s="79"/>
      <c r="U302" s="79"/>
      <c r="V302" s="83" t="s">
        <v>980</v>
      </c>
      <c r="W302" s="81">
        <v>43543.31028935185</v>
      </c>
      <c r="X302" s="83" t="s">
        <v>1164</v>
      </c>
      <c r="Y302" s="79"/>
      <c r="Z302" s="79"/>
      <c r="AA302" s="85" t="s">
        <v>1384</v>
      </c>
      <c r="AB302" s="79"/>
      <c r="AC302" s="79" t="b">
        <v>0</v>
      </c>
      <c r="AD302" s="79">
        <v>0</v>
      </c>
      <c r="AE302" s="85" t="s">
        <v>1477</v>
      </c>
      <c r="AF302" s="79" t="b">
        <v>0</v>
      </c>
      <c r="AG302" s="79" t="s">
        <v>1508</v>
      </c>
      <c r="AH302" s="79"/>
      <c r="AI302" s="85" t="s">
        <v>1477</v>
      </c>
      <c r="AJ302" s="79" t="b">
        <v>0</v>
      </c>
      <c r="AK302" s="79">
        <v>8</v>
      </c>
      <c r="AL302" s="85" t="s">
        <v>1424</v>
      </c>
      <c r="AM302" s="79" t="s">
        <v>1533</v>
      </c>
      <c r="AN302" s="79" t="b">
        <v>0</v>
      </c>
      <c r="AO302" s="85" t="s">
        <v>1424</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2</v>
      </c>
      <c r="BE302" s="49">
        <v>7.407407407407407</v>
      </c>
      <c r="BF302" s="48">
        <v>0</v>
      </c>
      <c r="BG302" s="49">
        <v>0</v>
      </c>
      <c r="BH302" s="48">
        <v>0</v>
      </c>
      <c r="BI302" s="49">
        <v>0</v>
      </c>
      <c r="BJ302" s="48">
        <v>25</v>
      </c>
      <c r="BK302" s="49">
        <v>92.5925925925926</v>
      </c>
      <c r="BL302" s="48">
        <v>27</v>
      </c>
    </row>
    <row r="303" spans="1:64" ht="15">
      <c r="A303" s="64" t="s">
        <v>341</v>
      </c>
      <c r="B303" s="64" t="s">
        <v>323</v>
      </c>
      <c r="C303" s="65" t="s">
        <v>4954</v>
      </c>
      <c r="D303" s="66">
        <v>3</v>
      </c>
      <c r="E303" s="67" t="s">
        <v>132</v>
      </c>
      <c r="F303" s="68">
        <v>35</v>
      </c>
      <c r="G303" s="65"/>
      <c r="H303" s="69"/>
      <c r="I303" s="70"/>
      <c r="J303" s="70"/>
      <c r="K303" s="34" t="s">
        <v>65</v>
      </c>
      <c r="L303" s="77">
        <v>303</v>
      </c>
      <c r="M303" s="77"/>
      <c r="N303" s="72"/>
      <c r="O303" s="79" t="s">
        <v>492</v>
      </c>
      <c r="P303" s="81">
        <v>43543.3109375</v>
      </c>
      <c r="Q303" s="79" t="s">
        <v>616</v>
      </c>
      <c r="R303" s="79"/>
      <c r="S303" s="79"/>
      <c r="T303" s="79"/>
      <c r="U303" s="79"/>
      <c r="V303" s="83" t="s">
        <v>981</v>
      </c>
      <c r="W303" s="81">
        <v>43543.3109375</v>
      </c>
      <c r="X303" s="83" t="s">
        <v>1165</v>
      </c>
      <c r="Y303" s="79"/>
      <c r="Z303" s="79"/>
      <c r="AA303" s="85" t="s">
        <v>1385</v>
      </c>
      <c r="AB303" s="79"/>
      <c r="AC303" s="79" t="b">
        <v>0</v>
      </c>
      <c r="AD303" s="79">
        <v>0</v>
      </c>
      <c r="AE303" s="85" t="s">
        <v>1477</v>
      </c>
      <c r="AF303" s="79" t="b">
        <v>0</v>
      </c>
      <c r="AG303" s="79" t="s">
        <v>1508</v>
      </c>
      <c r="AH303" s="79"/>
      <c r="AI303" s="85" t="s">
        <v>1477</v>
      </c>
      <c r="AJ303" s="79" t="b">
        <v>0</v>
      </c>
      <c r="AK303" s="79">
        <v>8</v>
      </c>
      <c r="AL303" s="85" t="s">
        <v>1424</v>
      </c>
      <c r="AM303" s="79" t="s">
        <v>1533</v>
      </c>
      <c r="AN303" s="79" t="b">
        <v>0</v>
      </c>
      <c r="AO303" s="85" t="s">
        <v>1424</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2</v>
      </c>
      <c r="BE303" s="49">
        <v>7.407407407407407</v>
      </c>
      <c r="BF303" s="48">
        <v>0</v>
      </c>
      <c r="BG303" s="49">
        <v>0</v>
      </c>
      <c r="BH303" s="48">
        <v>0</v>
      </c>
      <c r="BI303" s="49">
        <v>0</v>
      </c>
      <c r="BJ303" s="48">
        <v>25</v>
      </c>
      <c r="BK303" s="49">
        <v>92.5925925925926</v>
      </c>
      <c r="BL303" s="48">
        <v>27</v>
      </c>
    </row>
    <row r="304" spans="1:64" ht="15">
      <c r="A304" s="64" t="s">
        <v>342</v>
      </c>
      <c r="B304" s="64" t="s">
        <v>323</v>
      </c>
      <c r="C304" s="65" t="s">
        <v>4954</v>
      </c>
      <c r="D304" s="66">
        <v>3</v>
      </c>
      <c r="E304" s="67" t="s">
        <v>132</v>
      </c>
      <c r="F304" s="68">
        <v>35</v>
      </c>
      <c r="G304" s="65"/>
      <c r="H304" s="69"/>
      <c r="I304" s="70"/>
      <c r="J304" s="70"/>
      <c r="K304" s="34" t="s">
        <v>65</v>
      </c>
      <c r="L304" s="77">
        <v>304</v>
      </c>
      <c r="M304" s="77"/>
      <c r="N304" s="72"/>
      <c r="O304" s="79" t="s">
        <v>492</v>
      </c>
      <c r="P304" s="81">
        <v>43543.34861111111</v>
      </c>
      <c r="Q304" s="79" t="s">
        <v>593</v>
      </c>
      <c r="R304" s="79"/>
      <c r="S304" s="79"/>
      <c r="T304" s="79" t="s">
        <v>757</v>
      </c>
      <c r="U304" s="79"/>
      <c r="V304" s="83" t="s">
        <v>982</v>
      </c>
      <c r="W304" s="81">
        <v>43543.34861111111</v>
      </c>
      <c r="X304" s="83" t="s">
        <v>1166</v>
      </c>
      <c r="Y304" s="79"/>
      <c r="Z304" s="79"/>
      <c r="AA304" s="85" t="s">
        <v>1386</v>
      </c>
      <c r="AB304" s="79"/>
      <c r="AC304" s="79" t="b">
        <v>0</v>
      </c>
      <c r="AD304" s="79">
        <v>0</v>
      </c>
      <c r="AE304" s="85" t="s">
        <v>1477</v>
      </c>
      <c r="AF304" s="79" t="b">
        <v>0</v>
      </c>
      <c r="AG304" s="79" t="s">
        <v>1508</v>
      </c>
      <c r="AH304" s="79"/>
      <c r="AI304" s="85" t="s">
        <v>1477</v>
      </c>
      <c r="AJ304" s="79" t="b">
        <v>0</v>
      </c>
      <c r="AK304" s="79">
        <v>5</v>
      </c>
      <c r="AL304" s="85" t="s">
        <v>1422</v>
      </c>
      <c r="AM304" s="79" t="s">
        <v>1536</v>
      </c>
      <c r="AN304" s="79" t="b">
        <v>0</v>
      </c>
      <c r="AO304" s="85" t="s">
        <v>1422</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v>0</v>
      </c>
      <c r="BE304" s="49">
        <v>0</v>
      </c>
      <c r="BF304" s="48">
        <v>3</v>
      </c>
      <c r="BG304" s="49">
        <v>13.636363636363637</v>
      </c>
      <c r="BH304" s="48">
        <v>0</v>
      </c>
      <c r="BI304" s="49">
        <v>0</v>
      </c>
      <c r="BJ304" s="48">
        <v>19</v>
      </c>
      <c r="BK304" s="49">
        <v>86.36363636363636</v>
      </c>
      <c r="BL304" s="48">
        <v>22</v>
      </c>
    </row>
    <row r="305" spans="1:64" ht="15">
      <c r="A305" s="64" t="s">
        <v>343</v>
      </c>
      <c r="B305" s="64" t="s">
        <v>323</v>
      </c>
      <c r="C305" s="65" t="s">
        <v>4954</v>
      </c>
      <c r="D305" s="66">
        <v>3</v>
      </c>
      <c r="E305" s="67" t="s">
        <v>132</v>
      </c>
      <c r="F305" s="68">
        <v>35</v>
      </c>
      <c r="G305" s="65"/>
      <c r="H305" s="69"/>
      <c r="I305" s="70"/>
      <c r="J305" s="70"/>
      <c r="K305" s="34" t="s">
        <v>65</v>
      </c>
      <c r="L305" s="77">
        <v>305</v>
      </c>
      <c r="M305" s="77"/>
      <c r="N305" s="72"/>
      <c r="O305" s="79" t="s">
        <v>492</v>
      </c>
      <c r="P305" s="81">
        <v>43543.34886574074</v>
      </c>
      <c r="Q305" s="79" t="s">
        <v>616</v>
      </c>
      <c r="R305" s="79"/>
      <c r="S305" s="79"/>
      <c r="T305" s="79"/>
      <c r="U305" s="79"/>
      <c r="V305" s="83" t="s">
        <v>983</v>
      </c>
      <c r="W305" s="81">
        <v>43543.34886574074</v>
      </c>
      <c r="X305" s="83" t="s">
        <v>1167</v>
      </c>
      <c r="Y305" s="79"/>
      <c r="Z305" s="79"/>
      <c r="AA305" s="85" t="s">
        <v>1387</v>
      </c>
      <c r="AB305" s="79"/>
      <c r="AC305" s="79" t="b">
        <v>0</v>
      </c>
      <c r="AD305" s="79">
        <v>0</v>
      </c>
      <c r="AE305" s="85" t="s">
        <v>1477</v>
      </c>
      <c r="AF305" s="79" t="b">
        <v>0</v>
      </c>
      <c r="AG305" s="79" t="s">
        <v>1508</v>
      </c>
      <c r="AH305" s="79"/>
      <c r="AI305" s="85" t="s">
        <v>1477</v>
      </c>
      <c r="AJ305" s="79" t="b">
        <v>0</v>
      </c>
      <c r="AK305" s="79">
        <v>8</v>
      </c>
      <c r="AL305" s="85" t="s">
        <v>1424</v>
      </c>
      <c r="AM305" s="79" t="s">
        <v>1533</v>
      </c>
      <c r="AN305" s="79" t="b">
        <v>0</v>
      </c>
      <c r="AO305" s="85" t="s">
        <v>1424</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2</v>
      </c>
      <c r="BE305" s="49">
        <v>7.407407407407407</v>
      </c>
      <c r="BF305" s="48">
        <v>0</v>
      </c>
      <c r="BG305" s="49">
        <v>0</v>
      </c>
      <c r="BH305" s="48">
        <v>0</v>
      </c>
      <c r="BI305" s="49">
        <v>0</v>
      </c>
      <c r="BJ305" s="48">
        <v>25</v>
      </c>
      <c r="BK305" s="49">
        <v>92.5925925925926</v>
      </c>
      <c r="BL305" s="48">
        <v>27</v>
      </c>
    </row>
    <row r="306" spans="1:64" ht="15">
      <c r="A306" s="64" t="s">
        <v>344</v>
      </c>
      <c r="B306" s="64" t="s">
        <v>344</v>
      </c>
      <c r="C306" s="65" t="s">
        <v>4955</v>
      </c>
      <c r="D306" s="66">
        <v>5.333333333333334</v>
      </c>
      <c r="E306" s="67" t="s">
        <v>136</v>
      </c>
      <c r="F306" s="68">
        <v>27.333333333333332</v>
      </c>
      <c r="G306" s="65"/>
      <c r="H306" s="69"/>
      <c r="I306" s="70"/>
      <c r="J306" s="70"/>
      <c r="K306" s="34" t="s">
        <v>65</v>
      </c>
      <c r="L306" s="77">
        <v>306</v>
      </c>
      <c r="M306" s="77"/>
      <c r="N306" s="72"/>
      <c r="O306" s="79" t="s">
        <v>176</v>
      </c>
      <c r="P306" s="81">
        <v>43531.57266203704</v>
      </c>
      <c r="Q306" s="79" t="s">
        <v>627</v>
      </c>
      <c r="R306" s="83" t="s">
        <v>698</v>
      </c>
      <c r="S306" s="79" t="s">
        <v>720</v>
      </c>
      <c r="T306" s="79" t="s">
        <v>807</v>
      </c>
      <c r="U306" s="79"/>
      <c r="V306" s="83" t="s">
        <v>984</v>
      </c>
      <c r="W306" s="81">
        <v>43531.57266203704</v>
      </c>
      <c r="X306" s="83" t="s">
        <v>1168</v>
      </c>
      <c r="Y306" s="79">
        <v>51.5761</v>
      </c>
      <c r="Z306" s="79">
        <v>0.4886</v>
      </c>
      <c r="AA306" s="85" t="s">
        <v>1388</v>
      </c>
      <c r="AB306" s="79"/>
      <c r="AC306" s="79" t="b">
        <v>0</v>
      </c>
      <c r="AD306" s="79">
        <v>0</v>
      </c>
      <c r="AE306" s="85" t="s">
        <v>1477</v>
      </c>
      <c r="AF306" s="79" t="b">
        <v>0</v>
      </c>
      <c r="AG306" s="79" t="s">
        <v>1508</v>
      </c>
      <c r="AH306" s="79"/>
      <c r="AI306" s="85" t="s">
        <v>1477</v>
      </c>
      <c r="AJ306" s="79" t="b">
        <v>0</v>
      </c>
      <c r="AK306" s="79">
        <v>0</v>
      </c>
      <c r="AL306" s="85" t="s">
        <v>1477</v>
      </c>
      <c r="AM306" s="79" t="s">
        <v>1542</v>
      </c>
      <c r="AN306" s="79" t="b">
        <v>0</v>
      </c>
      <c r="AO306" s="85" t="s">
        <v>1388</v>
      </c>
      <c r="AP306" s="79" t="s">
        <v>176</v>
      </c>
      <c r="AQ306" s="79">
        <v>0</v>
      </c>
      <c r="AR306" s="79">
        <v>0</v>
      </c>
      <c r="AS306" s="79" t="s">
        <v>1568</v>
      </c>
      <c r="AT306" s="79" t="s">
        <v>1583</v>
      </c>
      <c r="AU306" s="79" t="s">
        <v>1595</v>
      </c>
      <c r="AV306" s="79" t="s">
        <v>1608</v>
      </c>
      <c r="AW306" s="79" t="s">
        <v>1625</v>
      </c>
      <c r="AX306" s="79" t="s">
        <v>1641</v>
      </c>
      <c r="AY306" s="79" t="s">
        <v>1649</v>
      </c>
      <c r="AZ306" s="83" t="s">
        <v>1661</v>
      </c>
      <c r="BA306">
        <v>2</v>
      </c>
      <c r="BB306" s="78" t="str">
        <f>REPLACE(INDEX(GroupVertices[Group],MATCH(Edges[[#This Row],[Vertex 1]],GroupVertices[Vertex],0)),1,1,"")</f>
        <v>2</v>
      </c>
      <c r="BC306" s="78" t="str">
        <f>REPLACE(INDEX(GroupVertices[Group],MATCH(Edges[[#This Row],[Vertex 2]],GroupVertices[Vertex],0)),1,1,"")</f>
        <v>2</v>
      </c>
      <c r="BD306" s="48">
        <v>0</v>
      </c>
      <c r="BE306" s="49">
        <v>0</v>
      </c>
      <c r="BF306" s="48">
        <v>0</v>
      </c>
      <c r="BG306" s="49">
        <v>0</v>
      </c>
      <c r="BH306" s="48">
        <v>0</v>
      </c>
      <c r="BI306" s="49">
        <v>0</v>
      </c>
      <c r="BJ306" s="48">
        <v>17</v>
      </c>
      <c r="BK306" s="49">
        <v>100</v>
      </c>
      <c r="BL306" s="48">
        <v>17</v>
      </c>
    </row>
    <row r="307" spans="1:64" ht="15">
      <c r="A307" s="64" t="s">
        <v>344</v>
      </c>
      <c r="B307" s="64" t="s">
        <v>344</v>
      </c>
      <c r="C307" s="65" t="s">
        <v>4955</v>
      </c>
      <c r="D307" s="66">
        <v>5.333333333333334</v>
      </c>
      <c r="E307" s="67" t="s">
        <v>136</v>
      </c>
      <c r="F307" s="68">
        <v>27.333333333333332</v>
      </c>
      <c r="G307" s="65"/>
      <c r="H307" s="69"/>
      <c r="I307" s="70"/>
      <c r="J307" s="70"/>
      <c r="K307" s="34" t="s">
        <v>65</v>
      </c>
      <c r="L307" s="77">
        <v>307</v>
      </c>
      <c r="M307" s="77"/>
      <c r="N307" s="72"/>
      <c r="O307" s="79" t="s">
        <v>176</v>
      </c>
      <c r="P307" s="81">
        <v>43543.352430555555</v>
      </c>
      <c r="Q307" s="79" t="s">
        <v>628</v>
      </c>
      <c r="R307" s="83" t="s">
        <v>699</v>
      </c>
      <c r="S307" s="79" t="s">
        <v>720</v>
      </c>
      <c r="T307" s="79" t="s">
        <v>808</v>
      </c>
      <c r="U307" s="79"/>
      <c r="V307" s="83" t="s">
        <v>984</v>
      </c>
      <c r="W307" s="81">
        <v>43543.352430555555</v>
      </c>
      <c r="X307" s="83" t="s">
        <v>1169</v>
      </c>
      <c r="Y307" s="79">
        <v>51.57156434</v>
      </c>
      <c r="Z307" s="79">
        <v>0.46760968</v>
      </c>
      <c r="AA307" s="85" t="s">
        <v>1389</v>
      </c>
      <c r="AB307" s="79"/>
      <c r="AC307" s="79" t="b">
        <v>0</v>
      </c>
      <c r="AD307" s="79">
        <v>0</v>
      </c>
      <c r="AE307" s="85" t="s">
        <v>1477</v>
      </c>
      <c r="AF307" s="79" t="b">
        <v>0</v>
      </c>
      <c r="AG307" s="79" t="s">
        <v>1508</v>
      </c>
      <c r="AH307" s="79"/>
      <c r="AI307" s="85" t="s">
        <v>1477</v>
      </c>
      <c r="AJ307" s="79" t="b">
        <v>0</v>
      </c>
      <c r="AK307" s="79">
        <v>0</v>
      </c>
      <c r="AL307" s="85" t="s">
        <v>1477</v>
      </c>
      <c r="AM307" s="79" t="s">
        <v>1542</v>
      </c>
      <c r="AN307" s="79" t="b">
        <v>0</v>
      </c>
      <c r="AO307" s="85" t="s">
        <v>1389</v>
      </c>
      <c r="AP307" s="79" t="s">
        <v>176</v>
      </c>
      <c r="AQ307" s="79">
        <v>0</v>
      </c>
      <c r="AR307" s="79">
        <v>0</v>
      </c>
      <c r="AS307" s="79" t="s">
        <v>1568</v>
      </c>
      <c r="AT307" s="79" t="s">
        <v>1583</v>
      </c>
      <c r="AU307" s="79" t="s">
        <v>1595</v>
      </c>
      <c r="AV307" s="79" t="s">
        <v>1608</v>
      </c>
      <c r="AW307" s="79" t="s">
        <v>1625</v>
      </c>
      <c r="AX307" s="79" t="s">
        <v>1641</v>
      </c>
      <c r="AY307" s="79" t="s">
        <v>1649</v>
      </c>
      <c r="AZ307" s="83" t="s">
        <v>1661</v>
      </c>
      <c r="BA307">
        <v>2</v>
      </c>
      <c r="BB307" s="78" t="str">
        <f>REPLACE(INDEX(GroupVertices[Group],MATCH(Edges[[#This Row],[Vertex 1]],GroupVertices[Vertex],0)),1,1,"")</f>
        <v>2</v>
      </c>
      <c r="BC307" s="78" t="str">
        <f>REPLACE(INDEX(GroupVertices[Group],MATCH(Edges[[#This Row],[Vertex 2]],GroupVertices[Vertex],0)),1,1,"")</f>
        <v>2</v>
      </c>
      <c r="BD307" s="48">
        <v>3</v>
      </c>
      <c r="BE307" s="49">
        <v>9.67741935483871</v>
      </c>
      <c r="BF307" s="48">
        <v>1</v>
      </c>
      <c r="BG307" s="49">
        <v>3.225806451612903</v>
      </c>
      <c r="BH307" s="48">
        <v>0</v>
      </c>
      <c r="BI307" s="49">
        <v>0</v>
      </c>
      <c r="BJ307" s="48">
        <v>27</v>
      </c>
      <c r="BK307" s="49">
        <v>87.09677419354838</v>
      </c>
      <c r="BL307" s="48">
        <v>31</v>
      </c>
    </row>
    <row r="308" spans="1:64" ht="15">
      <c r="A308" s="64" t="s">
        <v>345</v>
      </c>
      <c r="B308" s="64" t="s">
        <v>323</v>
      </c>
      <c r="C308" s="65" t="s">
        <v>4955</v>
      </c>
      <c r="D308" s="66">
        <v>5.333333333333334</v>
      </c>
      <c r="E308" s="67" t="s">
        <v>136</v>
      </c>
      <c r="F308" s="68">
        <v>27.333333333333332</v>
      </c>
      <c r="G308" s="65"/>
      <c r="H308" s="69"/>
      <c r="I308" s="70"/>
      <c r="J308" s="70"/>
      <c r="K308" s="34" t="s">
        <v>65</v>
      </c>
      <c r="L308" s="77">
        <v>308</v>
      </c>
      <c r="M308" s="77"/>
      <c r="N308" s="72"/>
      <c r="O308" s="79" t="s">
        <v>492</v>
      </c>
      <c r="P308" s="81">
        <v>43542.60523148148</v>
      </c>
      <c r="Q308" s="79" t="s">
        <v>593</v>
      </c>
      <c r="R308" s="79"/>
      <c r="S308" s="79"/>
      <c r="T308" s="79" t="s">
        <v>757</v>
      </c>
      <c r="U308" s="79"/>
      <c r="V308" s="83" t="s">
        <v>985</v>
      </c>
      <c r="W308" s="81">
        <v>43542.60523148148</v>
      </c>
      <c r="X308" s="83" t="s">
        <v>1170</v>
      </c>
      <c r="Y308" s="79"/>
      <c r="Z308" s="79"/>
      <c r="AA308" s="85" t="s">
        <v>1390</v>
      </c>
      <c r="AB308" s="79"/>
      <c r="AC308" s="79" t="b">
        <v>0</v>
      </c>
      <c r="AD308" s="79">
        <v>0</v>
      </c>
      <c r="AE308" s="85" t="s">
        <v>1477</v>
      </c>
      <c r="AF308" s="79" t="b">
        <v>0</v>
      </c>
      <c r="AG308" s="79" t="s">
        <v>1508</v>
      </c>
      <c r="AH308" s="79"/>
      <c r="AI308" s="85" t="s">
        <v>1477</v>
      </c>
      <c r="AJ308" s="79" t="b">
        <v>0</v>
      </c>
      <c r="AK308" s="79">
        <v>5</v>
      </c>
      <c r="AL308" s="85" t="s">
        <v>1422</v>
      </c>
      <c r="AM308" s="79" t="s">
        <v>1533</v>
      </c>
      <c r="AN308" s="79" t="b">
        <v>0</v>
      </c>
      <c r="AO308" s="85" t="s">
        <v>1422</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1</v>
      </c>
      <c r="BD308" s="48">
        <v>0</v>
      </c>
      <c r="BE308" s="49">
        <v>0</v>
      </c>
      <c r="BF308" s="48">
        <v>3</v>
      </c>
      <c r="BG308" s="49">
        <v>13.636363636363637</v>
      </c>
      <c r="BH308" s="48">
        <v>0</v>
      </c>
      <c r="BI308" s="49">
        <v>0</v>
      </c>
      <c r="BJ308" s="48">
        <v>19</v>
      </c>
      <c r="BK308" s="49">
        <v>86.36363636363636</v>
      </c>
      <c r="BL308" s="48">
        <v>22</v>
      </c>
    </row>
    <row r="309" spans="1:64" ht="15">
      <c r="A309" s="64" t="s">
        <v>345</v>
      </c>
      <c r="B309" s="64" t="s">
        <v>323</v>
      </c>
      <c r="C309" s="65" t="s">
        <v>4955</v>
      </c>
      <c r="D309" s="66">
        <v>5.333333333333334</v>
      </c>
      <c r="E309" s="67" t="s">
        <v>136</v>
      </c>
      <c r="F309" s="68">
        <v>27.333333333333332</v>
      </c>
      <c r="G309" s="65"/>
      <c r="H309" s="69"/>
      <c r="I309" s="70"/>
      <c r="J309" s="70"/>
      <c r="K309" s="34" t="s">
        <v>65</v>
      </c>
      <c r="L309" s="77">
        <v>309</v>
      </c>
      <c r="M309" s="77"/>
      <c r="N309" s="72"/>
      <c r="O309" s="79" t="s">
        <v>492</v>
      </c>
      <c r="P309" s="81">
        <v>43543.443553240744</v>
      </c>
      <c r="Q309" s="79" t="s">
        <v>616</v>
      </c>
      <c r="R309" s="79"/>
      <c r="S309" s="79"/>
      <c r="T309" s="79"/>
      <c r="U309" s="79"/>
      <c r="V309" s="83" t="s">
        <v>985</v>
      </c>
      <c r="W309" s="81">
        <v>43543.443553240744</v>
      </c>
      <c r="X309" s="83" t="s">
        <v>1171</v>
      </c>
      <c r="Y309" s="79"/>
      <c r="Z309" s="79"/>
      <c r="AA309" s="85" t="s">
        <v>1391</v>
      </c>
      <c r="AB309" s="79"/>
      <c r="AC309" s="79" t="b">
        <v>0</v>
      </c>
      <c r="AD309" s="79">
        <v>0</v>
      </c>
      <c r="AE309" s="85" t="s">
        <v>1477</v>
      </c>
      <c r="AF309" s="79" t="b">
        <v>0</v>
      </c>
      <c r="AG309" s="79" t="s">
        <v>1508</v>
      </c>
      <c r="AH309" s="79"/>
      <c r="AI309" s="85" t="s">
        <v>1477</v>
      </c>
      <c r="AJ309" s="79" t="b">
        <v>0</v>
      </c>
      <c r="AK309" s="79">
        <v>8</v>
      </c>
      <c r="AL309" s="85" t="s">
        <v>1424</v>
      </c>
      <c r="AM309" s="79" t="s">
        <v>1533</v>
      </c>
      <c r="AN309" s="79" t="b">
        <v>0</v>
      </c>
      <c r="AO309" s="85" t="s">
        <v>1424</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v>
      </c>
      <c r="BC309" s="78" t="str">
        <f>REPLACE(INDEX(GroupVertices[Group],MATCH(Edges[[#This Row],[Vertex 2]],GroupVertices[Vertex],0)),1,1,"")</f>
        <v>1</v>
      </c>
      <c r="BD309" s="48">
        <v>2</v>
      </c>
      <c r="BE309" s="49">
        <v>7.407407407407407</v>
      </c>
      <c r="BF309" s="48">
        <v>0</v>
      </c>
      <c r="BG309" s="49">
        <v>0</v>
      </c>
      <c r="BH309" s="48">
        <v>0</v>
      </c>
      <c r="BI309" s="49">
        <v>0</v>
      </c>
      <c r="BJ309" s="48">
        <v>25</v>
      </c>
      <c r="BK309" s="49">
        <v>92.5925925925926</v>
      </c>
      <c r="BL309" s="48">
        <v>27</v>
      </c>
    </row>
    <row r="310" spans="1:64" ht="15">
      <c r="A310" s="64" t="s">
        <v>346</v>
      </c>
      <c r="B310" s="64" t="s">
        <v>346</v>
      </c>
      <c r="C310" s="65" t="s">
        <v>4954</v>
      </c>
      <c r="D310" s="66">
        <v>3</v>
      </c>
      <c r="E310" s="67" t="s">
        <v>132</v>
      </c>
      <c r="F310" s="68">
        <v>35</v>
      </c>
      <c r="G310" s="65"/>
      <c r="H310" s="69"/>
      <c r="I310" s="70"/>
      <c r="J310" s="70"/>
      <c r="K310" s="34" t="s">
        <v>65</v>
      </c>
      <c r="L310" s="77">
        <v>310</v>
      </c>
      <c r="M310" s="77"/>
      <c r="N310" s="72"/>
      <c r="O310" s="79" t="s">
        <v>176</v>
      </c>
      <c r="P310" s="81">
        <v>43406.75849537037</v>
      </c>
      <c r="Q310" s="79" t="s">
        <v>629</v>
      </c>
      <c r="R310" s="79"/>
      <c r="S310" s="79"/>
      <c r="T310" s="79" t="s">
        <v>809</v>
      </c>
      <c r="U310" s="83" t="s">
        <v>877</v>
      </c>
      <c r="V310" s="83" t="s">
        <v>877</v>
      </c>
      <c r="W310" s="81">
        <v>43406.75849537037</v>
      </c>
      <c r="X310" s="83" t="s">
        <v>1172</v>
      </c>
      <c r="Y310" s="79"/>
      <c r="Z310" s="79"/>
      <c r="AA310" s="85" t="s">
        <v>1392</v>
      </c>
      <c r="AB310" s="79"/>
      <c r="AC310" s="79" t="b">
        <v>0</v>
      </c>
      <c r="AD310" s="79">
        <v>1865</v>
      </c>
      <c r="AE310" s="85" t="s">
        <v>1477</v>
      </c>
      <c r="AF310" s="79" t="b">
        <v>0</v>
      </c>
      <c r="AG310" s="79" t="s">
        <v>1508</v>
      </c>
      <c r="AH310" s="79"/>
      <c r="AI310" s="85" t="s">
        <v>1477</v>
      </c>
      <c r="AJ310" s="79" t="b">
        <v>0</v>
      </c>
      <c r="AK310" s="79">
        <v>119</v>
      </c>
      <c r="AL310" s="85" t="s">
        <v>1477</v>
      </c>
      <c r="AM310" s="79" t="s">
        <v>1534</v>
      </c>
      <c r="AN310" s="79" t="b">
        <v>0</v>
      </c>
      <c r="AO310" s="85" t="s">
        <v>1392</v>
      </c>
      <c r="AP310" s="79" t="s">
        <v>1557</v>
      </c>
      <c r="AQ310" s="79">
        <v>0</v>
      </c>
      <c r="AR310" s="79">
        <v>0</v>
      </c>
      <c r="AS310" s="79"/>
      <c r="AT310" s="79"/>
      <c r="AU310" s="79"/>
      <c r="AV310" s="79"/>
      <c r="AW310" s="79"/>
      <c r="AX310" s="79"/>
      <c r="AY310" s="79"/>
      <c r="AZ310" s="79"/>
      <c r="BA310">
        <v>1</v>
      </c>
      <c r="BB310" s="78" t="str">
        <f>REPLACE(INDEX(GroupVertices[Group],MATCH(Edges[[#This Row],[Vertex 1]],GroupVertices[Vertex],0)),1,1,"")</f>
        <v>34</v>
      </c>
      <c r="BC310" s="78" t="str">
        <f>REPLACE(INDEX(GroupVertices[Group],MATCH(Edges[[#This Row],[Vertex 2]],GroupVertices[Vertex],0)),1,1,"")</f>
        <v>34</v>
      </c>
      <c r="BD310" s="48">
        <v>1</v>
      </c>
      <c r="BE310" s="49">
        <v>7.142857142857143</v>
      </c>
      <c r="BF310" s="48">
        <v>0</v>
      </c>
      <c r="BG310" s="49">
        <v>0</v>
      </c>
      <c r="BH310" s="48">
        <v>0</v>
      </c>
      <c r="BI310" s="49">
        <v>0</v>
      </c>
      <c r="BJ310" s="48">
        <v>13</v>
      </c>
      <c r="BK310" s="49">
        <v>92.85714285714286</v>
      </c>
      <c r="BL310" s="48">
        <v>14</v>
      </c>
    </row>
    <row r="311" spans="1:64" ht="15">
      <c r="A311" s="64" t="s">
        <v>347</v>
      </c>
      <c r="B311" s="64" t="s">
        <v>346</v>
      </c>
      <c r="C311" s="65" t="s">
        <v>4954</v>
      </c>
      <c r="D311" s="66">
        <v>3</v>
      </c>
      <c r="E311" s="67" t="s">
        <v>132</v>
      </c>
      <c r="F311" s="68">
        <v>35</v>
      </c>
      <c r="G311" s="65"/>
      <c r="H311" s="69"/>
      <c r="I311" s="70"/>
      <c r="J311" s="70"/>
      <c r="K311" s="34" t="s">
        <v>65</v>
      </c>
      <c r="L311" s="77">
        <v>311</v>
      </c>
      <c r="M311" s="77"/>
      <c r="N311" s="72"/>
      <c r="O311" s="79" t="s">
        <v>492</v>
      </c>
      <c r="P311" s="81">
        <v>43543.444386574076</v>
      </c>
      <c r="Q311" s="79" t="s">
        <v>630</v>
      </c>
      <c r="R311" s="79"/>
      <c r="S311" s="79"/>
      <c r="T311" s="79" t="s">
        <v>809</v>
      </c>
      <c r="U311" s="83" t="s">
        <v>877</v>
      </c>
      <c r="V311" s="83" t="s">
        <v>877</v>
      </c>
      <c r="W311" s="81">
        <v>43543.444386574076</v>
      </c>
      <c r="X311" s="83" t="s">
        <v>1173</v>
      </c>
      <c r="Y311" s="79"/>
      <c r="Z311" s="79"/>
      <c r="AA311" s="85" t="s">
        <v>1393</v>
      </c>
      <c r="AB311" s="79"/>
      <c r="AC311" s="79" t="b">
        <v>0</v>
      </c>
      <c r="AD311" s="79">
        <v>0</v>
      </c>
      <c r="AE311" s="85" t="s">
        <v>1477</v>
      </c>
      <c r="AF311" s="79" t="b">
        <v>0</v>
      </c>
      <c r="AG311" s="79" t="s">
        <v>1508</v>
      </c>
      <c r="AH311" s="79"/>
      <c r="AI311" s="85" t="s">
        <v>1477</v>
      </c>
      <c r="AJ311" s="79" t="b">
        <v>0</v>
      </c>
      <c r="AK311" s="79">
        <v>119</v>
      </c>
      <c r="AL311" s="85" t="s">
        <v>1392</v>
      </c>
      <c r="AM311" s="79" t="s">
        <v>1533</v>
      </c>
      <c r="AN311" s="79" t="b">
        <v>0</v>
      </c>
      <c r="AO311" s="85" t="s">
        <v>1392</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34</v>
      </c>
      <c r="BC311" s="78" t="str">
        <f>REPLACE(INDEX(GroupVertices[Group],MATCH(Edges[[#This Row],[Vertex 2]],GroupVertices[Vertex],0)),1,1,"")</f>
        <v>34</v>
      </c>
      <c r="BD311" s="48">
        <v>1</v>
      </c>
      <c r="BE311" s="49">
        <v>6.25</v>
      </c>
      <c r="BF311" s="48">
        <v>0</v>
      </c>
      <c r="BG311" s="49">
        <v>0</v>
      </c>
      <c r="BH311" s="48">
        <v>0</v>
      </c>
      <c r="BI311" s="49">
        <v>0</v>
      </c>
      <c r="BJ311" s="48">
        <v>15</v>
      </c>
      <c r="BK311" s="49">
        <v>93.75</v>
      </c>
      <c r="BL311" s="48">
        <v>16</v>
      </c>
    </row>
    <row r="312" spans="1:64" ht="15">
      <c r="A312" s="64" t="s">
        <v>348</v>
      </c>
      <c r="B312" s="64" t="s">
        <v>480</v>
      </c>
      <c r="C312" s="65" t="s">
        <v>4954</v>
      </c>
      <c r="D312" s="66">
        <v>3</v>
      </c>
      <c r="E312" s="67" t="s">
        <v>132</v>
      </c>
      <c r="F312" s="68">
        <v>35</v>
      </c>
      <c r="G312" s="65"/>
      <c r="H312" s="69"/>
      <c r="I312" s="70"/>
      <c r="J312" s="70"/>
      <c r="K312" s="34" t="s">
        <v>65</v>
      </c>
      <c r="L312" s="77">
        <v>312</v>
      </c>
      <c r="M312" s="77"/>
      <c r="N312" s="72"/>
      <c r="O312" s="79" t="s">
        <v>492</v>
      </c>
      <c r="P312" s="81">
        <v>43434.84630787037</v>
      </c>
      <c r="Q312" s="79" t="s">
        <v>631</v>
      </c>
      <c r="R312" s="83" t="s">
        <v>700</v>
      </c>
      <c r="S312" s="79" t="s">
        <v>731</v>
      </c>
      <c r="T312" s="79" t="s">
        <v>810</v>
      </c>
      <c r="U312" s="83" t="s">
        <v>878</v>
      </c>
      <c r="V312" s="83" t="s">
        <v>878</v>
      </c>
      <c r="W312" s="81">
        <v>43434.84630787037</v>
      </c>
      <c r="X312" s="83" t="s">
        <v>1174</v>
      </c>
      <c r="Y312" s="79"/>
      <c r="Z312" s="79"/>
      <c r="AA312" s="85" t="s">
        <v>1394</v>
      </c>
      <c r="AB312" s="79"/>
      <c r="AC312" s="79" t="b">
        <v>0</v>
      </c>
      <c r="AD312" s="79">
        <v>13</v>
      </c>
      <c r="AE312" s="85" t="s">
        <v>1477</v>
      </c>
      <c r="AF312" s="79" t="b">
        <v>0</v>
      </c>
      <c r="AG312" s="79" t="s">
        <v>1508</v>
      </c>
      <c r="AH312" s="79"/>
      <c r="AI312" s="85" t="s">
        <v>1477</v>
      </c>
      <c r="AJ312" s="79" t="b">
        <v>0</v>
      </c>
      <c r="AK312" s="79">
        <v>3</v>
      </c>
      <c r="AL312" s="85" t="s">
        <v>1477</v>
      </c>
      <c r="AM312" s="79" t="s">
        <v>1534</v>
      </c>
      <c r="AN312" s="79" t="b">
        <v>0</v>
      </c>
      <c r="AO312" s="85" t="s">
        <v>1394</v>
      </c>
      <c r="AP312" s="79" t="s">
        <v>1557</v>
      </c>
      <c r="AQ312" s="79">
        <v>0</v>
      </c>
      <c r="AR312" s="79">
        <v>0</v>
      </c>
      <c r="AS312" s="79"/>
      <c r="AT312" s="79"/>
      <c r="AU312" s="79"/>
      <c r="AV312" s="79"/>
      <c r="AW312" s="79"/>
      <c r="AX312" s="79"/>
      <c r="AY312" s="79"/>
      <c r="AZ312" s="79"/>
      <c r="BA312">
        <v>1</v>
      </c>
      <c r="BB312" s="78" t="str">
        <f>REPLACE(INDEX(GroupVertices[Group],MATCH(Edges[[#This Row],[Vertex 1]],GroupVertices[Vertex],0)),1,1,"")</f>
        <v>13</v>
      </c>
      <c r="BC312" s="78" t="str">
        <f>REPLACE(INDEX(GroupVertices[Group],MATCH(Edges[[#This Row],[Vertex 2]],GroupVertices[Vertex],0)),1,1,"")</f>
        <v>13</v>
      </c>
      <c r="BD312" s="48"/>
      <c r="BE312" s="49"/>
      <c r="BF312" s="48"/>
      <c r="BG312" s="49"/>
      <c r="BH312" s="48"/>
      <c r="BI312" s="49"/>
      <c r="BJ312" s="48"/>
      <c r="BK312" s="49"/>
      <c r="BL312" s="48"/>
    </row>
    <row r="313" spans="1:64" ht="15">
      <c r="A313" s="64" t="s">
        <v>349</v>
      </c>
      <c r="B313" s="64" t="s">
        <v>480</v>
      </c>
      <c r="C313" s="65" t="s">
        <v>4954</v>
      </c>
      <c r="D313" s="66">
        <v>3</v>
      </c>
      <c r="E313" s="67" t="s">
        <v>132</v>
      </c>
      <c r="F313" s="68">
        <v>35</v>
      </c>
      <c r="G313" s="65"/>
      <c r="H313" s="69"/>
      <c r="I313" s="70"/>
      <c r="J313" s="70"/>
      <c r="K313" s="34" t="s">
        <v>65</v>
      </c>
      <c r="L313" s="77">
        <v>313</v>
      </c>
      <c r="M313" s="77"/>
      <c r="N313" s="72"/>
      <c r="O313" s="79" t="s">
        <v>492</v>
      </c>
      <c r="P313" s="81">
        <v>43543.44788194444</v>
      </c>
      <c r="Q313" s="79" t="s">
        <v>632</v>
      </c>
      <c r="R313" s="79"/>
      <c r="S313" s="79"/>
      <c r="T313" s="79" t="s">
        <v>736</v>
      </c>
      <c r="U313" s="79"/>
      <c r="V313" s="83" t="s">
        <v>908</v>
      </c>
      <c r="W313" s="81">
        <v>43543.44788194444</v>
      </c>
      <c r="X313" s="83" t="s">
        <v>1175</v>
      </c>
      <c r="Y313" s="79"/>
      <c r="Z313" s="79"/>
      <c r="AA313" s="85" t="s">
        <v>1395</v>
      </c>
      <c r="AB313" s="79"/>
      <c r="AC313" s="79" t="b">
        <v>0</v>
      </c>
      <c r="AD313" s="79">
        <v>0</v>
      </c>
      <c r="AE313" s="85" t="s">
        <v>1477</v>
      </c>
      <c r="AF313" s="79" t="b">
        <v>0</v>
      </c>
      <c r="AG313" s="79" t="s">
        <v>1508</v>
      </c>
      <c r="AH313" s="79"/>
      <c r="AI313" s="85" t="s">
        <v>1477</v>
      </c>
      <c r="AJ313" s="79" t="b">
        <v>0</v>
      </c>
      <c r="AK313" s="79">
        <v>3</v>
      </c>
      <c r="AL313" s="85" t="s">
        <v>1394</v>
      </c>
      <c r="AM313" s="79" t="s">
        <v>1533</v>
      </c>
      <c r="AN313" s="79" t="b">
        <v>0</v>
      </c>
      <c r="AO313" s="85" t="s">
        <v>1394</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13</v>
      </c>
      <c r="BC313" s="78" t="str">
        <f>REPLACE(INDEX(GroupVertices[Group],MATCH(Edges[[#This Row],[Vertex 2]],GroupVertices[Vertex],0)),1,1,"")</f>
        <v>13</v>
      </c>
      <c r="BD313" s="48"/>
      <c r="BE313" s="49"/>
      <c r="BF313" s="48"/>
      <c r="BG313" s="49"/>
      <c r="BH313" s="48"/>
      <c r="BI313" s="49"/>
      <c r="BJ313" s="48"/>
      <c r="BK313" s="49"/>
      <c r="BL313" s="48"/>
    </row>
    <row r="314" spans="1:64" ht="15">
      <c r="A314" s="64" t="s">
        <v>348</v>
      </c>
      <c r="B314" s="64" t="s">
        <v>481</v>
      </c>
      <c r="C314" s="65" t="s">
        <v>4954</v>
      </c>
      <c r="D314" s="66">
        <v>3</v>
      </c>
      <c r="E314" s="67" t="s">
        <v>132</v>
      </c>
      <c r="F314" s="68">
        <v>35</v>
      </c>
      <c r="G314" s="65"/>
      <c r="H314" s="69"/>
      <c r="I314" s="70"/>
      <c r="J314" s="70"/>
      <c r="K314" s="34" t="s">
        <v>65</v>
      </c>
      <c r="L314" s="77">
        <v>314</v>
      </c>
      <c r="M314" s="77"/>
      <c r="N314" s="72"/>
      <c r="O314" s="79" t="s">
        <v>492</v>
      </c>
      <c r="P314" s="81">
        <v>43434.84630787037</v>
      </c>
      <c r="Q314" s="79" t="s">
        <v>631</v>
      </c>
      <c r="R314" s="83" t="s">
        <v>700</v>
      </c>
      <c r="S314" s="79" t="s">
        <v>731</v>
      </c>
      <c r="T314" s="79" t="s">
        <v>810</v>
      </c>
      <c r="U314" s="83" t="s">
        <v>878</v>
      </c>
      <c r="V314" s="83" t="s">
        <v>878</v>
      </c>
      <c r="W314" s="81">
        <v>43434.84630787037</v>
      </c>
      <c r="X314" s="83" t="s">
        <v>1174</v>
      </c>
      <c r="Y314" s="79"/>
      <c r="Z314" s="79"/>
      <c r="AA314" s="85" t="s">
        <v>1394</v>
      </c>
      <c r="AB314" s="79"/>
      <c r="AC314" s="79" t="b">
        <v>0</v>
      </c>
      <c r="AD314" s="79">
        <v>13</v>
      </c>
      <c r="AE314" s="85" t="s">
        <v>1477</v>
      </c>
      <c r="AF314" s="79" t="b">
        <v>0</v>
      </c>
      <c r="AG314" s="79" t="s">
        <v>1508</v>
      </c>
      <c r="AH314" s="79"/>
      <c r="AI314" s="85" t="s">
        <v>1477</v>
      </c>
      <c r="AJ314" s="79" t="b">
        <v>0</v>
      </c>
      <c r="AK314" s="79">
        <v>3</v>
      </c>
      <c r="AL314" s="85" t="s">
        <v>1477</v>
      </c>
      <c r="AM314" s="79" t="s">
        <v>1534</v>
      </c>
      <c r="AN314" s="79" t="b">
        <v>0</v>
      </c>
      <c r="AO314" s="85" t="s">
        <v>1394</v>
      </c>
      <c r="AP314" s="79" t="s">
        <v>1557</v>
      </c>
      <c r="AQ314" s="79">
        <v>0</v>
      </c>
      <c r="AR314" s="79">
        <v>0</v>
      </c>
      <c r="AS314" s="79"/>
      <c r="AT314" s="79"/>
      <c r="AU314" s="79"/>
      <c r="AV314" s="79"/>
      <c r="AW314" s="79"/>
      <c r="AX314" s="79"/>
      <c r="AY314" s="79"/>
      <c r="AZ314" s="79"/>
      <c r="BA314">
        <v>1</v>
      </c>
      <c r="BB314" s="78" t="str">
        <f>REPLACE(INDEX(GroupVertices[Group],MATCH(Edges[[#This Row],[Vertex 1]],GroupVertices[Vertex],0)),1,1,"")</f>
        <v>13</v>
      </c>
      <c r="BC314" s="78" t="str">
        <f>REPLACE(INDEX(GroupVertices[Group],MATCH(Edges[[#This Row],[Vertex 2]],GroupVertices[Vertex],0)),1,1,"")</f>
        <v>13</v>
      </c>
      <c r="BD314" s="48">
        <v>4</v>
      </c>
      <c r="BE314" s="49">
        <v>11.11111111111111</v>
      </c>
      <c r="BF314" s="48">
        <v>1</v>
      </c>
      <c r="BG314" s="49">
        <v>2.7777777777777777</v>
      </c>
      <c r="BH314" s="48">
        <v>0</v>
      </c>
      <c r="BI314" s="49">
        <v>0</v>
      </c>
      <c r="BJ314" s="48">
        <v>31</v>
      </c>
      <c r="BK314" s="49">
        <v>86.11111111111111</v>
      </c>
      <c r="BL314" s="48">
        <v>36</v>
      </c>
    </row>
    <row r="315" spans="1:64" ht="15">
      <c r="A315" s="64" t="s">
        <v>349</v>
      </c>
      <c r="B315" s="64" t="s">
        <v>481</v>
      </c>
      <c r="C315" s="65" t="s">
        <v>4954</v>
      </c>
      <c r="D315" s="66">
        <v>3</v>
      </c>
      <c r="E315" s="67" t="s">
        <v>132</v>
      </c>
      <c r="F315" s="68">
        <v>35</v>
      </c>
      <c r="G315" s="65"/>
      <c r="H315" s="69"/>
      <c r="I315" s="70"/>
      <c r="J315" s="70"/>
      <c r="K315" s="34" t="s">
        <v>65</v>
      </c>
      <c r="L315" s="77">
        <v>315</v>
      </c>
      <c r="M315" s="77"/>
      <c r="N315" s="72"/>
      <c r="O315" s="79" t="s">
        <v>492</v>
      </c>
      <c r="P315" s="81">
        <v>43543.44788194444</v>
      </c>
      <c r="Q315" s="79" t="s">
        <v>632</v>
      </c>
      <c r="R315" s="79"/>
      <c r="S315" s="79"/>
      <c r="T315" s="79" t="s">
        <v>736</v>
      </c>
      <c r="U315" s="79"/>
      <c r="V315" s="83" t="s">
        <v>908</v>
      </c>
      <c r="W315" s="81">
        <v>43543.44788194444</v>
      </c>
      <c r="X315" s="83" t="s">
        <v>1175</v>
      </c>
      <c r="Y315" s="79"/>
      <c r="Z315" s="79"/>
      <c r="AA315" s="85" t="s">
        <v>1395</v>
      </c>
      <c r="AB315" s="79"/>
      <c r="AC315" s="79" t="b">
        <v>0</v>
      </c>
      <c r="AD315" s="79">
        <v>0</v>
      </c>
      <c r="AE315" s="85" t="s">
        <v>1477</v>
      </c>
      <c r="AF315" s="79" t="b">
        <v>0</v>
      </c>
      <c r="AG315" s="79" t="s">
        <v>1508</v>
      </c>
      <c r="AH315" s="79"/>
      <c r="AI315" s="85" t="s">
        <v>1477</v>
      </c>
      <c r="AJ315" s="79" t="b">
        <v>0</v>
      </c>
      <c r="AK315" s="79">
        <v>3</v>
      </c>
      <c r="AL315" s="85" t="s">
        <v>1394</v>
      </c>
      <c r="AM315" s="79" t="s">
        <v>1533</v>
      </c>
      <c r="AN315" s="79" t="b">
        <v>0</v>
      </c>
      <c r="AO315" s="85" t="s">
        <v>1394</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13</v>
      </c>
      <c r="BC315" s="78" t="str">
        <f>REPLACE(INDEX(GroupVertices[Group],MATCH(Edges[[#This Row],[Vertex 2]],GroupVertices[Vertex],0)),1,1,"")</f>
        <v>13</v>
      </c>
      <c r="BD315" s="48">
        <v>2</v>
      </c>
      <c r="BE315" s="49">
        <v>10.526315789473685</v>
      </c>
      <c r="BF315" s="48">
        <v>1</v>
      </c>
      <c r="BG315" s="49">
        <v>5.2631578947368425</v>
      </c>
      <c r="BH315" s="48">
        <v>0</v>
      </c>
      <c r="BI315" s="49">
        <v>0</v>
      </c>
      <c r="BJ315" s="48">
        <v>16</v>
      </c>
      <c r="BK315" s="49">
        <v>84.21052631578948</v>
      </c>
      <c r="BL315" s="48">
        <v>19</v>
      </c>
    </row>
    <row r="316" spans="1:64" ht="15">
      <c r="A316" s="64" t="s">
        <v>349</v>
      </c>
      <c r="B316" s="64" t="s">
        <v>348</v>
      </c>
      <c r="C316" s="65" t="s">
        <v>4954</v>
      </c>
      <c r="D316" s="66">
        <v>3</v>
      </c>
      <c r="E316" s="67" t="s">
        <v>132</v>
      </c>
      <c r="F316" s="68">
        <v>35</v>
      </c>
      <c r="G316" s="65"/>
      <c r="H316" s="69"/>
      <c r="I316" s="70"/>
      <c r="J316" s="70"/>
      <c r="K316" s="34" t="s">
        <v>65</v>
      </c>
      <c r="L316" s="77">
        <v>316</v>
      </c>
      <c r="M316" s="77"/>
      <c r="N316" s="72"/>
      <c r="O316" s="79" t="s">
        <v>492</v>
      </c>
      <c r="P316" s="81">
        <v>43543.44788194444</v>
      </c>
      <c r="Q316" s="79" t="s">
        <v>632</v>
      </c>
      <c r="R316" s="79"/>
      <c r="S316" s="79"/>
      <c r="T316" s="79" t="s">
        <v>736</v>
      </c>
      <c r="U316" s="79"/>
      <c r="V316" s="83" t="s">
        <v>908</v>
      </c>
      <c r="W316" s="81">
        <v>43543.44788194444</v>
      </c>
      <c r="X316" s="83" t="s">
        <v>1175</v>
      </c>
      <c r="Y316" s="79"/>
      <c r="Z316" s="79"/>
      <c r="AA316" s="85" t="s">
        <v>1395</v>
      </c>
      <c r="AB316" s="79"/>
      <c r="AC316" s="79" t="b">
        <v>0</v>
      </c>
      <c r="AD316" s="79">
        <v>0</v>
      </c>
      <c r="AE316" s="85" t="s">
        <v>1477</v>
      </c>
      <c r="AF316" s="79" t="b">
        <v>0</v>
      </c>
      <c r="AG316" s="79" t="s">
        <v>1508</v>
      </c>
      <c r="AH316" s="79"/>
      <c r="AI316" s="85" t="s">
        <v>1477</v>
      </c>
      <c r="AJ316" s="79" t="b">
        <v>0</v>
      </c>
      <c r="AK316" s="79">
        <v>3</v>
      </c>
      <c r="AL316" s="85" t="s">
        <v>1394</v>
      </c>
      <c r="AM316" s="79" t="s">
        <v>1533</v>
      </c>
      <c r="AN316" s="79" t="b">
        <v>0</v>
      </c>
      <c r="AO316" s="85" t="s">
        <v>1394</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13</v>
      </c>
      <c r="BC316" s="78" t="str">
        <f>REPLACE(INDEX(GroupVertices[Group],MATCH(Edges[[#This Row],[Vertex 2]],GroupVertices[Vertex],0)),1,1,"")</f>
        <v>13</v>
      </c>
      <c r="BD316" s="48"/>
      <c r="BE316" s="49"/>
      <c r="BF316" s="48"/>
      <c r="BG316" s="49"/>
      <c r="BH316" s="48"/>
      <c r="BI316" s="49"/>
      <c r="BJ316" s="48"/>
      <c r="BK316" s="49"/>
      <c r="BL316" s="48"/>
    </row>
    <row r="317" spans="1:64" ht="15">
      <c r="A317" s="64" t="s">
        <v>350</v>
      </c>
      <c r="B317" s="64" t="s">
        <v>482</v>
      </c>
      <c r="C317" s="65" t="s">
        <v>4954</v>
      </c>
      <c r="D317" s="66">
        <v>3</v>
      </c>
      <c r="E317" s="67" t="s">
        <v>132</v>
      </c>
      <c r="F317" s="68">
        <v>35</v>
      </c>
      <c r="G317" s="65"/>
      <c r="H317" s="69"/>
      <c r="I317" s="70"/>
      <c r="J317" s="70"/>
      <c r="K317" s="34" t="s">
        <v>65</v>
      </c>
      <c r="L317" s="77">
        <v>317</v>
      </c>
      <c r="M317" s="77"/>
      <c r="N317" s="72"/>
      <c r="O317" s="79" t="s">
        <v>492</v>
      </c>
      <c r="P317" s="81">
        <v>43543.54900462963</v>
      </c>
      <c r="Q317" s="79" t="s">
        <v>633</v>
      </c>
      <c r="R317" s="83" t="s">
        <v>701</v>
      </c>
      <c r="S317" s="79" t="s">
        <v>718</v>
      </c>
      <c r="T317" s="79" t="s">
        <v>811</v>
      </c>
      <c r="U317" s="79"/>
      <c r="V317" s="83" t="s">
        <v>986</v>
      </c>
      <c r="W317" s="81">
        <v>43543.54900462963</v>
      </c>
      <c r="X317" s="83" t="s">
        <v>1176</v>
      </c>
      <c r="Y317" s="79"/>
      <c r="Z317" s="79"/>
      <c r="AA317" s="85" t="s">
        <v>1396</v>
      </c>
      <c r="AB317" s="79"/>
      <c r="AC317" s="79" t="b">
        <v>0</v>
      </c>
      <c r="AD317" s="79">
        <v>0</v>
      </c>
      <c r="AE317" s="85" t="s">
        <v>1477</v>
      </c>
      <c r="AF317" s="79" t="b">
        <v>1</v>
      </c>
      <c r="AG317" s="79" t="s">
        <v>1508</v>
      </c>
      <c r="AH317" s="79"/>
      <c r="AI317" s="85" t="s">
        <v>1400</v>
      </c>
      <c r="AJ317" s="79" t="b">
        <v>0</v>
      </c>
      <c r="AK317" s="79">
        <v>0</v>
      </c>
      <c r="AL317" s="85" t="s">
        <v>1477</v>
      </c>
      <c r="AM317" s="79" t="s">
        <v>1533</v>
      </c>
      <c r="AN317" s="79" t="b">
        <v>0</v>
      </c>
      <c r="AO317" s="85" t="s">
        <v>1396</v>
      </c>
      <c r="AP317" s="79" t="s">
        <v>176</v>
      </c>
      <c r="AQ317" s="79">
        <v>0</v>
      </c>
      <c r="AR317" s="79">
        <v>0</v>
      </c>
      <c r="AS317" s="79" t="s">
        <v>1569</v>
      </c>
      <c r="AT317" s="79" t="s">
        <v>1584</v>
      </c>
      <c r="AU317" s="79" t="s">
        <v>1596</v>
      </c>
      <c r="AV317" s="79" t="s">
        <v>1609</v>
      </c>
      <c r="AW317" s="79" t="s">
        <v>1626</v>
      </c>
      <c r="AX317" s="79" t="s">
        <v>1642</v>
      </c>
      <c r="AY317" s="79" t="s">
        <v>1649</v>
      </c>
      <c r="AZ317" s="83" t="s">
        <v>1662</v>
      </c>
      <c r="BA317">
        <v>1</v>
      </c>
      <c r="BB317" s="78" t="str">
        <f>REPLACE(INDEX(GroupVertices[Group],MATCH(Edges[[#This Row],[Vertex 1]],GroupVertices[Vertex],0)),1,1,"")</f>
        <v>5</v>
      </c>
      <c r="BC317" s="78" t="str">
        <f>REPLACE(INDEX(GroupVertices[Group],MATCH(Edges[[#This Row],[Vertex 2]],GroupVertices[Vertex],0)),1,1,"")</f>
        <v>5</v>
      </c>
      <c r="BD317" s="48"/>
      <c r="BE317" s="49"/>
      <c r="BF317" s="48"/>
      <c r="BG317" s="49"/>
      <c r="BH317" s="48"/>
      <c r="BI317" s="49"/>
      <c r="BJ317" s="48"/>
      <c r="BK317" s="49"/>
      <c r="BL317" s="48"/>
    </row>
    <row r="318" spans="1:64" ht="15">
      <c r="A318" s="64" t="s">
        <v>350</v>
      </c>
      <c r="B318" s="64" t="s">
        <v>354</v>
      </c>
      <c r="C318" s="65" t="s">
        <v>4954</v>
      </c>
      <c r="D318" s="66">
        <v>3</v>
      </c>
      <c r="E318" s="67" t="s">
        <v>132</v>
      </c>
      <c r="F318" s="68">
        <v>35</v>
      </c>
      <c r="G318" s="65"/>
      <c r="H318" s="69"/>
      <c r="I318" s="70"/>
      <c r="J318" s="70"/>
      <c r="K318" s="34" t="s">
        <v>65</v>
      </c>
      <c r="L318" s="77">
        <v>318</v>
      </c>
      <c r="M318" s="77"/>
      <c r="N318" s="72"/>
      <c r="O318" s="79" t="s">
        <v>492</v>
      </c>
      <c r="P318" s="81">
        <v>43543.54900462963</v>
      </c>
      <c r="Q318" s="79" t="s">
        <v>633</v>
      </c>
      <c r="R318" s="83" t="s">
        <v>701</v>
      </c>
      <c r="S318" s="79" t="s">
        <v>718</v>
      </c>
      <c r="T318" s="79" t="s">
        <v>811</v>
      </c>
      <c r="U318" s="79"/>
      <c r="V318" s="83" t="s">
        <v>986</v>
      </c>
      <c r="W318" s="81">
        <v>43543.54900462963</v>
      </c>
      <c r="X318" s="83" t="s">
        <v>1176</v>
      </c>
      <c r="Y318" s="79"/>
      <c r="Z318" s="79"/>
      <c r="AA318" s="85" t="s">
        <v>1396</v>
      </c>
      <c r="AB318" s="79"/>
      <c r="AC318" s="79" t="b">
        <v>0</v>
      </c>
      <c r="AD318" s="79">
        <v>0</v>
      </c>
      <c r="AE318" s="85" t="s">
        <v>1477</v>
      </c>
      <c r="AF318" s="79" t="b">
        <v>1</v>
      </c>
      <c r="AG318" s="79" t="s">
        <v>1508</v>
      </c>
      <c r="AH318" s="79"/>
      <c r="AI318" s="85" t="s">
        <v>1400</v>
      </c>
      <c r="AJ318" s="79" t="b">
        <v>0</v>
      </c>
      <c r="AK318" s="79">
        <v>0</v>
      </c>
      <c r="AL318" s="85" t="s">
        <v>1477</v>
      </c>
      <c r="AM318" s="79" t="s">
        <v>1533</v>
      </c>
      <c r="AN318" s="79" t="b">
        <v>0</v>
      </c>
      <c r="AO318" s="85" t="s">
        <v>1396</v>
      </c>
      <c r="AP318" s="79" t="s">
        <v>176</v>
      </c>
      <c r="AQ318" s="79">
        <v>0</v>
      </c>
      <c r="AR318" s="79">
        <v>0</v>
      </c>
      <c r="AS318" s="79" t="s">
        <v>1569</v>
      </c>
      <c r="AT318" s="79" t="s">
        <v>1584</v>
      </c>
      <c r="AU318" s="79" t="s">
        <v>1596</v>
      </c>
      <c r="AV318" s="79" t="s">
        <v>1609</v>
      </c>
      <c r="AW318" s="79" t="s">
        <v>1626</v>
      </c>
      <c r="AX318" s="79" t="s">
        <v>1642</v>
      </c>
      <c r="AY318" s="79" t="s">
        <v>1649</v>
      </c>
      <c r="AZ318" s="83" t="s">
        <v>1662</v>
      </c>
      <c r="BA318">
        <v>1</v>
      </c>
      <c r="BB318" s="78" t="str">
        <f>REPLACE(INDEX(GroupVertices[Group],MATCH(Edges[[#This Row],[Vertex 1]],GroupVertices[Vertex],0)),1,1,"")</f>
        <v>5</v>
      </c>
      <c r="BC318" s="78" t="str">
        <f>REPLACE(INDEX(GroupVertices[Group],MATCH(Edges[[#This Row],[Vertex 2]],GroupVertices[Vertex],0)),1,1,"")</f>
        <v>5</v>
      </c>
      <c r="BD318" s="48">
        <v>1</v>
      </c>
      <c r="BE318" s="49">
        <v>12.5</v>
      </c>
      <c r="BF318" s="48">
        <v>0</v>
      </c>
      <c r="BG318" s="49">
        <v>0</v>
      </c>
      <c r="BH318" s="48">
        <v>0</v>
      </c>
      <c r="BI318" s="49">
        <v>0</v>
      </c>
      <c r="BJ318" s="48">
        <v>7</v>
      </c>
      <c r="BK318" s="49">
        <v>87.5</v>
      </c>
      <c r="BL318" s="48">
        <v>8</v>
      </c>
    </row>
    <row r="319" spans="1:64" ht="15">
      <c r="A319" s="64" t="s">
        <v>351</v>
      </c>
      <c r="B319" s="64" t="s">
        <v>483</v>
      </c>
      <c r="C319" s="65" t="s">
        <v>4954</v>
      </c>
      <c r="D319" s="66">
        <v>3</v>
      </c>
      <c r="E319" s="67" t="s">
        <v>132</v>
      </c>
      <c r="F319" s="68">
        <v>35</v>
      </c>
      <c r="G319" s="65"/>
      <c r="H319" s="69"/>
      <c r="I319" s="70"/>
      <c r="J319" s="70"/>
      <c r="K319" s="34" t="s">
        <v>65</v>
      </c>
      <c r="L319" s="77">
        <v>319</v>
      </c>
      <c r="M319" s="77"/>
      <c r="N319" s="72"/>
      <c r="O319" s="79" t="s">
        <v>492</v>
      </c>
      <c r="P319" s="81">
        <v>43543.612395833334</v>
      </c>
      <c r="Q319" s="79" t="s">
        <v>634</v>
      </c>
      <c r="R319" s="79"/>
      <c r="S319" s="79"/>
      <c r="T319" s="79" t="s">
        <v>812</v>
      </c>
      <c r="U319" s="79"/>
      <c r="V319" s="83" t="s">
        <v>987</v>
      </c>
      <c r="W319" s="81">
        <v>43543.612395833334</v>
      </c>
      <c r="X319" s="83" t="s">
        <v>1177</v>
      </c>
      <c r="Y319" s="79"/>
      <c r="Z319" s="79"/>
      <c r="AA319" s="85" t="s">
        <v>1397</v>
      </c>
      <c r="AB319" s="85" t="s">
        <v>1474</v>
      </c>
      <c r="AC319" s="79" t="b">
        <v>0</v>
      </c>
      <c r="AD319" s="79">
        <v>1</v>
      </c>
      <c r="AE319" s="85" t="s">
        <v>1505</v>
      </c>
      <c r="AF319" s="79" t="b">
        <v>0</v>
      </c>
      <c r="AG319" s="79" t="s">
        <v>1510</v>
      </c>
      <c r="AH319" s="79"/>
      <c r="AI319" s="85" t="s">
        <v>1477</v>
      </c>
      <c r="AJ319" s="79" t="b">
        <v>0</v>
      </c>
      <c r="AK319" s="79">
        <v>0</v>
      </c>
      <c r="AL319" s="85" t="s">
        <v>1477</v>
      </c>
      <c r="AM319" s="79" t="s">
        <v>1536</v>
      </c>
      <c r="AN319" s="79" t="b">
        <v>0</v>
      </c>
      <c r="AO319" s="85" t="s">
        <v>1474</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17</v>
      </c>
      <c r="BC319" s="78" t="str">
        <f>REPLACE(INDEX(GroupVertices[Group],MATCH(Edges[[#This Row],[Vertex 2]],GroupVertices[Vertex],0)),1,1,"")</f>
        <v>17</v>
      </c>
      <c r="BD319" s="48"/>
      <c r="BE319" s="49"/>
      <c r="BF319" s="48"/>
      <c r="BG319" s="49"/>
      <c r="BH319" s="48"/>
      <c r="BI319" s="49"/>
      <c r="BJ319" s="48"/>
      <c r="BK319" s="49"/>
      <c r="BL319" s="48"/>
    </row>
    <row r="320" spans="1:64" ht="15">
      <c r="A320" s="64" t="s">
        <v>351</v>
      </c>
      <c r="B320" s="64" t="s">
        <v>484</v>
      </c>
      <c r="C320" s="65" t="s">
        <v>4954</v>
      </c>
      <c r="D320" s="66">
        <v>3</v>
      </c>
      <c r="E320" s="67" t="s">
        <v>132</v>
      </c>
      <c r="F320" s="68">
        <v>35</v>
      </c>
      <c r="G320" s="65"/>
      <c r="H320" s="69"/>
      <c r="I320" s="70"/>
      <c r="J320" s="70"/>
      <c r="K320" s="34" t="s">
        <v>65</v>
      </c>
      <c r="L320" s="77">
        <v>320</v>
      </c>
      <c r="M320" s="77"/>
      <c r="N320" s="72"/>
      <c r="O320" s="79" t="s">
        <v>493</v>
      </c>
      <c r="P320" s="81">
        <v>43543.612395833334</v>
      </c>
      <c r="Q320" s="79" t="s">
        <v>634</v>
      </c>
      <c r="R320" s="79"/>
      <c r="S320" s="79"/>
      <c r="T320" s="79" t="s">
        <v>812</v>
      </c>
      <c r="U320" s="79"/>
      <c r="V320" s="83" t="s">
        <v>987</v>
      </c>
      <c r="W320" s="81">
        <v>43543.612395833334</v>
      </c>
      <c r="X320" s="83" t="s">
        <v>1177</v>
      </c>
      <c r="Y320" s="79"/>
      <c r="Z320" s="79"/>
      <c r="AA320" s="85" t="s">
        <v>1397</v>
      </c>
      <c r="AB320" s="85" t="s">
        <v>1474</v>
      </c>
      <c r="AC320" s="79" t="b">
        <v>0</v>
      </c>
      <c r="AD320" s="79">
        <v>1</v>
      </c>
      <c r="AE320" s="85" t="s">
        <v>1505</v>
      </c>
      <c r="AF320" s="79" t="b">
        <v>0</v>
      </c>
      <c r="AG320" s="79" t="s">
        <v>1510</v>
      </c>
      <c r="AH320" s="79"/>
      <c r="AI320" s="85" t="s">
        <v>1477</v>
      </c>
      <c r="AJ320" s="79" t="b">
        <v>0</v>
      </c>
      <c r="AK320" s="79">
        <v>0</v>
      </c>
      <c r="AL320" s="85" t="s">
        <v>1477</v>
      </c>
      <c r="AM320" s="79" t="s">
        <v>1536</v>
      </c>
      <c r="AN320" s="79" t="b">
        <v>0</v>
      </c>
      <c r="AO320" s="85" t="s">
        <v>1474</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17</v>
      </c>
      <c r="BC320" s="78" t="str">
        <f>REPLACE(INDEX(GroupVertices[Group],MATCH(Edges[[#This Row],[Vertex 2]],GroupVertices[Vertex],0)),1,1,"")</f>
        <v>17</v>
      </c>
      <c r="BD320" s="48">
        <v>0</v>
      </c>
      <c r="BE320" s="49">
        <v>0</v>
      </c>
      <c r="BF320" s="48">
        <v>0</v>
      </c>
      <c r="BG320" s="49">
        <v>0</v>
      </c>
      <c r="BH320" s="48">
        <v>0</v>
      </c>
      <c r="BI320" s="49">
        <v>0</v>
      </c>
      <c r="BJ320" s="48">
        <v>49</v>
      </c>
      <c r="BK320" s="49">
        <v>100</v>
      </c>
      <c r="BL320" s="48">
        <v>49</v>
      </c>
    </row>
    <row r="321" spans="1:64" ht="15">
      <c r="A321" s="64" t="s">
        <v>352</v>
      </c>
      <c r="B321" s="64" t="s">
        <v>323</v>
      </c>
      <c r="C321" s="65" t="s">
        <v>4954</v>
      </c>
      <c r="D321" s="66">
        <v>3</v>
      </c>
      <c r="E321" s="67" t="s">
        <v>132</v>
      </c>
      <c r="F321" s="68">
        <v>35</v>
      </c>
      <c r="G321" s="65"/>
      <c r="H321" s="69"/>
      <c r="I321" s="70"/>
      <c r="J321" s="70"/>
      <c r="K321" s="34" t="s">
        <v>65</v>
      </c>
      <c r="L321" s="77">
        <v>321</v>
      </c>
      <c r="M321" s="77"/>
      <c r="N321" s="72"/>
      <c r="O321" s="79" t="s">
        <v>492</v>
      </c>
      <c r="P321" s="81">
        <v>43543.74884259259</v>
      </c>
      <c r="Q321" s="79" t="s">
        <v>616</v>
      </c>
      <c r="R321" s="79"/>
      <c r="S321" s="79"/>
      <c r="T321" s="79"/>
      <c r="U321" s="79"/>
      <c r="V321" s="83" t="s">
        <v>988</v>
      </c>
      <c r="W321" s="81">
        <v>43543.74884259259</v>
      </c>
      <c r="X321" s="83" t="s">
        <v>1178</v>
      </c>
      <c r="Y321" s="79"/>
      <c r="Z321" s="79"/>
      <c r="AA321" s="85" t="s">
        <v>1398</v>
      </c>
      <c r="AB321" s="79"/>
      <c r="AC321" s="79" t="b">
        <v>0</v>
      </c>
      <c r="AD321" s="79">
        <v>0</v>
      </c>
      <c r="AE321" s="85" t="s">
        <v>1477</v>
      </c>
      <c r="AF321" s="79" t="b">
        <v>0</v>
      </c>
      <c r="AG321" s="79" t="s">
        <v>1508</v>
      </c>
      <c r="AH321" s="79"/>
      <c r="AI321" s="85" t="s">
        <v>1477</v>
      </c>
      <c r="AJ321" s="79" t="b">
        <v>0</v>
      </c>
      <c r="AK321" s="79">
        <v>13</v>
      </c>
      <c r="AL321" s="85" t="s">
        <v>1424</v>
      </c>
      <c r="AM321" s="79" t="s">
        <v>1534</v>
      </c>
      <c r="AN321" s="79" t="b">
        <v>0</v>
      </c>
      <c r="AO321" s="85" t="s">
        <v>1424</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v>2</v>
      </c>
      <c r="BE321" s="49">
        <v>7.407407407407407</v>
      </c>
      <c r="BF321" s="48">
        <v>0</v>
      </c>
      <c r="BG321" s="49">
        <v>0</v>
      </c>
      <c r="BH321" s="48">
        <v>0</v>
      </c>
      <c r="BI321" s="49">
        <v>0</v>
      </c>
      <c r="BJ321" s="48">
        <v>25</v>
      </c>
      <c r="BK321" s="49">
        <v>92.5925925925926</v>
      </c>
      <c r="BL321" s="48">
        <v>27</v>
      </c>
    </row>
    <row r="322" spans="1:64" ht="15">
      <c r="A322" s="64" t="s">
        <v>353</v>
      </c>
      <c r="B322" s="64" t="s">
        <v>323</v>
      </c>
      <c r="C322" s="65" t="s">
        <v>4954</v>
      </c>
      <c r="D322" s="66">
        <v>3</v>
      </c>
      <c r="E322" s="67" t="s">
        <v>132</v>
      </c>
      <c r="F322" s="68">
        <v>35</v>
      </c>
      <c r="G322" s="65"/>
      <c r="H322" s="69"/>
      <c r="I322" s="70"/>
      <c r="J322" s="70"/>
      <c r="K322" s="34" t="s">
        <v>65</v>
      </c>
      <c r="L322" s="77">
        <v>322</v>
      </c>
      <c r="M322" s="77"/>
      <c r="N322" s="72"/>
      <c r="O322" s="79" t="s">
        <v>492</v>
      </c>
      <c r="P322" s="81">
        <v>43543.7497337963</v>
      </c>
      <c r="Q322" s="79" t="s">
        <v>616</v>
      </c>
      <c r="R322" s="79"/>
      <c r="S322" s="79"/>
      <c r="T322" s="79"/>
      <c r="U322" s="79"/>
      <c r="V322" s="83" t="s">
        <v>989</v>
      </c>
      <c r="W322" s="81">
        <v>43543.7497337963</v>
      </c>
      <c r="X322" s="83" t="s">
        <v>1179</v>
      </c>
      <c r="Y322" s="79"/>
      <c r="Z322" s="79"/>
      <c r="AA322" s="85" t="s">
        <v>1399</v>
      </c>
      <c r="AB322" s="79"/>
      <c r="AC322" s="79" t="b">
        <v>0</v>
      </c>
      <c r="AD322" s="79">
        <v>0</v>
      </c>
      <c r="AE322" s="85" t="s">
        <v>1477</v>
      </c>
      <c r="AF322" s="79" t="b">
        <v>0</v>
      </c>
      <c r="AG322" s="79" t="s">
        <v>1508</v>
      </c>
      <c r="AH322" s="79"/>
      <c r="AI322" s="85" t="s">
        <v>1477</v>
      </c>
      <c r="AJ322" s="79" t="b">
        <v>0</v>
      </c>
      <c r="AK322" s="79">
        <v>13</v>
      </c>
      <c r="AL322" s="85" t="s">
        <v>1424</v>
      </c>
      <c r="AM322" s="79" t="s">
        <v>1534</v>
      </c>
      <c r="AN322" s="79" t="b">
        <v>0</v>
      </c>
      <c r="AO322" s="85" t="s">
        <v>1424</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2</v>
      </c>
      <c r="BE322" s="49">
        <v>7.407407407407407</v>
      </c>
      <c r="BF322" s="48">
        <v>0</v>
      </c>
      <c r="BG322" s="49">
        <v>0</v>
      </c>
      <c r="BH322" s="48">
        <v>0</v>
      </c>
      <c r="BI322" s="49">
        <v>0</v>
      </c>
      <c r="BJ322" s="48">
        <v>25</v>
      </c>
      <c r="BK322" s="49">
        <v>92.5925925925926</v>
      </c>
      <c r="BL322" s="48">
        <v>27</v>
      </c>
    </row>
    <row r="323" spans="1:64" ht="15">
      <c r="A323" s="64" t="s">
        <v>354</v>
      </c>
      <c r="B323" s="64" t="s">
        <v>255</v>
      </c>
      <c r="C323" s="65" t="s">
        <v>4954</v>
      </c>
      <c r="D323" s="66">
        <v>3</v>
      </c>
      <c r="E323" s="67" t="s">
        <v>132</v>
      </c>
      <c r="F323" s="68">
        <v>35</v>
      </c>
      <c r="G323" s="65"/>
      <c r="H323" s="69"/>
      <c r="I323" s="70"/>
      <c r="J323" s="70"/>
      <c r="K323" s="34" t="s">
        <v>65</v>
      </c>
      <c r="L323" s="77">
        <v>323</v>
      </c>
      <c r="M323" s="77"/>
      <c r="N323" s="72"/>
      <c r="O323" s="79" t="s">
        <v>492</v>
      </c>
      <c r="P323" s="81">
        <v>43543.546944444446</v>
      </c>
      <c r="Q323" s="79" t="s">
        <v>635</v>
      </c>
      <c r="R323" s="79"/>
      <c r="S323" s="79"/>
      <c r="T323" s="79" t="s">
        <v>813</v>
      </c>
      <c r="U323" s="83" t="s">
        <v>879</v>
      </c>
      <c r="V323" s="83" t="s">
        <v>879</v>
      </c>
      <c r="W323" s="81">
        <v>43543.546944444446</v>
      </c>
      <c r="X323" s="83" t="s">
        <v>1180</v>
      </c>
      <c r="Y323" s="79"/>
      <c r="Z323" s="79"/>
      <c r="AA323" s="85" t="s">
        <v>1400</v>
      </c>
      <c r="AB323" s="79"/>
      <c r="AC323" s="79" t="b">
        <v>0</v>
      </c>
      <c r="AD323" s="79">
        <v>1</v>
      </c>
      <c r="AE323" s="85" t="s">
        <v>1477</v>
      </c>
      <c r="AF323" s="79" t="b">
        <v>0</v>
      </c>
      <c r="AG323" s="79" t="s">
        <v>1508</v>
      </c>
      <c r="AH323" s="79"/>
      <c r="AI323" s="85" t="s">
        <v>1477</v>
      </c>
      <c r="AJ323" s="79" t="b">
        <v>0</v>
      </c>
      <c r="AK323" s="79">
        <v>0</v>
      </c>
      <c r="AL323" s="85" t="s">
        <v>1477</v>
      </c>
      <c r="AM323" s="79" t="s">
        <v>1534</v>
      </c>
      <c r="AN323" s="79" t="b">
        <v>0</v>
      </c>
      <c r="AO323" s="85" t="s">
        <v>1400</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5</v>
      </c>
      <c r="BC323" s="78" t="str">
        <f>REPLACE(INDEX(GroupVertices[Group],MATCH(Edges[[#This Row],[Vertex 2]],GroupVertices[Vertex],0)),1,1,"")</f>
        <v>5</v>
      </c>
      <c r="BD323" s="48">
        <v>3</v>
      </c>
      <c r="BE323" s="49">
        <v>8.823529411764707</v>
      </c>
      <c r="BF323" s="48">
        <v>1</v>
      </c>
      <c r="BG323" s="49">
        <v>2.9411764705882355</v>
      </c>
      <c r="BH323" s="48">
        <v>0</v>
      </c>
      <c r="BI323" s="49">
        <v>0</v>
      </c>
      <c r="BJ323" s="48">
        <v>30</v>
      </c>
      <c r="BK323" s="49">
        <v>88.23529411764706</v>
      </c>
      <c r="BL323" s="48">
        <v>34</v>
      </c>
    </row>
    <row r="324" spans="1:64" ht="15">
      <c r="A324" s="64" t="s">
        <v>355</v>
      </c>
      <c r="B324" s="64" t="s">
        <v>255</v>
      </c>
      <c r="C324" s="65" t="s">
        <v>4954</v>
      </c>
      <c r="D324" s="66">
        <v>3</v>
      </c>
      <c r="E324" s="67" t="s">
        <v>132</v>
      </c>
      <c r="F324" s="68">
        <v>35</v>
      </c>
      <c r="G324" s="65"/>
      <c r="H324" s="69"/>
      <c r="I324" s="70"/>
      <c r="J324" s="70"/>
      <c r="K324" s="34" t="s">
        <v>65</v>
      </c>
      <c r="L324" s="77">
        <v>324</v>
      </c>
      <c r="M324" s="77"/>
      <c r="N324" s="72"/>
      <c r="O324" s="79" t="s">
        <v>492</v>
      </c>
      <c r="P324" s="81">
        <v>43543.77457175926</v>
      </c>
      <c r="Q324" s="79" t="s">
        <v>636</v>
      </c>
      <c r="R324" s="79"/>
      <c r="S324" s="79"/>
      <c r="T324" s="79" t="s">
        <v>814</v>
      </c>
      <c r="U324" s="79"/>
      <c r="V324" s="83" t="s">
        <v>990</v>
      </c>
      <c r="W324" s="81">
        <v>43543.77457175926</v>
      </c>
      <c r="X324" s="83" t="s">
        <v>1181</v>
      </c>
      <c r="Y324" s="79"/>
      <c r="Z324" s="79"/>
      <c r="AA324" s="85" t="s">
        <v>1401</v>
      </c>
      <c r="AB324" s="79"/>
      <c r="AC324" s="79" t="b">
        <v>0</v>
      </c>
      <c r="AD324" s="79">
        <v>0</v>
      </c>
      <c r="AE324" s="85" t="s">
        <v>1477</v>
      </c>
      <c r="AF324" s="79" t="b">
        <v>0</v>
      </c>
      <c r="AG324" s="79" t="s">
        <v>1508</v>
      </c>
      <c r="AH324" s="79"/>
      <c r="AI324" s="85" t="s">
        <v>1477</v>
      </c>
      <c r="AJ324" s="79" t="b">
        <v>0</v>
      </c>
      <c r="AK324" s="79">
        <v>1</v>
      </c>
      <c r="AL324" s="85" t="s">
        <v>1400</v>
      </c>
      <c r="AM324" s="79" t="s">
        <v>1536</v>
      </c>
      <c r="AN324" s="79" t="b">
        <v>0</v>
      </c>
      <c r="AO324" s="85" t="s">
        <v>1400</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5</v>
      </c>
      <c r="BC324" s="78" t="str">
        <f>REPLACE(INDEX(GroupVertices[Group],MATCH(Edges[[#This Row],[Vertex 2]],GroupVertices[Vertex],0)),1,1,"")</f>
        <v>5</v>
      </c>
      <c r="BD324" s="48"/>
      <c r="BE324" s="49"/>
      <c r="BF324" s="48"/>
      <c r="BG324" s="49"/>
      <c r="BH324" s="48"/>
      <c r="BI324" s="49"/>
      <c r="BJ324" s="48"/>
      <c r="BK324" s="49"/>
      <c r="BL324" s="48"/>
    </row>
    <row r="325" spans="1:64" ht="15">
      <c r="A325" s="64" t="s">
        <v>355</v>
      </c>
      <c r="B325" s="64" t="s">
        <v>354</v>
      </c>
      <c r="C325" s="65" t="s">
        <v>4954</v>
      </c>
      <c r="D325" s="66">
        <v>3</v>
      </c>
      <c r="E325" s="67" t="s">
        <v>132</v>
      </c>
      <c r="F325" s="68">
        <v>35</v>
      </c>
      <c r="G325" s="65"/>
      <c r="H325" s="69"/>
      <c r="I325" s="70"/>
      <c r="J325" s="70"/>
      <c r="K325" s="34" t="s">
        <v>65</v>
      </c>
      <c r="L325" s="77">
        <v>325</v>
      </c>
      <c r="M325" s="77"/>
      <c r="N325" s="72"/>
      <c r="O325" s="79" t="s">
        <v>492</v>
      </c>
      <c r="P325" s="81">
        <v>43543.77457175926</v>
      </c>
      <c r="Q325" s="79" t="s">
        <v>636</v>
      </c>
      <c r="R325" s="79"/>
      <c r="S325" s="79"/>
      <c r="T325" s="79" t="s">
        <v>814</v>
      </c>
      <c r="U325" s="79"/>
      <c r="V325" s="83" t="s">
        <v>990</v>
      </c>
      <c r="W325" s="81">
        <v>43543.77457175926</v>
      </c>
      <c r="X325" s="83" t="s">
        <v>1181</v>
      </c>
      <c r="Y325" s="79"/>
      <c r="Z325" s="79"/>
      <c r="AA325" s="85" t="s">
        <v>1401</v>
      </c>
      <c r="AB325" s="79"/>
      <c r="AC325" s="79" t="b">
        <v>0</v>
      </c>
      <c r="AD325" s="79">
        <v>0</v>
      </c>
      <c r="AE325" s="85" t="s">
        <v>1477</v>
      </c>
      <c r="AF325" s="79" t="b">
        <v>0</v>
      </c>
      <c r="AG325" s="79" t="s">
        <v>1508</v>
      </c>
      <c r="AH325" s="79"/>
      <c r="AI325" s="85" t="s">
        <v>1477</v>
      </c>
      <c r="AJ325" s="79" t="b">
        <v>0</v>
      </c>
      <c r="AK325" s="79">
        <v>1</v>
      </c>
      <c r="AL325" s="85" t="s">
        <v>1400</v>
      </c>
      <c r="AM325" s="79" t="s">
        <v>1536</v>
      </c>
      <c r="AN325" s="79" t="b">
        <v>0</v>
      </c>
      <c r="AO325" s="85" t="s">
        <v>1400</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5</v>
      </c>
      <c r="BC325" s="78" t="str">
        <f>REPLACE(INDEX(GroupVertices[Group],MATCH(Edges[[#This Row],[Vertex 2]],GroupVertices[Vertex],0)),1,1,"")</f>
        <v>5</v>
      </c>
      <c r="BD325" s="48">
        <v>2</v>
      </c>
      <c r="BE325" s="49">
        <v>9.090909090909092</v>
      </c>
      <c r="BF325" s="48">
        <v>0</v>
      </c>
      <c r="BG325" s="49">
        <v>0</v>
      </c>
      <c r="BH325" s="48">
        <v>0</v>
      </c>
      <c r="BI325" s="49">
        <v>0</v>
      </c>
      <c r="BJ325" s="48">
        <v>20</v>
      </c>
      <c r="BK325" s="49">
        <v>90.9090909090909</v>
      </c>
      <c r="BL325" s="48">
        <v>22</v>
      </c>
    </row>
    <row r="326" spans="1:64" ht="15">
      <c r="A326" s="64" t="s">
        <v>356</v>
      </c>
      <c r="B326" s="64" t="s">
        <v>356</v>
      </c>
      <c r="C326" s="65" t="s">
        <v>4954</v>
      </c>
      <c r="D326" s="66">
        <v>3</v>
      </c>
      <c r="E326" s="67" t="s">
        <v>132</v>
      </c>
      <c r="F326" s="68">
        <v>35</v>
      </c>
      <c r="G326" s="65"/>
      <c r="H326" s="69"/>
      <c r="I326" s="70"/>
      <c r="J326" s="70"/>
      <c r="K326" s="34" t="s">
        <v>65</v>
      </c>
      <c r="L326" s="77">
        <v>326</v>
      </c>
      <c r="M326" s="77"/>
      <c r="N326" s="72"/>
      <c r="O326" s="79" t="s">
        <v>176</v>
      </c>
      <c r="P326" s="81">
        <v>43543.78438657407</v>
      </c>
      <c r="Q326" s="79" t="s">
        <v>637</v>
      </c>
      <c r="R326" s="83" t="s">
        <v>702</v>
      </c>
      <c r="S326" s="79" t="s">
        <v>729</v>
      </c>
      <c r="T326" s="79" t="s">
        <v>815</v>
      </c>
      <c r="U326" s="79"/>
      <c r="V326" s="83" t="s">
        <v>991</v>
      </c>
      <c r="W326" s="81">
        <v>43543.78438657407</v>
      </c>
      <c r="X326" s="83" t="s">
        <v>1182</v>
      </c>
      <c r="Y326" s="79"/>
      <c r="Z326" s="79"/>
      <c r="AA326" s="85" t="s">
        <v>1402</v>
      </c>
      <c r="AB326" s="79"/>
      <c r="AC326" s="79" t="b">
        <v>0</v>
      </c>
      <c r="AD326" s="79">
        <v>0</v>
      </c>
      <c r="AE326" s="85" t="s">
        <v>1477</v>
      </c>
      <c r="AF326" s="79" t="b">
        <v>0</v>
      </c>
      <c r="AG326" s="79" t="s">
        <v>1511</v>
      </c>
      <c r="AH326" s="79"/>
      <c r="AI326" s="85" t="s">
        <v>1477</v>
      </c>
      <c r="AJ326" s="79" t="b">
        <v>0</v>
      </c>
      <c r="AK326" s="79">
        <v>0</v>
      </c>
      <c r="AL326" s="85" t="s">
        <v>1477</v>
      </c>
      <c r="AM326" s="79" t="s">
        <v>1536</v>
      </c>
      <c r="AN326" s="79" t="b">
        <v>0</v>
      </c>
      <c r="AO326" s="85" t="s">
        <v>1402</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2</v>
      </c>
      <c r="BD326" s="48">
        <v>0</v>
      </c>
      <c r="BE326" s="49">
        <v>0</v>
      </c>
      <c r="BF326" s="48">
        <v>0</v>
      </c>
      <c r="BG326" s="49">
        <v>0</v>
      </c>
      <c r="BH326" s="48">
        <v>0</v>
      </c>
      <c r="BI326" s="49">
        <v>0</v>
      </c>
      <c r="BJ326" s="48">
        <v>7</v>
      </c>
      <c r="BK326" s="49">
        <v>100</v>
      </c>
      <c r="BL326" s="48">
        <v>7</v>
      </c>
    </row>
    <row r="327" spans="1:64" ht="15">
      <c r="A327" s="64" t="s">
        <v>357</v>
      </c>
      <c r="B327" s="64" t="s">
        <v>485</v>
      </c>
      <c r="C327" s="65" t="s">
        <v>4954</v>
      </c>
      <c r="D327" s="66">
        <v>3</v>
      </c>
      <c r="E327" s="67" t="s">
        <v>132</v>
      </c>
      <c r="F327" s="68">
        <v>35</v>
      </c>
      <c r="G327" s="65"/>
      <c r="H327" s="69"/>
      <c r="I327" s="70"/>
      <c r="J327" s="70"/>
      <c r="K327" s="34" t="s">
        <v>65</v>
      </c>
      <c r="L327" s="77">
        <v>327</v>
      </c>
      <c r="M327" s="77"/>
      <c r="N327" s="72"/>
      <c r="O327" s="79" t="s">
        <v>492</v>
      </c>
      <c r="P327" s="81">
        <v>43533.41232638889</v>
      </c>
      <c r="Q327" s="79" t="s">
        <v>638</v>
      </c>
      <c r="R327" s="83" t="s">
        <v>703</v>
      </c>
      <c r="S327" s="79" t="s">
        <v>718</v>
      </c>
      <c r="T327" s="79" t="s">
        <v>816</v>
      </c>
      <c r="U327" s="79"/>
      <c r="V327" s="83" t="s">
        <v>992</v>
      </c>
      <c r="W327" s="81">
        <v>43533.41232638889</v>
      </c>
      <c r="X327" s="83" t="s">
        <v>1183</v>
      </c>
      <c r="Y327" s="79"/>
      <c r="Z327" s="79"/>
      <c r="AA327" s="85" t="s">
        <v>1403</v>
      </c>
      <c r="AB327" s="79"/>
      <c r="AC327" s="79" t="b">
        <v>0</v>
      </c>
      <c r="AD327" s="79">
        <v>1</v>
      </c>
      <c r="AE327" s="85" t="s">
        <v>1477</v>
      </c>
      <c r="AF327" s="79" t="b">
        <v>1</v>
      </c>
      <c r="AG327" s="79" t="s">
        <v>1512</v>
      </c>
      <c r="AH327" s="79"/>
      <c r="AI327" s="85" t="s">
        <v>1531</v>
      </c>
      <c r="AJ327" s="79" t="b">
        <v>0</v>
      </c>
      <c r="AK327" s="79">
        <v>0</v>
      </c>
      <c r="AL327" s="85" t="s">
        <v>1477</v>
      </c>
      <c r="AM327" s="79" t="s">
        <v>1536</v>
      </c>
      <c r="AN327" s="79" t="b">
        <v>0</v>
      </c>
      <c r="AO327" s="85" t="s">
        <v>1403</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12</v>
      </c>
      <c r="BC327" s="78" t="str">
        <f>REPLACE(INDEX(GroupVertices[Group],MATCH(Edges[[#This Row],[Vertex 2]],GroupVertices[Vertex],0)),1,1,"")</f>
        <v>12</v>
      </c>
      <c r="BD327" s="48">
        <v>0</v>
      </c>
      <c r="BE327" s="49">
        <v>0</v>
      </c>
      <c r="BF327" s="48">
        <v>0</v>
      </c>
      <c r="BG327" s="49">
        <v>0</v>
      </c>
      <c r="BH327" s="48">
        <v>0</v>
      </c>
      <c r="BI327" s="49">
        <v>0</v>
      </c>
      <c r="BJ327" s="48">
        <v>36</v>
      </c>
      <c r="BK327" s="49">
        <v>100</v>
      </c>
      <c r="BL327" s="48">
        <v>36</v>
      </c>
    </row>
    <row r="328" spans="1:64" ht="15">
      <c r="A328" s="64" t="s">
        <v>357</v>
      </c>
      <c r="B328" s="64" t="s">
        <v>486</v>
      </c>
      <c r="C328" s="65" t="s">
        <v>4954</v>
      </c>
      <c r="D328" s="66">
        <v>3</v>
      </c>
      <c r="E328" s="67" t="s">
        <v>132</v>
      </c>
      <c r="F328" s="68">
        <v>35</v>
      </c>
      <c r="G328" s="65"/>
      <c r="H328" s="69"/>
      <c r="I328" s="70"/>
      <c r="J328" s="70"/>
      <c r="K328" s="34" t="s">
        <v>65</v>
      </c>
      <c r="L328" s="77">
        <v>328</v>
      </c>
      <c r="M328" s="77"/>
      <c r="N328" s="72"/>
      <c r="O328" s="79" t="s">
        <v>492</v>
      </c>
      <c r="P328" s="81">
        <v>43543.8234375</v>
      </c>
      <c r="Q328" s="79" t="s">
        <v>639</v>
      </c>
      <c r="R328" s="83" t="s">
        <v>704</v>
      </c>
      <c r="S328" s="79" t="s">
        <v>732</v>
      </c>
      <c r="T328" s="79" t="s">
        <v>816</v>
      </c>
      <c r="U328" s="79"/>
      <c r="V328" s="83" t="s">
        <v>992</v>
      </c>
      <c r="W328" s="81">
        <v>43543.8234375</v>
      </c>
      <c r="X328" s="83" t="s">
        <v>1184</v>
      </c>
      <c r="Y328" s="79"/>
      <c r="Z328" s="79"/>
      <c r="AA328" s="85" t="s">
        <v>1404</v>
      </c>
      <c r="AB328" s="79"/>
      <c r="AC328" s="79" t="b">
        <v>0</v>
      </c>
      <c r="AD328" s="79">
        <v>4</v>
      </c>
      <c r="AE328" s="85" t="s">
        <v>1477</v>
      </c>
      <c r="AF328" s="79" t="b">
        <v>0</v>
      </c>
      <c r="AG328" s="79" t="s">
        <v>1512</v>
      </c>
      <c r="AH328" s="79"/>
      <c r="AI328" s="85" t="s">
        <v>1477</v>
      </c>
      <c r="AJ328" s="79" t="b">
        <v>0</v>
      </c>
      <c r="AK328" s="79">
        <v>1</v>
      </c>
      <c r="AL328" s="85" t="s">
        <v>1477</v>
      </c>
      <c r="AM328" s="79" t="s">
        <v>1536</v>
      </c>
      <c r="AN328" s="79" t="b">
        <v>0</v>
      </c>
      <c r="AO328" s="85" t="s">
        <v>1404</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12</v>
      </c>
      <c r="BC328" s="78" t="str">
        <f>REPLACE(INDEX(GroupVertices[Group],MATCH(Edges[[#This Row],[Vertex 2]],GroupVertices[Vertex],0)),1,1,"")</f>
        <v>12</v>
      </c>
      <c r="BD328" s="48">
        <v>0</v>
      </c>
      <c r="BE328" s="49">
        <v>0</v>
      </c>
      <c r="BF328" s="48">
        <v>0</v>
      </c>
      <c r="BG328" s="49">
        <v>0</v>
      </c>
      <c r="BH328" s="48">
        <v>0</v>
      </c>
      <c r="BI328" s="49">
        <v>0</v>
      </c>
      <c r="BJ328" s="48">
        <v>17</v>
      </c>
      <c r="BK328" s="49">
        <v>100</v>
      </c>
      <c r="BL328" s="48">
        <v>17</v>
      </c>
    </row>
    <row r="329" spans="1:64" ht="15">
      <c r="A329" s="64" t="s">
        <v>358</v>
      </c>
      <c r="B329" s="64" t="s">
        <v>486</v>
      </c>
      <c r="C329" s="65" t="s">
        <v>4954</v>
      </c>
      <c r="D329" s="66">
        <v>3</v>
      </c>
      <c r="E329" s="67" t="s">
        <v>132</v>
      </c>
      <c r="F329" s="68">
        <v>35</v>
      </c>
      <c r="G329" s="65"/>
      <c r="H329" s="69"/>
      <c r="I329" s="70"/>
      <c r="J329" s="70"/>
      <c r="K329" s="34" t="s">
        <v>65</v>
      </c>
      <c r="L329" s="77">
        <v>329</v>
      </c>
      <c r="M329" s="77"/>
      <c r="N329" s="72"/>
      <c r="O329" s="79" t="s">
        <v>492</v>
      </c>
      <c r="P329" s="81">
        <v>43543.8434837963</v>
      </c>
      <c r="Q329" s="79" t="s">
        <v>640</v>
      </c>
      <c r="R329" s="79"/>
      <c r="S329" s="79"/>
      <c r="T329" s="79" t="s">
        <v>816</v>
      </c>
      <c r="U329" s="79"/>
      <c r="V329" s="83" t="s">
        <v>993</v>
      </c>
      <c r="W329" s="81">
        <v>43543.8434837963</v>
      </c>
      <c r="X329" s="83" t="s">
        <v>1185</v>
      </c>
      <c r="Y329" s="79"/>
      <c r="Z329" s="79"/>
      <c r="AA329" s="85" t="s">
        <v>1405</v>
      </c>
      <c r="AB329" s="79"/>
      <c r="AC329" s="79" t="b">
        <v>0</v>
      </c>
      <c r="AD329" s="79">
        <v>0</v>
      </c>
      <c r="AE329" s="85" t="s">
        <v>1477</v>
      </c>
      <c r="AF329" s="79" t="b">
        <v>0</v>
      </c>
      <c r="AG329" s="79" t="s">
        <v>1512</v>
      </c>
      <c r="AH329" s="79"/>
      <c r="AI329" s="85" t="s">
        <v>1477</v>
      </c>
      <c r="AJ329" s="79" t="b">
        <v>0</v>
      </c>
      <c r="AK329" s="79">
        <v>1</v>
      </c>
      <c r="AL329" s="85" t="s">
        <v>1404</v>
      </c>
      <c r="AM329" s="79" t="s">
        <v>1534</v>
      </c>
      <c r="AN329" s="79" t="b">
        <v>0</v>
      </c>
      <c r="AO329" s="85" t="s">
        <v>1404</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12</v>
      </c>
      <c r="BC329" s="78" t="str">
        <f>REPLACE(INDEX(GroupVertices[Group],MATCH(Edges[[#This Row],[Vertex 2]],GroupVertices[Vertex],0)),1,1,"")</f>
        <v>12</v>
      </c>
      <c r="BD329" s="48"/>
      <c r="BE329" s="49"/>
      <c r="BF329" s="48"/>
      <c r="BG329" s="49"/>
      <c r="BH329" s="48"/>
      <c r="BI329" s="49"/>
      <c r="BJ329" s="48"/>
      <c r="BK329" s="49"/>
      <c r="BL329" s="48"/>
    </row>
    <row r="330" spans="1:64" ht="15">
      <c r="A330" s="64" t="s">
        <v>358</v>
      </c>
      <c r="B330" s="64" t="s">
        <v>357</v>
      </c>
      <c r="C330" s="65" t="s">
        <v>4954</v>
      </c>
      <c r="D330" s="66">
        <v>3</v>
      </c>
      <c r="E330" s="67" t="s">
        <v>132</v>
      </c>
      <c r="F330" s="68">
        <v>35</v>
      </c>
      <c r="G330" s="65"/>
      <c r="H330" s="69"/>
      <c r="I330" s="70"/>
      <c r="J330" s="70"/>
      <c r="K330" s="34" t="s">
        <v>65</v>
      </c>
      <c r="L330" s="77">
        <v>330</v>
      </c>
      <c r="M330" s="77"/>
      <c r="N330" s="72"/>
      <c r="O330" s="79" t="s">
        <v>492</v>
      </c>
      <c r="P330" s="81">
        <v>43543.8434837963</v>
      </c>
      <c r="Q330" s="79" t="s">
        <v>640</v>
      </c>
      <c r="R330" s="79"/>
      <c r="S330" s="79"/>
      <c r="T330" s="79" t="s">
        <v>816</v>
      </c>
      <c r="U330" s="79"/>
      <c r="V330" s="83" t="s">
        <v>993</v>
      </c>
      <c r="W330" s="81">
        <v>43543.8434837963</v>
      </c>
      <c r="X330" s="83" t="s">
        <v>1185</v>
      </c>
      <c r="Y330" s="79"/>
      <c r="Z330" s="79"/>
      <c r="AA330" s="85" t="s">
        <v>1405</v>
      </c>
      <c r="AB330" s="79"/>
      <c r="AC330" s="79" t="b">
        <v>0</v>
      </c>
      <c r="AD330" s="79">
        <v>0</v>
      </c>
      <c r="AE330" s="85" t="s">
        <v>1477</v>
      </c>
      <c r="AF330" s="79" t="b">
        <v>0</v>
      </c>
      <c r="AG330" s="79" t="s">
        <v>1512</v>
      </c>
      <c r="AH330" s="79"/>
      <c r="AI330" s="85" t="s">
        <v>1477</v>
      </c>
      <c r="AJ330" s="79" t="b">
        <v>0</v>
      </c>
      <c r="AK330" s="79">
        <v>1</v>
      </c>
      <c r="AL330" s="85" t="s">
        <v>1404</v>
      </c>
      <c r="AM330" s="79" t="s">
        <v>1534</v>
      </c>
      <c r="AN330" s="79" t="b">
        <v>0</v>
      </c>
      <c r="AO330" s="85" t="s">
        <v>1404</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12</v>
      </c>
      <c r="BC330" s="78" t="str">
        <f>REPLACE(INDEX(GroupVertices[Group],MATCH(Edges[[#This Row],[Vertex 2]],GroupVertices[Vertex],0)),1,1,"")</f>
        <v>12</v>
      </c>
      <c r="BD330" s="48">
        <v>0</v>
      </c>
      <c r="BE330" s="49">
        <v>0</v>
      </c>
      <c r="BF330" s="48">
        <v>0</v>
      </c>
      <c r="BG330" s="49">
        <v>0</v>
      </c>
      <c r="BH330" s="48">
        <v>0</v>
      </c>
      <c r="BI330" s="49">
        <v>0</v>
      </c>
      <c r="BJ330" s="48">
        <v>19</v>
      </c>
      <c r="BK330" s="49">
        <v>100</v>
      </c>
      <c r="BL330" s="48">
        <v>19</v>
      </c>
    </row>
    <row r="331" spans="1:64" ht="15">
      <c r="A331" s="64" t="s">
        <v>359</v>
      </c>
      <c r="B331" s="64" t="s">
        <v>359</v>
      </c>
      <c r="C331" s="65" t="s">
        <v>4954</v>
      </c>
      <c r="D331" s="66">
        <v>3</v>
      </c>
      <c r="E331" s="67" t="s">
        <v>132</v>
      </c>
      <c r="F331" s="68">
        <v>35</v>
      </c>
      <c r="G331" s="65"/>
      <c r="H331" s="69"/>
      <c r="I331" s="70"/>
      <c r="J331" s="70"/>
      <c r="K331" s="34" t="s">
        <v>65</v>
      </c>
      <c r="L331" s="77">
        <v>331</v>
      </c>
      <c r="M331" s="77"/>
      <c r="N331" s="72"/>
      <c r="O331" s="79" t="s">
        <v>176</v>
      </c>
      <c r="P331" s="81">
        <v>43543.88344907408</v>
      </c>
      <c r="Q331" s="79" t="s">
        <v>641</v>
      </c>
      <c r="R331" s="83" t="s">
        <v>705</v>
      </c>
      <c r="S331" s="79" t="s">
        <v>720</v>
      </c>
      <c r="T331" s="79" t="s">
        <v>817</v>
      </c>
      <c r="U331" s="79"/>
      <c r="V331" s="83" t="s">
        <v>994</v>
      </c>
      <c r="W331" s="81">
        <v>43543.88344907408</v>
      </c>
      <c r="X331" s="83" t="s">
        <v>1186</v>
      </c>
      <c r="Y331" s="79">
        <v>48.49690333</v>
      </c>
      <c r="Z331" s="79">
        <v>-123.38227077</v>
      </c>
      <c r="AA331" s="85" t="s">
        <v>1406</v>
      </c>
      <c r="AB331" s="79"/>
      <c r="AC331" s="79" t="b">
        <v>0</v>
      </c>
      <c r="AD331" s="79">
        <v>0</v>
      </c>
      <c r="AE331" s="85" t="s">
        <v>1477</v>
      </c>
      <c r="AF331" s="79" t="b">
        <v>0</v>
      </c>
      <c r="AG331" s="79" t="s">
        <v>1508</v>
      </c>
      <c r="AH331" s="79"/>
      <c r="AI331" s="85" t="s">
        <v>1477</v>
      </c>
      <c r="AJ331" s="79" t="b">
        <v>0</v>
      </c>
      <c r="AK331" s="79">
        <v>0</v>
      </c>
      <c r="AL331" s="85" t="s">
        <v>1477</v>
      </c>
      <c r="AM331" s="79" t="s">
        <v>1542</v>
      </c>
      <c r="AN331" s="79" t="b">
        <v>0</v>
      </c>
      <c r="AO331" s="85" t="s">
        <v>1406</v>
      </c>
      <c r="AP331" s="79" t="s">
        <v>176</v>
      </c>
      <c r="AQ331" s="79">
        <v>0</v>
      </c>
      <c r="AR331" s="79">
        <v>0</v>
      </c>
      <c r="AS331" s="79" t="s">
        <v>1570</v>
      </c>
      <c r="AT331" s="79" t="s">
        <v>1585</v>
      </c>
      <c r="AU331" s="79" t="s">
        <v>1597</v>
      </c>
      <c r="AV331" s="79" t="s">
        <v>1610</v>
      </c>
      <c r="AW331" s="79" t="s">
        <v>1627</v>
      </c>
      <c r="AX331" s="79" t="s">
        <v>1643</v>
      </c>
      <c r="AY331" s="79" t="s">
        <v>1649</v>
      </c>
      <c r="AZ331" s="83" t="s">
        <v>1663</v>
      </c>
      <c r="BA331">
        <v>1</v>
      </c>
      <c r="BB331" s="78" t="str">
        <f>REPLACE(INDEX(GroupVertices[Group],MATCH(Edges[[#This Row],[Vertex 1]],GroupVertices[Vertex],0)),1,1,"")</f>
        <v>2</v>
      </c>
      <c r="BC331" s="78" t="str">
        <f>REPLACE(INDEX(GroupVertices[Group],MATCH(Edges[[#This Row],[Vertex 2]],GroupVertices[Vertex],0)),1,1,"")</f>
        <v>2</v>
      </c>
      <c r="BD331" s="48">
        <v>1</v>
      </c>
      <c r="BE331" s="49">
        <v>3.225806451612903</v>
      </c>
      <c r="BF331" s="48">
        <v>0</v>
      </c>
      <c r="BG331" s="49">
        <v>0</v>
      </c>
      <c r="BH331" s="48">
        <v>0</v>
      </c>
      <c r="BI331" s="49">
        <v>0</v>
      </c>
      <c r="BJ331" s="48">
        <v>30</v>
      </c>
      <c r="BK331" s="49">
        <v>96.7741935483871</v>
      </c>
      <c r="BL331" s="48">
        <v>31</v>
      </c>
    </row>
    <row r="332" spans="1:64" ht="15">
      <c r="A332" s="64" t="s">
        <v>360</v>
      </c>
      <c r="B332" s="64" t="s">
        <v>323</v>
      </c>
      <c r="C332" s="65" t="s">
        <v>4954</v>
      </c>
      <c r="D332" s="66">
        <v>3</v>
      </c>
      <c r="E332" s="67" t="s">
        <v>132</v>
      </c>
      <c r="F332" s="68">
        <v>35</v>
      </c>
      <c r="G332" s="65"/>
      <c r="H332" s="69"/>
      <c r="I332" s="70"/>
      <c r="J332" s="70"/>
      <c r="K332" s="34" t="s">
        <v>65</v>
      </c>
      <c r="L332" s="77">
        <v>332</v>
      </c>
      <c r="M332" s="77"/>
      <c r="N332" s="72"/>
      <c r="O332" s="79" t="s">
        <v>492</v>
      </c>
      <c r="P332" s="81">
        <v>43543.905590277776</v>
      </c>
      <c r="Q332" s="79" t="s">
        <v>593</v>
      </c>
      <c r="R332" s="79"/>
      <c r="S332" s="79"/>
      <c r="T332" s="79" t="s">
        <v>757</v>
      </c>
      <c r="U332" s="79"/>
      <c r="V332" s="83" t="s">
        <v>995</v>
      </c>
      <c r="W332" s="81">
        <v>43543.905590277776</v>
      </c>
      <c r="X332" s="83" t="s">
        <v>1187</v>
      </c>
      <c r="Y332" s="79"/>
      <c r="Z332" s="79"/>
      <c r="AA332" s="85" t="s">
        <v>1407</v>
      </c>
      <c r="AB332" s="79"/>
      <c r="AC332" s="79" t="b">
        <v>0</v>
      </c>
      <c r="AD332" s="79">
        <v>0</v>
      </c>
      <c r="AE332" s="85" t="s">
        <v>1477</v>
      </c>
      <c r="AF332" s="79" t="b">
        <v>0</v>
      </c>
      <c r="AG332" s="79" t="s">
        <v>1508</v>
      </c>
      <c r="AH332" s="79"/>
      <c r="AI332" s="85" t="s">
        <v>1477</v>
      </c>
      <c r="AJ332" s="79" t="b">
        <v>0</v>
      </c>
      <c r="AK332" s="79">
        <v>6</v>
      </c>
      <c r="AL332" s="85" t="s">
        <v>1422</v>
      </c>
      <c r="AM332" s="79" t="s">
        <v>1539</v>
      </c>
      <c r="AN332" s="79" t="b">
        <v>0</v>
      </c>
      <c r="AO332" s="85" t="s">
        <v>1422</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v>0</v>
      </c>
      <c r="BE332" s="49">
        <v>0</v>
      </c>
      <c r="BF332" s="48">
        <v>3</v>
      </c>
      <c r="BG332" s="49">
        <v>13.636363636363637</v>
      </c>
      <c r="BH332" s="48">
        <v>0</v>
      </c>
      <c r="BI332" s="49">
        <v>0</v>
      </c>
      <c r="BJ332" s="48">
        <v>19</v>
      </c>
      <c r="BK332" s="49">
        <v>86.36363636363636</v>
      </c>
      <c r="BL332" s="48">
        <v>22</v>
      </c>
    </row>
    <row r="333" spans="1:64" ht="15">
      <c r="A333" s="64" t="s">
        <v>361</v>
      </c>
      <c r="B333" s="64" t="s">
        <v>323</v>
      </c>
      <c r="C333" s="65" t="s">
        <v>4954</v>
      </c>
      <c r="D333" s="66">
        <v>3</v>
      </c>
      <c r="E333" s="67" t="s">
        <v>132</v>
      </c>
      <c r="F333" s="68">
        <v>35</v>
      </c>
      <c r="G333" s="65"/>
      <c r="H333" s="69"/>
      <c r="I333" s="70"/>
      <c r="J333" s="70"/>
      <c r="K333" s="34" t="s">
        <v>65</v>
      </c>
      <c r="L333" s="77">
        <v>333</v>
      </c>
      <c r="M333" s="77"/>
      <c r="N333" s="72"/>
      <c r="O333" s="79" t="s">
        <v>492</v>
      </c>
      <c r="P333" s="81">
        <v>43544.03319444445</v>
      </c>
      <c r="Q333" s="79" t="s">
        <v>616</v>
      </c>
      <c r="R333" s="79"/>
      <c r="S333" s="79"/>
      <c r="T333" s="79"/>
      <c r="U333" s="79"/>
      <c r="V333" s="83" t="s">
        <v>996</v>
      </c>
      <c r="W333" s="81">
        <v>43544.03319444445</v>
      </c>
      <c r="X333" s="83" t="s">
        <v>1188</v>
      </c>
      <c r="Y333" s="79"/>
      <c r="Z333" s="79"/>
      <c r="AA333" s="85" t="s">
        <v>1408</v>
      </c>
      <c r="AB333" s="79"/>
      <c r="AC333" s="79" t="b">
        <v>0</v>
      </c>
      <c r="AD333" s="79">
        <v>0</v>
      </c>
      <c r="AE333" s="85" t="s">
        <v>1477</v>
      </c>
      <c r="AF333" s="79" t="b">
        <v>0</v>
      </c>
      <c r="AG333" s="79" t="s">
        <v>1508</v>
      </c>
      <c r="AH333" s="79"/>
      <c r="AI333" s="85" t="s">
        <v>1477</v>
      </c>
      <c r="AJ333" s="79" t="b">
        <v>0</v>
      </c>
      <c r="AK333" s="79">
        <v>13</v>
      </c>
      <c r="AL333" s="85" t="s">
        <v>1424</v>
      </c>
      <c r="AM333" s="79" t="s">
        <v>1533</v>
      </c>
      <c r="AN333" s="79" t="b">
        <v>0</v>
      </c>
      <c r="AO333" s="85" t="s">
        <v>1424</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2</v>
      </c>
      <c r="BE333" s="49">
        <v>7.407407407407407</v>
      </c>
      <c r="BF333" s="48">
        <v>0</v>
      </c>
      <c r="BG333" s="49">
        <v>0</v>
      </c>
      <c r="BH333" s="48">
        <v>0</v>
      </c>
      <c r="BI333" s="49">
        <v>0</v>
      </c>
      <c r="BJ333" s="48">
        <v>25</v>
      </c>
      <c r="BK333" s="49">
        <v>92.5925925925926</v>
      </c>
      <c r="BL333" s="48">
        <v>27</v>
      </c>
    </row>
    <row r="334" spans="1:64" ht="15">
      <c r="A334" s="64" t="s">
        <v>362</v>
      </c>
      <c r="B334" s="64" t="s">
        <v>362</v>
      </c>
      <c r="C334" s="65" t="s">
        <v>4954</v>
      </c>
      <c r="D334" s="66">
        <v>3</v>
      </c>
      <c r="E334" s="67" t="s">
        <v>132</v>
      </c>
      <c r="F334" s="68">
        <v>35</v>
      </c>
      <c r="G334" s="65"/>
      <c r="H334" s="69"/>
      <c r="I334" s="70"/>
      <c r="J334" s="70"/>
      <c r="K334" s="34" t="s">
        <v>65</v>
      </c>
      <c r="L334" s="77">
        <v>334</v>
      </c>
      <c r="M334" s="77"/>
      <c r="N334" s="72"/>
      <c r="O334" s="79" t="s">
        <v>176</v>
      </c>
      <c r="P334" s="81">
        <v>43544.043645833335</v>
      </c>
      <c r="Q334" s="79" t="s">
        <v>642</v>
      </c>
      <c r="R334" s="79"/>
      <c r="S334" s="79"/>
      <c r="T334" s="79" t="s">
        <v>818</v>
      </c>
      <c r="U334" s="83" t="s">
        <v>880</v>
      </c>
      <c r="V334" s="83" t="s">
        <v>880</v>
      </c>
      <c r="W334" s="81">
        <v>43544.043645833335</v>
      </c>
      <c r="X334" s="83" t="s">
        <v>1189</v>
      </c>
      <c r="Y334" s="79"/>
      <c r="Z334" s="79"/>
      <c r="AA334" s="85" t="s">
        <v>1409</v>
      </c>
      <c r="AB334" s="79"/>
      <c r="AC334" s="79" t="b">
        <v>0</v>
      </c>
      <c r="AD334" s="79">
        <v>2</v>
      </c>
      <c r="AE334" s="85" t="s">
        <v>1477</v>
      </c>
      <c r="AF334" s="79" t="b">
        <v>0</v>
      </c>
      <c r="AG334" s="79" t="s">
        <v>1508</v>
      </c>
      <c r="AH334" s="79"/>
      <c r="AI334" s="85" t="s">
        <v>1477</v>
      </c>
      <c r="AJ334" s="79" t="b">
        <v>0</v>
      </c>
      <c r="AK334" s="79">
        <v>0</v>
      </c>
      <c r="AL334" s="85" t="s">
        <v>1477</v>
      </c>
      <c r="AM334" s="79" t="s">
        <v>1533</v>
      </c>
      <c r="AN334" s="79" t="b">
        <v>0</v>
      </c>
      <c r="AO334" s="85" t="s">
        <v>1409</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2</v>
      </c>
      <c r="BD334" s="48">
        <v>0</v>
      </c>
      <c r="BE334" s="49">
        <v>0</v>
      </c>
      <c r="BF334" s="48">
        <v>1</v>
      </c>
      <c r="BG334" s="49">
        <v>16.666666666666668</v>
      </c>
      <c r="BH334" s="48">
        <v>0</v>
      </c>
      <c r="BI334" s="49">
        <v>0</v>
      </c>
      <c r="BJ334" s="48">
        <v>5</v>
      </c>
      <c r="BK334" s="49">
        <v>83.33333333333333</v>
      </c>
      <c r="BL334" s="48">
        <v>6</v>
      </c>
    </row>
    <row r="335" spans="1:64" ht="15">
      <c r="A335" s="64" t="s">
        <v>363</v>
      </c>
      <c r="B335" s="64" t="s">
        <v>323</v>
      </c>
      <c r="C335" s="65" t="s">
        <v>4954</v>
      </c>
      <c r="D335" s="66">
        <v>3</v>
      </c>
      <c r="E335" s="67" t="s">
        <v>132</v>
      </c>
      <c r="F335" s="68">
        <v>35</v>
      </c>
      <c r="G335" s="65"/>
      <c r="H335" s="69"/>
      <c r="I335" s="70"/>
      <c r="J335" s="70"/>
      <c r="K335" s="34" t="s">
        <v>65</v>
      </c>
      <c r="L335" s="77">
        <v>335</v>
      </c>
      <c r="M335" s="77"/>
      <c r="N335" s="72"/>
      <c r="O335" s="79" t="s">
        <v>492</v>
      </c>
      <c r="P335" s="81">
        <v>43544.04424768518</v>
      </c>
      <c r="Q335" s="79" t="s">
        <v>616</v>
      </c>
      <c r="R335" s="79"/>
      <c r="S335" s="79"/>
      <c r="T335" s="79"/>
      <c r="U335" s="79"/>
      <c r="V335" s="83" t="s">
        <v>997</v>
      </c>
      <c r="W335" s="81">
        <v>43544.04424768518</v>
      </c>
      <c r="X335" s="83" t="s">
        <v>1190</v>
      </c>
      <c r="Y335" s="79"/>
      <c r="Z335" s="79"/>
      <c r="AA335" s="85" t="s">
        <v>1410</v>
      </c>
      <c r="AB335" s="79"/>
      <c r="AC335" s="79" t="b">
        <v>0</v>
      </c>
      <c r="AD335" s="79">
        <v>0</v>
      </c>
      <c r="AE335" s="85" t="s">
        <v>1477</v>
      </c>
      <c r="AF335" s="79" t="b">
        <v>0</v>
      </c>
      <c r="AG335" s="79" t="s">
        <v>1508</v>
      </c>
      <c r="AH335" s="79"/>
      <c r="AI335" s="85" t="s">
        <v>1477</v>
      </c>
      <c r="AJ335" s="79" t="b">
        <v>0</v>
      </c>
      <c r="AK335" s="79">
        <v>13</v>
      </c>
      <c r="AL335" s="85" t="s">
        <v>1424</v>
      </c>
      <c r="AM335" s="79" t="s">
        <v>1533</v>
      </c>
      <c r="AN335" s="79" t="b">
        <v>0</v>
      </c>
      <c r="AO335" s="85" t="s">
        <v>1424</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2</v>
      </c>
      <c r="BE335" s="49">
        <v>7.407407407407407</v>
      </c>
      <c r="BF335" s="48">
        <v>0</v>
      </c>
      <c r="BG335" s="49">
        <v>0</v>
      </c>
      <c r="BH335" s="48">
        <v>0</v>
      </c>
      <c r="BI335" s="49">
        <v>0</v>
      </c>
      <c r="BJ335" s="48">
        <v>25</v>
      </c>
      <c r="BK335" s="49">
        <v>92.5925925925926</v>
      </c>
      <c r="BL335" s="48">
        <v>27</v>
      </c>
    </row>
    <row r="336" spans="1:64" ht="15">
      <c r="A336" s="64" t="s">
        <v>364</v>
      </c>
      <c r="B336" s="64" t="s">
        <v>487</v>
      </c>
      <c r="C336" s="65" t="s">
        <v>4954</v>
      </c>
      <c r="D336" s="66">
        <v>3</v>
      </c>
      <c r="E336" s="67" t="s">
        <v>132</v>
      </c>
      <c r="F336" s="68">
        <v>35</v>
      </c>
      <c r="G336" s="65"/>
      <c r="H336" s="69"/>
      <c r="I336" s="70"/>
      <c r="J336" s="70"/>
      <c r="K336" s="34" t="s">
        <v>65</v>
      </c>
      <c r="L336" s="77">
        <v>336</v>
      </c>
      <c r="M336" s="77"/>
      <c r="N336" s="72"/>
      <c r="O336" s="79" t="s">
        <v>493</v>
      </c>
      <c r="P336" s="81">
        <v>43544.13625</v>
      </c>
      <c r="Q336" s="79" t="s">
        <v>643</v>
      </c>
      <c r="R336" s="79"/>
      <c r="S336" s="79"/>
      <c r="T336" s="79" t="s">
        <v>736</v>
      </c>
      <c r="U336" s="79"/>
      <c r="V336" s="83" t="s">
        <v>998</v>
      </c>
      <c r="W336" s="81">
        <v>43544.13625</v>
      </c>
      <c r="X336" s="83" t="s">
        <v>1191</v>
      </c>
      <c r="Y336" s="79"/>
      <c r="Z336" s="79"/>
      <c r="AA336" s="85" t="s">
        <v>1411</v>
      </c>
      <c r="AB336" s="85" t="s">
        <v>1475</v>
      </c>
      <c r="AC336" s="79" t="b">
        <v>0</v>
      </c>
      <c r="AD336" s="79">
        <v>1</v>
      </c>
      <c r="AE336" s="85" t="s">
        <v>1506</v>
      </c>
      <c r="AF336" s="79" t="b">
        <v>0</v>
      </c>
      <c r="AG336" s="79" t="s">
        <v>1510</v>
      </c>
      <c r="AH336" s="79"/>
      <c r="AI336" s="85" t="s">
        <v>1477</v>
      </c>
      <c r="AJ336" s="79" t="b">
        <v>0</v>
      </c>
      <c r="AK336" s="79">
        <v>0</v>
      </c>
      <c r="AL336" s="85" t="s">
        <v>1477</v>
      </c>
      <c r="AM336" s="79" t="s">
        <v>1536</v>
      </c>
      <c r="AN336" s="79" t="b">
        <v>0</v>
      </c>
      <c r="AO336" s="85" t="s">
        <v>1475</v>
      </c>
      <c r="AP336" s="79" t="s">
        <v>176</v>
      </c>
      <c r="AQ336" s="79">
        <v>0</v>
      </c>
      <c r="AR336" s="79">
        <v>0</v>
      </c>
      <c r="AS336" s="79" t="s">
        <v>1571</v>
      </c>
      <c r="AT336" s="79" t="s">
        <v>1586</v>
      </c>
      <c r="AU336" s="79" t="s">
        <v>1598</v>
      </c>
      <c r="AV336" s="79" t="s">
        <v>1611</v>
      </c>
      <c r="AW336" s="79" t="s">
        <v>1628</v>
      </c>
      <c r="AX336" s="79" t="s">
        <v>1644</v>
      </c>
      <c r="AY336" s="79" t="s">
        <v>1650</v>
      </c>
      <c r="AZ336" s="83" t="s">
        <v>1664</v>
      </c>
      <c r="BA336">
        <v>1</v>
      </c>
      <c r="BB336" s="78" t="str">
        <f>REPLACE(INDEX(GroupVertices[Group],MATCH(Edges[[#This Row],[Vertex 1]],GroupVertices[Vertex],0)),1,1,"")</f>
        <v>33</v>
      </c>
      <c r="BC336" s="78" t="str">
        <f>REPLACE(INDEX(GroupVertices[Group],MATCH(Edges[[#This Row],[Vertex 2]],GroupVertices[Vertex],0)),1,1,"")</f>
        <v>33</v>
      </c>
      <c r="BD336" s="48">
        <v>0</v>
      </c>
      <c r="BE336" s="49">
        <v>0</v>
      </c>
      <c r="BF336" s="48">
        <v>0</v>
      </c>
      <c r="BG336" s="49">
        <v>0</v>
      </c>
      <c r="BH336" s="48">
        <v>0</v>
      </c>
      <c r="BI336" s="49">
        <v>0</v>
      </c>
      <c r="BJ336" s="48">
        <v>51</v>
      </c>
      <c r="BK336" s="49">
        <v>100</v>
      </c>
      <c r="BL336" s="48">
        <v>51</v>
      </c>
    </row>
    <row r="337" spans="1:64" ht="15">
      <c r="A337" s="64" t="s">
        <v>365</v>
      </c>
      <c r="B337" s="64" t="s">
        <v>365</v>
      </c>
      <c r="C337" s="65" t="s">
        <v>4955</v>
      </c>
      <c r="D337" s="66">
        <v>5.333333333333334</v>
      </c>
      <c r="E337" s="67" t="s">
        <v>136</v>
      </c>
      <c r="F337" s="68">
        <v>27.333333333333332</v>
      </c>
      <c r="G337" s="65"/>
      <c r="H337" s="69"/>
      <c r="I337" s="70"/>
      <c r="J337" s="70"/>
      <c r="K337" s="34" t="s">
        <v>65</v>
      </c>
      <c r="L337" s="77">
        <v>337</v>
      </c>
      <c r="M337" s="77"/>
      <c r="N337" s="72"/>
      <c r="O337" s="79" t="s">
        <v>176</v>
      </c>
      <c r="P337" s="81">
        <v>43539.91667824074</v>
      </c>
      <c r="Q337" s="79" t="s">
        <v>644</v>
      </c>
      <c r="R337" s="83" t="s">
        <v>706</v>
      </c>
      <c r="S337" s="79" t="s">
        <v>733</v>
      </c>
      <c r="T337" s="79" t="s">
        <v>819</v>
      </c>
      <c r="U337" s="79"/>
      <c r="V337" s="83" t="s">
        <v>999</v>
      </c>
      <c r="W337" s="81">
        <v>43539.91667824074</v>
      </c>
      <c r="X337" s="83" t="s">
        <v>1192</v>
      </c>
      <c r="Y337" s="79"/>
      <c r="Z337" s="79"/>
      <c r="AA337" s="85" t="s">
        <v>1412</v>
      </c>
      <c r="AB337" s="79"/>
      <c r="AC337" s="79" t="b">
        <v>0</v>
      </c>
      <c r="AD337" s="79">
        <v>0</v>
      </c>
      <c r="AE337" s="85" t="s">
        <v>1477</v>
      </c>
      <c r="AF337" s="79" t="b">
        <v>0</v>
      </c>
      <c r="AG337" s="79" t="s">
        <v>1508</v>
      </c>
      <c r="AH337" s="79"/>
      <c r="AI337" s="85" t="s">
        <v>1477</v>
      </c>
      <c r="AJ337" s="79" t="b">
        <v>0</v>
      </c>
      <c r="AK337" s="79">
        <v>0</v>
      </c>
      <c r="AL337" s="85" t="s">
        <v>1477</v>
      </c>
      <c r="AM337" s="79" t="s">
        <v>1553</v>
      </c>
      <c r="AN337" s="79" t="b">
        <v>0</v>
      </c>
      <c r="AO337" s="85" t="s">
        <v>1412</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2</v>
      </c>
      <c r="BC337" s="78" t="str">
        <f>REPLACE(INDEX(GroupVertices[Group],MATCH(Edges[[#This Row],[Vertex 2]],GroupVertices[Vertex],0)),1,1,"")</f>
        <v>2</v>
      </c>
      <c r="BD337" s="48">
        <v>1</v>
      </c>
      <c r="BE337" s="49">
        <v>5.882352941176471</v>
      </c>
      <c r="BF337" s="48">
        <v>2</v>
      </c>
      <c r="BG337" s="49">
        <v>11.764705882352942</v>
      </c>
      <c r="BH337" s="48">
        <v>0</v>
      </c>
      <c r="BI337" s="49">
        <v>0</v>
      </c>
      <c r="BJ337" s="48">
        <v>14</v>
      </c>
      <c r="BK337" s="49">
        <v>82.3529411764706</v>
      </c>
      <c r="BL337" s="48">
        <v>17</v>
      </c>
    </row>
    <row r="338" spans="1:64" ht="15">
      <c r="A338" s="64" t="s">
        <v>365</v>
      </c>
      <c r="B338" s="64" t="s">
        <v>365</v>
      </c>
      <c r="C338" s="65" t="s">
        <v>4955</v>
      </c>
      <c r="D338" s="66">
        <v>5.333333333333334</v>
      </c>
      <c r="E338" s="67" t="s">
        <v>136</v>
      </c>
      <c r="F338" s="68">
        <v>27.333333333333332</v>
      </c>
      <c r="G338" s="65"/>
      <c r="H338" s="69"/>
      <c r="I338" s="70"/>
      <c r="J338" s="70"/>
      <c r="K338" s="34" t="s">
        <v>65</v>
      </c>
      <c r="L338" s="77">
        <v>338</v>
      </c>
      <c r="M338" s="77"/>
      <c r="N338" s="72"/>
      <c r="O338" s="79" t="s">
        <v>176</v>
      </c>
      <c r="P338" s="81">
        <v>43544.247766203705</v>
      </c>
      <c r="Q338" s="79" t="s">
        <v>645</v>
      </c>
      <c r="R338" s="83" t="s">
        <v>707</v>
      </c>
      <c r="S338" s="79" t="s">
        <v>733</v>
      </c>
      <c r="T338" s="79" t="s">
        <v>820</v>
      </c>
      <c r="U338" s="79"/>
      <c r="V338" s="83" t="s">
        <v>999</v>
      </c>
      <c r="W338" s="81">
        <v>43544.247766203705</v>
      </c>
      <c r="X338" s="83" t="s">
        <v>1193</v>
      </c>
      <c r="Y338" s="79"/>
      <c r="Z338" s="79"/>
      <c r="AA338" s="85" t="s">
        <v>1413</v>
      </c>
      <c r="AB338" s="79"/>
      <c r="AC338" s="79" t="b">
        <v>0</v>
      </c>
      <c r="AD338" s="79">
        <v>1</v>
      </c>
      <c r="AE338" s="85" t="s">
        <v>1477</v>
      </c>
      <c r="AF338" s="79" t="b">
        <v>0</v>
      </c>
      <c r="AG338" s="79" t="s">
        <v>1508</v>
      </c>
      <c r="AH338" s="79"/>
      <c r="AI338" s="85" t="s">
        <v>1477</v>
      </c>
      <c r="AJ338" s="79" t="b">
        <v>0</v>
      </c>
      <c r="AK338" s="79">
        <v>0</v>
      </c>
      <c r="AL338" s="85" t="s">
        <v>1477</v>
      </c>
      <c r="AM338" s="79" t="s">
        <v>1553</v>
      </c>
      <c r="AN338" s="79" t="b">
        <v>0</v>
      </c>
      <c r="AO338" s="85" t="s">
        <v>1413</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2</v>
      </c>
      <c r="BC338" s="78" t="str">
        <f>REPLACE(INDEX(GroupVertices[Group],MATCH(Edges[[#This Row],[Vertex 2]],GroupVertices[Vertex],0)),1,1,"")</f>
        <v>2</v>
      </c>
      <c r="BD338" s="48">
        <v>0</v>
      </c>
      <c r="BE338" s="49">
        <v>0</v>
      </c>
      <c r="BF338" s="48">
        <v>1</v>
      </c>
      <c r="BG338" s="49">
        <v>7.6923076923076925</v>
      </c>
      <c r="BH338" s="48">
        <v>0</v>
      </c>
      <c r="BI338" s="49">
        <v>0</v>
      </c>
      <c r="BJ338" s="48">
        <v>12</v>
      </c>
      <c r="BK338" s="49">
        <v>92.3076923076923</v>
      </c>
      <c r="BL338" s="48">
        <v>13</v>
      </c>
    </row>
    <row r="339" spans="1:64" ht="15">
      <c r="A339" s="64" t="s">
        <v>366</v>
      </c>
      <c r="B339" s="64" t="s">
        <v>366</v>
      </c>
      <c r="C339" s="65" t="s">
        <v>4954</v>
      </c>
      <c r="D339" s="66">
        <v>3</v>
      </c>
      <c r="E339" s="67" t="s">
        <v>132</v>
      </c>
      <c r="F339" s="68">
        <v>35</v>
      </c>
      <c r="G339" s="65"/>
      <c r="H339" s="69"/>
      <c r="I339" s="70"/>
      <c r="J339" s="70"/>
      <c r="K339" s="34" t="s">
        <v>65</v>
      </c>
      <c r="L339" s="77">
        <v>339</v>
      </c>
      <c r="M339" s="77"/>
      <c r="N339" s="72"/>
      <c r="O339" s="79" t="s">
        <v>176</v>
      </c>
      <c r="P339" s="81">
        <v>43544.367314814815</v>
      </c>
      <c r="Q339" s="79" t="s">
        <v>646</v>
      </c>
      <c r="R339" s="83" t="s">
        <v>708</v>
      </c>
      <c r="S339" s="79" t="s">
        <v>720</v>
      </c>
      <c r="T339" s="79" t="s">
        <v>821</v>
      </c>
      <c r="U339" s="79"/>
      <c r="V339" s="83" t="s">
        <v>1000</v>
      </c>
      <c r="W339" s="81">
        <v>43544.367314814815</v>
      </c>
      <c r="X339" s="83" t="s">
        <v>1194</v>
      </c>
      <c r="Y339" s="79">
        <v>53.4793</v>
      </c>
      <c r="Z339" s="79">
        <v>-2.2463</v>
      </c>
      <c r="AA339" s="85" t="s">
        <v>1414</v>
      </c>
      <c r="AB339" s="79"/>
      <c r="AC339" s="79" t="b">
        <v>0</v>
      </c>
      <c r="AD339" s="79">
        <v>0</v>
      </c>
      <c r="AE339" s="85" t="s">
        <v>1477</v>
      </c>
      <c r="AF339" s="79" t="b">
        <v>0</v>
      </c>
      <c r="AG339" s="79" t="s">
        <v>1508</v>
      </c>
      <c r="AH339" s="79"/>
      <c r="AI339" s="85" t="s">
        <v>1477</v>
      </c>
      <c r="AJ339" s="79" t="b">
        <v>0</v>
      </c>
      <c r="AK339" s="79">
        <v>0</v>
      </c>
      <c r="AL339" s="85" t="s">
        <v>1477</v>
      </c>
      <c r="AM339" s="79" t="s">
        <v>1542</v>
      </c>
      <c r="AN339" s="79" t="b">
        <v>0</v>
      </c>
      <c r="AO339" s="85" t="s">
        <v>1414</v>
      </c>
      <c r="AP339" s="79" t="s">
        <v>176</v>
      </c>
      <c r="AQ339" s="79">
        <v>0</v>
      </c>
      <c r="AR339" s="79">
        <v>0</v>
      </c>
      <c r="AS339" s="79" t="s">
        <v>1572</v>
      </c>
      <c r="AT339" s="79" t="s">
        <v>1583</v>
      </c>
      <c r="AU339" s="79" t="s">
        <v>1595</v>
      </c>
      <c r="AV339" s="79" t="s">
        <v>1612</v>
      </c>
      <c r="AW339" s="79" t="s">
        <v>1629</v>
      </c>
      <c r="AX339" s="79" t="s">
        <v>1645</v>
      </c>
      <c r="AY339" s="79" t="s">
        <v>1649</v>
      </c>
      <c r="AZ339" s="83" t="s">
        <v>1665</v>
      </c>
      <c r="BA339">
        <v>1</v>
      </c>
      <c r="BB339" s="78" t="str">
        <f>REPLACE(INDEX(GroupVertices[Group],MATCH(Edges[[#This Row],[Vertex 1]],GroupVertices[Vertex],0)),1,1,"")</f>
        <v>2</v>
      </c>
      <c r="BC339" s="78" t="str">
        <f>REPLACE(INDEX(GroupVertices[Group],MATCH(Edges[[#This Row],[Vertex 2]],GroupVertices[Vertex],0)),1,1,"")</f>
        <v>2</v>
      </c>
      <c r="BD339" s="48">
        <v>0</v>
      </c>
      <c r="BE339" s="49">
        <v>0</v>
      </c>
      <c r="BF339" s="48">
        <v>0</v>
      </c>
      <c r="BG339" s="49">
        <v>0</v>
      </c>
      <c r="BH339" s="48">
        <v>0</v>
      </c>
      <c r="BI339" s="49">
        <v>0</v>
      </c>
      <c r="BJ339" s="48">
        <v>25</v>
      </c>
      <c r="BK339" s="49">
        <v>100</v>
      </c>
      <c r="BL339" s="48">
        <v>25</v>
      </c>
    </row>
    <row r="340" spans="1:64" ht="15">
      <c r="A340" s="64" t="s">
        <v>367</v>
      </c>
      <c r="B340" s="64" t="s">
        <v>367</v>
      </c>
      <c r="C340" s="65" t="s">
        <v>4954</v>
      </c>
      <c r="D340" s="66">
        <v>3</v>
      </c>
      <c r="E340" s="67" t="s">
        <v>132</v>
      </c>
      <c r="F340" s="68">
        <v>35</v>
      </c>
      <c r="G340" s="65"/>
      <c r="H340" s="69"/>
      <c r="I340" s="70"/>
      <c r="J340" s="70"/>
      <c r="K340" s="34" t="s">
        <v>65</v>
      </c>
      <c r="L340" s="77">
        <v>340</v>
      </c>
      <c r="M340" s="77"/>
      <c r="N340" s="72"/>
      <c r="O340" s="79" t="s">
        <v>176</v>
      </c>
      <c r="P340" s="81">
        <v>43543.64299768519</v>
      </c>
      <c r="Q340" s="79" t="s">
        <v>647</v>
      </c>
      <c r="R340" s="83" t="s">
        <v>709</v>
      </c>
      <c r="S340" s="79" t="s">
        <v>734</v>
      </c>
      <c r="T340" s="79" t="s">
        <v>822</v>
      </c>
      <c r="U340" s="79"/>
      <c r="V340" s="83" t="s">
        <v>1001</v>
      </c>
      <c r="W340" s="81">
        <v>43543.64299768519</v>
      </c>
      <c r="X340" s="83" t="s">
        <v>1195</v>
      </c>
      <c r="Y340" s="79"/>
      <c r="Z340" s="79"/>
      <c r="AA340" s="85" t="s">
        <v>1415</v>
      </c>
      <c r="AB340" s="79"/>
      <c r="AC340" s="79" t="b">
        <v>0</v>
      </c>
      <c r="AD340" s="79">
        <v>0</v>
      </c>
      <c r="AE340" s="85" t="s">
        <v>1477</v>
      </c>
      <c r="AF340" s="79" t="b">
        <v>0</v>
      </c>
      <c r="AG340" s="79" t="s">
        <v>1509</v>
      </c>
      <c r="AH340" s="79"/>
      <c r="AI340" s="85" t="s">
        <v>1477</v>
      </c>
      <c r="AJ340" s="79" t="b">
        <v>0</v>
      </c>
      <c r="AK340" s="79">
        <v>0</v>
      </c>
      <c r="AL340" s="85" t="s">
        <v>1477</v>
      </c>
      <c r="AM340" s="79" t="s">
        <v>1536</v>
      </c>
      <c r="AN340" s="79" t="b">
        <v>0</v>
      </c>
      <c r="AO340" s="85" t="s">
        <v>1415</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16</v>
      </c>
      <c r="BC340" s="78" t="str">
        <f>REPLACE(INDEX(GroupVertices[Group],MATCH(Edges[[#This Row],[Vertex 2]],GroupVertices[Vertex],0)),1,1,"")</f>
        <v>16</v>
      </c>
      <c r="BD340" s="48">
        <v>0</v>
      </c>
      <c r="BE340" s="49">
        <v>0</v>
      </c>
      <c r="BF340" s="48">
        <v>1</v>
      </c>
      <c r="BG340" s="49">
        <v>5.882352941176471</v>
      </c>
      <c r="BH340" s="48">
        <v>0</v>
      </c>
      <c r="BI340" s="49">
        <v>0</v>
      </c>
      <c r="BJ340" s="48">
        <v>16</v>
      </c>
      <c r="BK340" s="49">
        <v>94.11764705882354</v>
      </c>
      <c r="BL340" s="48">
        <v>17</v>
      </c>
    </row>
    <row r="341" spans="1:64" ht="15">
      <c r="A341" s="64" t="s">
        <v>367</v>
      </c>
      <c r="B341" s="64" t="s">
        <v>368</v>
      </c>
      <c r="C341" s="65" t="s">
        <v>4954</v>
      </c>
      <c r="D341" s="66">
        <v>3</v>
      </c>
      <c r="E341" s="67" t="s">
        <v>132</v>
      </c>
      <c r="F341" s="68">
        <v>35</v>
      </c>
      <c r="G341" s="65"/>
      <c r="H341" s="69"/>
      <c r="I341" s="70"/>
      <c r="J341" s="70"/>
      <c r="K341" s="34" t="s">
        <v>65</v>
      </c>
      <c r="L341" s="77">
        <v>341</v>
      </c>
      <c r="M341" s="77"/>
      <c r="N341" s="72"/>
      <c r="O341" s="79" t="s">
        <v>492</v>
      </c>
      <c r="P341" s="81">
        <v>43544.387511574074</v>
      </c>
      <c r="Q341" s="79" t="s">
        <v>648</v>
      </c>
      <c r="R341" s="83" t="s">
        <v>710</v>
      </c>
      <c r="S341" s="79" t="s">
        <v>735</v>
      </c>
      <c r="T341" s="79" t="s">
        <v>823</v>
      </c>
      <c r="U341" s="79"/>
      <c r="V341" s="83" t="s">
        <v>1001</v>
      </c>
      <c r="W341" s="81">
        <v>43544.387511574074</v>
      </c>
      <c r="X341" s="83" t="s">
        <v>1196</v>
      </c>
      <c r="Y341" s="79"/>
      <c r="Z341" s="79"/>
      <c r="AA341" s="85" t="s">
        <v>1416</v>
      </c>
      <c r="AB341" s="79"/>
      <c r="AC341" s="79" t="b">
        <v>0</v>
      </c>
      <c r="AD341" s="79">
        <v>0</v>
      </c>
      <c r="AE341" s="85" t="s">
        <v>1477</v>
      </c>
      <c r="AF341" s="79" t="b">
        <v>0</v>
      </c>
      <c r="AG341" s="79" t="s">
        <v>1509</v>
      </c>
      <c r="AH341" s="79"/>
      <c r="AI341" s="85" t="s">
        <v>1477</v>
      </c>
      <c r="AJ341" s="79" t="b">
        <v>0</v>
      </c>
      <c r="AK341" s="79">
        <v>2</v>
      </c>
      <c r="AL341" s="85" t="s">
        <v>1417</v>
      </c>
      <c r="AM341" s="79" t="s">
        <v>1536</v>
      </c>
      <c r="AN341" s="79" t="b">
        <v>0</v>
      </c>
      <c r="AO341" s="85" t="s">
        <v>1417</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16</v>
      </c>
      <c r="BC341" s="78" t="str">
        <f>REPLACE(INDEX(GroupVertices[Group],MATCH(Edges[[#This Row],[Vertex 2]],GroupVertices[Vertex],0)),1,1,"")</f>
        <v>16</v>
      </c>
      <c r="BD341" s="48">
        <v>0</v>
      </c>
      <c r="BE341" s="49">
        <v>0</v>
      </c>
      <c r="BF341" s="48">
        <v>1</v>
      </c>
      <c r="BG341" s="49">
        <v>7.142857142857143</v>
      </c>
      <c r="BH341" s="48">
        <v>0</v>
      </c>
      <c r="BI341" s="49">
        <v>0</v>
      </c>
      <c r="BJ341" s="48">
        <v>13</v>
      </c>
      <c r="BK341" s="49">
        <v>92.85714285714286</v>
      </c>
      <c r="BL341" s="48">
        <v>14</v>
      </c>
    </row>
    <row r="342" spans="1:64" ht="15">
      <c r="A342" s="64" t="s">
        <v>368</v>
      </c>
      <c r="B342" s="64" t="s">
        <v>368</v>
      </c>
      <c r="C342" s="65" t="s">
        <v>4954</v>
      </c>
      <c r="D342" s="66">
        <v>3</v>
      </c>
      <c r="E342" s="67" t="s">
        <v>132</v>
      </c>
      <c r="F342" s="68">
        <v>35</v>
      </c>
      <c r="G342" s="65"/>
      <c r="H342" s="69"/>
      <c r="I342" s="70"/>
      <c r="J342" s="70"/>
      <c r="K342" s="34" t="s">
        <v>65</v>
      </c>
      <c r="L342" s="77">
        <v>342</v>
      </c>
      <c r="M342" s="77"/>
      <c r="N342" s="72"/>
      <c r="O342" s="79" t="s">
        <v>176</v>
      </c>
      <c r="P342" s="81">
        <v>43544.27092592593</v>
      </c>
      <c r="Q342" s="79" t="s">
        <v>649</v>
      </c>
      <c r="R342" s="83" t="s">
        <v>710</v>
      </c>
      <c r="S342" s="79" t="s">
        <v>735</v>
      </c>
      <c r="T342" s="79" t="s">
        <v>823</v>
      </c>
      <c r="U342" s="83" t="s">
        <v>881</v>
      </c>
      <c r="V342" s="83" t="s">
        <v>881</v>
      </c>
      <c r="W342" s="81">
        <v>43544.27092592593</v>
      </c>
      <c r="X342" s="83" t="s">
        <v>1197</v>
      </c>
      <c r="Y342" s="79"/>
      <c r="Z342" s="79"/>
      <c r="AA342" s="85" t="s">
        <v>1417</v>
      </c>
      <c r="AB342" s="79"/>
      <c r="AC342" s="79" t="b">
        <v>0</v>
      </c>
      <c r="AD342" s="79">
        <v>2</v>
      </c>
      <c r="AE342" s="85" t="s">
        <v>1477</v>
      </c>
      <c r="AF342" s="79" t="b">
        <v>0</v>
      </c>
      <c r="AG342" s="79" t="s">
        <v>1509</v>
      </c>
      <c r="AH342" s="79"/>
      <c r="AI342" s="85" t="s">
        <v>1477</v>
      </c>
      <c r="AJ342" s="79" t="b">
        <v>0</v>
      </c>
      <c r="AK342" s="79">
        <v>2</v>
      </c>
      <c r="AL342" s="85" t="s">
        <v>1477</v>
      </c>
      <c r="AM342" s="79" t="s">
        <v>1554</v>
      </c>
      <c r="AN342" s="79" t="b">
        <v>0</v>
      </c>
      <c r="AO342" s="85" t="s">
        <v>1417</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16</v>
      </c>
      <c r="BC342" s="78" t="str">
        <f>REPLACE(INDEX(GroupVertices[Group],MATCH(Edges[[#This Row],[Vertex 2]],GroupVertices[Vertex],0)),1,1,"")</f>
        <v>16</v>
      </c>
      <c r="BD342" s="48">
        <v>0</v>
      </c>
      <c r="BE342" s="49">
        <v>0</v>
      </c>
      <c r="BF342" s="48">
        <v>1</v>
      </c>
      <c r="BG342" s="49">
        <v>8.333333333333334</v>
      </c>
      <c r="BH342" s="48">
        <v>0</v>
      </c>
      <c r="BI342" s="49">
        <v>0</v>
      </c>
      <c r="BJ342" s="48">
        <v>11</v>
      </c>
      <c r="BK342" s="49">
        <v>91.66666666666667</v>
      </c>
      <c r="BL342" s="48">
        <v>12</v>
      </c>
    </row>
    <row r="343" spans="1:64" ht="15">
      <c r="A343" s="64" t="s">
        <v>369</v>
      </c>
      <c r="B343" s="64" t="s">
        <v>368</v>
      </c>
      <c r="C343" s="65" t="s">
        <v>4954</v>
      </c>
      <c r="D343" s="66">
        <v>3</v>
      </c>
      <c r="E343" s="67" t="s">
        <v>132</v>
      </c>
      <c r="F343" s="68">
        <v>35</v>
      </c>
      <c r="G343" s="65"/>
      <c r="H343" s="69"/>
      <c r="I343" s="70"/>
      <c r="J343" s="70"/>
      <c r="K343" s="34" t="s">
        <v>65</v>
      </c>
      <c r="L343" s="77">
        <v>343</v>
      </c>
      <c r="M343" s="77"/>
      <c r="N343" s="72"/>
      <c r="O343" s="79" t="s">
        <v>492</v>
      </c>
      <c r="P343" s="81">
        <v>43544.39010416667</v>
      </c>
      <c r="Q343" s="79" t="s">
        <v>648</v>
      </c>
      <c r="R343" s="83" t="s">
        <v>710</v>
      </c>
      <c r="S343" s="79" t="s">
        <v>735</v>
      </c>
      <c r="T343" s="79" t="s">
        <v>823</v>
      </c>
      <c r="U343" s="79"/>
      <c r="V343" s="83" t="s">
        <v>1002</v>
      </c>
      <c r="W343" s="81">
        <v>43544.39010416667</v>
      </c>
      <c r="X343" s="83" t="s">
        <v>1198</v>
      </c>
      <c r="Y343" s="79"/>
      <c r="Z343" s="79"/>
      <c r="AA343" s="85" t="s">
        <v>1418</v>
      </c>
      <c r="AB343" s="79"/>
      <c r="AC343" s="79" t="b">
        <v>0</v>
      </c>
      <c r="AD343" s="79">
        <v>0</v>
      </c>
      <c r="AE343" s="85" t="s">
        <v>1477</v>
      </c>
      <c r="AF343" s="79" t="b">
        <v>0</v>
      </c>
      <c r="AG343" s="79" t="s">
        <v>1509</v>
      </c>
      <c r="AH343" s="79"/>
      <c r="AI343" s="85" t="s">
        <v>1477</v>
      </c>
      <c r="AJ343" s="79" t="b">
        <v>0</v>
      </c>
      <c r="AK343" s="79">
        <v>2</v>
      </c>
      <c r="AL343" s="85" t="s">
        <v>1417</v>
      </c>
      <c r="AM343" s="79" t="s">
        <v>1536</v>
      </c>
      <c r="AN343" s="79" t="b">
        <v>0</v>
      </c>
      <c r="AO343" s="85" t="s">
        <v>1417</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16</v>
      </c>
      <c r="BC343" s="78" t="str">
        <f>REPLACE(INDEX(GroupVertices[Group],MATCH(Edges[[#This Row],[Vertex 2]],GroupVertices[Vertex],0)),1,1,"")</f>
        <v>16</v>
      </c>
      <c r="BD343" s="48">
        <v>0</v>
      </c>
      <c r="BE343" s="49">
        <v>0</v>
      </c>
      <c r="BF343" s="48">
        <v>1</v>
      </c>
      <c r="BG343" s="49">
        <v>7.142857142857143</v>
      </c>
      <c r="BH343" s="48">
        <v>0</v>
      </c>
      <c r="BI343" s="49">
        <v>0</v>
      </c>
      <c r="BJ343" s="48">
        <v>13</v>
      </c>
      <c r="BK343" s="49">
        <v>92.85714285714286</v>
      </c>
      <c r="BL343" s="48">
        <v>14</v>
      </c>
    </row>
    <row r="344" spans="1:64" ht="15">
      <c r="A344" s="64" t="s">
        <v>323</v>
      </c>
      <c r="B344" s="64" t="s">
        <v>323</v>
      </c>
      <c r="C344" s="65" t="s">
        <v>4956</v>
      </c>
      <c r="D344" s="66">
        <v>10</v>
      </c>
      <c r="E344" s="67" t="s">
        <v>136</v>
      </c>
      <c r="F344" s="68">
        <v>12</v>
      </c>
      <c r="G344" s="65"/>
      <c r="H344" s="69"/>
      <c r="I344" s="70"/>
      <c r="J344" s="70"/>
      <c r="K344" s="34" t="s">
        <v>65</v>
      </c>
      <c r="L344" s="77">
        <v>344</v>
      </c>
      <c r="M344" s="77"/>
      <c r="N344" s="72"/>
      <c r="O344" s="79" t="s">
        <v>176</v>
      </c>
      <c r="P344" s="81">
        <v>43534.72115740741</v>
      </c>
      <c r="Q344" s="79" t="s">
        <v>650</v>
      </c>
      <c r="R344" s="83" t="s">
        <v>711</v>
      </c>
      <c r="S344" s="79" t="s">
        <v>718</v>
      </c>
      <c r="T344" s="79" t="s">
        <v>824</v>
      </c>
      <c r="U344" s="79"/>
      <c r="V344" s="83" t="s">
        <v>966</v>
      </c>
      <c r="W344" s="81">
        <v>43534.72115740741</v>
      </c>
      <c r="X344" s="83" t="s">
        <v>1199</v>
      </c>
      <c r="Y344" s="79"/>
      <c r="Z344" s="79"/>
      <c r="AA344" s="85" t="s">
        <v>1419</v>
      </c>
      <c r="AB344" s="79"/>
      <c r="AC344" s="79" t="b">
        <v>0</v>
      </c>
      <c r="AD344" s="79">
        <v>2</v>
      </c>
      <c r="AE344" s="85" t="s">
        <v>1477</v>
      </c>
      <c r="AF344" s="79" t="b">
        <v>1</v>
      </c>
      <c r="AG344" s="79" t="s">
        <v>1508</v>
      </c>
      <c r="AH344" s="79"/>
      <c r="AI344" s="85" t="s">
        <v>1523</v>
      </c>
      <c r="AJ344" s="79" t="b">
        <v>0</v>
      </c>
      <c r="AK344" s="79">
        <v>0</v>
      </c>
      <c r="AL344" s="85" t="s">
        <v>1477</v>
      </c>
      <c r="AM344" s="79" t="s">
        <v>1534</v>
      </c>
      <c r="AN344" s="79" t="b">
        <v>0</v>
      </c>
      <c r="AO344" s="85" t="s">
        <v>1419</v>
      </c>
      <c r="AP344" s="79" t="s">
        <v>176</v>
      </c>
      <c r="AQ344" s="79">
        <v>0</v>
      </c>
      <c r="AR344" s="79">
        <v>0</v>
      </c>
      <c r="AS344" s="79"/>
      <c r="AT344" s="79"/>
      <c r="AU344" s="79"/>
      <c r="AV344" s="79"/>
      <c r="AW344" s="79"/>
      <c r="AX344" s="79"/>
      <c r="AY344" s="79"/>
      <c r="AZ344" s="79"/>
      <c r="BA344">
        <v>6</v>
      </c>
      <c r="BB344" s="78" t="str">
        <f>REPLACE(INDEX(GroupVertices[Group],MATCH(Edges[[#This Row],[Vertex 1]],GroupVertices[Vertex],0)),1,1,"")</f>
        <v>1</v>
      </c>
      <c r="BC344" s="78" t="str">
        <f>REPLACE(INDEX(GroupVertices[Group],MATCH(Edges[[#This Row],[Vertex 2]],GroupVertices[Vertex],0)),1,1,"")</f>
        <v>1</v>
      </c>
      <c r="BD344" s="48">
        <v>0</v>
      </c>
      <c r="BE344" s="49">
        <v>0</v>
      </c>
      <c r="BF344" s="48">
        <v>3</v>
      </c>
      <c r="BG344" s="49">
        <v>13.043478260869565</v>
      </c>
      <c r="BH344" s="48">
        <v>0</v>
      </c>
      <c r="BI344" s="49">
        <v>0</v>
      </c>
      <c r="BJ344" s="48">
        <v>20</v>
      </c>
      <c r="BK344" s="49">
        <v>86.95652173913044</v>
      </c>
      <c r="BL344" s="48">
        <v>23</v>
      </c>
    </row>
    <row r="345" spans="1:64" ht="15">
      <c r="A345" s="64" t="s">
        <v>323</v>
      </c>
      <c r="B345" s="64" t="s">
        <v>323</v>
      </c>
      <c r="C345" s="65" t="s">
        <v>4956</v>
      </c>
      <c r="D345" s="66">
        <v>10</v>
      </c>
      <c r="E345" s="67" t="s">
        <v>136</v>
      </c>
      <c r="F345" s="68">
        <v>12</v>
      </c>
      <c r="G345" s="65"/>
      <c r="H345" s="69"/>
      <c r="I345" s="70"/>
      <c r="J345" s="70"/>
      <c r="K345" s="34" t="s">
        <v>65</v>
      </c>
      <c r="L345" s="77">
        <v>345</v>
      </c>
      <c r="M345" s="77"/>
      <c r="N345" s="72"/>
      <c r="O345" s="79" t="s">
        <v>176</v>
      </c>
      <c r="P345" s="81">
        <v>43534.75231481482</v>
      </c>
      <c r="Q345" s="79" t="s">
        <v>651</v>
      </c>
      <c r="R345" s="83" t="s">
        <v>712</v>
      </c>
      <c r="S345" s="79" t="s">
        <v>718</v>
      </c>
      <c r="T345" s="79" t="s">
        <v>825</v>
      </c>
      <c r="U345" s="79"/>
      <c r="V345" s="83" t="s">
        <v>966</v>
      </c>
      <c r="W345" s="81">
        <v>43534.75231481482</v>
      </c>
      <c r="X345" s="83" t="s">
        <v>1200</v>
      </c>
      <c r="Y345" s="79"/>
      <c r="Z345" s="79"/>
      <c r="AA345" s="85" t="s">
        <v>1420</v>
      </c>
      <c r="AB345" s="79"/>
      <c r="AC345" s="79" t="b">
        <v>0</v>
      </c>
      <c r="AD345" s="79">
        <v>2</v>
      </c>
      <c r="AE345" s="85" t="s">
        <v>1477</v>
      </c>
      <c r="AF345" s="79" t="b">
        <v>1</v>
      </c>
      <c r="AG345" s="79" t="s">
        <v>1508</v>
      </c>
      <c r="AH345" s="79"/>
      <c r="AI345" s="85" t="s">
        <v>1521</v>
      </c>
      <c r="AJ345" s="79" t="b">
        <v>0</v>
      </c>
      <c r="AK345" s="79">
        <v>1</v>
      </c>
      <c r="AL345" s="85" t="s">
        <v>1477</v>
      </c>
      <c r="AM345" s="79" t="s">
        <v>1534</v>
      </c>
      <c r="AN345" s="79" t="b">
        <v>0</v>
      </c>
      <c r="AO345" s="85" t="s">
        <v>1420</v>
      </c>
      <c r="AP345" s="79" t="s">
        <v>176</v>
      </c>
      <c r="AQ345" s="79">
        <v>0</v>
      </c>
      <c r="AR345" s="79">
        <v>0</v>
      </c>
      <c r="AS345" s="79"/>
      <c r="AT345" s="79"/>
      <c r="AU345" s="79"/>
      <c r="AV345" s="79"/>
      <c r="AW345" s="79"/>
      <c r="AX345" s="79"/>
      <c r="AY345" s="79"/>
      <c r="AZ345" s="79"/>
      <c r="BA345">
        <v>6</v>
      </c>
      <c r="BB345" s="78" t="str">
        <f>REPLACE(INDEX(GroupVertices[Group],MATCH(Edges[[#This Row],[Vertex 1]],GroupVertices[Vertex],0)),1,1,"")</f>
        <v>1</v>
      </c>
      <c r="BC345" s="78" t="str">
        <f>REPLACE(INDEX(GroupVertices[Group],MATCH(Edges[[#This Row],[Vertex 2]],GroupVertices[Vertex],0)),1,1,"")</f>
        <v>1</v>
      </c>
      <c r="BD345" s="48">
        <v>4</v>
      </c>
      <c r="BE345" s="49">
        <v>20</v>
      </c>
      <c r="BF345" s="48">
        <v>0</v>
      </c>
      <c r="BG345" s="49">
        <v>0</v>
      </c>
      <c r="BH345" s="48">
        <v>0</v>
      </c>
      <c r="BI345" s="49">
        <v>0</v>
      </c>
      <c r="BJ345" s="48">
        <v>16</v>
      </c>
      <c r="BK345" s="49">
        <v>80</v>
      </c>
      <c r="BL345" s="48">
        <v>20</v>
      </c>
    </row>
    <row r="346" spans="1:64" ht="15">
      <c r="A346" s="64" t="s">
        <v>323</v>
      </c>
      <c r="B346" s="64" t="s">
        <v>323</v>
      </c>
      <c r="C346" s="65" t="s">
        <v>4956</v>
      </c>
      <c r="D346" s="66">
        <v>10</v>
      </c>
      <c r="E346" s="67" t="s">
        <v>136</v>
      </c>
      <c r="F346" s="68">
        <v>12</v>
      </c>
      <c r="G346" s="65"/>
      <c r="H346" s="69"/>
      <c r="I346" s="70"/>
      <c r="J346" s="70"/>
      <c r="K346" s="34" t="s">
        <v>65</v>
      </c>
      <c r="L346" s="77">
        <v>346</v>
      </c>
      <c r="M346" s="77"/>
      <c r="N346" s="72"/>
      <c r="O346" s="79" t="s">
        <v>176</v>
      </c>
      <c r="P346" s="81">
        <v>43538.68109953704</v>
      </c>
      <c r="Q346" s="79" t="s">
        <v>652</v>
      </c>
      <c r="R346" s="83" t="s">
        <v>713</v>
      </c>
      <c r="S346" s="79" t="s">
        <v>718</v>
      </c>
      <c r="T346" s="79" t="s">
        <v>826</v>
      </c>
      <c r="U346" s="79"/>
      <c r="V346" s="83" t="s">
        <v>966</v>
      </c>
      <c r="W346" s="81">
        <v>43538.68109953704</v>
      </c>
      <c r="X346" s="83" t="s">
        <v>1201</v>
      </c>
      <c r="Y346" s="79"/>
      <c r="Z346" s="79"/>
      <c r="AA346" s="85" t="s">
        <v>1421</v>
      </c>
      <c r="AB346" s="79"/>
      <c r="AC346" s="79" t="b">
        <v>0</v>
      </c>
      <c r="AD346" s="79">
        <v>2</v>
      </c>
      <c r="AE346" s="85" t="s">
        <v>1477</v>
      </c>
      <c r="AF346" s="79" t="b">
        <v>1</v>
      </c>
      <c r="AG346" s="79" t="s">
        <v>1508</v>
      </c>
      <c r="AH346" s="79"/>
      <c r="AI346" s="85" t="s">
        <v>1532</v>
      </c>
      <c r="AJ346" s="79" t="b">
        <v>0</v>
      </c>
      <c r="AK346" s="79">
        <v>0</v>
      </c>
      <c r="AL346" s="85" t="s">
        <v>1477</v>
      </c>
      <c r="AM346" s="79" t="s">
        <v>1534</v>
      </c>
      <c r="AN346" s="79" t="b">
        <v>0</v>
      </c>
      <c r="AO346" s="85" t="s">
        <v>1421</v>
      </c>
      <c r="AP346" s="79" t="s">
        <v>176</v>
      </c>
      <c r="AQ346" s="79">
        <v>0</v>
      </c>
      <c r="AR346" s="79">
        <v>0</v>
      </c>
      <c r="AS346" s="79"/>
      <c r="AT346" s="79"/>
      <c r="AU346" s="79"/>
      <c r="AV346" s="79"/>
      <c r="AW346" s="79"/>
      <c r="AX346" s="79"/>
      <c r="AY346" s="79"/>
      <c r="AZ346" s="79"/>
      <c r="BA346">
        <v>6</v>
      </c>
      <c r="BB346" s="78" t="str">
        <f>REPLACE(INDEX(GroupVertices[Group],MATCH(Edges[[#This Row],[Vertex 1]],GroupVertices[Vertex],0)),1,1,"")</f>
        <v>1</v>
      </c>
      <c r="BC346" s="78" t="str">
        <f>REPLACE(INDEX(GroupVertices[Group],MATCH(Edges[[#This Row],[Vertex 2]],GroupVertices[Vertex],0)),1,1,"")</f>
        <v>1</v>
      </c>
      <c r="BD346" s="48">
        <v>1</v>
      </c>
      <c r="BE346" s="49">
        <v>5.2631578947368425</v>
      </c>
      <c r="BF346" s="48">
        <v>0</v>
      </c>
      <c r="BG346" s="49">
        <v>0</v>
      </c>
      <c r="BH346" s="48">
        <v>0</v>
      </c>
      <c r="BI346" s="49">
        <v>0</v>
      </c>
      <c r="BJ346" s="48">
        <v>18</v>
      </c>
      <c r="BK346" s="49">
        <v>94.73684210526316</v>
      </c>
      <c r="BL346" s="48">
        <v>19</v>
      </c>
    </row>
    <row r="347" spans="1:64" ht="15">
      <c r="A347" s="64" t="s">
        <v>323</v>
      </c>
      <c r="B347" s="64" t="s">
        <v>323</v>
      </c>
      <c r="C347" s="65" t="s">
        <v>4956</v>
      </c>
      <c r="D347" s="66">
        <v>10</v>
      </c>
      <c r="E347" s="67" t="s">
        <v>136</v>
      </c>
      <c r="F347" s="68">
        <v>12</v>
      </c>
      <c r="G347" s="65"/>
      <c r="H347" s="69"/>
      <c r="I347" s="70"/>
      <c r="J347" s="70"/>
      <c r="K347" s="34" t="s">
        <v>65</v>
      </c>
      <c r="L347" s="77">
        <v>347</v>
      </c>
      <c r="M347" s="77"/>
      <c r="N347" s="72"/>
      <c r="O347" s="79" t="s">
        <v>176</v>
      </c>
      <c r="P347" s="81">
        <v>43542.55370370371</v>
      </c>
      <c r="Q347" s="79" t="s">
        <v>653</v>
      </c>
      <c r="R347" s="79"/>
      <c r="S347" s="79"/>
      <c r="T347" s="79" t="s">
        <v>827</v>
      </c>
      <c r="U347" s="83" t="s">
        <v>882</v>
      </c>
      <c r="V347" s="83" t="s">
        <v>882</v>
      </c>
      <c r="W347" s="81">
        <v>43542.55370370371</v>
      </c>
      <c r="X347" s="83" t="s">
        <v>1202</v>
      </c>
      <c r="Y347" s="79"/>
      <c r="Z347" s="79"/>
      <c r="AA347" s="85" t="s">
        <v>1422</v>
      </c>
      <c r="AB347" s="79"/>
      <c r="AC347" s="79" t="b">
        <v>0</v>
      </c>
      <c r="AD347" s="79">
        <v>18</v>
      </c>
      <c r="AE347" s="85" t="s">
        <v>1477</v>
      </c>
      <c r="AF347" s="79" t="b">
        <v>0</v>
      </c>
      <c r="AG347" s="79" t="s">
        <v>1508</v>
      </c>
      <c r="AH347" s="79"/>
      <c r="AI347" s="85" t="s">
        <v>1477</v>
      </c>
      <c r="AJ347" s="79" t="b">
        <v>0</v>
      </c>
      <c r="AK347" s="79">
        <v>5</v>
      </c>
      <c r="AL347" s="85" t="s">
        <v>1477</v>
      </c>
      <c r="AM347" s="79" t="s">
        <v>1534</v>
      </c>
      <c r="AN347" s="79" t="b">
        <v>0</v>
      </c>
      <c r="AO347" s="85" t="s">
        <v>1422</v>
      </c>
      <c r="AP347" s="79" t="s">
        <v>176</v>
      </c>
      <c r="AQ347" s="79">
        <v>0</v>
      </c>
      <c r="AR347" s="79">
        <v>0</v>
      </c>
      <c r="AS347" s="79"/>
      <c r="AT347" s="79"/>
      <c r="AU347" s="79"/>
      <c r="AV347" s="79"/>
      <c r="AW347" s="79"/>
      <c r="AX347" s="79"/>
      <c r="AY347" s="79"/>
      <c r="AZ347" s="79"/>
      <c r="BA347">
        <v>6</v>
      </c>
      <c r="BB347" s="78" t="str">
        <f>REPLACE(INDEX(GroupVertices[Group],MATCH(Edges[[#This Row],[Vertex 1]],GroupVertices[Vertex],0)),1,1,"")</f>
        <v>1</v>
      </c>
      <c r="BC347" s="78" t="str">
        <f>REPLACE(INDEX(GroupVertices[Group],MATCH(Edges[[#This Row],[Vertex 2]],GroupVertices[Vertex],0)),1,1,"")</f>
        <v>1</v>
      </c>
      <c r="BD347" s="48">
        <v>1</v>
      </c>
      <c r="BE347" s="49">
        <v>2.7777777777777777</v>
      </c>
      <c r="BF347" s="48">
        <v>6</v>
      </c>
      <c r="BG347" s="49">
        <v>16.666666666666668</v>
      </c>
      <c r="BH347" s="48">
        <v>0</v>
      </c>
      <c r="BI347" s="49">
        <v>0</v>
      </c>
      <c r="BJ347" s="48">
        <v>29</v>
      </c>
      <c r="BK347" s="49">
        <v>80.55555555555556</v>
      </c>
      <c r="BL347" s="48">
        <v>36</v>
      </c>
    </row>
    <row r="348" spans="1:64" ht="15">
      <c r="A348" s="64" t="s">
        <v>323</v>
      </c>
      <c r="B348" s="64" t="s">
        <v>323</v>
      </c>
      <c r="C348" s="65" t="s">
        <v>4956</v>
      </c>
      <c r="D348" s="66">
        <v>10</v>
      </c>
      <c r="E348" s="67" t="s">
        <v>136</v>
      </c>
      <c r="F348" s="68">
        <v>12</v>
      </c>
      <c r="G348" s="65"/>
      <c r="H348" s="69"/>
      <c r="I348" s="70"/>
      <c r="J348" s="70"/>
      <c r="K348" s="34" t="s">
        <v>65</v>
      </c>
      <c r="L348" s="77">
        <v>348</v>
      </c>
      <c r="M348" s="77"/>
      <c r="N348" s="72"/>
      <c r="O348" s="79" t="s">
        <v>176</v>
      </c>
      <c r="P348" s="81">
        <v>43542.57846064815</v>
      </c>
      <c r="Q348" s="79" t="s">
        <v>654</v>
      </c>
      <c r="R348" s="79"/>
      <c r="S348" s="79"/>
      <c r="T348" s="79" t="s">
        <v>798</v>
      </c>
      <c r="U348" s="83" t="s">
        <v>883</v>
      </c>
      <c r="V348" s="83" t="s">
        <v>883</v>
      </c>
      <c r="W348" s="81">
        <v>43542.57846064815</v>
      </c>
      <c r="X348" s="83" t="s">
        <v>1203</v>
      </c>
      <c r="Y348" s="79"/>
      <c r="Z348" s="79"/>
      <c r="AA348" s="85" t="s">
        <v>1423</v>
      </c>
      <c r="AB348" s="79"/>
      <c r="AC348" s="79" t="b">
        <v>0</v>
      </c>
      <c r="AD348" s="79">
        <v>0</v>
      </c>
      <c r="AE348" s="85" t="s">
        <v>1477</v>
      </c>
      <c r="AF348" s="79" t="b">
        <v>0</v>
      </c>
      <c r="AG348" s="79" t="s">
        <v>1508</v>
      </c>
      <c r="AH348" s="79"/>
      <c r="AI348" s="85" t="s">
        <v>1477</v>
      </c>
      <c r="AJ348" s="79" t="b">
        <v>0</v>
      </c>
      <c r="AK348" s="79">
        <v>0</v>
      </c>
      <c r="AL348" s="85" t="s">
        <v>1477</v>
      </c>
      <c r="AM348" s="79" t="s">
        <v>1534</v>
      </c>
      <c r="AN348" s="79" t="b">
        <v>0</v>
      </c>
      <c r="AO348" s="85" t="s">
        <v>1423</v>
      </c>
      <c r="AP348" s="79" t="s">
        <v>176</v>
      </c>
      <c r="AQ348" s="79">
        <v>0</v>
      </c>
      <c r="AR348" s="79">
        <v>0</v>
      </c>
      <c r="AS348" s="79"/>
      <c r="AT348" s="79"/>
      <c r="AU348" s="79"/>
      <c r="AV348" s="79"/>
      <c r="AW348" s="79"/>
      <c r="AX348" s="79"/>
      <c r="AY348" s="79"/>
      <c r="AZ348" s="79"/>
      <c r="BA348">
        <v>6</v>
      </c>
      <c r="BB348" s="78" t="str">
        <f>REPLACE(INDEX(GroupVertices[Group],MATCH(Edges[[#This Row],[Vertex 1]],GroupVertices[Vertex],0)),1,1,"")</f>
        <v>1</v>
      </c>
      <c r="BC348" s="78" t="str">
        <f>REPLACE(INDEX(GroupVertices[Group],MATCH(Edges[[#This Row],[Vertex 2]],GroupVertices[Vertex],0)),1,1,"")</f>
        <v>1</v>
      </c>
      <c r="BD348" s="48">
        <v>2</v>
      </c>
      <c r="BE348" s="49">
        <v>5</v>
      </c>
      <c r="BF348" s="48">
        <v>4</v>
      </c>
      <c r="BG348" s="49">
        <v>10</v>
      </c>
      <c r="BH348" s="48">
        <v>0</v>
      </c>
      <c r="BI348" s="49">
        <v>0</v>
      </c>
      <c r="BJ348" s="48">
        <v>34</v>
      </c>
      <c r="BK348" s="49">
        <v>85</v>
      </c>
      <c r="BL348" s="48">
        <v>40</v>
      </c>
    </row>
    <row r="349" spans="1:64" ht="15">
      <c r="A349" s="64" t="s">
        <v>323</v>
      </c>
      <c r="B349" s="64" t="s">
        <v>323</v>
      </c>
      <c r="C349" s="65" t="s">
        <v>4956</v>
      </c>
      <c r="D349" s="66">
        <v>10</v>
      </c>
      <c r="E349" s="67" t="s">
        <v>136</v>
      </c>
      <c r="F349" s="68">
        <v>12</v>
      </c>
      <c r="G349" s="65"/>
      <c r="H349" s="69"/>
      <c r="I349" s="70"/>
      <c r="J349" s="70"/>
      <c r="K349" s="34" t="s">
        <v>65</v>
      </c>
      <c r="L349" s="77">
        <v>349</v>
      </c>
      <c r="M349" s="77"/>
      <c r="N349" s="72"/>
      <c r="O349" s="79" t="s">
        <v>176</v>
      </c>
      <c r="P349" s="81">
        <v>43542.673263888886</v>
      </c>
      <c r="Q349" s="79" t="s">
        <v>655</v>
      </c>
      <c r="R349" s="79"/>
      <c r="S349" s="79"/>
      <c r="T349" s="79" t="s">
        <v>828</v>
      </c>
      <c r="U349" s="83" t="s">
        <v>884</v>
      </c>
      <c r="V349" s="83" t="s">
        <v>884</v>
      </c>
      <c r="W349" s="81">
        <v>43542.673263888886</v>
      </c>
      <c r="X349" s="83" t="s">
        <v>1204</v>
      </c>
      <c r="Y349" s="79"/>
      <c r="Z349" s="79"/>
      <c r="AA349" s="85" t="s">
        <v>1424</v>
      </c>
      <c r="AB349" s="79"/>
      <c r="AC349" s="79" t="b">
        <v>0</v>
      </c>
      <c r="AD349" s="79">
        <v>12</v>
      </c>
      <c r="AE349" s="85" t="s">
        <v>1477</v>
      </c>
      <c r="AF349" s="79" t="b">
        <v>0</v>
      </c>
      <c r="AG349" s="79" t="s">
        <v>1508</v>
      </c>
      <c r="AH349" s="79"/>
      <c r="AI349" s="85" t="s">
        <v>1477</v>
      </c>
      <c r="AJ349" s="79" t="b">
        <v>0</v>
      </c>
      <c r="AK349" s="79">
        <v>8</v>
      </c>
      <c r="AL349" s="85" t="s">
        <v>1477</v>
      </c>
      <c r="AM349" s="79" t="s">
        <v>1534</v>
      </c>
      <c r="AN349" s="79" t="b">
        <v>0</v>
      </c>
      <c r="AO349" s="85" t="s">
        <v>1424</v>
      </c>
      <c r="AP349" s="79" t="s">
        <v>176</v>
      </c>
      <c r="AQ349" s="79">
        <v>0</v>
      </c>
      <c r="AR349" s="79">
        <v>0</v>
      </c>
      <c r="AS349" s="79"/>
      <c r="AT349" s="79"/>
      <c r="AU349" s="79"/>
      <c r="AV349" s="79"/>
      <c r="AW349" s="79"/>
      <c r="AX349" s="79"/>
      <c r="AY349" s="79"/>
      <c r="AZ349" s="79"/>
      <c r="BA349">
        <v>6</v>
      </c>
      <c r="BB349" s="78" t="str">
        <f>REPLACE(INDEX(GroupVertices[Group],MATCH(Edges[[#This Row],[Vertex 1]],GroupVertices[Vertex],0)),1,1,"")</f>
        <v>1</v>
      </c>
      <c r="BC349" s="78" t="str">
        <f>REPLACE(INDEX(GroupVertices[Group],MATCH(Edges[[#This Row],[Vertex 2]],GroupVertices[Vertex],0)),1,1,"")</f>
        <v>1</v>
      </c>
      <c r="BD349" s="48">
        <v>2</v>
      </c>
      <c r="BE349" s="49">
        <v>5.555555555555555</v>
      </c>
      <c r="BF349" s="48">
        <v>0</v>
      </c>
      <c r="BG349" s="49">
        <v>0</v>
      </c>
      <c r="BH349" s="48">
        <v>0</v>
      </c>
      <c r="BI349" s="49">
        <v>0</v>
      </c>
      <c r="BJ349" s="48">
        <v>34</v>
      </c>
      <c r="BK349" s="49">
        <v>94.44444444444444</v>
      </c>
      <c r="BL349" s="48">
        <v>36</v>
      </c>
    </row>
    <row r="350" spans="1:64" ht="15">
      <c r="A350" s="64" t="s">
        <v>370</v>
      </c>
      <c r="B350" s="64" t="s">
        <v>323</v>
      </c>
      <c r="C350" s="65" t="s">
        <v>4954</v>
      </c>
      <c r="D350" s="66">
        <v>3</v>
      </c>
      <c r="E350" s="67" t="s">
        <v>132</v>
      </c>
      <c r="F350" s="68">
        <v>35</v>
      </c>
      <c r="G350" s="65"/>
      <c r="H350" s="69"/>
      <c r="I350" s="70"/>
      <c r="J350" s="70"/>
      <c r="K350" s="34" t="s">
        <v>65</v>
      </c>
      <c r="L350" s="77">
        <v>350</v>
      </c>
      <c r="M350" s="77"/>
      <c r="N350" s="72"/>
      <c r="O350" s="79" t="s">
        <v>492</v>
      </c>
      <c r="P350" s="81">
        <v>43544.46822916667</v>
      </c>
      <c r="Q350" s="79" t="s">
        <v>616</v>
      </c>
      <c r="R350" s="79"/>
      <c r="S350" s="79"/>
      <c r="T350" s="79"/>
      <c r="U350" s="79"/>
      <c r="V350" s="83" t="s">
        <v>1003</v>
      </c>
      <c r="W350" s="81">
        <v>43544.46822916667</v>
      </c>
      <c r="X350" s="83" t="s">
        <v>1205</v>
      </c>
      <c r="Y350" s="79"/>
      <c r="Z350" s="79"/>
      <c r="AA350" s="85" t="s">
        <v>1425</v>
      </c>
      <c r="AB350" s="79"/>
      <c r="AC350" s="79" t="b">
        <v>0</v>
      </c>
      <c r="AD350" s="79">
        <v>0</v>
      </c>
      <c r="AE350" s="85" t="s">
        <v>1477</v>
      </c>
      <c r="AF350" s="79" t="b">
        <v>0</v>
      </c>
      <c r="AG350" s="79" t="s">
        <v>1508</v>
      </c>
      <c r="AH350" s="79"/>
      <c r="AI350" s="85" t="s">
        <v>1477</v>
      </c>
      <c r="AJ350" s="79" t="b">
        <v>0</v>
      </c>
      <c r="AK350" s="79">
        <v>13</v>
      </c>
      <c r="AL350" s="85" t="s">
        <v>1424</v>
      </c>
      <c r="AM350" s="79" t="s">
        <v>1534</v>
      </c>
      <c r="AN350" s="79" t="b">
        <v>0</v>
      </c>
      <c r="AO350" s="85" t="s">
        <v>1424</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v>2</v>
      </c>
      <c r="BE350" s="49">
        <v>7.407407407407407</v>
      </c>
      <c r="BF350" s="48">
        <v>0</v>
      </c>
      <c r="BG350" s="49">
        <v>0</v>
      </c>
      <c r="BH350" s="48">
        <v>0</v>
      </c>
      <c r="BI350" s="49">
        <v>0</v>
      </c>
      <c r="BJ350" s="48">
        <v>25</v>
      </c>
      <c r="BK350" s="49">
        <v>92.5925925925926</v>
      </c>
      <c r="BL350" s="48">
        <v>27</v>
      </c>
    </row>
    <row r="351" spans="1:64" ht="15">
      <c r="A351" s="64" t="s">
        <v>371</v>
      </c>
      <c r="B351" s="64" t="s">
        <v>488</v>
      </c>
      <c r="C351" s="65" t="s">
        <v>4954</v>
      </c>
      <c r="D351" s="66">
        <v>3</v>
      </c>
      <c r="E351" s="67" t="s">
        <v>132</v>
      </c>
      <c r="F351" s="68">
        <v>35</v>
      </c>
      <c r="G351" s="65"/>
      <c r="H351" s="69"/>
      <c r="I351" s="70"/>
      <c r="J351" s="70"/>
      <c r="K351" s="34" t="s">
        <v>65</v>
      </c>
      <c r="L351" s="77">
        <v>351</v>
      </c>
      <c r="M351" s="77"/>
      <c r="N351" s="72"/>
      <c r="O351" s="79" t="s">
        <v>492</v>
      </c>
      <c r="P351" s="81">
        <v>43544.630162037036</v>
      </c>
      <c r="Q351" s="79" t="s">
        <v>656</v>
      </c>
      <c r="R351" s="79"/>
      <c r="S351" s="79"/>
      <c r="T351" s="79" t="s">
        <v>829</v>
      </c>
      <c r="U351" s="83" t="s">
        <v>885</v>
      </c>
      <c r="V351" s="83" t="s">
        <v>885</v>
      </c>
      <c r="W351" s="81">
        <v>43544.630162037036</v>
      </c>
      <c r="X351" s="83" t="s">
        <v>1206</v>
      </c>
      <c r="Y351" s="79"/>
      <c r="Z351" s="79"/>
      <c r="AA351" s="85" t="s">
        <v>1426</v>
      </c>
      <c r="AB351" s="79"/>
      <c r="AC351" s="79" t="b">
        <v>0</v>
      </c>
      <c r="AD351" s="79">
        <v>7</v>
      </c>
      <c r="AE351" s="85" t="s">
        <v>1477</v>
      </c>
      <c r="AF351" s="79" t="b">
        <v>0</v>
      </c>
      <c r="AG351" s="79" t="s">
        <v>1508</v>
      </c>
      <c r="AH351" s="79"/>
      <c r="AI351" s="85" t="s">
        <v>1477</v>
      </c>
      <c r="AJ351" s="79" t="b">
        <v>0</v>
      </c>
      <c r="AK351" s="79">
        <v>0</v>
      </c>
      <c r="AL351" s="85" t="s">
        <v>1477</v>
      </c>
      <c r="AM351" s="79" t="s">
        <v>1536</v>
      </c>
      <c r="AN351" s="79" t="b">
        <v>0</v>
      </c>
      <c r="AO351" s="85" t="s">
        <v>1426</v>
      </c>
      <c r="AP351" s="79" t="s">
        <v>176</v>
      </c>
      <c r="AQ351" s="79">
        <v>0</v>
      </c>
      <c r="AR351" s="79">
        <v>0</v>
      </c>
      <c r="AS351" s="79" t="s">
        <v>1573</v>
      </c>
      <c r="AT351" s="79" t="s">
        <v>1583</v>
      </c>
      <c r="AU351" s="79" t="s">
        <v>1595</v>
      </c>
      <c r="AV351" s="79" t="s">
        <v>1613</v>
      </c>
      <c r="AW351" s="79" t="s">
        <v>1630</v>
      </c>
      <c r="AX351" s="79" t="s">
        <v>1646</v>
      </c>
      <c r="AY351" s="79" t="s">
        <v>1649</v>
      </c>
      <c r="AZ351" s="83" t="s">
        <v>1666</v>
      </c>
      <c r="BA351">
        <v>1</v>
      </c>
      <c r="BB351" s="78" t="str">
        <f>REPLACE(INDEX(GroupVertices[Group],MATCH(Edges[[#This Row],[Vertex 1]],GroupVertices[Vertex],0)),1,1,"")</f>
        <v>32</v>
      </c>
      <c r="BC351" s="78" t="str">
        <f>REPLACE(INDEX(GroupVertices[Group],MATCH(Edges[[#This Row],[Vertex 2]],GroupVertices[Vertex],0)),1,1,"")</f>
        <v>32</v>
      </c>
      <c r="BD351" s="48">
        <v>1</v>
      </c>
      <c r="BE351" s="49">
        <v>5.882352941176471</v>
      </c>
      <c r="BF351" s="48">
        <v>0</v>
      </c>
      <c r="BG351" s="49">
        <v>0</v>
      </c>
      <c r="BH351" s="48">
        <v>0</v>
      </c>
      <c r="BI351" s="49">
        <v>0</v>
      </c>
      <c r="BJ351" s="48">
        <v>16</v>
      </c>
      <c r="BK351" s="49">
        <v>94.11764705882354</v>
      </c>
      <c r="BL351" s="48">
        <v>17</v>
      </c>
    </row>
    <row r="352" spans="1:64" ht="15">
      <c r="A352" s="64" t="s">
        <v>372</v>
      </c>
      <c r="B352" s="64" t="s">
        <v>489</v>
      </c>
      <c r="C352" s="65" t="s">
        <v>4954</v>
      </c>
      <c r="D352" s="66">
        <v>3</v>
      </c>
      <c r="E352" s="67" t="s">
        <v>132</v>
      </c>
      <c r="F352" s="68">
        <v>35</v>
      </c>
      <c r="G352" s="65"/>
      <c r="H352" s="69"/>
      <c r="I352" s="70"/>
      <c r="J352" s="70"/>
      <c r="K352" s="34" t="s">
        <v>65</v>
      </c>
      <c r="L352" s="77">
        <v>352</v>
      </c>
      <c r="M352" s="77"/>
      <c r="N352" s="72"/>
      <c r="O352" s="79" t="s">
        <v>492</v>
      </c>
      <c r="P352" s="81">
        <v>43544.75625</v>
      </c>
      <c r="Q352" s="79" t="s">
        <v>657</v>
      </c>
      <c r="R352" s="79"/>
      <c r="S352" s="79"/>
      <c r="T352" s="79" t="s">
        <v>830</v>
      </c>
      <c r="U352" s="83" t="s">
        <v>886</v>
      </c>
      <c r="V352" s="83" t="s">
        <v>886</v>
      </c>
      <c r="W352" s="81">
        <v>43544.75625</v>
      </c>
      <c r="X352" s="83" t="s">
        <v>1207</v>
      </c>
      <c r="Y352" s="79"/>
      <c r="Z352" s="79"/>
      <c r="AA352" s="85" t="s">
        <v>1427</v>
      </c>
      <c r="AB352" s="79"/>
      <c r="AC352" s="79" t="b">
        <v>0</v>
      </c>
      <c r="AD352" s="79">
        <v>0</v>
      </c>
      <c r="AE352" s="85" t="s">
        <v>1477</v>
      </c>
      <c r="AF352" s="79" t="b">
        <v>0</v>
      </c>
      <c r="AG352" s="79" t="s">
        <v>1508</v>
      </c>
      <c r="AH352" s="79"/>
      <c r="AI352" s="85" t="s">
        <v>1477</v>
      </c>
      <c r="AJ352" s="79" t="b">
        <v>0</v>
      </c>
      <c r="AK352" s="79">
        <v>0</v>
      </c>
      <c r="AL352" s="85" t="s">
        <v>1477</v>
      </c>
      <c r="AM352" s="79" t="s">
        <v>1555</v>
      </c>
      <c r="AN352" s="79" t="b">
        <v>0</v>
      </c>
      <c r="AO352" s="85" t="s">
        <v>1427</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31</v>
      </c>
      <c r="BC352" s="78" t="str">
        <f>REPLACE(INDEX(GroupVertices[Group],MATCH(Edges[[#This Row],[Vertex 2]],GroupVertices[Vertex],0)),1,1,"")</f>
        <v>31</v>
      </c>
      <c r="BD352" s="48">
        <v>3</v>
      </c>
      <c r="BE352" s="49">
        <v>10.344827586206897</v>
      </c>
      <c r="BF352" s="48">
        <v>1</v>
      </c>
      <c r="BG352" s="49">
        <v>3.4482758620689653</v>
      </c>
      <c r="BH352" s="48">
        <v>0</v>
      </c>
      <c r="BI352" s="49">
        <v>0</v>
      </c>
      <c r="BJ352" s="48">
        <v>25</v>
      </c>
      <c r="BK352" s="49">
        <v>86.20689655172414</v>
      </c>
      <c r="BL352" s="48">
        <v>29</v>
      </c>
    </row>
    <row r="353" spans="1:64" ht="15">
      <c r="A353" s="64" t="s">
        <v>373</v>
      </c>
      <c r="B353" s="64" t="s">
        <v>373</v>
      </c>
      <c r="C353" s="65" t="s">
        <v>4956</v>
      </c>
      <c r="D353" s="66">
        <v>10</v>
      </c>
      <c r="E353" s="67" t="s">
        <v>136</v>
      </c>
      <c r="F353" s="68">
        <v>12</v>
      </c>
      <c r="G353" s="65"/>
      <c r="H353" s="69"/>
      <c r="I353" s="70"/>
      <c r="J353" s="70"/>
      <c r="K353" s="34" t="s">
        <v>65</v>
      </c>
      <c r="L353" s="77">
        <v>353</v>
      </c>
      <c r="M353" s="77"/>
      <c r="N353" s="72"/>
      <c r="O353" s="79" t="s">
        <v>176</v>
      </c>
      <c r="P353" s="81">
        <v>43531.85427083333</v>
      </c>
      <c r="Q353" s="79" t="s">
        <v>658</v>
      </c>
      <c r="R353" s="79"/>
      <c r="S353" s="79"/>
      <c r="T353" s="79" t="s">
        <v>831</v>
      </c>
      <c r="U353" s="79"/>
      <c r="V353" s="83" t="s">
        <v>1004</v>
      </c>
      <c r="W353" s="81">
        <v>43531.85427083333</v>
      </c>
      <c r="X353" s="83" t="s">
        <v>1208</v>
      </c>
      <c r="Y353" s="79"/>
      <c r="Z353" s="79"/>
      <c r="AA353" s="85" t="s">
        <v>1428</v>
      </c>
      <c r="AB353" s="79"/>
      <c r="AC353" s="79" t="b">
        <v>0</v>
      </c>
      <c r="AD353" s="79">
        <v>0</v>
      </c>
      <c r="AE353" s="85" t="s">
        <v>1477</v>
      </c>
      <c r="AF353" s="79" t="b">
        <v>0</v>
      </c>
      <c r="AG353" s="79" t="s">
        <v>1508</v>
      </c>
      <c r="AH353" s="79"/>
      <c r="AI353" s="85" t="s">
        <v>1477</v>
      </c>
      <c r="AJ353" s="79" t="b">
        <v>0</v>
      </c>
      <c r="AK353" s="79">
        <v>0</v>
      </c>
      <c r="AL353" s="85" t="s">
        <v>1477</v>
      </c>
      <c r="AM353" s="79" t="s">
        <v>1556</v>
      </c>
      <c r="AN353" s="79" t="b">
        <v>0</v>
      </c>
      <c r="AO353" s="85" t="s">
        <v>1428</v>
      </c>
      <c r="AP353" s="79" t="s">
        <v>176</v>
      </c>
      <c r="AQ353" s="79">
        <v>0</v>
      </c>
      <c r="AR353" s="79">
        <v>0</v>
      </c>
      <c r="AS353" s="79"/>
      <c r="AT353" s="79"/>
      <c r="AU353" s="79"/>
      <c r="AV353" s="79"/>
      <c r="AW353" s="79"/>
      <c r="AX353" s="79"/>
      <c r="AY353" s="79"/>
      <c r="AZ353" s="79"/>
      <c r="BA353">
        <v>14</v>
      </c>
      <c r="BB353" s="78" t="str">
        <f>REPLACE(INDEX(GroupVertices[Group],MATCH(Edges[[#This Row],[Vertex 1]],GroupVertices[Vertex],0)),1,1,"")</f>
        <v>2</v>
      </c>
      <c r="BC353" s="78" t="str">
        <f>REPLACE(INDEX(GroupVertices[Group],MATCH(Edges[[#This Row],[Vertex 2]],GroupVertices[Vertex],0)),1,1,"")</f>
        <v>2</v>
      </c>
      <c r="BD353" s="48">
        <v>1</v>
      </c>
      <c r="BE353" s="49">
        <v>5</v>
      </c>
      <c r="BF353" s="48">
        <v>0</v>
      </c>
      <c r="BG353" s="49">
        <v>0</v>
      </c>
      <c r="BH353" s="48">
        <v>0</v>
      </c>
      <c r="BI353" s="49">
        <v>0</v>
      </c>
      <c r="BJ353" s="48">
        <v>19</v>
      </c>
      <c r="BK353" s="49">
        <v>95</v>
      </c>
      <c r="BL353" s="48">
        <v>20</v>
      </c>
    </row>
    <row r="354" spans="1:64" ht="15">
      <c r="A354" s="64" t="s">
        <v>373</v>
      </c>
      <c r="B354" s="64" t="s">
        <v>373</v>
      </c>
      <c r="C354" s="65" t="s">
        <v>4956</v>
      </c>
      <c r="D354" s="66">
        <v>10</v>
      </c>
      <c r="E354" s="67" t="s">
        <v>136</v>
      </c>
      <c r="F354" s="68">
        <v>12</v>
      </c>
      <c r="G354" s="65"/>
      <c r="H354" s="69"/>
      <c r="I354" s="70"/>
      <c r="J354" s="70"/>
      <c r="K354" s="34" t="s">
        <v>65</v>
      </c>
      <c r="L354" s="77">
        <v>354</v>
      </c>
      <c r="M354" s="77"/>
      <c r="N354" s="72"/>
      <c r="O354" s="79" t="s">
        <v>176</v>
      </c>
      <c r="P354" s="81">
        <v>43532.85445601852</v>
      </c>
      <c r="Q354" s="79" t="s">
        <v>658</v>
      </c>
      <c r="R354" s="79"/>
      <c r="S354" s="79"/>
      <c r="T354" s="79" t="s">
        <v>831</v>
      </c>
      <c r="U354" s="79"/>
      <c r="V354" s="83" t="s">
        <v>1004</v>
      </c>
      <c r="W354" s="81">
        <v>43532.85445601852</v>
      </c>
      <c r="X354" s="83" t="s">
        <v>1209</v>
      </c>
      <c r="Y354" s="79"/>
      <c r="Z354" s="79"/>
      <c r="AA354" s="85" t="s">
        <v>1429</v>
      </c>
      <c r="AB354" s="79"/>
      <c r="AC354" s="79" t="b">
        <v>0</v>
      </c>
      <c r="AD354" s="79">
        <v>0</v>
      </c>
      <c r="AE354" s="85" t="s">
        <v>1477</v>
      </c>
      <c r="AF354" s="79" t="b">
        <v>0</v>
      </c>
      <c r="AG354" s="79" t="s">
        <v>1508</v>
      </c>
      <c r="AH354" s="79"/>
      <c r="AI354" s="85" t="s">
        <v>1477</v>
      </c>
      <c r="AJ354" s="79" t="b">
        <v>0</v>
      </c>
      <c r="AK354" s="79">
        <v>0</v>
      </c>
      <c r="AL354" s="85" t="s">
        <v>1477</v>
      </c>
      <c r="AM354" s="79" t="s">
        <v>1556</v>
      </c>
      <c r="AN354" s="79" t="b">
        <v>0</v>
      </c>
      <c r="AO354" s="85" t="s">
        <v>1429</v>
      </c>
      <c r="AP354" s="79" t="s">
        <v>176</v>
      </c>
      <c r="AQ354" s="79">
        <v>0</v>
      </c>
      <c r="AR354" s="79">
        <v>0</v>
      </c>
      <c r="AS354" s="79"/>
      <c r="AT354" s="79"/>
      <c r="AU354" s="79"/>
      <c r="AV354" s="79"/>
      <c r="AW354" s="79"/>
      <c r="AX354" s="79"/>
      <c r="AY354" s="79"/>
      <c r="AZ354" s="79"/>
      <c r="BA354">
        <v>14</v>
      </c>
      <c r="BB354" s="78" t="str">
        <f>REPLACE(INDEX(GroupVertices[Group],MATCH(Edges[[#This Row],[Vertex 1]],GroupVertices[Vertex],0)),1,1,"")</f>
        <v>2</v>
      </c>
      <c r="BC354" s="78" t="str">
        <f>REPLACE(INDEX(GroupVertices[Group],MATCH(Edges[[#This Row],[Vertex 2]],GroupVertices[Vertex],0)),1,1,"")</f>
        <v>2</v>
      </c>
      <c r="BD354" s="48">
        <v>1</v>
      </c>
      <c r="BE354" s="49">
        <v>5</v>
      </c>
      <c r="BF354" s="48">
        <v>0</v>
      </c>
      <c r="BG354" s="49">
        <v>0</v>
      </c>
      <c r="BH354" s="48">
        <v>0</v>
      </c>
      <c r="BI354" s="49">
        <v>0</v>
      </c>
      <c r="BJ354" s="48">
        <v>19</v>
      </c>
      <c r="BK354" s="49">
        <v>95</v>
      </c>
      <c r="BL354" s="48">
        <v>20</v>
      </c>
    </row>
    <row r="355" spans="1:64" ht="15">
      <c r="A355" s="64" t="s">
        <v>373</v>
      </c>
      <c r="B355" s="64" t="s">
        <v>373</v>
      </c>
      <c r="C355" s="65" t="s">
        <v>4956</v>
      </c>
      <c r="D355" s="66">
        <v>10</v>
      </c>
      <c r="E355" s="67" t="s">
        <v>136</v>
      </c>
      <c r="F355" s="68">
        <v>12</v>
      </c>
      <c r="G355" s="65"/>
      <c r="H355" s="69"/>
      <c r="I355" s="70"/>
      <c r="J355" s="70"/>
      <c r="K355" s="34" t="s">
        <v>65</v>
      </c>
      <c r="L355" s="77">
        <v>355</v>
      </c>
      <c r="M355" s="77"/>
      <c r="N355" s="72"/>
      <c r="O355" s="79" t="s">
        <v>176</v>
      </c>
      <c r="P355" s="81">
        <v>43533.85422453703</v>
      </c>
      <c r="Q355" s="79" t="s">
        <v>658</v>
      </c>
      <c r="R355" s="79"/>
      <c r="S355" s="79"/>
      <c r="T355" s="79" t="s">
        <v>831</v>
      </c>
      <c r="U355" s="79"/>
      <c r="V355" s="83" t="s">
        <v>1004</v>
      </c>
      <c r="W355" s="81">
        <v>43533.85422453703</v>
      </c>
      <c r="X355" s="83" t="s">
        <v>1210</v>
      </c>
      <c r="Y355" s="79"/>
      <c r="Z355" s="79"/>
      <c r="AA355" s="85" t="s">
        <v>1430</v>
      </c>
      <c r="AB355" s="79"/>
      <c r="AC355" s="79" t="b">
        <v>0</v>
      </c>
      <c r="AD355" s="79">
        <v>0</v>
      </c>
      <c r="AE355" s="85" t="s">
        <v>1477</v>
      </c>
      <c r="AF355" s="79" t="b">
        <v>0</v>
      </c>
      <c r="AG355" s="79" t="s">
        <v>1508</v>
      </c>
      <c r="AH355" s="79"/>
      <c r="AI355" s="85" t="s">
        <v>1477</v>
      </c>
      <c r="AJ355" s="79" t="b">
        <v>0</v>
      </c>
      <c r="AK355" s="79">
        <v>0</v>
      </c>
      <c r="AL355" s="85" t="s">
        <v>1477</v>
      </c>
      <c r="AM355" s="79" t="s">
        <v>1556</v>
      </c>
      <c r="AN355" s="79" t="b">
        <v>0</v>
      </c>
      <c r="AO355" s="85" t="s">
        <v>1430</v>
      </c>
      <c r="AP355" s="79" t="s">
        <v>176</v>
      </c>
      <c r="AQ355" s="79">
        <v>0</v>
      </c>
      <c r="AR355" s="79">
        <v>0</v>
      </c>
      <c r="AS355" s="79"/>
      <c r="AT355" s="79"/>
      <c r="AU355" s="79"/>
      <c r="AV355" s="79"/>
      <c r="AW355" s="79"/>
      <c r="AX355" s="79"/>
      <c r="AY355" s="79"/>
      <c r="AZ355" s="79"/>
      <c r="BA355">
        <v>14</v>
      </c>
      <c r="BB355" s="78" t="str">
        <f>REPLACE(INDEX(GroupVertices[Group],MATCH(Edges[[#This Row],[Vertex 1]],GroupVertices[Vertex],0)),1,1,"")</f>
        <v>2</v>
      </c>
      <c r="BC355" s="78" t="str">
        <f>REPLACE(INDEX(GroupVertices[Group],MATCH(Edges[[#This Row],[Vertex 2]],GroupVertices[Vertex],0)),1,1,"")</f>
        <v>2</v>
      </c>
      <c r="BD355" s="48">
        <v>1</v>
      </c>
      <c r="BE355" s="49">
        <v>5</v>
      </c>
      <c r="BF355" s="48">
        <v>0</v>
      </c>
      <c r="BG355" s="49">
        <v>0</v>
      </c>
      <c r="BH355" s="48">
        <v>0</v>
      </c>
      <c r="BI355" s="49">
        <v>0</v>
      </c>
      <c r="BJ355" s="48">
        <v>19</v>
      </c>
      <c r="BK355" s="49">
        <v>95</v>
      </c>
      <c r="BL355" s="48">
        <v>20</v>
      </c>
    </row>
    <row r="356" spans="1:64" ht="15">
      <c r="A356" s="64" t="s">
        <v>373</v>
      </c>
      <c r="B356" s="64" t="s">
        <v>373</v>
      </c>
      <c r="C356" s="65" t="s">
        <v>4956</v>
      </c>
      <c r="D356" s="66">
        <v>10</v>
      </c>
      <c r="E356" s="67" t="s">
        <v>136</v>
      </c>
      <c r="F356" s="68">
        <v>12</v>
      </c>
      <c r="G356" s="65"/>
      <c r="H356" s="69"/>
      <c r="I356" s="70"/>
      <c r="J356" s="70"/>
      <c r="K356" s="34" t="s">
        <v>65</v>
      </c>
      <c r="L356" s="77">
        <v>356</v>
      </c>
      <c r="M356" s="77"/>
      <c r="N356" s="72"/>
      <c r="O356" s="79" t="s">
        <v>176</v>
      </c>
      <c r="P356" s="81">
        <v>43534.81280092592</v>
      </c>
      <c r="Q356" s="79" t="s">
        <v>658</v>
      </c>
      <c r="R356" s="79"/>
      <c r="S356" s="79"/>
      <c r="T356" s="79" t="s">
        <v>831</v>
      </c>
      <c r="U356" s="79"/>
      <c r="V356" s="83" t="s">
        <v>1004</v>
      </c>
      <c r="W356" s="81">
        <v>43534.81280092592</v>
      </c>
      <c r="X356" s="83" t="s">
        <v>1211</v>
      </c>
      <c r="Y356" s="79"/>
      <c r="Z356" s="79"/>
      <c r="AA356" s="85" t="s">
        <v>1431</v>
      </c>
      <c r="AB356" s="79"/>
      <c r="AC356" s="79" t="b">
        <v>0</v>
      </c>
      <c r="AD356" s="79">
        <v>0</v>
      </c>
      <c r="AE356" s="85" t="s">
        <v>1477</v>
      </c>
      <c r="AF356" s="79" t="b">
        <v>0</v>
      </c>
      <c r="AG356" s="79" t="s">
        <v>1508</v>
      </c>
      <c r="AH356" s="79"/>
      <c r="AI356" s="85" t="s">
        <v>1477</v>
      </c>
      <c r="AJ356" s="79" t="b">
        <v>0</v>
      </c>
      <c r="AK356" s="79">
        <v>0</v>
      </c>
      <c r="AL356" s="85" t="s">
        <v>1477</v>
      </c>
      <c r="AM356" s="79" t="s">
        <v>1556</v>
      </c>
      <c r="AN356" s="79" t="b">
        <v>0</v>
      </c>
      <c r="AO356" s="85" t="s">
        <v>1431</v>
      </c>
      <c r="AP356" s="79" t="s">
        <v>176</v>
      </c>
      <c r="AQ356" s="79">
        <v>0</v>
      </c>
      <c r="AR356" s="79">
        <v>0</v>
      </c>
      <c r="AS356" s="79"/>
      <c r="AT356" s="79"/>
      <c r="AU356" s="79"/>
      <c r="AV356" s="79"/>
      <c r="AW356" s="79"/>
      <c r="AX356" s="79"/>
      <c r="AY356" s="79"/>
      <c r="AZ356" s="79"/>
      <c r="BA356">
        <v>14</v>
      </c>
      <c r="BB356" s="78" t="str">
        <f>REPLACE(INDEX(GroupVertices[Group],MATCH(Edges[[#This Row],[Vertex 1]],GroupVertices[Vertex],0)),1,1,"")</f>
        <v>2</v>
      </c>
      <c r="BC356" s="78" t="str">
        <f>REPLACE(INDEX(GroupVertices[Group],MATCH(Edges[[#This Row],[Vertex 2]],GroupVertices[Vertex],0)),1,1,"")</f>
        <v>2</v>
      </c>
      <c r="BD356" s="48">
        <v>1</v>
      </c>
      <c r="BE356" s="49">
        <v>5</v>
      </c>
      <c r="BF356" s="48">
        <v>0</v>
      </c>
      <c r="BG356" s="49">
        <v>0</v>
      </c>
      <c r="BH356" s="48">
        <v>0</v>
      </c>
      <c r="BI356" s="49">
        <v>0</v>
      </c>
      <c r="BJ356" s="48">
        <v>19</v>
      </c>
      <c r="BK356" s="49">
        <v>95</v>
      </c>
      <c r="BL356" s="48">
        <v>20</v>
      </c>
    </row>
    <row r="357" spans="1:64" ht="15">
      <c r="A357" s="64" t="s">
        <v>373</v>
      </c>
      <c r="B357" s="64" t="s">
        <v>373</v>
      </c>
      <c r="C357" s="65" t="s">
        <v>4956</v>
      </c>
      <c r="D357" s="66">
        <v>10</v>
      </c>
      <c r="E357" s="67" t="s">
        <v>136</v>
      </c>
      <c r="F357" s="68">
        <v>12</v>
      </c>
      <c r="G357" s="65"/>
      <c r="H357" s="69"/>
      <c r="I357" s="70"/>
      <c r="J357" s="70"/>
      <c r="K357" s="34" t="s">
        <v>65</v>
      </c>
      <c r="L357" s="77">
        <v>357</v>
      </c>
      <c r="M357" s="77"/>
      <c r="N357" s="72"/>
      <c r="O357" s="79" t="s">
        <v>176</v>
      </c>
      <c r="P357" s="81">
        <v>43535.812743055554</v>
      </c>
      <c r="Q357" s="79" t="s">
        <v>658</v>
      </c>
      <c r="R357" s="79"/>
      <c r="S357" s="79"/>
      <c r="T357" s="79" t="s">
        <v>831</v>
      </c>
      <c r="U357" s="79"/>
      <c r="V357" s="83" t="s">
        <v>1004</v>
      </c>
      <c r="W357" s="81">
        <v>43535.812743055554</v>
      </c>
      <c r="X357" s="83" t="s">
        <v>1212</v>
      </c>
      <c r="Y357" s="79"/>
      <c r="Z357" s="79"/>
      <c r="AA357" s="85" t="s">
        <v>1432</v>
      </c>
      <c r="AB357" s="79"/>
      <c r="AC357" s="79" t="b">
        <v>0</v>
      </c>
      <c r="AD357" s="79">
        <v>0</v>
      </c>
      <c r="AE357" s="85" t="s">
        <v>1477</v>
      </c>
      <c r="AF357" s="79" t="b">
        <v>0</v>
      </c>
      <c r="AG357" s="79" t="s">
        <v>1508</v>
      </c>
      <c r="AH357" s="79"/>
      <c r="AI357" s="85" t="s">
        <v>1477</v>
      </c>
      <c r="AJ357" s="79" t="b">
        <v>0</v>
      </c>
      <c r="AK357" s="79">
        <v>0</v>
      </c>
      <c r="AL357" s="85" t="s">
        <v>1477</v>
      </c>
      <c r="AM357" s="79" t="s">
        <v>1556</v>
      </c>
      <c r="AN357" s="79" t="b">
        <v>0</v>
      </c>
      <c r="AO357" s="85" t="s">
        <v>1432</v>
      </c>
      <c r="AP357" s="79" t="s">
        <v>176</v>
      </c>
      <c r="AQ357" s="79">
        <v>0</v>
      </c>
      <c r="AR357" s="79">
        <v>0</v>
      </c>
      <c r="AS357" s="79"/>
      <c r="AT357" s="79"/>
      <c r="AU357" s="79"/>
      <c r="AV357" s="79"/>
      <c r="AW357" s="79"/>
      <c r="AX357" s="79"/>
      <c r="AY357" s="79"/>
      <c r="AZ357" s="79"/>
      <c r="BA357">
        <v>14</v>
      </c>
      <c r="BB357" s="78" t="str">
        <f>REPLACE(INDEX(GroupVertices[Group],MATCH(Edges[[#This Row],[Vertex 1]],GroupVertices[Vertex],0)),1,1,"")</f>
        <v>2</v>
      </c>
      <c r="BC357" s="78" t="str">
        <f>REPLACE(INDEX(GroupVertices[Group],MATCH(Edges[[#This Row],[Vertex 2]],GroupVertices[Vertex],0)),1,1,"")</f>
        <v>2</v>
      </c>
      <c r="BD357" s="48">
        <v>1</v>
      </c>
      <c r="BE357" s="49">
        <v>5</v>
      </c>
      <c r="BF357" s="48">
        <v>0</v>
      </c>
      <c r="BG357" s="49">
        <v>0</v>
      </c>
      <c r="BH357" s="48">
        <v>0</v>
      </c>
      <c r="BI357" s="49">
        <v>0</v>
      </c>
      <c r="BJ357" s="48">
        <v>19</v>
      </c>
      <c r="BK357" s="49">
        <v>95</v>
      </c>
      <c r="BL357" s="48">
        <v>20</v>
      </c>
    </row>
    <row r="358" spans="1:64" ht="15">
      <c r="A358" s="64" t="s">
        <v>373</v>
      </c>
      <c r="B358" s="64" t="s">
        <v>373</v>
      </c>
      <c r="C358" s="65" t="s">
        <v>4956</v>
      </c>
      <c r="D358" s="66">
        <v>10</v>
      </c>
      <c r="E358" s="67" t="s">
        <v>136</v>
      </c>
      <c r="F358" s="68">
        <v>12</v>
      </c>
      <c r="G358" s="65"/>
      <c r="H358" s="69"/>
      <c r="I358" s="70"/>
      <c r="J358" s="70"/>
      <c r="K358" s="34" t="s">
        <v>65</v>
      </c>
      <c r="L358" s="77">
        <v>358</v>
      </c>
      <c r="M358" s="77"/>
      <c r="N358" s="72"/>
      <c r="O358" s="79" t="s">
        <v>176</v>
      </c>
      <c r="P358" s="81">
        <v>43536.81287037037</v>
      </c>
      <c r="Q358" s="79" t="s">
        <v>658</v>
      </c>
      <c r="R358" s="79"/>
      <c r="S358" s="79"/>
      <c r="T358" s="79" t="s">
        <v>831</v>
      </c>
      <c r="U358" s="79"/>
      <c r="V358" s="83" t="s">
        <v>1004</v>
      </c>
      <c r="W358" s="81">
        <v>43536.81287037037</v>
      </c>
      <c r="X358" s="83" t="s">
        <v>1213</v>
      </c>
      <c r="Y358" s="79"/>
      <c r="Z358" s="79"/>
      <c r="AA358" s="85" t="s">
        <v>1433</v>
      </c>
      <c r="AB358" s="79"/>
      <c r="AC358" s="79" t="b">
        <v>0</v>
      </c>
      <c r="AD358" s="79">
        <v>0</v>
      </c>
      <c r="AE358" s="85" t="s">
        <v>1477</v>
      </c>
      <c r="AF358" s="79" t="b">
        <v>0</v>
      </c>
      <c r="AG358" s="79" t="s">
        <v>1508</v>
      </c>
      <c r="AH358" s="79"/>
      <c r="AI358" s="85" t="s">
        <v>1477</v>
      </c>
      <c r="AJ358" s="79" t="b">
        <v>0</v>
      </c>
      <c r="AK358" s="79">
        <v>0</v>
      </c>
      <c r="AL358" s="85" t="s">
        <v>1477</v>
      </c>
      <c r="AM358" s="79" t="s">
        <v>1556</v>
      </c>
      <c r="AN358" s="79" t="b">
        <v>0</v>
      </c>
      <c r="AO358" s="85" t="s">
        <v>1433</v>
      </c>
      <c r="AP358" s="79" t="s">
        <v>176</v>
      </c>
      <c r="AQ358" s="79">
        <v>0</v>
      </c>
      <c r="AR358" s="79">
        <v>0</v>
      </c>
      <c r="AS358" s="79"/>
      <c r="AT358" s="79"/>
      <c r="AU358" s="79"/>
      <c r="AV358" s="79"/>
      <c r="AW358" s="79"/>
      <c r="AX358" s="79"/>
      <c r="AY358" s="79"/>
      <c r="AZ358" s="79"/>
      <c r="BA358">
        <v>14</v>
      </c>
      <c r="BB358" s="78" t="str">
        <f>REPLACE(INDEX(GroupVertices[Group],MATCH(Edges[[#This Row],[Vertex 1]],GroupVertices[Vertex],0)),1,1,"")</f>
        <v>2</v>
      </c>
      <c r="BC358" s="78" t="str">
        <f>REPLACE(INDEX(GroupVertices[Group],MATCH(Edges[[#This Row],[Vertex 2]],GroupVertices[Vertex],0)),1,1,"")</f>
        <v>2</v>
      </c>
      <c r="BD358" s="48">
        <v>1</v>
      </c>
      <c r="BE358" s="49">
        <v>5</v>
      </c>
      <c r="BF358" s="48">
        <v>0</v>
      </c>
      <c r="BG358" s="49">
        <v>0</v>
      </c>
      <c r="BH358" s="48">
        <v>0</v>
      </c>
      <c r="BI358" s="49">
        <v>0</v>
      </c>
      <c r="BJ358" s="48">
        <v>19</v>
      </c>
      <c r="BK358" s="49">
        <v>95</v>
      </c>
      <c r="BL358" s="48">
        <v>20</v>
      </c>
    </row>
    <row r="359" spans="1:64" ht="15">
      <c r="A359" s="64" t="s">
        <v>373</v>
      </c>
      <c r="B359" s="64" t="s">
        <v>373</v>
      </c>
      <c r="C359" s="65" t="s">
        <v>4956</v>
      </c>
      <c r="D359" s="66">
        <v>10</v>
      </c>
      <c r="E359" s="67" t="s">
        <v>136</v>
      </c>
      <c r="F359" s="68">
        <v>12</v>
      </c>
      <c r="G359" s="65"/>
      <c r="H359" s="69"/>
      <c r="I359" s="70"/>
      <c r="J359" s="70"/>
      <c r="K359" s="34" t="s">
        <v>65</v>
      </c>
      <c r="L359" s="77">
        <v>359</v>
      </c>
      <c r="M359" s="77"/>
      <c r="N359" s="72"/>
      <c r="O359" s="79" t="s">
        <v>176</v>
      </c>
      <c r="P359" s="81">
        <v>43537.81266203704</v>
      </c>
      <c r="Q359" s="79" t="s">
        <v>658</v>
      </c>
      <c r="R359" s="79"/>
      <c r="S359" s="79"/>
      <c r="T359" s="79" t="s">
        <v>831</v>
      </c>
      <c r="U359" s="79"/>
      <c r="V359" s="83" t="s">
        <v>1004</v>
      </c>
      <c r="W359" s="81">
        <v>43537.81266203704</v>
      </c>
      <c r="X359" s="83" t="s">
        <v>1214</v>
      </c>
      <c r="Y359" s="79"/>
      <c r="Z359" s="79"/>
      <c r="AA359" s="85" t="s">
        <v>1434</v>
      </c>
      <c r="AB359" s="79"/>
      <c r="AC359" s="79" t="b">
        <v>0</v>
      </c>
      <c r="AD359" s="79">
        <v>0</v>
      </c>
      <c r="AE359" s="85" t="s">
        <v>1477</v>
      </c>
      <c r="AF359" s="79" t="b">
        <v>0</v>
      </c>
      <c r="AG359" s="79" t="s">
        <v>1508</v>
      </c>
      <c r="AH359" s="79"/>
      <c r="AI359" s="85" t="s">
        <v>1477</v>
      </c>
      <c r="AJ359" s="79" t="b">
        <v>0</v>
      </c>
      <c r="AK359" s="79">
        <v>0</v>
      </c>
      <c r="AL359" s="85" t="s">
        <v>1477</v>
      </c>
      <c r="AM359" s="79" t="s">
        <v>1556</v>
      </c>
      <c r="AN359" s="79" t="b">
        <v>0</v>
      </c>
      <c r="AO359" s="85" t="s">
        <v>1434</v>
      </c>
      <c r="AP359" s="79" t="s">
        <v>176</v>
      </c>
      <c r="AQ359" s="79">
        <v>0</v>
      </c>
      <c r="AR359" s="79">
        <v>0</v>
      </c>
      <c r="AS359" s="79"/>
      <c r="AT359" s="79"/>
      <c r="AU359" s="79"/>
      <c r="AV359" s="79"/>
      <c r="AW359" s="79"/>
      <c r="AX359" s="79"/>
      <c r="AY359" s="79"/>
      <c r="AZ359" s="79"/>
      <c r="BA359">
        <v>14</v>
      </c>
      <c r="BB359" s="78" t="str">
        <f>REPLACE(INDEX(GroupVertices[Group],MATCH(Edges[[#This Row],[Vertex 1]],GroupVertices[Vertex],0)),1,1,"")</f>
        <v>2</v>
      </c>
      <c r="BC359" s="78" t="str">
        <f>REPLACE(INDEX(GroupVertices[Group],MATCH(Edges[[#This Row],[Vertex 2]],GroupVertices[Vertex],0)),1,1,"")</f>
        <v>2</v>
      </c>
      <c r="BD359" s="48">
        <v>1</v>
      </c>
      <c r="BE359" s="49">
        <v>5</v>
      </c>
      <c r="BF359" s="48">
        <v>0</v>
      </c>
      <c r="BG359" s="49">
        <v>0</v>
      </c>
      <c r="BH359" s="48">
        <v>0</v>
      </c>
      <c r="BI359" s="49">
        <v>0</v>
      </c>
      <c r="BJ359" s="48">
        <v>19</v>
      </c>
      <c r="BK359" s="49">
        <v>95</v>
      </c>
      <c r="BL359" s="48">
        <v>20</v>
      </c>
    </row>
    <row r="360" spans="1:64" ht="15">
      <c r="A360" s="64" t="s">
        <v>373</v>
      </c>
      <c r="B360" s="64" t="s">
        <v>373</v>
      </c>
      <c r="C360" s="65" t="s">
        <v>4956</v>
      </c>
      <c r="D360" s="66">
        <v>10</v>
      </c>
      <c r="E360" s="67" t="s">
        <v>136</v>
      </c>
      <c r="F360" s="68">
        <v>12</v>
      </c>
      <c r="G360" s="65"/>
      <c r="H360" s="69"/>
      <c r="I360" s="70"/>
      <c r="J360" s="70"/>
      <c r="K360" s="34" t="s">
        <v>65</v>
      </c>
      <c r="L360" s="77">
        <v>360</v>
      </c>
      <c r="M360" s="77"/>
      <c r="N360" s="72"/>
      <c r="O360" s="79" t="s">
        <v>176</v>
      </c>
      <c r="P360" s="81">
        <v>43538.812627314815</v>
      </c>
      <c r="Q360" s="79" t="s">
        <v>658</v>
      </c>
      <c r="R360" s="79"/>
      <c r="S360" s="79"/>
      <c r="T360" s="79" t="s">
        <v>831</v>
      </c>
      <c r="U360" s="79"/>
      <c r="V360" s="83" t="s">
        <v>1004</v>
      </c>
      <c r="W360" s="81">
        <v>43538.812627314815</v>
      </c>
      <c r="X360" s="83" t="s">
        <v>1215</v>
      </c>
      <c r="Y360" s="79"/>
      <c r="Z360" s="79"/>
      <c r="AA360" s="85" t="s">
        <v>1435</v>
      </c>
      <c r="AB360" s="79"/>
      <c r="AC360" s="79" t="b">
        <v>0</v>
      </c>
      <c r="AD360" s="79">
        <v>0</v>
      </c>
      <c r="AE360" s="85" t="s">
        <v>1477</v>
      </c>
      <c r="AF360" s="79" t="b">
        <v>0</v>
      </c>
      <c r="AG360" s="79" t="s">
        <v>1508</v>
      </c>
      <c r="AH360" s="79"/>
      <c r="AI360" s="85" t="s">
        <v>1477</v>
      </c>
      <c r="AJ360" s="79" t="b">
        <v>0</v>
      </c>
      <c r="AK360" s="79">
        <v>0</v>
      </c>
      <c r="AL360" s="85" t="s">
        <v>1477</v>
      </c>
      <c r="AM360" s="79" t="s">
        <v>1556</v>
      </c>
      <c r="AN360" s="79" t="b">
        <v>0</v>
      </c>
      <c r="AO360" s="85" t="s">
        <v>1435</v>
      </c>
      <c r="AP360" s="79" t="s">
        <v>176</v>
      </c>
      <c r="AQ360" s="79">
        <v>0</v>
      </c>
      <c r="AR360" s="79">
        <v>0</v>
      </c>
      <c r="AS360" s="79"/>
      <c r="AT360" s="79"/>
      <c r="AU360" s="79"/>
      <c r="AV360" s="79"/>
      <c r="AW360" s="79"/>
      <c r="AX360" s="79"/>
      <c r="AY360" s="79"/>
      <c r="AZ360" s="79"/>
      <c r="BA360">
        <v>14</v>
      </c>
      <c r="BB360" s="78" t="str">
        <f>REPLACE(INDEX(GroupVertices[Group],MATCH(Edges[[#This Row],[Vertex 1]],GroupVertices[Vertex],0)),1,1,"")</f>
        <v>2</v>
      </c>
      <c r="BC360" s="78" t="str">
        <f>REPLACE(INDEX(GroupVertices[Group],MATCH(Edges[[#This Row],[Vertex 2]],GroupVertices[Vertex],0)),1,1,"")</f>
        <v>2</v>
      </c>
      <c r="BD360" s="48">
        <v>1</v>
      </c>
      <c r="BE360" s="49">
        <v>5</v>
      </c>
      <c r="BF360" s="48">
        <v>0</v>
      </c>
      <c r="BG360" s="49">
        <v>0</v>
      </c>
      <c r="BH360" s="48">
        <v>0</v>
      </c>
      <c r="BI360" s="49">
        <v>0</v>
      </c>
      <c r="BJ360" s="48">
        <v>19</v>
      </c>
      <c r="BK360" s="49">
        <v>95</v>
      </c>
      <c r="BL360" s="48">
        <v>20</v>
      </c>
    </row>
    <row r="361" spans="1:64" ht="15">
      <c r="A361" s="64" t="s">
        <v>373</v>
      </c>
      <c r="B361" s="64" t="s">
        <v>373</v>
      </c>
      <c r="C361" s="65" t="s">
        <v>4956</v>
      </c>
      <c r="D361" s="66">
        <v>10</v>
      </c>
      <c r="E361" s="67" t="s">
        <v>136</v>
      </c>
      <c r="F361" s="68">
        <v>12</v>
      </c>
      <c r="G361" s="65"/>
      <c r="H361" s="69"/>
      <c r="I361" s="70"/>
      <c r="J361" s="70"/>
      <c r="K361" s="34" t="s">
        <v>65</v>
      </c>
      <c r="L361" s="77">
        <v>361</v>
      </c>
      <c r="M361" s="77"/>
      <c r="N361" s="72"/>
      <c r="O361" s="79" t="s">
        <v>176</v>
      </c>
      <c r="P361" s="81">
        <v>43539.81261574074</v>
      </c>
      <c r="Q361" s="79" t="s">
        <v>658</v>
      </c>
      <c r="R361" s="79"/>
      <c r="S361" s="79"/>
      <c r="T361" s="79" t="s">
        <v>831</v>
      </c>
      <c r="U361" s="79"/>
      <c r="V361" s="83" t="s">
        <v>1004</v>
      </c>
      <c r="W361" s="81">
        <v>43539.81261574074</v>
      </c>
      <c r="X361" s="83" t="s">
        <v>1216</v>
      </c>
      <c r="Y361" s="79"/>
      <c r="Z361" s="79"/>
      <c r="AA361" s="85" t="s">
        <v>1436</v>
      </c>
      <c r="AB361" s="79"/>
      <c r="AC361" s="79" t="b">
        <v>0</v>
      </c>
      <c r="AD361" s="79">
        <v>0</v>
      </c>
      <c r="AE361" s="85" t="s">
        <v>1477</v>
      </c>
      <c r="AF361" s="79" t="b">
        <v>0</v>
      </c>
      <c r="AG361" s="79" t="s">
        <v>1508</v>
      </c>
      <c r="AH361" s="79"/>
      <c r="AI361" s="85" t="s">
        <v>1477</v>
      </c>
      <c r="AJ361" s="79" t="b">
        <v>0</v>
      </c>
      <c r="AK361" s="79">
        <v>0</v>
      </c>
      <c r="AL361" s="85" t="s">
        <v>1477</v>
      </c>
      <c r="AM361" s="79" t="s">
        <v>1556</v>
      </c>
      <c r="AN361" s="79" t="b">
        <v>0</v>
      </c>
      <c r="AO361" s="85" t="s">
        <v>1436</v>
      </c>
      <c r="AP361" s="79" t="s">
        <v>176</v>
      </c>
      <c r="AQ361" s="79">
        <v>0</v>
      </c>
      <c r="AR361" s="79">
        <v>0</v>
      </c>
      <c r="AS361" s="79"/>
      <c r="AT361" s="79"/>
      <c r="AU361" s="79"/>
      <c r="AV361" s="79"/>
      <c r="AW361" s="79"/>
      <c r="AX361" s="79"/>
      <c r="AY361" s="79"/>
      <c r="AZ361" s="79"/>
      <c r="BA361">
        <v>14</v>
      </c>
      <c r="BB361" s="78" t="str">
        <f>REPLACE(INDEX(GroupVertices[Group],MATCH(Edges[[#This Row],[Vertex 1]],GroupVertices[Vertex],0)),1,1,"")</f>
        <v>2</v>
      </c>
      <c r="BC361" s="78" t="str">
        <f>REPLACE(INDEX(GroupVertices[Group],MATCH(Edges[[#This Row],[Vertex 2]],GroupVertices[Vertex],0)),1,1,"")</f>
        <v>2</v>
      </c>
      <c r="BD361" s="48">
        <v>1</v>
      </c>
      <c r="BE361" s="49">
        <v>5</v>
      </c>
      <c r="BF361" s="48">
        <v>0</v>
      </c>
      <c r="BG361" s="49">
        <v>0</v>
      </c>
      <c r="BH361" s="48">
        <v>0</v>
      </c>
      <c r="BI361" s="49">
        <v>0</v>
      </c>
      <c r="BJ361" s="48">
        <v>19</v>
      </c>
      <c r="BK361" s="49">
        <v>95</v>
      </c>
      <c r="BL361" s="48">
        <v>20</v>
      </c>
    </row>
    <row r="362" spans="1:64" ht="15">
      <c r="A362" s="64" t="s">
        <v>373</v>
      </c>
      <c r="B362" s="64" t="s">
        <v>373</v>
      </c>
      <c r="C362" s="65" t="s">
        <v>4956</v>
      </c>
      <c r="D362" s="66">
        <v>10</v>
      </c>
      <c r="E362" s="67" t="s">
        <v>136</v>
      </c>
      <c r="F362" s="68">
        <v>12</v>
      </c>
      <c r="G362" s="65"/>
      <c r="H362" s="69"/>
      <c r="I362" s="70"/>
      <c r="J362" s="70"/>
      <c r="K362" s="34" t="s">
        <v>65</v>
      </c>
      <c r="L362" s="77">
        <v>362</v>
      </c>
      <c r="M362" s="77"/>
      <c r="N362" s="72"/>
      <c r="O362" s="79" t="s">
        <v>176</v>
      </c>
      <c r="P362" s="81">
        <v>43540.81260416667</v>
      </c>
      <c r="Q362" s="79" t="s">
        <v>658</v>
      </c>
      <c r="R362" s="79"/>
      <c r="S362" s="79"/>
      <c r="T362" s="79" t="s">
        <v>831</v>
      </c>
      <c r="U362" s="79"/>
      <c r="V362" s="83" t="s">
        <v>1004</v>
      </c>
      <c r="W362" s="81">
        <v>43540.81260416667</v>
      </c>
      <c r="X362" s="83" t="s">
        <v>1217</v>
      </c>
      <c r="Y362" s="79"/>
      <c r="Z362" s="79"/>
      <c r="AA362" s="85" t="s">
        <v>1437</v>
      </c>
      <c r="AB362" s="79"/>
      <c r="AC362" s="79" t="b">
        <v>0</v>
      </c>
      <c r="AD362" s="79">
        <v>0</v>
      </c>
      <c r="AE362" s="85" t="s">
        <v>1477</v>
      </c>
      <c r="AF362" s="79" t="b">
        <v>0</v>
      </c>
      <c r="AG362" s="79" t="s">
        <v>1508</v>
      </c>
      <c r="AH362" s="79"/>
      <c r="AI362" s="85" t="s">
        <v>1477</v>
      </c>
      <c r="AJ362" s="79" t="b">
        <v>0</v>
      </c>
      <c r="AK362" s="79">
        <v>0</v>
      </c>
      <c r="AL362" s="85" t="s">
        <v>1477</v>
      </c>
      <c r="AM362" s="79" t="s">
        <v>1556</v>
      </c>
      <c r="AN362" s="79" t="b">
        <v>0</v>
      </c>
      <c r="AO362" s="85" t="s">
        <v>1437</v>
      </c>
      <c r="AP362" s="79" t="s">
        <v>176</v>
      </c>
      <c r="AQ362" s="79">
        <v>0</v>
      </c>
      <c r="AR362" s="79">
        <v>0</v>
      </c>
      <c r="AS362" s="79"/>
      <c r="AT362" s="79"/>
      <c r="AU362" s="79"/>
      <c r="AV362" s="79"/>
      <c r="AW362" s="79"/>
      <c r="AX362" s="79"/>
      <c r="AY362" s="79"/>
      <c r="AZ362" s="79"/>
      <c r="BA362">
        <v>14</v>
      </c>
      <c r="BB362" s="78" t="str">
        <f>REPLACE(INDEX(GroupVertices[Group],MATCH(Edges[[#This Row],[Vertex 1]],GroupVertices[Vertex],0)),1,1,"")</f>
        <v>2</v>
      </c>
      <c r="BC362" s="78" t="str">
        <f>REPLACE(INDEX(GroupVertices[Group],MATCH(Edges[[#This Row],[Vertex 2]],GroupVertices[Vertex],0)),1,1,"")</f>
        <v>2</v>
      </c>
      <c r="BD362" s="48">
        <v>1</v>
      </c>
      <c r="BE362" s="49">
        <v>5</v>
      </c>
      <c r="BF362" s="48">
        <v>0</v>
      </c>
      <c r="BG362" s="49">
        <v>0</v>
      </c>
      <c r="BH362" s="48">
        <v>0</v>
      </c>
      <c r="BI362" s="49">
        <v>0</v>
      </c>
      <c r="BJ362" s="48">
        <v>19</v>
      </c>
      <c r="BK362" s="49">
        <v>95</v>
      </c>
      <c r="BL362" s="48">
        <v>20</v>
      </c>
    </row>
    <row r="363" spans="1:64" ht="15">
      <c r="A363" s="64" t="s">
        <v>373</v>
      </c>
      <c r="B363" s="64" t="s">
        <v>373</v>
      </c>
      <c r="C363" s="65" t="s">
        <v>4956</v>
      </c>
      <c r="D363" s="66">
        <v>10</v>
      </c>
      <c r="E363" s="67" t="s">
        <v>136</v>
      </c>
      <c r="F363" s="68">
        <v>12</v>
      </c>
      <c r="G363" s="65"/>
      <c r="H363" s="69"/>
      <c r="I363" s="70"/>
      <c r="J363" s="70"/>
      <c r="K363" s="34" t="s">
        <v>65</v>
      </c>
      <c r="L363" s="77">
        <v>363</v>
      </c>
      <c r="M363" s="77"/>
      <c r="N363" s="72"/>
      <c r="O363" s="79" t="s">
        <v>176</v>
      </c>
      <c r="P363" s="81">
        <v>43541.812743055554</v>
      </c>
      <c r="Q363" s="79" t="s">
        <v>658</v>
      </c>
      <c r="R363" s="79"/>
      <c r="S363" s="79"/>
      <c r="T363" s="79" t="s">
        <v>831</v>
      </c>
      <c r="U363" s="79"/>
      <c r="V363" s="83" t="s">
        <v>1004</v>
      </c>
      <c r="W363" s="81">
        <v>43541.812743055554</v>
      </c>
      <c r="X363" s="83" t="s">
        <v>1218</v>
      </c>
      <c r="Y363" s="79"/>
      <c r="Z363" s="79"/>
      <c r="AA363" s="85" t="s">
        <v>1438</v>
      </c>
      <c r="AB363" s="79"/>
      <c r="AC363" s="79" t="b">
        <v>0</v>
      </c>
      <c r="AD363" s="79">
        <v>0</v>
      </c>
      <c r="AE363" s="85" t="s">
        <v>1477</v>
      </c>
      <c r="AF363" s="79" t="b">
        <v>0</v>
      </c>
      <c r="AG363" s="79" t="s">
        <v>1508</v>
      </c>
      <c r="AH363" s="79"/>
      <c r="AI363" s="85" t="s">
        <v>1477</v>
      </c>
      <c r="AJ363" s="79" t="b">
        <v>0</v>
      </c>
      <c r="AK363" s="79">
        <v>0</v>
      </c>
      <c r="AL363" s="85" t="s">
        <v>1477</v>
      </c>
      <c r="AM363" s="79" t="s">
        <v>1556</v>
      </c>
      <c r="AN363" s="79" t="b">
        <v>0</v>
      </c>
      <c r="AO363" s="85" t="s">
        <v>1438</v>
      </c>
      <c r="AP363" s="79" t="s">
        <v>176</v>
      </c>
      <c r="AQ363" s="79">
        <v>0</v>
      </c>
      <c r="AR363" s="79">
        <v>0</v>
      </c>
      <c r="AS363" s="79"/>
      <c r="AT363" s="79"/>
      <c r="AU363" s="79"/>
      <c r="AV363" s="79"/>
      <c r="AW363" s="79"/>
      <c r="AX363" s="79"/>
      <c r="AY363" s="79"/>
      <c r="AZ363" s="79"/>
      <c r="BA363">
        <v>14</v>
      </c>
      <c r="BB363" s="78" t="str">
        <f>REPLACE(INDEX(GroupVertices[Group],MATCH(Edges[[#This Row],[Vertex 1]],GroupVertices[Vertex],0)),1,1,"")</f>
        <v>2</v>
      </c>
      <c r="BC363" s="78" t="str">
        <f>REPLACE(INDEX(GroupVertices[Group],MATCH(Edges[[#This Row],[Vertex 2]],GroupVertices[Vertex],0)),1,1,"")</f>
        <v>2</v>
      </c>
      <c r="BD363" s="48">
        <v>1</v>
      </c>
      <c r="BE363" s="49">
        <v>5</v>
      </c>
      <c r="BF363" s="48">
        <v>0</v>
      </c>
      <c r="BG363" s="49">
        <v>0</v>
      </c>
      <c r="BH363" s="48">
        <v>0</v>
      </c>
      <c r="BI363" s="49">
        <v>0</v>
      </c>
      <c r="BJ363" s="48">
        <v>19</v>
      </c>
      <c r="BK363" s="49">
        <v>95</v>
      </c>
      <c r="BL363" s="48">
        <v>20</v>
      </c>
    </row>
    <row r="364" spans="1:64" ht="15">
      <c r="A364" s="64" t="s">
        <v>373</v>
      </c>
      <c r="B364" s="64" t="s">
        <v>373</v>
      </c>
      <c r="C364" s="65" t="s">
        <v>4956</v>
      </c>
      <c r="D364" s="66">
        <v>10</v>
      </c>
      <c r="E364" s="67" t="s">
        <v>136</v>
      </c>
      <c r="F364" s="68">
        <v>12</v>
      </c>
      <c r="G364" s="65"/>
      <c r="H364" s="69"/>
      <c r="I364" s="70"/>
      <c r="J364" s="70"/>
      <c r="K364" s="34" t="s">
        <v>65</v>
      </c>
      <c r="L364" s="77">
        <v>364</v>
      </c>
      <c r="M364" s="77"/>
      <c r="N364" s="72"/>
      <c r="O364" s="79" t="s">
        <v>176</v>
      </c>
      <c r="P364" s="81">
        <v>43542.81287037037</v>
      </c>
      <c r="Q364" s="79" t="s">
        <v>658</v>
      </c>
      <c r="R364" s="79"/>
      <c r="S364" s="79"/>
      <c r="T364" s="79" t="s">
        <v>831</v>
      </c>
      <c r="U364" s="79"/>
      <c r="V364" s="83" t="s">
        <v>1004</v>
      </c>
      <c r="W364" s="81">
        <v>43542.81287037037</v>
      </c>
      <c r="X364" s="83" t="s">
        <v>1219</v>
      </c>
      <c r="Y364" s="79"/>
      <c r="Z364" s="79"/>
      <c r="AA364" s="85" t="s">
        <v>1439</v>
      </c>
      <c r="AB364" s="79"/>
      <c r="AC364" s="79" t="b">
        <v>0</v>
      </c>
      <c r="AD364" s="79">
        <v>0</v>
      </c>
      <c r="AE364" s="85" t="s">
        <v>1477</v>
      </c>
      <c r="AF364" s="79" t="b">
        <v>0</v>
      </c>
      <c r="AG364" s="79" t="s">
        <v>1508</v>
      </c>
      <c r="AH364" s="79"/>
      <c r="AI364" s="85" t="s">
        <v>1477</v>
      </c>
      <c r="AJ364" s="79" t="b">
        <v>0</v>
      </c>
      <c r="AK364" s="79">
        <v>0</v>
      </c>
      <c r="AL364" s="85" t="s">
        <v>1477</v>
      </c>
      <c r="AM364" s="79" t="s">
        <v>1556</v>
      </c>
      <c r="AN364" s="79" t="b">
        <v>0</v>
      </c>
      <c r="AO364" s="85" t="s">
        <v>1439</v>
      </c>
      <c r="AP364" s="79" t="s">
        <v>176</v>
      </c>
      <c r="AQ364" s="79">
        <v>0</v>
      </c>
      <c r="AR364" s="79">
        <v>0</v>
      </c>
      <c r="AS364" s="79"/>
      <c r="AT364" s="79"/>
      <c r="AU364" s="79"/>
      <c r="AV364" s="79"/>
      <c r="AW364" s="79"/>
      <c r="AX364" s="79"/>
      <c r="AY364" s="79"/>
      <c r="AZ364" s="79"/>
      <c r="BA364">
        <v>14</v>
      </c>
      <c r="BB364" s="78" t="str">
        <f>REPLACE(INDEX(GroupVertices[Group],MATCH(Edges[[#This Row],[Vertex 1]],GroupVertices[Vertex],0)),1,1,"")</f>
        <v>2</v>
      </c>
      <c r="BC364" s="78" t="str">
        <f>REPLACE(INDEX(GroupVertices[Group],MATCH(Edges[[#This Row],[Vertex 2]],GroupVertices[Vertex],0)),1,1,"")</f>
        <v>2</v>
      </c>
      <c r="BD364" s="48">
        <v>1</v>
      </c>
      <c r="BE364" s="49">
        <v>5</v>
      </c>
      <c r="BF364" s="48">
        <v>0</v>
      </c>
      <c r="BG364" s="49">
        <v>0</v>
      </c>
      <c r="BH364" s="48">
        <v>0</v>
      </c>
      <c r="BI364" s="49">
        <v>0</v>
      </c>
      <c r="BJ364" s="48">
        <v>19</v>
      </c>
      <c r="BK364" s="49">
        <v>95</v>
      </c>
      <c r="BL364" s="48">
        <v>20</v>
      </c>
    </row>
    <row r="365" spans="1:64" ht="15">
      <c r="A365" s="64" t="s">
        <v>373</v>
      </c>
      <c r="B365" s="64" t="s">
        <v>373</v>
      </c>
      <c r="C365" s="65" t="s">
        <v>4956</v>
      </c>
      <c r="D365" s="66">
        <v>10</v>
      </c>
      <c r="E365" s="67" t="s">
        <v>136</v>
      </c>
      <c r="F365" s="68">
        <v>12</v>
      </c>
      <c r="G365" s="65"/>
      <c r="H365" s="69"/>
      <c r="I365" s="70"/>
      <c r="J365" s="70"/>
      <c r="K365" s="34" t="s">
        <v>65</v>
      </c>
      <c r="L365" s="77">
        <v>365</v>
      </c>
      <c r="M365" s="77"/>
      <c r="N365" s="72"/>
      <c r="O365" s="79" t="s">
        <v>176</v>
      </c>
      <c r="P365" s="81">
        <v>43543.812731481485</v>
      </c>
      <c r="Q365" s="79" t="s">
        <v>658</v>
      </c>
      <c r="R365" s="79"/>
      <c r="S365" s="79"/>
      <c r="T365" s="79" t="s">
        <v>831</v>
      </c>
      <c r="U365" s="79"/>
      <c r="V365" s="83" t="s">
        <v>1004</v>
      </c>
      <c r="W365" s="81">
        <v>43543.812731481485</v>
      </c>
      <c r="X365" s="83" t="s">
        <v>1220</v>
      </c>
      <c r="Y365" s="79"/>
      <c r="Z365" s="79"/>
      <c r="AA365" s="85" t="s">
        <v>1440</v>
      </c>
      <c r="AB365" s="79"/>
      <c r="AC365" s="79" t="b">
        <v>0</v>
      </c>
      <c r="AD365" s="79">
        <v>0</v>
      </c>
      <c r="AE365" s="85" t="s">
        <v>1477</v>
      </c>
      <c r="AF365" s="79" t="b">
        <v>0</v>
      </c>
      <c r="AG365" s="79" t="s">
        <v>1508</v>
      </c>
      <c r="AH365" s="79"/>
      <c r="AI365" s="85" t="s">
        <v>1477</v>
      </c>
      <c r="AJ365" s="79" t="b">
        <v>0</v>
      </c>
      <c r="AK365" s="79">
        <v>0</v>
      </c>
      <c r="AL365" s="85" t="s">
        <v>1477</v>
      </c>
      <c r="AM365" s="79" t="s">
        <v>1556</v>
      </c>
      <c r="AN365" s="79" t="b">
        <v>0</v>
      </c>
      <c r="AO365" s="85" t="s">
        <v>1440</v>
      </c>
      <c r="AP365" s="79" t="s">
        <v>176</v>
      </c>
      <c r="AQ365" s="79">
        <v>0</v>
      </c>
      <c r="AR365" s="79">
        <v>0</v>
      </c>
      <c r="AS365" s="79"/>
      <c r="AT365" s="79"/>
      <c r="AU365" s="79"/>
      <c r="AV365" s="79"/>
      <c r="AW365" s="79"/>
      <c r="AX365" s="79"/>
      <c r="AY365" s="79"/>
      <c r="AZ365" s="79"/>
      <c r="BA365">
        <v>14</v>
      </c>
      <c r="BB365" s="78" t="str">
        <f>REPLACE(INDEX(GroupVertices[Group],MATCH(Edges[[#This Row],[Vertex 1]],GroupVertices[Vertex],0)),1,1,"")</f>
        <v>2</v>
      </c>
      <c r="BC365" s="78" t="str">
        <f>REPLACE(INDEX(GroupVertices[Group],MATCH(Edges[[#This Row],[Vertex 2]],GroupVertices[Vertex],0)),1,1,"")</f>
        <v>2</v>
      </c>
      <c r="BD365" s="48">
        <v>1</v>
      </c>
      <c r="BE365" s="49">
        <v>5</v>
      </c>
      <c r="BF365" s="48">
        <v>0</v>
      </c>
      <c r="BG365" s="49">
        <v>0</v>
      </c>
      <c r="BH365" s="48">
        <v>0</v>
      </c>
      <c r="BI365" s="49">
        <v>0</v>
      </c>
      <c r="BJ365" s="48">
        <v>19</v>
      </c>
      <c r="BK365" s="49">
        <v>95</v>
      </c>
      <c r="BL365" s="48">
        <v>20</v>
      </c>
    </row>
    <row r="366" spans="1:64" ht="15">
      <c r="A366" s="64" t="s">
        <v>373</v>
      </c>
      <c r="B366" s="64" t="s">
        <v>373</v>
      </c>
      <c r="C366" s="65" t="s">
        <v>4956</v>
      </c>
      <c r="D366" s="66">
        <v>10</v>
      </c>
      <c r="E366" s="67" t="s">
        <v>136</v>
      </c>
      <c r="F366" s="68">
        <v>12</v>
      </c>
      <c r="G366" s="65"/>
      <c r="H366" s="69"/>
      <c r="I366" s="70"/>
      <c r="J366" s="70"/>
      <c r="K366" s="34" t="s">
        <v>65</v>
      </c>
      <c r="L366" s="77">
        <v>366</v>
      </c>
      <c r="M366" s="77"/>
      <c r="N366" s="72"/>
      <c r="O366" s="79" t="s">
        <v>176</v>
      </c>
      <c r="P366" s="81">
        <v>43544.81280092592</v>
      </c>
      <c r="Q366" s="79" t="s">
        <v>658</v>
      </c>
      <c r="R366" s="79"/>
      <c r="S366" s="79"/>
      <c r="T366" s="79" t="s">
        <v>831</v>
      </c>
      <c r="U366" s="79"/>
      <c r="V366" s="83" t="s">
        <v>1004</v>
      </c>
      <c r="W366" s="81">
        <v>43544.81280092592</v>
      </c>
      <c r="X366" s="83" t="s">
        <v>1221</v>
      </c>
      <c r="Y366" s="79"/>
      <c r="Z366" s="79"/>
      <c r="AA366" s="85" t="s">
        <v>1441</v>
      </c>
      <c r="AB366" s="79"/>
      <c r="AC366" s="79" t="b">
        <v>0</v>
      </c>
      <c r="AD366" s="79">
        <v>0</v>
      </c>
      <c r="AE366" s="85" t="s">
        <v>1477</v>
      </c>
      <c r="AF366" s="79" t="b">
        <v>0</v>
      </c>
      <c r="AG366" s="79" t="s">
        <v>1508</v>
      </c>
      <c r="AH366" s="79"/>
      <c r="AI366" s="85" t="s">
        <v>1477</v>
      </c>
      <c r="AJ366" s="79" t="b">
        <v>0</v>
      </c>
      <c r="AK366" s="79">
        <v>0</v>
      </c>
      <c r="AL366" s="85" t="s">
        <v>1477</v>
      </c>
      <c r="AM366" s="79" t="s">
        <v>1556</v>
      </c>
      <c r="AN366" s="79" t="b">
        <v>0</v>
      </c>
      <c r="AO366" s="85" t="s">
        <v>1441</v>
      </c>
      <c r="AP366" s="79" t="s">
        <v>176</v>
      </c>
      <c r="AQ366" s="79">
        <v>0</v>
      </c>
      <c r="AR366" s="79">
        <v>0</v>
      </c>
      <c r="AS366" s="79"/>
      <c r="AT366" s="79"/>
      <c r="AU366" s="79"/>
      <c r="AV366" s="79"/>
      <c r="AW366" s="79"/>
      <c r="AX366" s="79"/>
      <c r="AY366" s="79"/>
      <c r="AZ366" s="79"/>
      <c r="BA366">
        <v>14</v>
      </c>
      <c r="BB366" s="78" t="str">
        <f>REPLACE(INDEX(GroupVertices[Group],MATCH(Edges[[#This Row],[Vertex 1]],GroupVertices[Vertex],0)),1,1,"")</f>
        <v>2</v>
      </c>
      <c r="BC366" s="78" t="str">
        <f>REPLACE(INDEX(GroupVertices[Group],MATCH(Edges[[#This Row],[Vertex 2]],GroupVertices[Vertex],0)),1,1,"")</f>
        <v>2</v>
      </c>
      <c r="BD366" s="48">
        <v>1</v>
      </c>
      <c r="BE366" s="49">
        <v>5</v>
      </c>
      <c r="BF366" s="48">
        <v>0</v>
      </c>
      <c r="BG366" s="49">
        <v>0</v>
      </c>
      <c r="BH366" s="48">
        <v>0</v>
      </c>
      <c r="BI366" s="49">
        <v>0</v>
      </c>
      <c r="BJ366" s="48">
        <v>19</v>
      </c>
      <c r="BK366" s="49">
        <v>95</v>
      </c>
      <c r="BL366" s="48">
        <v>20</v>
      </c>
    </row>
    <row r="367" spans="1:64" ht="15">
      <c r="A367" s="64" t="s">
        <v>374</v>
      </c>
      <c r="B367" s="64" t="s">
        <v>374</v>
      </c>
      <c r="C367" s="65" t="s">
        <v>4955</v>
      </c>
      <c r="D367" s="66">
        <v>5.333333333333334</v>
      </c>
      <c r="E367" s="67" t="s">
        <v>136</v>
      </c>
      <c r="F367" s="68">
        <v>27.333333333333332</v>
      </c>
      <c r="G367" s="65"/>
      <c r="H367" s="69"/>
      <c r="I367" s="70"/>
      <c r="J367" s="70"/>
      <c r="K367" s="34" t="s">
        <v>65</v>
      </c>
      <c r="L367" s="77">
        <v>367</v>
      </c>
      <c r="M367" s="77"/>
      <c r="N367" s="72"/>
      <c r="O367" s="79" t="s">
        <v>176</v>
      </c>
      <c r="P367" s="81">
        <v>43040.740335648145</v>
      </c>
      <c r="Q367" s="79" t="s">
        <v>659</v>
      </c>
      <c r="R367" s="79"/>
      <c r="S367" s="79"/>
      <c r="T367" s="79" t="s">
        <v>832</v>
      </c>
      <c r="U367" s="83" t="s">
        <v>887</v>
      </c>
      <c r="V367" s="83" t="s">
        <v>887</v>
      </c>
      <c r="W367" s="81">
        <v>43040.740335648145</v>
      </c>
      <c r="X367" s="83" t="s">
        <v>1222</v>
      </c>
      <c r="Y367" s="79"/>
      <c r="Z367" s="79"/>
      <c r="AA367" s="85" t="s">
        <v>1442</v>
      </c>
      <c r="AB367" s="79"/>
      <c r="AC367" s="79" t="b">
        <v>0</v>
      </c>
      <c r="AD367" s="79">
        <v>3</v>
      </c>
      <c r="AE367" s="85" t="s">
        <v>1477</v>
      </c>
      <c r="AF367" s="79" t="b">
        <v>0</v>
      </c>
      <c r="AG367" s="79" t="s">
        <v>1518</v>
      </c>
      <c r="AH367" s="79"/>
      <c r="AI367" s="85" t="s">
        <v>1477</v>
      </c>
      <c r="AJ367" s="79" t="b">
        <v>0</v>
      </c>
      <c r="AK367" s="79">
        <v>1</v>
      </c>
      <c r="AL367" s="85" t="s">
        <v>1477</v>
      </c>
      <c r="AM367" s="79" t="s">
        <v>1534</v>
      </c>
      <c r="AN367" s="79" t="b">
        <v>0</v>
      </c>
      <c r="AO367" s="85" t="s">
        <v>1442</v>
      </c>
      <c r="AP367" s="79" t="s">
        <v>1557</v>
      </c>
      <c r="AQ367" s="79">
        <v>0</v>
      </c>
      <c r="AR367" s="79">
        <v>0</v>
      </c>
      <c r="AS367" s="79"/>
      <c r="AT367" s="79"/>
      <c r="AU367" s="79"/>
      <c r="AV367" s="79"/>
      <c r="AW367" s="79"/>
      <c r="AX367" s="79"/>
      <c r="AY367" s="79"/>
      <c r="AZ367" s="79"/>
      <c r="BA367">
        <v>2</v>
      </c>
      <c r="BB367" s="78" t="str">
        <f>REPLACE(INDEX(GroupVertices[Group],MATCH(Edges[[#This Row],[Vertex 1]],GroupVertices[Vertex],0)),1,1,"")</f>
        <v>2</v>
      </c>
      <c r="BC367" s="78" t="str">
        <f>REPLACE(INDEX(GroupVertices[Group],MATCH(Edges[[#This Row],[Vertex 2]],GroupVertices[Vertex],0)),1,1,"")</f>
        <v>2</v>
      </c>
      <c r="BD367" s="48">
        <v>0</v>
      </c>
      <c r="BE367" s="49">
        <v>0</v>
      </c>
      <c r="BF367" s="48">
        <v>0</v>
      </c>
      <c r="BG367" s="49">
        <v>0</v>
      </c>
      <c r="BH367" s="48">
        <v>0</v>
      </c>
      <c r="BI367" s="49">
        <v>0</v>
      </c>
      <c r="BJ367" s="48">
        <v>14</v>
      </c>
      <c r="BK367" s="49">
        <v>100</v>
      </c>
      <c r="BL367" s="48">
        <v>14</v>
      </c>
    </row>
    <row r="368" spans="1:64" ht="15">
      <c r="A368" s="64" t="s">
        <v>374</v>
      </c>
      <c r="B368" s="64" t="s">
        <v>374</v>
      </c>
      <c r="C368" s="65" t="s">
        <v>4955</v>
      </c>
      <c r="D368" s="66">
        <v>5.333333333333334</v>
      </c>
      <c r="E368" s="67" t="s">
        <v>136</v>
      </c>
      <c r="F368" s="68">
        <v>27.333333333333332</v>
      </c>
      <c r="G368" s="65"/>
      <c r="H368" s="69"/>
      <c r="I368" s="70"/>
      <c r="J368" s="70"/>
      <c r="K368" s="34" t="s">
        <v>65</v>
      </c>
      <c r="L368" s="77">
        <v>368</v>
      </c>
      <c r="M368" s="77"/>
      <c r="N368" s="72"/>
      <c r="O368" s="79" t="s">
        <v>176</v>
      </c>
      <c r="P368" s="81">
        <v>43544.82331018519</v>
      </c>
      <c r="Q368" s="79" t="s">
        <v>660</v>
      </c>
      <c r="R368" s="79"/>
      <c r="S368" s="79"/>
      <c r="T368" s="79" t="s">
        <v>833</v>
      </c>
      <c r="U368" s="79"/>
      <c r="V368" s="83" t="s">
        <v>1005</v>
      </c>
      <c r="W368" s="81">
        <v>43544.82331018519</v>
      </c>
      <c r="X368" s="83" t="s">
        <v>1223</v>
      </c>
      <c r="Y368" s="79"/>
      <c r="Z368" s="79"/>
      <c r="AA368" s="85" t="s">
        <v>1443</v>
      </c>
      <c r="AB368" s="79"/>
      <c r="AC368" s="79" t="b">
        <v>0</v>
      </c>
      <c r="AD368" s="79">
        <v>0</v>
      </c>
      <c r="AE368" s="85" t="s">
        <v>1477</v>
      </c>
      <c r="AF368" s="79" t="b">
        <v>0</v>
      </c>
      <c r="AG368" s="79" t="s">
        <v>1518</v>
      </c>
      <c r="AH368" s="79"/>
      <c r="AI368" s="85" t="s">
        <v>1477</v>
      </c>
      <c r="AJ368" s="79" t="b">
        <v>0</v>
      </c>
      <c r="AK368" s="79">
        <v>1</v>
      </c>
      <c r="AL368" s="85" t="s">
        <v>1442</v>
      </c>
      <c r="AM368" s="79" t="s">
        <v>1536</v>
      </c>
      <c r="AN368" s="79" t="b">
        <v>0</v>
      </c>
      <c r="AO368" s="85" t="s">
        <v>1442</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2</v>
      </c>
      <c r="BC368" s="78" t="str">
        <f>REPLACE(INDEX(GroupVertices[Group],MATCH(Edges[[#This Row],[Vertex 2]],GroupVertices[Vertex],0)),1,1,"")</f>
        <v>2</v>
      </c>
      <c r="BD368" s="48">
        <v>0</v>
      </c>
      <c r="BE368" s="49">
        <v>0</v>
      </c>
      <c r="BF368" s="48">
        <v>0</v>
      </c>
      <c r="BG368" s="49">
        <v>0</v>
      </c>
      <c r="BH368" s="48">
        <v>0</v>
      </c>
      <c r="BI368" s="49">
        <v>0</v>
      </c>
      <c r="BJ368" s="48">
        <v>13</v>
      </c>
      <c r="BK368" s="49">
        <v>100</v>
      </c>
      <c r="BL368" s="48">
        <v>13</v>
      </c>
    </row>
    <row r="369" spans="1:64" ht="15">
      <c r="A369" s="64" t="s">
        <v>375</v>
      </c>
      <c r="B369" s="64" t="s">
        <v>415</v>
      </c>
      <c r="C369" s="65" t="s">
        <v>4954</v>
      </c>
      <c r="D369" s="66">
        <v>3</v>
      </c>
      <c r="E369" s="67" t="s">
        <v>132</v>
      </c>
      <c r="F369" s="68">
        <v>35</v>
      </c>
      <c r="G369" s="65"/>
      <c r="H369" s="69"/>
      <c r="I369" s="70"/>
      <c r="J369" s="70"/>
      <c r="K369" s="34" t="s">
        <v>65</v>
      </c>
      <c r="L369" s="77">
        <v>369</v>
      </c>
      <c r="M369" s="77"/>
      <c r="N369" s="72"/>
      <c r="O369" s="79" t="s">
        <v>492</v>
      </c>
      <c r="P369" s="81">
        <v>43538.46465277778</v>
      </c>
      <c r="Q369" s="79" t="s">
        <v>661</v>
      </c>
      <c r="R369" s="79"/>
      <c r="S369" s="79"/>
      <c r="T369" s="79" t="s">
        <v>770</v>
      </c>
      <c r="U369" s="83" t="s">
        <v>888</v>
      </c>
      <c r="V369" s="83" t="s">
        <v>888</v>
      </c>
      <c r="W369" s="81">
        <v>43538.46465277778</v>
      </c>
      <c r="X369" s="83" t="s">
        <v>1224</v>
      </c>
      <c r="Y369" s="79"/>
      <c r="Z369" s="79"/>
      <c r="AA369" s="85" t="s">
        <v>1444</v>
      </c>
      <c r="AB369" s="79"/>
      <c r="AC369" s="79" t="b">
        <v>0</v>
      </c>
      <c r="AD369" s="79">
        <v>4</v>
      </c>
      <c r="AE369" s="85" t="s">
        <v>1477</v>
      </c>
      <c r="AF369" s="79" t="b">
        <v>0</v>
      </c>
      <c r="AG369" s="79" t="s">
        <v>1508</v>
      </c>
      <c r="AH369" s="79"/>
      <c r="AI369" s="85" t="s">
        <v>1477</v>
      </c>
      <c r="AJ369" s="79" t="b">
        <v>0</v>
      </c>
      <c r="AK369" s="79">
        <v>0</v>
      </c>
      <c r="AL369" s="85" t="s">
        <v>1477</v>
      </c>
      <c r="AM369" s="79" t="s">
        <v>1536</v>
      </c>
      <c r="AN369" s="79" t="b">
        <v>0</v>
      </c>
      <c r="AO369" s="85" t="s">
        <v>1444</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9</v>
      </c>
      <c r="BC369" s="78" t="str">
        <f>REPLACE(INDEX(GroupVertices[Group],MATCH(Edges[[#This Row],[Vertex 2]],GroupVertices[Vertex],0)),1,1,"")</f>
        <v>9</v>
      </c>
      <c r="BD369" s="48">
        <v>0</v>
      </c>
      <c r="BE369" s="49">
        <v>0</v>
      </c>
      <c r="BF369" s="48">
        <v>0</v>
      </c>
      <c r="BG369" s="49">
        <v>0</v>
      </c>
      <c r="BH369" s="48">
        <v>0</v>
      </c>
      <c r="BI369" s="49">
        <v>0</v>
      </c>
      <c r="BJ369" s="48">
        <v>24</v>
      </c>
      <c r="BK369" s="49">
        <v>100</v>
      </c>
      <c r="BL369" s="48">
        <v>24</v>
      </c>
    </row>
    <row r="370" spans="1:64" ht="15">
      <c r="A370" s="64" t="s">
        <v>375</v>
      </c>
      <c r="B370" s="64" t="s">
        <v>490</v>
      </c>
      <c r="C370" s="65" t="s">
        <v>4954</v>
      </c>
      <c r="D370" s="66">
        <v>3</v>
      </c>
      <c r="E370" s="67" t="s">
        <v>132</v>
      </c>
      <c r="F370" s="68">
        <v>35</v>
      </c>
      <c r="G370" s="65"/>
      <c r="H370" s="69"/>
      <c r="I370" s="70"/>
      <c r="J370" s="70"/>
      <c r="K370" s="34" t="s">
        <v>65</v>
      </c>
      <c r="L370" s="77">
        <v>370</v>
      </c>
      <c r="M370" s="77"/>
      <c r="N370" s="72"/>
      <c r="O370" s="79" t="s">
        <v>492</v>
      </c>
      <c r="P370" s="81">
        <v>43544.841412037036</v>
      </c>
      <c r="Q370" s="79" t="s">
        <v>662</v>
      </c>
      <c r="R370" s="79"/>
      <c r="S370" s="79"/>
      <c r="T370" s="79" t="s">
        <v>736</v>
      </c>
      <c r="U370" s="83" t="s">
        <v>889</v>
      </c>
      <c r="V370" s="83" t="s">
        <v>889</v>
      </c>
      <c r="W370" s="81">
        <v>43544.841412037036</v>
      </c>
      <c r="X370" s="83" t="s">
        <v>1225</v>
      </c>
      <c r="Y370" s="79"/>
      <c r="Z370" s="79"/>
      <c r="AA370" s="85" t="s">
        <v>1445</v>
      </c>
      <c r="AB370" s="85" t="s">
        <v>1476</v>
      </c>
      <c r="AC370" s="79" t="b">
        <v>0</v>
      </c>
      <c r="AD370" s="79">
        <v>5</v>
      </c>
      <c r="AE370" s="85" t="s">
        <v>1507</v>
      </c>
      <c r="AF370" s="79" t="b">
        <v>0</v>
      </c>
      <c r="AG370" s="79" t="s">
        <v>1508</v>
      </c>
      <c r="AH370" s="79"/>
      <c r="AI370" s="85" t="s">
        <v>1477</v>
      </c>
      <c r="AJ370" s="79" t="b">
        <v>0</v>
      </c>
      <c r="AK370" s="79">
        <v>0</v>
      </c>
      <c r="AL370" s="85" t="s">
        <v>1477</v>
      </c>
      <c r="AM370" s="79" t="s">
        <v>1534</v>
      </c>
      <c r="AN370" s="79" t="b">
        <v>0</v>
      </c>
      <c r="AO370" s="85" t="s">
        <v>1476</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9</v>
      </c>
      <c r="BC370" s="78" t="str">
        <f>REPLACE(INDEX(GroupVertices[Group],MATCH(Edges[[#This Row],[Vertex 2]],GroupVertices[Vertex],0)),1,1,"")</f>
        <v>9</v>
      </c>
      <c r="BD370" s="48"/>
      <c r="BE370" s="49"/>
      <c r="BF370" s="48"/>
      <c r="BG370" s="49"/>
      <c r="BH370" s="48"/>
      <c r="BI370" s="49"/>
      <c r="BJ370" s="48"/>
      <c r="BK370" s="49"/>
      <c r="BL370" s="48"/>
    </row>
    <row r="371" spans="1:64" ht="15">
      <c r="A371" s="64" t="s">
        <v>375</v>
      </c>
      <c r="B371" s="64" t="s">
        <v>491</v>
      </c>
      <c r="C371" s="65" t="s">
        <v>4954</v>
      </c>
      <c r="D371" s="66">
        <v>3</v>
      </c>
      <c r="E371" s="67" t="s">
        <v>132</v>
      </c>
      <c r="F371" s="68">
        <v>35</v>
      </c>
      <c r="G371" s="65"/>
      <c r="H371" s="69"/>
      <c r="I371" s="70"/>
      <c r="J371" s="70"/>
      <c r="K371" s="34" t="s">
        <v>65</v>
      </c>
      <c r="L371" s="77">
        <v>371</v>
      </c>
      <c r="M371" s="77"/>
      <c r="N371" s="72"/>
      <c r="O371" s="79" t="s">
        <v>493</v>
      </c>
      <c r="P371" s="81">
        <v>43544.841412037036</v>
      </c>
      <c r="Q371" s="79" t="s">
        <v>662</v>
      </c>
      <c r="R371" s="79"/>
      <c r="S371" s="79"/>
      <c r="T371" s="79" t="s">
        <v>736</v>
      </c>
      <c r="U371" s="83" t="s">
        <v>889</v>
      </c>
      <c r="V371" s="83" t="s">
        <v>889</v>
      </c>
      <c r="W371" s="81">
        <v>43544.841412037036</v>
      </c>
      <c r="X371" s="83" t="s">
        <v>1225</v>
      </c>
      <c r="Y371" s="79"/>
      <c r="Z371" s="79"/>
      <c r="AA371" s="85" t="s">
        <v>1445</v>
      </c>
      <c r="AB371" s="85" t="s">
        <v>1476</v>
      </c>
      <c r="AC371" s="79" t="b">
        <v>0</v>
      </c>
      <c r="AD371" s="79">
        <v>5</v>
      </c>
      <c r="AE371" s="85" t="s">
        <v>1507</v>
      </c>
      <c r="AF371" s="79" t="b">
        <v>0</v>
      </c>
      <c r="AG371" s="79" t="s">
        <v>1508</v>
      </c>
      <c r="AH371" s="79"/>
      <c r="AI371" s="85" t="s">
        <v>1477</v>
      </c>
      <c r="AJ371" s="79" t="b">
        <v>0</v>
      </c>
      <c r="AK371" s="79">
        <v>0</v>
      </c>
      <c r="AL371" s="85" t="s">
        <v>1477</v>
      </c>
      <c r="AM371" s="79" t="s">
        <v>1534</v>
      </c>
      <c r="AN371" s="79" t="b">
        <v>0</v>
      </c>
      <c r="AO371" s="85" t="s">
        <v>1476</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9</v>
      </c>
      <c r="BC371" s="78" t="str">
        <f>REPLACE(INDEX(GroupVertices[Group],MATCH(Edges[[#This Row],[Vertex 2]],GroupVertices[Vertex],0)),1,1,"")</f>
        <v>9</v>
      </c>
      <c r="BD371" s="48">
        <v>0</v>
      </c>
      <c r="BE371" s="49">
        <v>0</v>
      </c>
      <c r="BF371" s="48">
        <v>0</v>
      </c>
      <c r="BG371" s="49">
        <v>0</v>
      </c>
      <c r="BH371" s="48">
        <v>0</v>
      </c>
      <c r="BI371" s="49">
        <v>0</v>
      </c>
      <c r="BJ371" s="48">
        <v>15</v>
      </c>
      <c r="BK371" s="49">
        <v>100</v>
      </c>
      <c r="BL371" s="48">
        <v>15</v>
      </c>
    </row>
    <row r="372" spans="1:64" ht="15">
      <c r="A372" s="64" t="s">
        <v>376</v>
      </c>
      <c r="B372" s="64" t="s">
        <v>376</v>
      </c>
      <c r="C372" s="65" t="s">
        <v>4954</v>
      </c>
      <c r="D372" s="66">
        <v>3</v>
      </c>
      <c r="E372" s="67" t="s">
        <v>132</v>
      </c>
      <c r="F372" s="68">
        <v>35</v>
      </c>
      <c r="G372" s="65"/>
      <c r="H372" s="69"/>
      <c r="I372" s="70"/>
      <c r="J372" s="70"/>
      <c r="K372" s="34" t="s">
        <v>65</v>
      </c>
      <c r="L372" s="77">
        <v>372</v>
      </c>
      <c r="M372" s="77"/>
      <c r="N372" s="72"/>
      <c r="O372" s="79" t="s">
        <v>176</v>
      </c>
      <c r="P372" s="81">
        <v>43544.90792824074</v>
      </c>
      <c r="Q372" s="79" t="s">
        <v>663</v>
      </c>
      <c r="R372" s="83" t="s">
        <v>714</v>
      </c>
      <c r="S372" s="79" t="s">
        <v>720</v>
      </c>
      <c r="T372" s="79" t="s">
        <v>834</v>
      </c>
      <c r="U372" s="79"/>
      <c r="V372" s="83" t="s">
        <v>1006</v>
      </c>
      <c r="W372" s="81">
        <v>43544.90792824074</v>
      </c>
      <c r="X372" s="83" t="s">
        <v>1226</v>
      </c>
      <c r="Y372" s="79">
        <v>34.0006</v>
      </c>
      <c r="Z372" s="79">
        <v>-118.3952</v>
      </c>
      <c r="AA372" s="85" t="s">
        <v>1446</v>
      </c>
      <c r="AB372" s="79"/>
      <c r="AC372" s="79" t="b">
        <v>0</v>
      </c>
      <c r="AD372" s="79">
        <v>0</v>
      </c>
      <c r="AE372" s="85" t="s">
        <v>1477</v>
      </c>
      <c r="AF372" s="79" t="b">
        <v>0</v>
      </c>
      <c r="AG372" s="79" t="s">
        <v>1508</v>
      </c>
      <c r="AH372" s="79"/>
      <c r="AI372" s="85" t="s">
        <v>1477</v>
      </c>
      <c r="AJ372" s="79" t="b">
        <v>0</v>
      </c>
      <c r="AK372" s="79">
        <v>0</v>
      </c>
      <c r="AL372" s="85" t="s">
        <v>1477</v>
      </c>
      <c r="AM372" s="79" t="s">
        <v>1542</v>
      </c>
      <c r="AN372" s="79" t="b">
        <v>0</v>
      </c>
      <c r="AO372" s="85" t="s">
        <v>1446</v>
      </c>
      <c r="AP372" s="79" t="s">
        <v>176</v>
      </c>
      <c r="AQ372" s="79">
        <v>0</v>
      </c>
      <c r="AR372" s="79">
        <v>0</v>
      </c>
      <c r="AS372" s="79" t="s">
        <v>1574</v>
      </c>
      <c r="AT372" s="79" t="s">
        <v>1576</v>
      </c>
      <c r="AU372" s="79" t="s">
        <v>1588</v>
      </c>
      <c r="AV372" s="79" t="s">
        <v>1614</v>
      </c>
      <c r="AW372" s="79" t="s">
        <v>1631</v>
      </c>
      <c r="AX372" s="79" t="s">
        <v>1647</v>
      </c>
      <c r="AY372" s="79" t="s">
        <v>1649</v>
      </c>
      <c r="AZ372" s="83" t="s">
        <v>1667</v>
      </c>
      <c r="BA372">
        <v>1</v>
      </c>
      <c r="BB372" s="78" t="str">
        <f>REPLACE(INDEX(GroupVertices[Group],MATCH(Edges[[#This Row],[Vertex 1]],GroupVertices[Vertex],0)),1,1,"")</f>
        <v>2</v>
      </c>
      <c r="BC372" s="78" t="str">
        <f>REPLACE(INDEX(GroupVertices[Group],MATCH(Edges[[#This Row],[Vertex 2]],GroupVertices[Vertex],0)),1,1,"")</f>
        <v>2</v>
      </c>
      <c r="BD372" s="48">
        <v>0</v>
      </c>
      <c r="BE372" s="49">
        <v>0</v>
      </c>
      <c r="BF372" s="48">
        <v>0</v>
      </c>
      <c r="BG372" s="49">
        <v>0</v>
      </c>
      <c r="BH372" s="48">
        <v>0</v>
      </c>
      <c r="BI372" s="49">
        <v>0</v>
      </c>
      <c r="BJ372" s="48">
        <v>14</v>
      </c>
      <c r="BK372" s="49">
        <v>100</v>
      </c>
      <c r="BL372"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2"/>
    <dataValidation allowBlank="1" showErrorMessage="1" sqref="N2:N3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2"/>
    <dataValidation allowBlank="1" showInputMessage="1" promptTitle="Edge Color" prompt="To select an optional edge color, right-click and select Select Color on the right-click menu." sqref="C3:C372"/>
    <dataValidation allowBlank="1" showInputMessage="1" promptTitle="Edge Width" prompt="Enter an optional edge width between 1 and 10." errorTitle="Invalid Edge Width" error="The optional edge width must be a whole number between 1 and 10." sqref="D3:D372"/>
    <dataValidation allowBlank="1" showInputMessage="1" promptTitle="Edge Opacity" prompt="Enter an optional edge opacity between 0 (transparent) and 100 (opaque)." errorTitle="Invalid Edge Opacity" error="The optional edge opacity must be a whole number between 0 and 10." sqref="F3:F3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2">
      <formula1>ValidEdgeVisibilities</formula1>
    </dataValidation>
    <dataValidation allowBlank="1" showInputMessage="1" showErrorMessage="1" promptTitle="Vertex 1 Name" prompt="Enter the name of the edge's first vertex." sqref="A3:A372"/>
    <dataValidation allowBlank="1" showInputMessage="1" showErrorMessage="1" promptTitle="Vertex 2 Name" prompt="Enter the name of the edge's second vertex." sqref="B3:B372"/>
    <dataValidation allowBlank="1" showInputMessage="1" showErrorMessage="1" promptTitle="Edge Label" prompt="Enter an optional edge label." errorTitle="Invalid Edge Visibility" error="You have entered an unrecognized edge visibility.  Try selecting from the drop-down list instead." sqref="H3:H3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2"/>
  </dataValidations>
  <hyperlinks>
    <hyperlink ref="R3" r:id="rId1" display="https://mobro.co/13902626"/>
    <hyperlink ref="R5" r:id="rId2" display="http://www.dougnash.co.uk/"/>
    <hyperlink ref="R6" r:id="rId3" display="https://uk.movember.com/mospace/9838737"/>
    <hyperlink ref="R7" r:id="rId4" display="http://www.dougnash.co.uk/"/>
    <hyperlink ref="R8" r:id="rId5" display="https://twitter.com/journalsentinel/status/1103475372891537408"/>
    <hyperlink ref="R9" r:id="rId6" display="https://twitter.com/journalsentinel/status/1103475372891537408"/>
    <hyperlink ref="R20" r:id="rId7" display="https://holinergroup.com/blog/5-simple-mens-health-tips-better-life/?utm_source=Twitter&amp;utm_campaign=BLOG-MensHealth0618&amp;utm_medium=socialpost"/>
    <hyperlink ref="R38" r:id="rId8" display="https://au.movember.com/"/>
    <hyperlink ref="R49" r:id="rId9" display="https://www.instagram.com/p/5Q5_WeHAav/"/>
    <hyperlink ref="R51" r:id="rId10" display="https://twitter.com/westhamutd/status/1103975970770436096"/>
    <hyperlink ref="R71" r:id="rId11" display="https://twitter.com/movember/status/1105163244463890432"/>
    <hyperlink ref="R74" r:id="rId12" display="https://www.instagram.com/p/Bu3_DSSg-eF/?utm_source=ig_twitter_share&amp;igshid=1r5idqagjlna4"/>
    <hyperlink ref="R76" r:id="rId13" display="https://twitter.com/intent/tweet?url=&amp;text=I%E2%80%99m%20now%20part%20of%20the%20%23Movember%20movement.%20Check%20out%20my%20awesome%20Movember%20poster%20here%3A%20%2F%2Fcdn.movember.com%2Fuploads%2Fmember-download%2FPersonalisedPosters%2F1%2F1397%2F13976878%2FPoster.pdf&amp;original_referer="/>
    <hyperlink ref="R77" r:id="rId14" display="https://www.instagram.com/p/Bu5ZRNjB3dU/?utm_source=ig_twitter_share&amp;igshid=14nbrwplu3h71"/>
    <hyperlink ref="R83" r:id="rId15" display="https://www.thegymgroup.com/movember"/>
    <hyperlink ref="R88" r:id="rId16" display="https://www.link-mag.co.uk/news/bands-on-the-run/"/>
    <hyperlink ref="R89" r:id="rId17" display="https://www.link-mag.co.uk/news/bands-on-the-run/"/>
    <hyperlink ref="R90" r:id="rId18" display="https://twitter.com/HairyHandlebars/status/1039452352011542529"/>
    <hyperlink ref="R92" r:id="rId19" display="https://twitter.com/elhamns/status/1105366915663376384"/>
    <hyperlink ref="R95" r:id="rId20" display="https://acredite.co/movember-novembro-azul/?utm_source=ReviveOldPost&amp;utm_medium=social&amp;utm_campaign=ReviveOldPost"/>
    <hyperlink ref="R100" r:id="rId21" display="https://www.ebay.co.uk/str/rubyredsky"/>
    <hyperlink ref="R101" r:id="rId22" display="https://www.bbc.co.uk/news/world-47536861"/>
    <hyperlink ref="R106" r:id="rId23" display="http://ow.ly/sb4ha"/>
    <hyperlink ref="R111" r:id="rId24" display="http://redirect.viglink.com/?key=eb006834b9e7ee4964f8a11de63170e9&amp;type=bk&amp;u=https://www.puritan.com/vitamins-supplements-2657%3Ficid%3Dros-_-topnav-_-vitaminssupplements"/>
    <hyperlink ref="R122" r:id="rId25" display="https://twitter.com/ulerio09/status/1107314521994072064"/>
    <hyperlink ref="R123" r:id="rId26" display="http://go.swrve.com/l/361741/2019-03-17/gfmscm/11976"/>
    <hyperlink ref="R126" r:id="rId27" display="http://crouchendplayers.blogspot.com/"/>
    <hyperlink ref="R129" r:id="rId28" display="http://j-tag.jp/"/>
    <hyperlink ref="R131" r:id="rId29" display="http://pc-pc.org/20190110/post1159"/>
    <hyperlink ref="R132" r:id="rId30" display="https://www.youtube.com/watch?v=m3tncTyw14M"/>
    <hyperlink ref="R146" r:id="rId31" display="https://youtu.be/39wauK2jqtc"/>
    <hyperlink ref="R157" r:id="rId32" display="https://twitter.com/DrAmirKhanGP/status/1102955526051254272"/>
    <hyperlink ref="R164" r:id="rId33" display="https://twitter.com/SmallmanDebbie/status/1104492346337607688"/>
    <hyperlink ref="R290" r:id="rId34" display="https://twitter.com/_Cinderella_007/status/1107690721841049600"/>
    <hyperlink ref="R291" r:id="rId35" display="https://twitter.com/ab_sync/status/1107682013811748864"/>
    <hyperlink ref="R294" r:id="rId36" display="https://mobro.co/Shivesh"/>
    <hyperlink ref="R295" r:id="rId37" display="https://mobro.co/Shivesh"/>
    <hyperlink ref="R296" r:id="rId38" display="https://mobro.co/Shivesh"/>
    <hyperlink ref="R297" r:id="rId39" display="https://www.instagram.com/p/BqAMpSWnin9/?utm_source=ig_twitter_share&amp;igshid=18mdrakdk336c"/>
    <hyperlink ref="R306" r:id="rId40" display="https://www.instagram.com/p/ButY_bvlHQY/?utm_source=ig_twitter_share&amp;igshid=fu3idxqsmqo"/>
    <hyperlink ref="R307" r:id="rId41" display="https://www.instagram.com/p/BvLuPWrFrxg/?utm_source=ig_twitter_share&amp;igshid=qecnvo3iyjy8"/>
    <hyperlink ref="R312" r:id="rId42" display="https://www.procept-biorobotics.com/"/>
    <hyperlink ref="R314" r:id="rId43" display="https://www.procept-biorobotics.com/"/>
    <hyperlink ref="R317" r:id="rId44" display="https://twitter.com/crowleysdfk/status/1107992014900084737"/>
    <hyperlink ref="R318" r:id="rId45" display="https://twitter.com/crowleysdfk/status/1107992014900084737"/>
    <hyperlink ref="R326" r:id="rId46" display="https://www.youtube.com/watch?v=oLj4NZ0p59Q&amp;feature=youtu.be"/>
    <hyperlink ref="R327" r:id="rId47" display="https://twitter.com/NilsBjorkman/status/1094889684784812033"/>
    <hyperlink ref="R328" r:id="rId48" display="https://www.pscp.tv/w/b2E9_jFXZ0tncVJObm9sRXZ8MU93eFdPWVp2TlF4URbr2scL-yKucSN_flBtWUaibYxX8UzI6qicSRZViT7K"/>
    <hyperlink ref="R331" r:id="rId49" display="https://www.instagram.com/p/BvNFv3rF5h1/?utm_source=ig_twitter_share&amp;igshid=1xyj16fmqff3z"/>
    <hyperlink ref="R337" r:id="rId50" display="http://subsmissives.com/offtopic/mo-2016/movember-helping-men-live/?utm_source=ReviveOldPost&amp;utm_medium=social&amp;utm_campaign=ReviveOldPost"/>
    <hyperlink ref="R338" r:id="rId51" display="http://subsmissives.com/offtopic/mo-2016/testicular-cancer-information-advice/?utm_source=ReviveOldPost&amp;utm_medium=social&amp;utm_campaign=ReviveOldPost"/>
    <hyperlink ref="R339" r:id="rId52" display="https://www.instagram.com/p/BvOVfPXgYZ9/?utm_source=ig_twitter_share&amp;igshid=vedzdl2cfiw9"/>
    <hyperlink ref="R340" r:id="rId53" display="https://www.24matins.fr/deux-composes-du-cafe-pourraient-ralentir-la-progression-du-cancer-de-la-prostate-990898"/>
    <hyperlink ref="R341" r:id="rId54" display="https://www.scoop.it/topic/autour-du-cancer/p/4106348799/2019/03/20/cancer-de-la-prostate-du-cafe-pour-eviter-les-metastases-movember-hcsmeufr?utm_medium=social&amp;utm_source=twitter"/>
    <hyperlink ref="R342" r:id="rId55" display="https://www.scoop.it/topic/autour-du-cancer/p/4106348799/2019/03/20/cancer-de-la-prostate-du-cafe-pour-eviter-les-metastases-movember-hcsmeufr?utm_medium=social&amp;utm_source=twitter"/>
    <hyperlink ref="R343" r:id="rId56" display="https://www.scoop.it/topic/autour-du-cancer/p/4106348799/2019/03/20/cancer-de-la-prostate-du-cafe-pour-eviter-les-metastases-movember-hcsmeufr?utm_medium=social&amp;utm_source=twitter"/>
    <hyperlink ref="R344" r:id="rId57" display="https://twitter.com/ProstateCymru/status/1104690898254876672"/>
    <hyperlink ref="R345" r:id="rId58" display="https://twitter.com/SamTalksSex/status/1104801602022658048"/>
    <hyperlink ref="R346" r:id="rId59" display="https://twitter.com/AMRC/status/1106219676038770690"/>
    <hyperlink ref="R372" r:id="rId60" display="https://www.instagram.com/p/BvPuk_1BGUl/?utm_source=ig_twitter_share&amp;igshid=2p4ihop27hsk"/>
    <hyperlink ref="U4" r:id="rId61" display="https://pbs.twimg.com/ext_tw_video_thumb/1056574959605170176/pu/img/vtzWeffeQJMmIV0L.jpg"/>
    <hyperlink ref="U5" r:id="rId62" display="https://pbs.twimg.com/media/DsGrIN8WoAUQCeU.jpg"/>
    <hyperlink ref="U6" r:id="rId63" display="https://pbs.twimg.com/media/D0_PAmlXQAA8UMd.jpg"/>
    <hyperlink ref="U7" r:id="rId64" display="https://pbs.twimg.com/media/DsGrIN8WoAUQCeU.jpg"/>
    <hyperlink ref="U16" r:id="rId65" display="https://pbs.twimg.com/media/D1DqlNFXQAIMh8_.jpg"/>
    <hyperlink ref="U18" r:id="rId66" display="https://pbs.twimg.com/media/D1E3GgSU4AE_TE_.jpg"/>
    <hyperlink ref="U20" r:id="rId67" display="https://pbs.twimg.com/media/D1FQ5eDXgAA5PBA.jpg"/>
    <hyperlink ref="U29" r:id="rId68" display="https://pbs.twimg.com/ext_tw_video_thumb/1058013903752445954/pu/img/Xh1FHH4TpCmm0UiE.jpg"/>
    <hyperlink ref="U33" r:id="rId69" display="https://pbs.twimg.com/media/D1D829fWkAAeHBB.jpg"/>
    <hyperlink ref="U34" r:id="rId70" display="https://pbs.twimg.com/media/D1JTAybW0AAL8qV.jpg"/>
    <hyperlink ref="U35" r:id="rId71" display="https://pbs.twimg.com/media/D1JWvFEXgAY9QX7.jpg"/>
    <hyperlink ref="U39" r:id="rId72" display="https://pbs.twimg.com/media/D1Lle_eWsAEAn2C.jpg"/>
    <hyperlink ref="U40" r:id="rId73" display="https://pbs.twimg.com/media/D1Lle_eWsAEAn2C.jpg"/>
    <hyperlink ref="U41" r:id="rId74" display="https://pbs.twimg.com/media/B3xNloDIUAAZNOa.jpg"/>
    <hyperlink ref="U42" r:id="rId75" display="https://pbs.twimg.com/media/B3xNloDIUAAZNOa.jpg"/>
    <hyperlink ref="U55" r:id="rId76" display="https://pbs.twimg.com/media/D1FaRvcXgAAt2tD.jpg"/>
    <hyperlink ref="U57" r:id="rId77" display="https://pbs.twimg.com/tweet_video_thumb/D1ScB6oX4AAgqwP.jpg"/>
    <hyperlink ref="U58" r:id="rId78" display="https://pbs.twimg.com/ext_tw_video_thumb/1054371856457912320/pu/img/ekFspBWjDRcNSkCl.jpg"/>
    <hyperlink ref="U61" r:id="rId79" display="https://pbs.twimg.com/media/CMNWoWRWIAA_GL4.jpg"/>
    <hyperlink ref="U64" r:id="rId80" display="https://pbs.twimg.com/media/D1UfjrzXcAAYS09.jpg"/>
    <hyperlink ref="U66" r:id="rId81" display="https://pbs.twimg.com/media/BX6gH1yCAAA_6WZ.jpg"/>
    <hyperlink ref="U68" r:id="rId82" display="https://pbs.twimg.com/media/D1X50n0WwAE-8Qu.jpg"/>
    <hyperlink ref="U69" r:id="rId83" display="https://pbs.twimg.com/media/D1X50n0WwAE-8Qu.jpg"/>
    <hyperlink ref="U70" r:id="rId84" display="https://pbs.twimg.com/tweet_video_thumb/D1YblwQX0AEmaCF.jpg"/>
    <hyperlink ref="U80" r:id="rId85" display="https://pbs.twimg.com/media/D07a7_IX0AEu9I-.jpg"/>
    <hyperlink ref="U83" r:id="rId86" display="https://pbs.twimg.com/media/Dr_XmqLWoAI5ZBl.jpg"/>
    <hyperlink ref="U88" r:id="rId87" display="https://pbs.twimg.com/media/D1dScWWWkAA5PmE.jpg"/>
    <hyperlink ref="U91" r:id="rId88" display="https://pbs.twimg.com/media/D0k46jXVYAIlRN9.jpg"/>
    <hyperlink ref="U93" r:id="rId89" display="https://pbs.twimg.com/media/D1jSevTWsAUoRjz.jpg"/>
    <hyperlink ref="U94" r:id="rId90" display="https://pbs.twimg.com/media/D1jSevTWsAUoRjz.jpg"/>
    <hyperlink ref="U100" r:id="rId91" display="https://pbs.twimg.com/media/CpsiswcWgAAbhUV.jpg"/>
    <hyperlink ref="U102" r:id="rId92" display="https://pbs.twimg.com/media/D1pYh_gX0AIut_5.jpg"/>
    <hyperlink ref="U105" r:id="rId93" display="https://pbs.twimg.com/media/D1tiUBrX0Ao-DLq.jpg"/>
    <hyperlink ref="U111" r:id="rId94" display="https://pbs.twimg.com/media/D1zbrE3WkAAEjjv.jpg"/>
    <hyperlink ref="U116" r:id="rId95" display="https://pbs.twimg.com/media/D1z9Ab2WwAEfwUi.jpg"/>
    <hyperlink ref="U118" r:id="rId96" display="https://pbs.twimg.com/media/DsC-w9pXQAA0kOI.jpg"/>
    <hyperlink ref="U123" r:id="rId97" display="https://pbs.twimg.com/media/D14RHi_XgAAtB0l.jpg"/>
    <hyperlink ref="U126" r:id="rId98" display="https://pbs.twimg.com/media/D13ELC8WkAAICJi.jpg"/>
    <hyperlink ref="U129" r:id="rId99" display="https://pbs.twimg.com/media/Dsx5kWTV4AIcP9H.jpg"/>
    <hyperlink ref="U130" r:id="rId100" display="https://pbs.twimg.com/media/D0k46jXVYAIlRN9.jpg"/>
    <hyperlink ref="U131" r:id="rId101" display="https://pbs.twimg.com/media/D1yMfsCVAAA9CHV.jpg"/>
    <hyperlink ref="U132" r:id="rId102" display="https://pbs.twimg.com/media/D1yNkYoUcAAidMr.jpg"/>
    <hyperlink ref="U148" r:id="rId103" display="https://pbs.twimg.com/media/DsSy_opU8AEJLy0.jpg"/>
    <hyperlink ref="U149" r:id="rId104" display="https://pbs.twimg.com/media/DsSyxElUUAAoHvx.jpg"/>
    <hyperlink ref="U255" r:id="rId105" display="https://pbs.twimg.com/media/DrFAGiuUwAEojGE.jpg"/>
    <hyperlink ref="U256" r:id="rId106" display="https://pbs.twimg.com/media/DrFAGiuUwAEojGE.jpg"/>
    <hyperlink ref="U257" r:id="rId107" display="https://pbs.twimg.com/media/DrFAGiuUwAEojGE.jpg"/>
    <hyperlink ref="U258" r:id="rId108" display="https://pbs.twimg.com/media/DrFAGiuUwAEojGE.jpg"/>
    <hyperlink ref="U259" r:id="rId109" display="https://pbs.twimg.com/media/DrFAGiuUwAEojGE.jpg"/>
    <hyperlink ref="U260" r:id="rId110" display="https://pbs.twimg.com/media/DrFAGiuUwAEojGE.jpg"/>
    <hyperlink ref="U261" r:id="rId111" display="https://pbs.twimg.com/media/DrFAGiuUwAEojGE.jpg"/>
    <hyperlink ref="U262" r:id="rId112" display="https://pbs.twimg.com/media/DrFAGiuUwAEojGE.jpg"/>
    <hyperlink ref="U263" r:id="rId113" display="https://pbs.twimg.com/media/DrFAGiuUwAEojGE.jpg"/>
    <hyperlink ref="U264" r:id="rId114" display="https://pbs.twimg.com/media/DrFAGiuUwAEojGE.jpg"/>
    <hyperlink ref="U265" r:id="rId115" display="https://pbs.twimg.com/media/DrFAGiuUwAEojGE.jpg"/>
    <hyperlink ref="U266" r:id="rId116" display="https://pbs.twimg.com/media/DrFAGiuUwAEojGE.jpg"/>
    <hyperlink ref="U267" r:id="rId117" display="https://pbs.twimg.com/media/DrFAGiuUwAEojGE.jpg"/>
    <hyperlink ref="U268" r:id="rId118" display="https://pbs.twimg.com/media/DrFAGiuUwAEojGE.jpg"/>
    <hyperlink ref="U269" r:id="rId119" display="https://pbs.twimg.com/media/DrFAGiuUwAEojGE.jpg"/>
    <hyperlink ref="U270" r:id="rId120" display="https://pbs.twimg.com/media/DrFAGiuUwAEojGE.jpg"/>
    <hyperlink ref="U271" r:id="rId121" display="https://pbs.twimg.com/media/DrFAGiuUwAEojGE.jpg"/>
    <hyperlink ref="U272" r:id="rId122" display="https://pbs.twimg.com/media/DrFAGiuUwAEojGE.jpg"/>
    <hyperlink ref="U274" r:id="rId123" display="https://pbs.twimg.com/media/DrFAGiuUwAEojGE.jpg"/>
    <hyperlink ref="U276" r:id="rId124" display="https://pbs.twimg.com/media/DrFAGiuUwAEojGE.jpg"/>
    <hyperlink ref="U278" r:id="rId125" display="https://pbs.twimg.com/media/DrFAGiuUwAEojGE.jpg"/>
    <hyperlink ref="U280" r:id="rId126" display="https://pbs.twimg.com/media/DrFAGiuUwAEojGE.jpg"/>
    <hyperlink ref="U282" r:id="rId127" display="https://pbs.twimg.com/media/DrFAGiuUwAEojGE.jpg"/>
    <hyperlink ref="U284" r:id="rId128" display="https://pbs.twimg.com/media/DrFAGiuUwAEojGE.jpg"/>
    <hyperlink ref="U293" r:id="rId129" display="https://pbs.twimg.com/media/D1_QQp0XQAEDyy3.jpg"/>
    <hyperlink ref="U294" r:id="rId130" display="https://pbs.twimg.com/media/Cwu6FCBUsAACCsm.jpg"/>
    <hyperlink ref="U299" r:id="rId131" display="https://pbs.twimg.com/media/Dq-yCspV4AAwZeO.jpg"/>
    <hyperlink ref="U310" r:id="rId132" display="https://pbs.twimg.com/media/DrBERH0X0AEIHxG.jpg"/>
    <hyperlink ref="U311" r:id="rId133" display="https://pbs.twimg.com/media/DrBERH0X0AEIHxG.jpg"/>
    <hyperlink ref="U312" r:id="rId134" display="https://pbs.twimg.com/media/DtRtRCaU0AAZI7F.jpg"/>
    <hyperlink ref="U314" r:id="rId135" display="https://pbs.twimg.com/media/DtRtRCaU0AAZI7F.jpg"/>
    <hyperlink ref="U323" r:id="rId136" display="https://pbs.twimg.com/media/D2Bg23bWoAAGGHD.jpg"/>
    <hyperlink ref="U334" r:id="rId137" display="https://pbs.twimg.com/media/D2EEkQ5X4AEAkPN.jpg"/>
    <hyperlink ref="U342" r:id="rId138" display="https://pbs.twimg.com/media/D2FPe3zW0AA_Q9o.jpg"/>
    <hyperlink ref="U347" r:id="rId139" display="https://pbs.twimg.com/media/D18WTRXXQAEHJld.jpg"/>
    <hyperlink ref="U348" r:id="rId140" display="https://pbs.twimg.com/media/D18fAbSWwAAzX12.jpg"/>
    <hyperlink ref="U349" r:id="rId141" display="https://pbs.twimg.com/media/D186dAMX4AI0ibr.jpg"/>
    <hyperlink ref="U351" r:id="rId142" display="https://pbs.twimg.com/media/D2HF4EtW0AEmfio.jpg"/>
    <hyperlink ref="U352" r:id="rId143" display="https://pbs.twimg.com/media/D2HhuIGWkAcZZid.jpg"/>
    <hyperlink ref="U367" r:id="rId144" display="https://pbs.twimg.com/ext_tw_video_thumb/925780925694251008/pu/img/M_YJndpA-ZVfwxrb.jpg"/>
    <hyperlink ref="U369" r:id="rId145" display="https://pbs.twimg.com/media/D1nVyY2XcAABf7_.jpg"/>
    <hyperlink ref="U370" r:id="rId146" display="https://pbs.twimg.com/media/D2ILeQNX4AQo6-8.jpg"/>
    <hyperlink ref="U371" r:id="rId147" display="https://pbs.twimg.com/media/D2ILeQNX4AQo6-8.jpg"/>
    <hyperlink ref="V3" r:id="rId148" display="http://pbs.twimg.com/profile_images/1009051591125630976/b69sr0nH_normal.jpg"/>
    <hyperlink ref="V4" r:id="rId149" display="https://pbs.twimg.com/ext_tw_video_thumb/1056574959605170176/pu/img/vtzWeffeQJMmIV0L.jpg"/>
    <hyperlink ref="V5" r:id="rId150" display="https://pbs.twimg.com/media/DsGrIN8WoAUQCeU.jpg"/>
    <hyperlink ref="V6" r:id="rId151" display="https://pbs.twimg.com/media/D0_PAmlXQAA8UMd.jpg"/>
    <hyperlink ref="V7" r:id="rId152" display="https://pbs.twimg.com/media/DsGrIN8WoAUQCeU.jpg"/>
    <hyperlink ref="V8" r:id="rId153" display="http://pbs.twimg.com/profile_images/863737331878158337/dzz328Hw_normal.jpg"/>
    <hyperlink ref="V9" r:id="rId154" display="http://pbs.twimg.com/profile_images/863737331878158337/dzz328Hw_normal.jpg"/>
    <hyperlink ref="V10" r:id="rId155" display="http://pbs.twimg.com/profile_images/768743014604771332/49Gr7ZFh_normal.jpg"/>
    <hyperlink ref="V11" r:id="rId156" display="http://pbs.twimg.com/profile_images/1295122870/107455253_l_normal.jpg"/>
    <hyperlink ref="V12" r:id="rId157" display="http://pbs.twimg.com/profile_images/979391113718091778/PSIdVuOC_normal.jpg"/>
    <hyperlink ref="V13" r:id="rId158" display="http://pbs.twimg.com/profile_images/647484421453541376/iADGpmdR_normal.jpg"/>
    <hyperlink ref="V14" r:id="rId159" display="http://pbs.twimg.com/profile_images/925075044811857920/fst0gch4_normal.jpg"/>
    <hyperlink ref="V15" r:id="rId160" display="http://pbs.twimg.com/profile_images/1160177810/woods-twitter-logo_normal.jpg"/>
    <hyperlink ref="V16" r:id="rId161" display="https://pbs.twimg.com/media/D1DqlNFXQAIMh8_.jpg"/>
    <hyperlink ref="V17" r:id="rId162" display="http://pbs.twimg.com/profile_images/1103633591039254528/uk_cxYV3_normal.png"/>
    <hyperlink ref="V18" r:id="rId163" display="https://pbs.twimg.com/media/D1E3GgSU4AE_TE_.jpg"/>
    <hyperlink ref="V19" r:id="rId164" display="http://pbs.twimg.com/profile_images/1051817195108532226/4I57oUbO_normal.jpg"/>
    <hyperlink ref="V20" r:id="rId165" display="https://pbs.twimg.com/media/D1FQ5eDXgAA5PBA.jpg"/>
    <hyperlink ref="V21" r:id="rId166" display="http://pbs.twimg.com/profile_images/900711675187298304/27UdOMBe_normal.jpg"/>
    <hyperlink ref="V22" r:id="rId167" display="http://pbs.twimg.com/profile_images/1101183323639029760/uIhy6XjY_normal.jpg"/>
    <hyperlink ref="V23" r:id="rId168" display="http://pbs.twimg.com/profile_images/609364234447753216/H27uLNiF_normal.jpg"/>
    <hyperlink ref="V24" r:id="rId169" display="http://pbs.twimg.com/profile_images/986801020545122304/qn5Ris54_normal.jpg"/>
    <hyperlink ref="V25" r:id="rId170" display="http://pbs.twimg.com/profile_images/986801020545122304/qn5Ris54_normal.jpg"/>
    <hyperlink ref="V26" r:id="rId171" display="http://pbs.twimg.com/profile_images/986801020545122304/qn5Ris54_normal.jpg"/>
    <hyperlink ref="V27" r:id="rId172" display="http://pbs.twimg.com/profile_images/986801020545122304/qn5Ris54_normal.jpg"/>
    <hyperlink ref="V28" r:id="rId173" display="http://pbs.twimg.com/profile_images/986801020545122304/qn5Ris54_normal.jpg"/>
    <hyperlink ref="V29" r:id="rId174" display="https://pbs.twimg.com/ext_tw_video_thumb/1058013903752445954/pu/img/Xh1FHH4TpCmm0UiE.jpg"/>
    <hyperlink ref="V30" r:id="rId175" display="http://pbs.twimg.com/profile_images/978615357496799234/f4pY2dGs_normal.jpg"/>
    <hyperlink ref="V31" r:id="rId176" display="http://pbs.twimg.com/profile_images/981882416758509569/Jchih4X1_normal.jpg"/>
    <hyperlink ref="V32" r:id="rId177" display="http://pbs.twimg.com/profile_images/767839141702864896/UsXKiK8-_normal.jpg"/>
    <hyperlink ref="V33" r:id="rId178" display="https://pbs.twimg.com/media/D1D829fWkAAeHBB.jpg"/>
    <hyperlink ref="V34" r:id="rId179" display="https://pbs.twimg.com/media/D1JTAybW0AAL8qV.jpg"/>
    <hyperlink ref="V35" r:id="rId180" display="https://pbs.twimg.com/media/D1JWvFEXgAY9QX7.jpg"/>
    <hyperlink ref="V36" r:id="rId181" display="http://pbs.twimg.com/profile_images/574640269511036929/C18SfTgJ_normal.jpeg"/>
    <hyperlink ref="V37" r:id="rId182" display="http://abs.twimg.com/sticky/default_profile_images/default_profile_normal.png"/>
    <hyperlink ref="V38" r:id="rId183" display="http://pbs.twimg.com/profile_images/757047096117604352/I50B-Kx9_normal.jpg"/>
    <hyperlink ref="V39" r:id="rId184" display="https://pbs.twimg.com/media/D1Lle_eWsAEAn2C.jpg"/>
    <hyperlink ref="V40" r:id="rId185" display="https://pbs.twimg.com/media/D1Lle_eWsAEAn2C.jpg"/>
    <hyperlink ref="V41" r:id="rId186" display="https://pbs.twimg.com/media/B3xNloDIUAAZNOa.jpg"/>
    <hyperlink ref="V42" r:id="rId187" display="https://pbs.twimg.com/media/B3xNloDIUAAZNOa.jpg"/>
    <hyperlink ref="V43" r:id="rId188" display="http://pbs.twimg.com/profile_images/989178434432786433/ldlNvEjj_normal.jpg"/>
    <hyperlink ref="V44" r:id="rId189" display="http://pbs.twimg.com/profile_images/937358277540794369/i98ikEv9_normal.jpg"/>
    <hyperlink ref="V45" r:id="rId190" display="http://pbs.twimg.com/profile_images/937358277540794369/i98ikEv9_normal.jpg"/>
    <hyperlink ref="V46" r:id="rId191" display="http://pbs.twimg.com/profile_images/937358277540794369/i98ikEv9_normal.jpg"/>
    <hyperlink ref="V47" r:id="rId192" display="http://pbs.twimg.com/profile_images/937358277540794369/i98ikEv9_normal.jpg"/>
    <hyperlink ref="V48" r:id="rId193" display="http://pbs.twimg.com/profile_images/937358277540794369/i98ikEv9_normal.jpg"/>
    <hyperlink ref="V49" r:id="rId194" display="http://pbs.twimg.com/profile_images/1104346493488644096/4y2Wa23d_normal.jpg"/>
    <hyperlink ref="V50" r:id="rId195" display="http://pbs.twimg.com/profile_images/777960075289882624/zVBuGKqM_normal.jpg"/>
    <hyperlink ref="V51" r:id="rId196" display="http://pbs.twimg.com/profile_images/1094616867241672704/hib4QCPY_normal.jpg"/>
    <hyperlink ref="V52" r:id="rId197" display="http://pbs.twimg.com/profile_images/1102274513553768448/C4M2f9VS_normal.jpg"/>
    <hyperlink ref="V53" r:id="rId198" display="http://pbs.twimg.com/profile_images/1102274513553768448/C4M2f9VS_normal.jpg"/>
    <hyperlink ref="V54" r:id="rId199" display="http://pbs.twimg.com/profile_images/988917747261227008/vgBzCDzk_normal.jpg"/>
    <hyperlink ref="V55" r:id="rId200" display="https://pbs.twimg.com/media/D1FaRvcXgAAt2tD.jpg"/>
    <hyperlink ref="V56" r:id="rId201" display="http://pbs.twimg.com/profile_images/934091578162937858/Drbfy6I1_normal.jpg"/>
    <hyperlink ref="V57" r:id="rId202" display="https://pbs.twimg.com/tweet_video_thumb/D1ScB6oX4AAgqwP.jpg"/>
    <hyperlink ref="V58" r:id="rId203" display="https://pbs.twimg.com/ext_tw_video_thumb/1054371856457912320/pu/img/ekFspBWjDRcNSkCl.jpg"/>
    <hyperlink ref="V59" r:id="rId204" display="http://pbs.twimg.com/profile_images/946446973854461952/KHHB2DXe_normal.jpg"/>
    <hyperlink ref="V60" r:id="rId205" display="http://pbs.twimg.com/profile_images/946446973854461952/KHHB2DXe_normal.jpg"/>
    <hyperlink ref="V61" r:id="rId206" display="https://pbs.twimg.com/media/CMNWoWRWIAA_GL4.jpg"/>
    <hyperlink ref="V62" r:id="rId207" display="http://pbs.twimg.com/profile_images/1097484265791635457/AxE09sj2_normal.jpg"/>
    <hyperlink ref="V63" r:id="rId208" display="http://pbs.twimg.com/profile_images/1097484265791635457/AxE09sj2_normal.jpg"/>
    <hyperlink ref="V64" r:id="rId209" display="https://pbs.twimg.com/media/D1UfjrzXcAAYS09.jpg"/>
    <hyperlink ref="V65" r:id="rId210" display="http://pbs.twimg.com/profile_images/857271965664636931/1_-VHbVk_normal.jpg"/>
    <hyperlink ref="V66" r:id="rId211" display="https://pbs.twimg.com/media/BX6gH1yCAAA_6WZ.jpg"/>
    <hyperlink ref="V67" r:id="rId212" display="http://pbs.twimg.com/profile_images/1104729940816216064/coDB5y5u_normal.jpg"/>
    <hyperlink ref="V68" r:id="rId213" display="https://pbs.twimg.com/media/D1X50n0WwAE-8Qu.jpg"/>
    <hyperlink ref="V69" r:id="rId214" display="https://pbs.twimg.com/media/D1X50n0WwAE-8Qu.jpg"/>
    <hyperlink ref="V70" r:id="rId215" display="https://pbs.twimg.com/tweet_video_thumb/D1YblwQX0AEmaCF.jpg"/>
    <hyperlink ref="V71" r:id="rId216" display="http://pbs.twimg.com/profile_images/1085633554413993996/GB2HC6NV_normal.jpg"/>
    <hyperlink ref="V72" r:id="rId217" display="http://pbs.twimg.com/profile_images/1105184059876171777/_fltfmBT_normal.jpg"/>
    <hyperlink ref="V73" r:id="rId218" display="http://pbs.twimg.com/profile_images/790998044858806273/nRfLn3YM_normal.jpg"/>
    <hyperlink ref="V74" r:id="rId219" display="http://pbs.twimg.com/profile_images/1064201707972784128/tjEiO4_k_normal.jpg"/>
    <hyperlink ref="V75" r:id="rId220" display="http://pbs.twimg.com/profile_images/687769949687930880/53cR_3et_normal.jpg"/>
    <hyperlink ref="V76" r:id="rId221" display="http://pbs.twimg.com/profile_images/1119715290/41716_546405591_935_n_normal.jpg"/>
    <hyperlink ref="V77" r:id="rId222" display="http://pbs.twimg.com/profile_images/378800000500661491/67c800e34aed0872cfa5873c54aa4b81_normal.jpeg"/>
    <hyperlink ref="V78" r:id="rId223" display="http://pbs.twimg.com/profile_images/2176952811/yo_normal.jpg"/>
    <hyperlink ref="V79" r:id="rId224" display="http://pbs.twimg.com/profile_images/1064509253304705025/vcFZKIse_normal.jpg"/>
    <hyperlink ref="V80" r:id="rId225" display="https://pbs.twimg.com/media/D07a7_IX0AEu9I-.jpg"/>
    <hyperlink ref="V81" r:id="rId226" display="http://pbs.twimg.com/profile_images/3320051330/8213957599282cd7effd2dea5eec8256_normal.jpeg"/>
    <hyperlink ref="V82" r:id="rId227" display="http://pbs.twimg.com/profile_images/990007035902251008/HAiYgjWG_normal.jpg"/>
    <hyperlink ref="V83" r:id="rId228" display="https://pbs.twimg.com/media/Dr_XmqLWoAI5ZBl.jpg"/>
    <hyperlink ref="V84" r:id="rId229" display="http://pbs.twimg.com/profile_images/1105065176041168904/4IPOJQ-t_normal.jpg"/>
    <hyperlink ref="V85" r:id="rId230" display="http://pbs.twimg.com/profile_images/1102868304362946562/bND2b0N6_normal.jpg"/>
    <hyperlink ref="V86" r:id="rId231" display="http://pbs.twimg.com/profile_images/984796927534551040/oXvWWnqZ_normal.jpg"/>
    <hyperlink ref="V87" r:id="rId232" display="http://pbs.twimg.com/profile_images/984796927534551040/oXvWWnqZ_normal.jpg"/>
    <hyperlink ref="V88" r:id="rId233" display="https://pbs.twimg.com/media/D1dScWWWkAA5PmE.jpg"/>
    <hyperlink ref="V89" r:id="rId234" display="http://pbs.twimg.com/profile_images/1047570112293867520/L_uN8jWZ_normal.jpg"/>
    <hyperlink ref="V90" r:id="rId235" display="http://pbs.twimg.com/profile_images/499854755925991424/dSyVkDQz_normal.png"/>
    <hyperlink ref="V91" r:id="rId236" display="https://pbs.twimg.com/media/D0k46jXVYAIlRN9.jpg"/>
    <hyperlink ref="V92" r:id="rId237" display="http://pbs.twimg.com/profile_images/1012350170179108865/t7ZTa91R_normal.jpg"/>
    <hyperlink ref="V93" r:id="rId238" display="https://pbs.twimg.com/media/D1jSevTWsAUoRjz.jpg"/>
    <hyperlink ref="V94" r:id="rId239" display="https://pbs.twimg.com/media/D1jSevTWsAUoRjz.jpg"/>
    <hyperlink ref="V95" r:id="rId240" display="http://pbs.twimg.com/profile_images/748552404665241600/vH8AHajP_normal.jpg"/>
    <hyperlink ref="V96" r:id="rId241" display="http://pbs.twimg.com/profile_images/534182779756355585/ih0HaFxu_normal.jpeg"/>
    <hyperlink ref="V97" r:id="rId242" display="http://abs.twimg.com/sticky/default_profile_images/default_profile_normal.png"/>
    <hyperlink ref="V98" r:id="rId243" display="http://pbs.twimg.com/profile_images/464031460127551488/vaj0byGY_normal.jpeg"/>
    <hyperlink ref="V99" r:id="rId244" display="http://pbs.twimg.com/profile_images/464031460127551488/vaj0byGY_normal.jpeg"/>
    <hyperlink ref="V100" r:id="rId245" display="https://pbs.twimg.com/media/CpsiswcWgAAbhUV.jpg"/>
    <hyperlink ref="V101" r:id="rId246" display="http://pbs.twimg.com/profile_images/1100112160016027650/SEC57l4b_normal.jpg"/>
    <hyperlink ref="V102" r:id="rId247" display="https://pbs.twimg.com/media/D1pYh_gX0AIut_5.jpg"/>
    <hyperlink ref="V103" r:id="rId248" display="http://pbs.twimg.com/profile_images/1038190108548231170/bGwJq7re_normal.jpg"/>
    <hyperlink ref="V104" r:id="rId249" display="http://pbs.twimg.com/profile_images/1074609891300392960/1IH0lkcV_normal.jpg"/>
    <hyperlink ref="V105" r:id="rId250" display="https://pbs.twimg.com/media/D1tiUBrX0Ao-DLq.jpg"/>
    <hyperlink ref="V106" r:id="rId251" display="http://pbs.twimg.com/profile_images/378800000379779026/e5b64e31e085ce5a091d0d2894506e8c_normal.png"/>
    <hyperlink ref="V107" r:id="rId252" display="http://pbs.twimg.com/profile_images/2797108176/2aeaecff246f71e1a9e113cb48798c19_normal.jpeg"/>
    <hyperlink ref="V108" r:id="rId253" display="http://pbs.twimg.com/profile_images/862717549489901568/TksdDv5I_normal.jpg"/>
    <hyperlink ref="V109" r:id="rId254" display="http://pbs.twimg.com/profile_images/1106838585842372608/MMhyRb0h_normal.jpg"/>
    <hyperlink ref="V110" r:id="rId255" display="http://pbs.twimg.com/profile_images/1015655874755375105/FdU8pwgY_normal.jpg"/>
    <hyperlink ref="V111" r:id="rId256" display="https://pbs.twimg.com/media/D1zbrE3WkAAEjjv.jpg"/>
    <hyperlink ref="V112" r:id="rId257" display="http://pbs.twimg.com/profile_images/1067835531755548673/GMZd6Ouv_normal.jpg"/>
    <hyperlink ref="V113" r:id="rId258" display="http://pbs.twimg.com/profile_images/1077966665625694208/O9qZ_KuJ_normal.jpg"/>
    <hyperlink ref="V114" r:id="rId259" display="http://pbs.twimg.com/profile_images/1082471277951094784/dK3tmIy6_normal.jpg"/>
    <hyperlink ref="V115" r:id="rId260" display="http://pbs.twimg.com/profile_images/1082471277951094784/dK3tmIy6_normal.jpg"/>
    <hyperlink ref="V116" r:id="rId261" display="https://pbs.twimg.com/media/D1z9Ab2WwAEfwUi.jpg"/>
    <hyperlink ref="V117" r:id="rId262" display="http://pbs.twimg.com/profile_images/1021810706142912512/PQQOKsF4_normal.jpg"/>
    <hyperlink ref="V118" r:id="rId263" display="https://pbs.twimg.com/media/DsC-w9pXQAA0kOI.jpg"/>
    <hyperlink ref="V119" r:id="rId264" display="http://pbs.twimg.com/profile_images/1069915727304540160/FSPMxuki_normal.jpg"/>
    <hyperlink ref="V120" r:id="rId265" display="http://pbs.twimg.com/profile_images/3152268229/915a62a0e9568dff4e4346457db4c6c2_normal.jpeg"/>
    <hyperlink ref="V121" r:id="rId266" display="http://pbs.twimg.com/profile_images/1095072235419766784/hSWvxon-_normal.jpg"/>
    <hyperlink ref="V122" r:id="rId267" display="http://pbs.twimg.com/profile_images/968646674393415680/gz2x7l3D_normal.jpg"/>
    <hyperlink ref="V123" r:id="rId268" display="https://pbs.twimg.com/media/D14RHi_XgAAtB0l.jpg"/>
    <hyperlink ref="V124" r:id="rId269" display="http://pbs.twimg.com/profile_images/1105565753812664325/iDX8btkI_normal.jpg"/>
    <hyperlink ref="V125" r:id="rId270" display="http://pbs.twimg.com/profile_images/1105565753812664325/iDX8btkI_normal.jpg"/>
    <hyperlink ref="V126" r:id="rId271" display="https://pbs.twimg.com/media/D13ELC8WkAAICJi.jpg"/>
    <hyperlink ref="V127" r:id="rId272" display="http://pbs.twimg.com/profile_images/785469066509217792/e2-MV1yC_normal.jpg"/>
    <hyperlink ref="V128" r:id="rId273" display="http://pbs.twimg.com/profile_images/1102152461484244992/8Cfyv8NE_normal.jpg"/>
    <hyperlink ref="V129" r:id="rId274" display="https://pbs.twimg.com/media/Dsx5kWTV4AIcP9H.jpg"/>
    <hyperlink ref="V130" r:id="rId275" display="https://pbs.twimg.com/media/D0k46jXVYAIlRN9.jpg"/>
    <hyperlink ref="V131" r:id="rId276" display="https://pbs.twimg.com/media/D1yMfsCVAAA9CHV.jpg"/>
    <hyperlink ref="V132" r:id="rId277" display="https://pbs.twimg.com/media/D1yNkYoUcAAidMr.jpg"/>
    <hyperlink ref="V133" r:id="rId278" display="http://pbs.twimg.com/profile_images/1051805738656354304/h4bgjL3k_normal.jpg"/>
    <hyperlink ref="V134" r:id="rId279" display="http://pbs.twimg.com/profile_images/1051805738656354304/h4bgjL3k_normal.jpg"/>
    <hyperlink ref="V135" r:id="rId280" display="http://pbs.twimg.com/profile_images/1104313345216258048/bUnP4xJO_normal.jpg"/>
    <hyperlink ref="V136" r:id="rId281" display="http://pbs.twimg.com/profile_images/1104313345216258048/bUnP4xJO_normal.jpg"/>
    <hyperlink ref="V137" r:id="rId282" display="http://pbs.twimg.com/profile_images/1104313345216258048/bUnP4xJO_normal.jpg"/>
    <hyperlink ref="V138" r:id="rId283" display="http://pbs.twimg.com/profile_images/1104313345216258048/bUnP4xJO_normal.jpg"/>
    <hyperlink ref="V139" r:id="rId284" display="http://pbs.twimg.com/profile_images/1104313345216258048/bUnP4xJO_normal.jpg"/>
    <hyperlink ref="V140" r:id="rId285" display="http://pbs.twimg.com/profile_images/1104313345216258048/bUnP4xJO_normal.jpg"/>
    <hyperlink ref="V141" r:id="rId286" display="http://pbs.twimg.com/profile_images/1104313345216258048/bUnP4xJO_normal.jpg"/>
    <hyperlink ref="V142" r:id="rId287" display="http://pbs.twimg.com/profile_images/1104313345216258048/bUnP4xJO_normal.jpg"/>
    <hyperlink ref="V143" r:id="rId288" display="http://pbs.twimg.com/profile_images/1104313345216258048/bUnP4xJO_normal.jpg"/>
    <hyperlink ref="V144" r:id="rId289" display="http://abs.twimg.com/sticky/default_profile_images/default_profile_normal.png"/>
    <hyperlink ref="V145" r:id="rId290" display="http://pbs.twimg.com/profile_images/2814663648/5200bc5bae180d04441f7d104efa60ec_normal.png"/>
    <hyperlink ref="V146" r:id="rId291" display="http://pbs.twimg.com/profile_images/378800000261274773/c914d77309fca238c6be4d80da4e9645_normal.jpeg"/>
    <hyperlink ref="V147" r:id="rId292" display="http://pbs.twimg.com/profile_images/749156934289268736/0pZl35H0_normal.jpg"/>
    <hyperlink ref="V148" r:id="rId293" display="https://pbs.twimg.com/media/DsSy_opU8AEJLy0.jpg"/>
    <hyperlink ref="V149" r:id="rId294" display="https://pbs.twimg.com/media/DsSyxElUUAAoHvx.jpg"/>
    <hyperlink ref="V150" r:id="rId295" display="http://pbs.twimg.com/profile_images/378800000261274773/c914d77309fca238c6be4d80da4e9645_normal.jpeg"/>
    <hyperlink ref="V151" r:id="rId296" display="http://pbs.twimg.com/profile_images/378800000261274773/c914d77309fca238c6be4d80da4e9645_normal.jpeg"/>
    <hyperlink ref="V152" r:id="rId297" display="http://pbs.twimg.com/profile_images/749156934289268736/0pZl35H0_normal.jpg"/>
    <hyperlink ref="V153" r:id="rId298" display="http://pbs.twimg.com/profile_images/749156934289268736/0pZl35H0_normal.jpg"/>
    <hyperlink ref="V154" r:id="rId299" display="http://pbs.twimg.com/profile_images/749156934289268736/0pZl35H0_normal.jpg"/>
    <hyperlink ref="V155" r:id="rId300" display="http://pbs.twimg.com/profile_images/749156934289268736/0pZl35H0_normal.jpg"/>
    <hyperlink ref="V156" r:id="rId301" display="http://pbs.twimg.com/profile_images/749156934289268736/0pZl35H0_normal.jpg"/>
    <hyperlink ref="V157" r:id="rId302" display="http://pbs.twimg.com/profile_images/1086769200683773955/JOhFwOQp_normal.jpg"/>
    <hyperlink ref="V158" r:id="rId303" display="http://pbs.twimg.com/profile_images/1066041288611569664/zoTQsZ2H_normal.jpg"/>
    <hyperlink ref="V159" r:id="rId304" display="http://pbs.twimg.com/profile_images/982636276183719936/HwhOB3sU_normal.jpg"/>
    <hyperlink ref="V160" r:id="rId305" display="http://pbs.twimg.com/profile_images/1086769200683773955/JOhFwOQp_normal.jpg"/>
    <hyperlink ref="V161" r:id="rId306" display="http://pbs.twimg.com/profile_images/1066041288611569664/zoTQsZ2H_normal.jpg"/>
    <hyperlink ref="V162" r:id="rId307" display="http://pbs.twimg.com/profile_images/982636276183719936/HwhOB3sU_normal.jpg"/>
    <hyperlink ref="V163" r:id="rId308" display="http://pbs.twimg.com/profile_images/1086769200683773955/JOhFwOQp_normal.jpg"/>
    <hyperlink ref="V164" r:id="rId309" display="http://pbs.twimg.com/profile_images/1086769200683773955/JOhFwOQp_normal.jpg"/>
    <hyperlink ref="V165" r:id="rId310" display="http://pbs.twimg.com/profile_images/1086769200683773955/JOhFwOQp_normal.jpg"/>
    <hyperlink ref="V166" r:id="rId311" display="http://pbs.twimg.com/profile_images/1086769200683773955/JOhFwOQp_normal.jpg"/>
    <hyperlink ref="V167" r:id="rId312" display="http://pbs.twimg.com/profile_images/1066041288611569664/zoTQsZ2H_normal.jpg"/>
    <hyperlink ref="V168" r:id="rId313" display="http://pbs.twimg.com/profile_images/982636276183719936/HwhOB3sU_normal.jpg"/>
    <hyperlink ref="V169" r:id="rId314" display="http://pbs.twimg.com/profile_images/1086769200683773955/JOhFwOQp_normal.jpg"/>
    <hyperlink ref="V170" r:id="rId315" display="http://pbs.twimg.com/profile_images/1066041288611569664/zoTQsZ2H_normal.jpg"/>
    <hyperlink ref="V171" r:id="rId316" display="http://pbs.twimg.com/profile_images/982636276183719936/HwhOB3sU_normal.jpg"/>
    <hyperlink ref="V172" r:id="rId317" display="http://pbs.twimg.com/profile_images/1086769200683773955/JOhFwOQp_normal.jpg"/>
    <hyperlink ref="V173" r:id="rId318" display="http://pbs.twimg.com/profile_images/1066041288611569664/zoTQsZ2H_normal.jpg"/>
    <hyperlink ref="V174" r:id="rId319" display="http://pbs.twimg.com/profile_images/982636276183719936/HwhOB3sU_normal.jpg"/>
    <hyperlink ref="V175" r:id="rId320" display="http://pbs.twimg.com/profile_images/1086769200683773955/JOhFwOQp_normal.jpg"/>
    <hyperlink ref="V176" r:id="rId321" display="http://pbs.twimg.com/profile_images/1066041288611569664/zoTQsZ2H_normal.jpg"/>
    <hyperlink ref="V177" r:id="rId322" display="http://pbs.twimg.com/profile_images/1066041288611569664/zoTQsZ2H_normal.jpg"/>
    <hyperlink ref="V178" r:id="rId323" display="http://pbs.twimg.com/profile_images/982636276183719936/HwhOB3sU_normal.jpg"/>
    <hyperlink ref="V179" r:id="rId324" display="http://pbs.twimg.com/profile_images/982636276183719936/HwhOB3sU_normal.jpg"/>
    <hyperlink ref="V180" r:id="rId325" display="http://pbs.twimg.com/profile_images/1086769200683773955/JOhFwOQp_normal.jpg"/>
    <hyperlink ref="V181" r:id="rId326" display="http://pbs.twimg.com/profile_images/1086769200683773955/JOhFwOQp_normal.jpg"/>
    <hyperlink ref="V182" r:id="rId327" display="http://pbs.twimg.com/profile_images/1066041288611569664/zoTQsZ2H_normal.jpg"/>
    <hyperlink ref="V183" r:id="rId328" display="http://pbs.twimg.com/profile_images/1066041288611569664/zoTQsZ2H_normal.jpg"/>
    <hyperlink ref="V184" r:id="rId329" display="http://pbs.twimg.com/profile_images/982636276183719936/HwhOB3sU_normal.jpg"/>
    <hyperlink ref="V185" r:id="rId330" display="http://pbs.twimg.com/profile_images/982636276183719936/HwhOB3sU_normal.jpg"/>
    <hyperlink ref="V186" r:id="rId331" display="http://pbs.twimg.com/profile_images/1086769200683773955/JOhFwOQp_normal.jpg"/>
    <hyperlink ref="V187" r:id="rId332" display="http://pbs.twimg.com/profile_images/1086769200683773955/JOhFwOQp_normal.jpg"/>
    <hyperlink ref="V188" r:id="rId333" display="http://pbs.twimg.com/profile_images/1066041288611569664/zoTQsZ2H_normal.jpg"/>
    <hyperlink ref="V189" r:id="rId334" display="http://pbs.twimg.com/profile_images/982636276183719936/HwhOB3sU_normal.jpg"/>
    <hyperlink ref="V190" r:id="rId335" display="http://pbs.twimg.com/profile_images/1086769200683773955/JOhFwOQp_normal.jpg"/>
    <hyperlink ref="V191" r:id="rId336" display="http://pbs.twimg.com/profile_images/1066041288611569664/zoTQsZ2H_normal.jpg"/>
    <hyperlink ref="V192" r:id="rId337" display="http://pbs.twimg.com/profile_images/1066041288611569664/zoTQsZ2H_normal.jpg"/>
    <hyperlink ref="V193" r:id="rId338" display="http://pbs.twimg.com/profile_images/982636276183719936/HwhOB3sU_normal.jpg"/>
    <hyperlink ref="V194" r:id="rId339" display="http://pbs.twimg.com/profile_images/982636276183719936/HwhOB3sU_normal.jpg"/>
    <hyperlink ref="V195" r:id="rId340" display="http://pbs.twimg.com/profile_images/1086769200683773955/JOhFwOQp_normal.jpg"/>
    <hyperlink ref="V196" r:id="rId341" display="http://pbs.twimg.com/profile_images/1086769200683773955/JOhFwOQp_normal.jpg"/>
    <hyperlink ref="V197" r:id="rId342" display="http://pbs.twimg.com/profile_images/1066041288611569664/zoTQsZ2H_normal.jpg"/>
    <hyperlink ref="V198" r:id="rId343" display="http://pbs.twimg.com/profile_images/1066041288611569664/zoTQsZ2H_normal.jpg"/>
    <hyperlink ref="V199" r:id="rId344" display="http://pbs.twimg.com/profile_images/982636276183719936/HwhOB3sU_normal.jpg"/>
    <hyperlink ref="V200" r:id="rId345" display="http://pbs.twimg.com/profile_images/982636276183719936/HwhOB3sU_normal.jpg"/>
    <hyperlink ref="V201" r:id="rId346" display="http://pbs.twimg.com/profile_images/1086769200683773955/JOhFwOQp_normal.jpg"/>
    <hyperlink ref="V202" r:id="rId347" display="http://pbs.twimg.com/profile_images/1086769200683773955/JOhFwOQp_normal.jpg"/>
    <hyperlink ref="V203" r:id="rId348" display="http://pbs.twimg.com/profile_images/1086769200683773955/JOhFwOQp_normal.jpg"/>
    <hyperlink ref="V204" r:id="rId349" display="http://pbs.twimg.com/profile_images/1066041288611569664/zoTQsZ2H_normal.jpg"/>
    <hyperlink ref="V205" r:id="rId350" display="http://pbs.twimg.com/profile_images/1066041288611569664/zoTQsZ2H_normal.jpg"/>
    <hyperlink ref="V206" r:id="rId351" display="http://pbs.twimg.com/profile_images/1066041288611569664/zoTQsZ2H_normal.jpg"/>
    <hyperlink ref="V207" r:id="rId352" display="http://pbs.twimg.com/profile_images/1066041288611569664/zoTQsZ2H_normal.jpg"/>
    <hyperlink ref="V208" r:id="rId353" display="http://pbs.twimg.com/profile_images/1066041288611569664/zoTQsZ2H_normal.jpg"/>
    <hyperlink ref="V209" r:id="rId354" display="http://pbs.twimg.com/profile_images/982636276183719936/HwhOB3sU_normal.jpg"/>
    <hyperlink ref="V210" r:id="rId355" display="http://pbs.twimg.com/profile_images/1086769200683773955/JOhFwOQp_normal.jpg"/>
    <hyperlink ref="V211" r:id="rId356" display="http://pbs.twimg.com/profile_images/1086769200683773955/JOhFwOQp_normal.jpg"/>
    <hyperlink ref="V212" r:id="rId357" display="http://pbs.twimg.com/profile_images/1086769200683773955/JOhFwOQp_normal.jpg"/>
    <hyperlink ref="V213" r:id="rId358" display="http://pbs.twimg.com/profile_images/1102152461484244992/8Cfyv8NE_normal.jpg"/>
    <hyperlink ref="V214" r:id="rId359" display="http://pbs.twimg.com/profile_images/982636276183719936/HwhOB3sU_normal.jpg"/>
    <hyperlink ref="V215" r:id="rId360" display="http://pbs.twimg.com/profile_images/1086769200683773955/JOhFwOQp_normal.jpg"/>
    <hyperlink ref="V216" r:id="rId361" display="http://pbs.twimg.com/profile_images/1086769200683773955/JOhFwOQp_normal.jpg"/>
    <hyperlink ref="V217" r:id="rId362" display="http://pbs.twimg.com/profile_images/1102152461484244992/8Cfyv8NE_normal.jpg"/>
    <hyperlink ref="V218" r:id="rId363" display="http://pbs.twimg.com/profile_images/1102152461484244992/8Cfyv8NE_normal.jpg"/>
    <hyperlink ref="V219" r:id="rId364" display="http://pbs.twimg.com/profile_images/1102152461484244992/8Cfyv8NE_normal.jpg"/>
    <hyperlink ref="V220" r:id="rId365" display="http://pbs.twimg.com/profile_images/1102152461484244992/8Cfyv8NE_normal.jpg"/>
    <hyperlink ref="V221" r:id="rId366" display="http://pbs.twimg.com/profile_images/1102152461484244992/8Cfyv8NE_normal.jpg"/>
    <hyperlink ref="V222" r:id="rId367" display="http://pbs.twimg.com/profile_images/1102152461484244992/8Cfyv8NE_normal.jpg"/>
    <hyperlink ref="V223" r:id="rId368" display="http://pbs.twimg.com/profile_images/1102152461484244992/8Cfyv8NE_normal.jpg"/>
    <hyperlink ref="V224" r:id="rId369" display="http://pbs.twimg.com/profile_images/1086769200683773955/JOhFwOQp_normal.jpg"/>
    <hyperlink ref="V225" r:id="rId370" display="http://pbs.twimg.com/profile_images/1086769200683773955/JOhFwOQp_normal.jpg"/>
    <hyperlink ref="V226" r:id="rId371" display="http://pbs.twimg.com/profile_images/1086769200683773955/JOhFwOQp_normal.jpg"/>
    <hyperlink ref="V227" r:id="rId372" display="http://pbs.twimg.com/profile_images/1086769200683773955/JOhFwOQp_normal.jpg"/>
    <hyperlink ref="V228" r:id="rId373" display="http://pbs.twimg.com/profile_images/1086769200683773955/JOhFwOQp_normal.jpg"/>
    <hyperlink ref="V229" r:id="rId374" display="http://pbs.twimg.com/profile_images/982636276183719936/HwhOB3sU_normal.jpg"/>
    <hyperlink ref="V230" r:id="rId375" display="http://pbs.twimg.com/profile_images/1086769200683773955/JOhFwOQp_normal.jpg"/>
    <hyperlink ref="V231" r:id="rId376" display="http://pbs.twimg.com/profile_images/982636276183719936/HwhOB3sU_normal.jpg"/>
    <hyperlink ref="V232" r:id="rId377" display="http://pbs.twimg.com/profile_images/1086769200683773955/JOhFwOQp_normal.jpg"/>
    <hyperlink ref="V233" r:id="rId378" display="http://pbs.twimg.com/profile_images/982636276183719936/HwhOB3sU_normal.jpg"/>
    <hyperlink ref="V234" r:id="rId379" display="http://pbs.twimg.com/profile_images/1086769200683773955/JOhFwOQp_normal.jpg"/>
    <hyperlink ref="V235" r:id="rId380" display="http://pbs.twimg.com/profile_images/982636276183719936/HwhOB3sU_normal.jpg"/>
    <hyperlink ref="V236" r:id="rId381" display="http://pbs.twimg.com/profile_images/1086769200683773955/JOhFwOQp_normal.jpg"/>
    <hyperlink ref="V237" r:id="rId382" display="http://pbs.twimg.com/profile_images/982636276183719936/HwhOB3sU_normal.jpg"/>
    <hyperlink ref="V238" r:id="rId383" display="http://pbs.twimg.com/profile_images/982636276183719936/HwhOB3sU_normal.jpg"/>
    <hyperlink ref="V239" r:id="rId384" display="http://pbs.twimg.com/profile_images/982636276183719936/HwhOB3sU_normal.jpg"/>
    <hyperlink ref="V240" r:id="rId385" display="http://pbs.twimg.com/profile_images/982636276183719936/HwhOB3sU_normal.jpg"/>
    <hyperlink ref="V241" r:id="rId386" display="http://pbs.twimg.com/profile_images/982636276183719936/HwhOB3sU_normal.jpg"/>
    <hyperlink ref="V242" r:id="rId387" display="http://pbs.twimg.com/profile_images/982636276183719936/HwhOB3sU_normal.jpg"/>
    <hyperlink ref="V243" r:id="rId388" display="http://pbs.twimg.com/profile_images/982636276183719936/HwhOB3sU_normal.jpg"/>
    <hyperlink ref="V244" r:id="rId389" display="http://pbs.twimg.com/profile_images/1086769200683773955/JOhFwOQp_normal.jpg"/>
    <hyperlink ref="V245" r:id="rId390" display="http://pbs.twimg.com/profile_images/1086769200683773955/JOhFwOQp_normal.jpg"/>
    <hyperlink ref="V246" r:id="rId391" display="http://pbs.twimg.com/profile_images/1086769200683773955/JOhFwOQp_normal.jpg"/>
    <hyperlink ref="V247" r:id="rId392" display="http://pbs.twimg.com/profile_images/1086769200683773955/JOhFwOQp_normal.jpg"/>
    <hyperlink ref="V248" r:id="rId393" display="http://pbs.twimg.com/profile_images/1086769200683773955/JOhFwOQp_normal.jpg"/>
    <hyperlink ref="V249" r:id="rId394" display="http://pbs.twimg.com/profile_images/1086769200683773955/JOhFwOQp_normal.jpg"/>
    <hyperlink ref="V250" r:id="rId395" display="http://pbs.twimg.com/profile_images/1086769200683773955/JOhFwOQp_normal.jpg"/>
    <hyperlink ref="V251" r:id="rId396" display="http://pbs.twimg.com/profile_images/1086769200683773955/JOhFwOQp_normal.jpg"/>
    <hyperlink ref="V252" r:id="rId397" display="http://pbs.twimg.com/profile_images/1086769200683773955/JOhFwOQp_normal.jpg"/>
    <hyperlink ref="V253" r:id="rId398" display="http://pbs.twimg.com/profile_images/1086769200683773955/JOhFwOQp_normal.jpg"/>
    <hyperlink ref="V254" r:id="rId399" display="http://pbs.twimg.com/profile_images/1086769200683773955/JOhFwOQp_normal.jpg"/>
    <hyperlink ref="V255" r:id="rId400" display="https://pbs.twimg.com/media/DrFAGiuUwAEojGE.jpg"/>
    <hyperlink ref="V256" r:id="rId401" display="https://pbs.twimg.com/media/DrFAGiuUwAEojGE.jpg"/>
    <hyperlink ref="V257" r:id="rId402" display="https://pbs.twimg.com/media/DrFAGiuUwAEojGE.jpg"/>
    <hyperlink ref="V258" r:id="rId403" display="https://pbs.twimg.com/media/DrFAGiuUwAEojGE.jpg"/>
    <hyperlink ref="V259" r:id="rId404" display="https://pbs.twimg.com/media/DrFAGiuUwAEojGE.jpg"/>
    <hyperlink ref="V260" r:id="rId405" display="https://pbs.twimg.com/media/DrFAGiuUwAEojGE.jpg"/>
    <hyperlink ref="V261" r:id="rId406" display="https://pbs.twimg.com/media/DrFAGiuUwAEojGE.jpg"/>
    <hyperlink ref="V262" r:id="rId407" display="https://pbs.twimg.com/media/DrFAGiuUwAEojGE.jpg"/>
    <hyperlink ref="V263" r:id="rId408" display="https://pbs.twimg.com/media/DrFAGiuUwAEojGE.jpg"/>
    <hyperlink ref="V264" r:id="rId409" display="https://pbs.twimg.com/media/DrFAGiuUwAEojGE.jpg"/>
    <hyperlink ref="V265" r:id="rId410" display="https://pbs.twimg.com/media/DrFAGiuUwAEojGE.jpg"/>
    <hyperlink ref="V266" r:id="rId411" display="https://pbs.twimg.com/media/DrFAGiuUwAEojGE.jpg"/>
    <hyperlink ref="V267" r:id="rId412" display="https://pbs.twimg.com/media/DrFAGiuUwAEojGE.jpg"/>
    <hyperlink ref="V268" r:id="rId413" display="https://pbs.twimg.com/media/DrFAGiuUwAEojGE.jpg"/>
    <hyperlink ref="V269" r:id="rId414" display="https://pbs.twimg.com/media/DrFAGiuUwAEojGE.jpg"/>
    <hyperlink ref="V270" r:id="rId415" display="https://pbs.twimg.com/media/DrFAGiuUwAEojGE.jpg"/>
    <hyperlink ref="V271" r:id="rId416" display="https://pbs.twimg.com/media/DrFAGiuUwAEojGE.jpg"/>
    <hyperlink ref="V272" r:id="rId417" display="https://pbs.twimg.com/media/DrFAGiuUwAEojGE.jpg"/>
    <hyperlink ref="V273" r:id="rId418" display="http://pbs.twimg.com/profile_images/1106238403496960000/KePXl48A_normal.jpg"/>
    <hyperlink ref="V274" r:id="rId419" display="https://pbs.twimg.com/media/DrFAGiuUwAEojGE.jpg"/>
    <hyperlink ref="V275" r:id="rId420" display="http://pbs.twimg.com/profile_images/1106238403496960000/KePXl48A_normal.jpg"/>
    <hyperlink ref="V276" r:id="rId421" display="https://pbs.twimg.com/media/DrFAGiuUwAEojGE.jpg"/>
    <hyperlink ref="V277" r:id="rId422" display="http://pbs.twimg.com/profile_images/1106238403496960000/KePXl48A_normal.jpg"/>
    <hyperlink ref="V278" r:id="rId423" display="https://pbs.twimg.com/media/DrFAGiuUwAEojGE.jpg"/>
    <hyperlink ref="V279" r:id="rId424" display="http://pbs.twimg.com/profile_images/1106238403496960000/KePXl48A_normal.jpg"/>
    <hyperlink ref="V280" r:id="rId425" display="https://pbs.twimg.com/media/DrFAGiuUwAEojGE.jpg"/>
    <hyperlink ref="V281" r:id="rId426" display="http://pbs.twimg.com/profile_images/1106238403496960000/KePXl48A_normal.jpg"/>
    <hyperlink ref="V282" r:id="rId427" display="https://pbs.twimg.com/media/DrFAGiuUwAEojGE.jpg"/>
    <hyperlink ref="V283" r:id="rId428" display="http://pbs.twimg.com/profile_images/1106238403496960000/KePXl48A_normal.jpg"/>
    <hyperlink ref="V284" r:id="rId429" display="https://pbs.twimg.com/media/DrFAGiuUwAEojGE.jpg"/>
    <hyperlink ref="V285" r:id="rId430" display="http://pbs.twimg.com/profile_images/1106238403496960000/KePXl48A_normal.jpg"/>
    <hyperlink ref="V286" r:id="rId431" display="http://pbs.twimg.com/profile_images/784018242981470208/yo7PX_8h_normal.jpg"/>
    <hyperlink ref="V287" r:id="rId432" display="http://pbs.twimg.com/profile_images/1072199950501584903/SB6NKIsT_normal.jpg"/>
    <hyperlink ref="V288" r:id="rId433" display="http://pbs.twimg.com/profile_images/785497249124085760/hQm50eSx_normal.jpg"/>
    <hyperlink ref="V289" r:id="rId434" display="http://pbs.twimg.com/profile_images/1091626767327088641/Bc1HpkJP_normal.jpg"/>
    <hyperlink ref="V290" r:id="rId435" display="http://pbs.twimg.com/profile_images/1107671386041053190/T4DMRkkZ_normal.jpg"/>
    <hyperlink ref="V291" r:id="rId436" display="http://pbs.twimg.com/profile_images/1107671386041053190/T4DMRkkZ_normal.jpg"/>
    <hyperlink ref="V292" r:id="rId437" display="http://pbs.twimg.com/profile_images/817529247233282048/of37-W1R_normal.jpg"/>
    <hyperlink ref="V293" r:id="rId438" display="https://pbs.twimg.com/media/D1_QQp0XQAEDyy3.jpg"/>
    <hyperlink ref="V294" r:id="rId439" display="https://pbs.twimg.com/media/Cwu6FCBUsAACCsm.jpg"/>
    <hyperlink ref="V295" r:id="rId440" display="http://pbs.twimg.com/profile_images/1107806921065746432/7Ir6F0yK_normal.jpg"/>
    <hyperlink ref="V296" r:id="rId441" display="http://pbs.twimg.com/profile_images/1107806921065746432/7Ir6F0yK_normal.jpg"/>
    <hyperlink ref="V297" r:id="rId442" display="http://pbs.twimg.com/profile_images/928292984482816001/ZXarMQEK_normal.jpg"/>
    <hyperlink ref="V298" r:id="rId443" display="http://pbs.twimg.com/profile_images/865855614014173184/szA6CGca_normal.jpg"/>
    <hyperlink ref="V299" r:id="rId444" display="https://pbs.twimg.com/media/Dq-yCspV4AAwZeO.jpg"/>
    <hyperlink ref="V300" r:id="rId445" display="http://pbs.twimg.com/profile_images/865855614014173184/szA6CGca_normal.jpg"/>
    <hyperlink ref="V301" r:id="rId446" display="http://pbs.twimg.com/profile_images/996974813720862720/_gqUJPYF_normal.jpg"/>
    <hyperlink ref="V302" r:id="rId447" display="http://pbs.twimg.com/profile_images/3207924427/beb340ddeb90e3d4fb8648d4de738d5b_normal.jpeg"/>
    <hyperlink ref="V303" r:id="rId448" display="http://pbs.twimg.com/profile_images/934556243850612736/hPEGPL9g_normal.jpg"/>
    <hyperlink ref="V304" r:id="rId449" display="http://pbs.twimg.com/profile_images/1051510687065731073/cBDzJZGD_normal.jpg"/>
    <hyperlink ref="V305" r:id="rId450" display="http://pbs.twimg.com/profile_images/447881332094681089/xgegt8Wh_normal.jpeg"/>
    <hyperlink ref="V306" r:id="rId451" display="http://pbs.twimg.com/profile_images/856365170066698241/B-GgQV88_normal.jpg"/>
    <hyperlink ref="V307" r:id="rId452" display="http://pbs.twimg.com/profile_images/856365170066698241/B-GgQV88_normal.jpg"/>
    <hyperlink ref="V308" r:id="rId453" display="http://pbs.twimg.com/profile_images/663442115544903680/_JNqqbZ2_normal.jpg"/>
    <hyperlink ref="V309" r:id="rId454" display="http://pbs.twimg.com/profile_images/663442115544903680/_JNqqbZ2_normal.jpg"/>
    <hyperlink ref="V310" r:id="rId455" display="https://pbs.twimg.com/media/DrBERH0X0AEIHxG.jpg"/>
    <hyperlink ref="V311" r:id="rId456" display="https://pbs.twimg.com/media/DrBERH0X0AEIHxG.jpg"/>
    <hyperlink ref="V312" r:id="rId457" display="https://pbs.twimg.com/media/DtRtRCaU0AAZI7F.jpg"/>
    <hyperlink ref="V313" r:id="rId458" display="http://abs.twimg.com/sticky/default_profile_images/default_profile_normal.png"/>
    <hyperlink ref="V314" r:id="rId459" display="https://pbs.twimg.com/media/DtRtRCaU0AAZI7F.jpg"/>
    <hyperlink ref="V315" r:id="rId460" display="http://abs.twimg.com/sticky/default_profile_images/default_profile_normal.png"/>
    <hyperlink ref="V316" r:id="rId461" display="http://abs.twimg.com/sticky/default_profile_images/default_profile_normal.png"/>
    <hyperlink ref="V317" r:id="rId462" display="http://pbs.twimg.com/profile_images/3685425144/8e0bc8cca02cfc1c95cfb39a455b23f4_normal.jpeg"/>
    <hyperlink ref="V318" r:id="rId463" display="http://pbs.twimg.com/profile_images/3685425144/8e0bc8cca02cfc1c95cfb39a455b23f4_normal.jpeg"/>
    <hyperlink ref="V319" r:id="rId464" display="http://pbs.twimg.com/profile_images/1055876197903728641/mXSEPCu7_normal.jpg"/>
    <hyperlink ref="V320" r:id="rId465" display="http://pbs.twimg.com/profile_images/1055876197903728641/mXSEPCu7_normal.jpg"/>
    <hyperlink ref="V321" r:id="rId466" display="http://pbs.twimg.com/profile_images/615791093792182272/2pXV10BQ_normal.png"/>
    <hyperlink ref="V322" r:id="rId467" display="http://pbs.twimg.com/profile_images/1097839752332693505/HtjFJdDs_normal.jpg"/>
    <hyperlink ref="V323" r:id="rId468" display="https://pbs.twimg.com/media/D2Bg23bWoAAGGHD.jpg"/>
    <hyperlink ref="V324" r:id="rId469" display="http://pbs.twimg.com/profile_images/1057736086217261058/h_xVNNkk_normal.jpg"/>
    <hyperlink ref="V325" r:id="rId470" display="http://pbs.twimg.com/profile_images/1057736086217261058/h_xVNNkk_normal.jpg"/>
    <hyperlink ref="V326" r:id="rId471" display="http://pbs.twimg.com/profile_images/1106895369852645376/qS09pjnW_normal.png"/>
    <hyperlink ref="V327" r:id="rId472" display="http://pbs.twimg.com/profile_images/1092914693671403521/2caNbG_F_normal.jpg"/>
    <hyperlink ref="V328" r:id="rId473" display="http://pbs.twimg.com/profile_images/1092914693671403521/2caNbG_F_normal.jpg"/>
    <hyperlink ref="V329" r:id="rId474" display="http://pbs.twimg.com/profile_images/754920698431275008/Op9akc9N_normal.jpg"/>
    <hyperlink ref="V330" r:id="rId475" display="http://pbs.twimg.com/profile_images/754920698431275008/Op9akc9N_normal.jpg"/>
    <hyperlink ref="V331" r:id="rId476" display="http://pbs.twimg.com/profile_images/3786449363/e76bbf010358182cce0288cac6570872_normal.jpeg"/>
    <hyperlink ref="V332" r:id="rId477" display="http://pbs.twimg.com/profile_images/794617190595051521/haXTdDFd_normal.jpg"/>
    <hyperlink ref="V333" r:id="rId478" display="http://pbs.twimg.com/profile_images/580559886003671042/uEcISTqd_normal.jpg"/>
    <hyperlink ref="V334" r:id="rId479" display="https://pbs.twimg.com/media/D2EEkQ5X4AEAkPN.jpg"/>
    <hyperlink ref="V335" r:id="rId480" display="http://pbs.twimg.com/profile_images/727567004954071041/cgm4gvVH_normal.jpg"/>
    <hyperlink ref="V336" r:id="rId481" display="http://pbs.twimg.com/profile_images/1064778704423931904/QMydxjNx_normal.jpg"/>
    <hyperlink ref="V337" r:id="rId482" display="http://pbs.twimg.com/profile_images/1074524591903657984/GDHLBb6h_normal.jpg"/>
    <hyperlink ref="V338" r:id="rId483" display="http://pbs.twimg.com/profile_images/1074524591903657984/GDHLBb6h_normal.jpg"/>
    <hyperlink ref="V339" r:id="rId484" display="http://pbs.twimg.com/profile_images/780582857718767616/WkPucYrQ_normal.jpg"/>
    <hyperlink ref="V340" r:id="rId485" display="http://pbs.twimg.com/profile_images/595679669871083520/-dfHPakw_normal.jpg"/>
    <hyperlink ref="V341" r:id="rId486" display="http://pbs.twimg.com/profile_images/595679669871083520/-dfHPakw_normal.jpg"/>
    <hyperlink ref="V342" r:id="rId487" display="https://pbs.twimg.com/media/D2FPe3zW0AA_Q9o.jpg"/>
    <hyperlink ref="V343" r:id="rId488" display="http://pbs.twimg.com/profile_images/954360502225985536/V-pb3L2p_normal.jpg"/>
    <hyperlink ref="V344" r:id="rId489" display="http://pbs.twimg.com/profile_images/1086769200683773955/JOhFwOQp_normal.jpg"/>
    <hyperlink ref="V345" r:id="rId490" display="http://pbs.twimg.com/profile_images/1086769200683773955/JOhFwOQp_normal.jpg"/>
    <hyperlink ref="V346" r:id="rId491" display="http://pbs.twimg.com/profile_images/1086769200683773955/JOhFwOQp_normal.jpg"/>
    <hyperlink ref="V347" r:id="rId492" display="https://pbs.twimg.com/media/D18WTRXXQAEHJld.jpg"/>
    <hyperlink ref="V348" r:id="rId493" display="https://pbs.twimg.com/media/D18fAbSWwAAzX12.jpg"/>
    <hyperlink ref="V349" r:id="rId494" display="https://pbs.twimg.com/media/D186dAMX4AI0ibr.jpg"/>
    <hyperlink ref="V350" r:id="rId495" display="http://pbs.twimg.com/profile_images/1061984659326885888/bAceMqdU_normal.jpg"/>
    <hyperlink ref="V351" r:id="rId496" display="https://pbs.twimg.com/media/D2HF4EtW0AEmfio.jpg"/>
    <hyperlink ref="V352" r:id="rId497" display="https://pbs.twimg.com/media/D2HhuIGWkAcZZid.jpg"/>
    <hyperlink ref="V353" r:id="rId498" display="http://pbs.twimg.com/profile_images/378800000794324726/5b8f189963a94d62de4482443657a625_normal.png"/>
    <hyperlink ref="V354" r:id="rId499" display="http://pbs.twimg.com/profile_images/378800000794324726/5b8f189963a94d62de4482443657a625_normal.png"/>
    <hyperlink ref="V355" r:id="rId500" display="http://pbs.twimg.com/profile_images/378800000794324726/5b8f189963a94d62de4482443657a625_normal.png"/>
    <hyperlink ref="V356" r:id="rId501" display="http://pbs.twimg.com/profile_images/378800000794324726/5b8f189963a94d62de4482443657a625_normal.png"/>
    <hyperlink ref="V357" r:id="rId502" display="http://pbs.twimg.com/profile_images/378800000794324726/5b8f189963a94d62de4482443657a625_normal.png"/>
    <hyperlink ref="V358" r:id="rId503" display="http://pbs.twimg.com/profile_images/378800000794324726/5b8f189963a94d62de4482443657a625_normal.png"/>
    <hyperlink ref="V359" r:id="rId504" display="http://pbs.twimg.com/profile_images/378800000794324726/5b8f189963a94d62de4482443657a625_normal.png"/>
    <hyperlink ref="V360" r:id="rId505" display="http://pbs.twimg.com/profile_images/378800000794324726/5b8f189963a94d62de4482443657a625_normal.png"/>
    <hyperlink ref="V361" r:id="rId506" display="http://pbs.twimg.com/profile_images/378800000794324726/5b8f189963a94d62de4482443657a625_normal.png"/>
    <hyperlink ref="V362" r:id="rId507" display="http://pbs.twimg.com/profile_images/378800000794324726/5b8f189963a94d62de4482443657a625_normal.png"/>
    <hyperlink ref="V363" r:id="rId508" display="http://pbs.twimg.com/profile_images/378800000794324726/5b8f189963a94d62de4482443657a625_normal.png"/>
    <hyperlink ref="V364" r:id="rId509" display="http://pbs.twimg.com/profile_images/378800000794324726/5b8f189963a94d62de4482443657a625_normal.png"/>
    <hyperlink ref="V365" r:id="rId510" display="http://pbs.twimg.com/profile_images/378800000794324726/5b8f189963a94d62de4482443657a625_normal.png"/>
    <hyperlink ref="V366" r:id="rId511" display="http://pbs.twimg.com/profile_images/378800000794324726/5b8f189963a94d62de4482443657a625_normal.png"/>
    <hyperlink ref="V367" r:id="rId512" display="https://pbs.twimg.com/ext_tw_video_thumb/925780925694251008/pu/img/M_YJndpA-ZVfwxrb.jpg"/>
    <hyperlink ref="V368" r:id="rId513" display="http://pbs.twimg.com/profile_images/910450802820632576/ghYQeDJM_normal.jpg"/>
    <hyperlink ref="V369" r:id="rId514" display="https://pbs.twimg.com/media/D1nVyY2XcAABf7_.jpg"/>
    <hyperlink ref="V370" r:id="rId515" display="https://pbs.twimg.com/media/D2ILeQNX4AQo6-8.jpg"/>
    <hyperlink ref="V371" r:id="rId516" display="https://pbs.twimg.com/media/D2ILeQNX4AQo6-8.jpg"/>
    <hyperlink ref="V372" r:id="rId517" display="http://pbs.twimg.com/profile_images/464479910153551873/dWE2Fq2y_normal.jpeg"/>
    <hyperlink ref="X3" r:id="rId518" display="https://twitter.com/#!/leannrimes/status/1064678402215407616"/>
    <hyperlink ref="X4" r:id="rId519" display="https://twitter.com/#!/alfaromeoracing/status/1056576633275060224"/>
    <hyperlink ref="X5" r:id="rId520" display="https://twitter.com/#!/goalies119/status/1063319231972982786"/>
    <hyperlink ref="X6" r:id="rId521" display="https://twitter.com/#!/ducatiuk/status/1103328055743922178"/>
    <hyperlink ref="X7" r:id="rId522" display="https://twitter.com/#!/goalies119/status/1063319231972982786"/>
    <hyperlink ref="X8" r:id="rId523" display="https://twitter.com/#!/jayman0827/status/1103493884749987843"/>
    <hyperlink ref="X9" r:id="rId524" display="https://twitter.com/#!/jayman0827/status/1103493884749987843"/>
    <hyperlink ref="X10" r:id="rId525" display="https://twitter.com/#!/tw_mahesh/status/1103520656765808640"/>
    <hyperlink ref="X11" r:id="rId526" display="https://twitter.com/#!/kuahmel/status/1103529763237388288"/>
    <hyperlink ref="X12" r:id="rId527" display="https://twitter.com/#!/cctracey/status/1103558453262462976"/>
    <hyperlink ref="X13" r:id="rId528" display="https://twitter.com/#!/d_s_c/status/1103581100016877568"/>
    <hyperlink ref="X14" r:id="rId529" display="https://twitter.com/#!/a2bmototraining/status/1103592018943660032"/>
    <hyperlink ref="X15" r:id="rId530" display="https://twitter.com/#!/woodsabergele/status/1103605980338769920"/>
    <hyperlink ref="X16" r:id="rId531" display="https://twitter.com/#!/robs83636775/status/1103640042042548224"/>
    <hyperlink ref="X17" r:id="rId532" display="https://twitter.com/#!/leannrimescib16/status/1103642566166142983"/>
    <hyperlink ref="X18" r:id="rId533" display="https://twitter.com/#!/creationtech/status/1103725760131432448"/>
    <hyperlink ref="X19" r:id="rId534" display="https://twitter.com/#!/imtschicago/status/1103728965091540993"/>
    <hyperlink ref="X20" r:id="rId535" display="https://twitter.com/#!/holinergroup/status/1103752335778557952"/>
    <hyperlink ref="X21" r:id="rId536" display="https://twitter.com/#!/brigittemunich/status/1103764650326482944"/>
    <hyperlink ref="X22" r:id="rId537" display="https://twitter.com/#!/jazminholm/status/1103772536507125760"/>
    <hyperlink ref="X23" r:id="rId538" display="https://twitter.com/#!/mounetjulien/status/1103780198951063553"/>
    <hyperlink ref="X24" r:id="rId539" display="https://twitter.com/#!/drcnfzd/status/1103801919074529281"/>
    <hyperlink ref="X25" r:id="rId540" display="https://twitter.com/#!/drcnfzd/status/1103801919074529281"/>
    <hyperlink ref="X26" r:id="rId541" display="https://twitter.com/#!/drcnfzd/status/1103801919074529281"/>
    <hyperlink ref="X27" r:id="rId542" display="https://twitter.com/#!/drcnfzd/status/1103801919074529281"/>
    <hyperlink ref="X28" r:id="rId543" display="https://twitter.com/#!/drcnfzd/status/1103801919074529281"/>
    <hyperlink ref="X29" r:id="rId544" display="https://twitter.com/#!/mtothaaz/status/1058014004738772992"/>
    <hyperlink ref="X30" r:id="rId545" display="https://twitter.com/#!/mtothaaz/status/1103856253070176257"/>
    <hyperlink ref="X31" r:id="rId546" display="https://twitter.com/#!/cleefhanger/status/1103951620923162626"/>
    <hyperlink ref="X32" r:id="rId547" display="https://twitter.com/#!/usofallido/status/1103996855195746305"/>
    <hyperlink ref="X33" r:id="rId548" display="https://twitter.com/#!/ronfsilva/status/1103662293865414656"/>
    <hyperlink ref="X34" r:id="rId549" display="https://twitter.com/#!/ronfsilva/status/1104036344748273669"/>
    <hyperlink ref="X35" r:id="rId550" display="https://twitter.com/#!/redpegmarketing/status/1104040230020136962"/>
    <hyperlink ref="X36" r:id="rId551" display="https://twitter.com/#!/estebanpilar10/status/1104052803985657857"/>
    <hyperlink ref="X37" r:id="rId552" display="https://twitter.com/#!/gocuar/status/1104072780579000320"/>
    <hyperlink ref="X38" r:id="rId553" display="https://twitter.com/#!/carlofabio1/status/1104146323844980736"/>
    <hyperlink ref="X39" r:id="rId554" display="https://twitter.com/#!/murphopolis/status/1104197183937699840"/>
    <hyperlink ref="X40" r:id="rId555" display="https://twitter.com/#!/murphopolis/status/1104197183937699840"/>
    <hyperlink ref="X41" r:id="rId556" display="https://twitter.com/#!/bliddan/status/539391372592414720"/>
    <hyperlink ref="X42" r:id="rId557" display="https://twitter.com/#!/alysse_stasio/status/1104219830092288000"/>
    <hyperlink ref="X43" r:id="rId558" display="https://twitter.com/#!/hortonmotor/status/1104289488854048769"/>
    <hyperlink ref="X44" r:id="rId559" display="https://twitter.com/#!/jmesillett/status/1104330804564578304"/>
    <hyperlink ref="X45" r:id="rId560" display="https://twitter.com/#!/jmesillett/status/1104330804564578304"/>
    <hyperlink ref="X46" r:id="rId561" display="https://twitter.com/#!/jmesillett/status/1104330804564578304"/>
    <hyperlink ref="X47" r:id="rId562" display="https://twitter.com/#!/jmesillett/status/1104330804564578304"/>
    <hyperlink ref="X48" r:id="rId563" display="https://twitter.com/#!/jmesillett/status/1104330804564578304"/>
    <hyperlink ref="X49" r:id="rId564" display="https://twitter.com/#!/dominicpurcei/status/1104345783204282369"/>
    <hyperlink ref="X50" r:id="rId565" display="https://twitter.com/#!/eimor66/status/1104373159577440258"/>
    <hyperlink ref="X51" r:id="rId566" display="https://twitter.com/#!/1863football/status/1104468198567694336"/>
    <hyperlink ref="X52" r:id="rId567" display="https://twitter.com/#!/gestoertebeker/status/1104470283568799748"/>
    <hyperlink ref="X53" r:id="rId568" display="https://twitter.com/#!/gestoertebeker/status/1104470283568799748"/>
    <hyperlink ref="X54" r:id="rId569" display="https://twitter.com/#!/tomo_matsushima/status/1104528850644418560"/>
    <hyperlink ref="X55" r:id="rId570" display="https://twitter.com/#!/vmuffatjeandet/status/1103762650738118656"/>
    <hyperlink ref="X56" r:id="rId571" display="https://twitter.com/#!/albator7438/status/1104676937723715585"/>
    <hyperlink ref="X57" r:id="rId572" display="https://twitter.com/#!/trevorbranton/status/1104679373616152577"/>
    <hyperlink ref="X58" r:id="rId573" display="https://twitter.com/#!/mexicogp/status/1054372054210936832"/>
    <hyperlink ref="X59" r:id="rId574" display="https://twitter.com/#!/crazyho00313839/status/1104768955028328453"/>
    <hyperlink ref="X60" r:id="rId575" display="https://twitter.com/#!/crazyho00313839/status/1104768955028328453"/>
    <hyperlink ref="X61" r:id="rId576" display="https://twitter.com/#!/movemberireland/status/631729410173894656"/>
    <hyperlink ref="X62" r:id="rId577" display="https://twitter.com/#!/bethunemaurice/status/1104797230286942209"/>
    <hyperlink ref="X63" r:id="rId578" display="https://twitter.com/#!/bethunemaurice/status/1104797230286942209"/>
    <hyperlink ref="X64" r:id="rId579" display="https://twitter.com/#!/chrisbeattie40/status/1104823987358580736"/>
    <hyperlink ref="X65" r:id="rId580" display="https://twitter.com/#!/samtalkssex/status/1104898160135204864"/>
    <hyperlink ref="X66" r:id="rId581" display="https://twitter.com/#!/smchstrack/status/395929873807441920"/>
    <hyperlink ref="X67" r:id="rId582" display="https://twitter.com/#!/iminbreeder/status/1104942264030318592"/>
    <hyperlink ref="X68" r:id="rId583" display="https://twitter.com/#!/mhrashman/status/1105063970594086912"/>
    <hyperlink ref="X69" r:id="rId584" display="https://twitter.com/#!/mhrashman/status/1105063970594086912"/>
    <hyperlink ref="X70" r:id="rId585" display="https://twitter.com/#!/steven_g_martin/status/1105101223504605186"/>
    <hyperlink ref="X71" r:id="rId586" display="https://twitter.com/#!/mobroscot/status/1105176463421071362"/>
    <hyperlink ref="X72" r:id="rId587" display="https://twitter.com/#!/engineertr1g/status/1105185864509022208"/>
    <hyperlink ref="X73" r:id="rId588" display="https://twitter.com/#!/donald26637137/status/1105208115392331782"/>
    <hyperlink ref="X74" r:id="rId589" display="https://twitter.com/#!/charlie69446075/status/1105143747770310656"/>
    <hyperlink ref="X75" r:id="rId590" display="https://twitter.com/#!/annebreakeyhart/status/1105224436297486337"/>
    <hyperlink ref="X76" r:id="rId591" display="https://twitter.com/#!/scottco/status/1105265427683385344"/>
    <hyperlink ref="X77" r:id="rId592" display="https://twitter.com/#!/barbhairshop/status/1105342138382934017"/>
    <hyperlink ref="X78" r:id="rId593" display="https://twitter.com/#!/martacuellar4/status/1105352573832302592"/>
    <hyperlink ref="X79" r:id="rId594" display="https://twitter.com/#!/alex_muc86/status/1105375908876206080"/>
    <hyperlink ref="X80" r:id="rId595" display="https://twitter.com/#!/ceipsangil/status/1103059689259102208"/>
    <hyperlink ref="X81" r:id="rId596" display="https://twitter.com/#!/isabelmarinero/status/1105395128729042946"/>
    <hyperlink ref="X82" r:id="rId597" display="https://twitter.com/#!/devxvda/status/1105404679905787904"/>
    <hyperlink ref="X83" r:id="rId598" display="https://twitter.com/#!/thegymgroup/status/1062805204465258497"/>
    <hyperlink ref="X84" r:id="rId599" display="https://twitter.com/#!/dangeezer3/status/1105405513934798849"/>
    <hyperlink ref="X85" r:id="rId600" display="https://twitter.com/#!/mannanzaheer/status/1105436072245452807"/>
    <hyperlink ref="X86" r:id="rId601" display="https://twitter.com/#!/tomastpcosta/status/1105448078746832896"/>
    <hyperlink ref="X87" r:id="rId602" display="https://twitter.com/#!/tomastpcosta/status/1105448078746832896"/>
    <hyperlink ref="X88" r:id="rId603" display="https://twitter.com/#!/link_mag/status/1105442891307069441"/>
    <hyperlink ref="X89" r:id="rId604" display="https://twitter.com/#!/bpoolmusicrun/status/1105475576624828417"/>
    <hyperlink ref="X90" r:id="rId605" display="https://twitter.com/#!/havebike/status/1105478055676571648"/>
    <hyperlink ref="X91" r:id="rId606" display="https://twitter.com/#!/artstmi/status/1105492267245101056"/>
    <hyperlink ref="X92" r:id="rId607" display="https://twitter.com/#!/mymazinlife/status/1105603647755317249"/>
    <hyperlink ref="X93" r:id="rId608" display="https://twitter.com/#!/unrulyco/status/1105865138777792512"/>
    <hyperlink ref="X94" r:id="rId609" display="https://twitter.com/#!/unrulyco/status/1105865138777792512"/>
    <hyperlink ref="X95" r:id="rId610" display="https://twitter.com/#!/acredite_co/status/1105962156678414336"/>
    <hyperlink ref="X96" r:id="rId611" display="https://twitter.com/#!/rtmonson/status/1106008013880610816"/>
    <hyperlink ref="X97" r:id="rId612" display="https://twitter.com/#!/bunckie/status/1106164332205875201"/>
    <hyperlink ref="X98" r:id="rId613" display="https://twitter.com/#!/ecuadordon/status/1106203504404762625"/>
    <hyperlink ref="X99" r:id="rId614" display="https://twitter.com/#!/ecuadordon/status/1106203504404762625"/>
    <hyperlink ref="X100" r:id="rId615" display="https://twitter.com/#!/ruby_redsky/status/1106272817790808064"/>
    <hyperlink ref="X101" r:id="rId616" display="https://twitter.com/#!/happydogsocial/status/1106293687955439616"/>
    <hyperlink ref="X102" r:id="rId617" display="https://twitter.com/#!/blackdiamondbdn/status/1106294272586907649"/>
    <hyperlink ref="X103" r:id="rId618" display="https://twitter.com/#!/zorro_7cu/status/1106300792317734912"/>
    <hyperlink ref="X104" r:id="rId619" display="https://twitter.com/#!/blueskieschina/status/1106376618648330240"/>
    <hyperlink ref="X105" r:id="rId620" display="https://twitter.com/#!/maggiesmersey/status/1106586231431970816"/>
    <hyperlink ref="X106" r:id="rId621" display="https://twitter.com/#!/gpsconsultingco/status/1106712964176977921"/>
    <hyperlink ref="X107" r:id="rId622" display="https://twitter.com/#!/chaonaut/status/1106815538561511424"/>
    <hyperlink ref="X108" r:id="rId623" display="https://twitter.com/#!/frunk_1138/status/1106829888806371328"/>
    <hyperlink ref="X109" r:id="rId624" display="https://twitter.com/#!/fmp0ja/status/1106917690801704960"/>
    <hyperlink ref="X110" r:id="rId625" display="https://twitter.com/#!/gainhealthcamp/status/1107001810223616000"/>
    <hyperlink ref="X111" r:id="rId626" display="https://twitter.com/#!/dinfomall/status/1107001706397814784"/>
    <hyperlink ref="X112" r:id="rId627" display="https://twitter.com/#!/game_devbot/status/1107001871141662720"/>
    <hyperlink ref="X113" r:id="rId628" display="https://twitter.com/#!/pasys/status/1107002430456119296"/>
    <hyperlink ref="X114" r:id="rId629" display="https://twitter.com/#!/stevedickernl/status/1107021472122486784"/>
    <hyperlink ref="X115" r:id="rId630" display="https://twitter.com/#!/stevedickernl/status/1107021472122486784"/>
    <hyperlink ref="X116" r:id="rId631" display="https://twitter.com/#!/tape_business/status/1107037794084491266"/>
    <hyperlink ref="X117" r:id="rId632" display="https://twitter.com/#!/evwanttobe/status/1107042053207347200"/>
    <hyperlink ref="X118" r:id="rId633" display="https://twitter.com/#!/_cloudsolutions/status/1063059268218376192"/>
    <hyperlink ref="X119" r:id="rId634" display="https://twitter.com/#!/alybnorah/status/1107187100233990144"/>
    <hyperlink ref="X120" r:id="rId635" display="https://twitter.com/#!/dmahonesq/status/1107267807039946753"/>
    <hyperlink ref="X121" r:id="rId636" display="https://twitter.com/#!/denizelevett/status/1107312646116790272"/>
    <hyperlink ref="X122" r:id="rId637" display="https://twitter.com/#!/juanisidro/status/1107315312679100424"/>
    <hyperlink ref="X123" r:id="rId638" display="https://twitter.com/#!/swrve_inc/status/1107341384539869187"/>
    <hyperlink ref="X124" r:id="rId639" display="https://twitter.com/#!/nogwashere/status/1106963343724761088"/>
    <hyperlink ref="X125" r:id="rId640" display="https://twitter.com/#!/nogwashere/status/1107371033542184960"/>
    <hyperlink ref="X126" r:id="rId641" display="https://twitter.com/#!/crouchendplayrs/status/1107256952285999104"/>
    <hyperlink ref="X127" r:id="rId642" display="https://twitter.com/#!/rebequah1/status/1107386779924160514"/>
    <hyperlink ref="X128" r:id="rId643" display="https://twitter.com/#!/alisonbirtle/status/1107394796388339712"/>
    <hyperlink ref="X129" r:id="rId644" display="https://twitter.com/#!/movemberjp/status/1066367214914220033"/>
    <hyperlink ref="X130" r:id="rId645" display="https://twitter.com/#!/movemberjp/status/1101475507340664832"/>
    <hyperlink ref="X131" r:id="rId646" display="https://twitter.com/#!/movemberjp/status/1106915140866203648"/>
    <hyperlink ref="X132" r:id="rId647" display="https://twitter.com/#!/movemberjp/status/1106916907863543808"/>
    <hyperlink ref="X133" r:id="rId648" display="https://twitter.com/#!/mutual_master/status/1107491979426816000"/>
    <hyperlink ref="X134" r:id="rId649" display="https://twitter.com/#!/mutual_master/status/1107494145063444480"/>
    <hyperlink ref="X135" r:id="rId650" display="https://twitter.com/#!/dclark3105/status/1107647803885527041"/>
    <hyperlink ref="X136" r:id="rId651" display="https://twitter.com/#!/dclark3105/status/1107647803885527041"/>
    <hyperlink ref="X137" r:id="rId652" display="https://twitter.com/#!/dclark3105/status/1107647803885527041"/>
    <hyperlink ref="X138" r:id="rId653" display="https://twitter.com/#!/dclark3105/status/1107647803885527041"/>
    <hyperlink ref="X139" r:id="rId654" display="https://twitter.com/#!/dclark3105/status/1107647803885527041"/>
    <hyperlink ref="X140" r:id="rId655" display="https://twitter.com/#!/dclark3105/status/1107647803885527041"/>
    <hyperlink ref="X141" r:id="rId656" display="https://twitter.com/#!/dclark3105/status/1107647803885527041"/>
    <hyperlink ref="X142" r:id="rId657" display="https://twitter.com/#!/dclark3105/status/1107647803885527041"/>
    <hyperlink ref="X143" r:id="rId658" display="https://twitter.com/#!/dclark3105/status/1107647803885527041"/>
    <hyperlink ref="X144" r:id="rId659" display="https://twitter.com/#!/jpearso13006496/status/1107654296680759296"/>
    <hyperlink ref="X145" r:id="rId660" display="https://twitter.com/#!/27orchard/status/1107656474233397250"/>
    <hyperlink ref="X146" r:id="rId661" display="https://twitter.com/#!/sifktka/status/1064163439684214785"/>
    <hyperlink ref="X147" r:id="rId662" display="https://twitter.com/#!/thilakhr/status/1107670629942099969"/>
    <hyperlink ref="X148" r:id="rId663" display="https://twitter.com/#!/sifktka/status/1064172532507435008"/>
    <hyperlink ref="X149" r:id="rId664" display="https://twitter.com/#!/sifktka/status/1064172074128691200"/>
    <hyperlink ref="X150" r:id="rId665" display="https://twitter.com/#!/sifktka/status/1064170902827474944"/>
    <hyperlink ref="X151" r:id="rId666" display="https://twitter.com/#!/sifktka/status/1064168898201862144"/>
    <hyperlink ref="X152" r:id="rId667" display="https://twitter.com/#!/thilakhr/status/1107670581594345473"/>
    <hyperlink ref="X153" r:id="rId668" display="https://twitter.com/#!/thilakhr/status/1107670595452309504"/>
    <hyperlink ref="X154" r:id="rId669" display="https://twitter.com/#!/thilakhr/status/1107670607146053634"/>
    <hyperlink ref="X155" r:id="rId670" display="https://twitter.com/#!/thilakhr/status/1107670617665331200"/>
    <hyperlink ref="X156" r:id="rId671" display="https://twitter.com/#!/thilakhr/status/1107670629942099969"/>
    <hyperlink ref="X157" r:id="rId672" display="https://twitter.com/#!/elvinbox/status/1103692325681803265"/>
    <hyperlink ref="X158" r:id="rId673" display="https://twitter.com/#!/silverhiker1/status/1103969846440718337"/>
    <hyperlink ref="X159" r:id="rId674" display="https://twitter.com/#!/chrisjcoates/status/1105001862288293888"/>
    <hyperlink ref="X160" r:id="rId675" display="https://twitter.com/#!/elvinbox/status/1103696934798270465"/>
    <hyperlink ref="X161" r:id="rId676" display="https://twitter.com/#!/silverhiker1/status/1103969846440718337"/>
    <hyperlink ref="X162" r:id="rId677" display="https://twitter.com/#!/chrisjcoates/status/1105001862288293888"/>
    <hyperlink ref="X163" r:id="rId678" display="https://twitter.com/#!/elvinbox/status/1103696934798270465"/>
    <hyperlink ref="X164" r:id="rId679" display="https://twitter.com/#!/elvinbox/status/1104801226636566528"/>
    <hyperlink ref="X165" r:id="rId680" display="https://twitter.com/#!/elvinbox/status/1105820516127068162"/>
    <hyperlink ref="X166" r:id="rId681" display="https://twitter.com/#!/elvinbox/status/1106134086245146624"/>
    <hyperlink ref="X167" r:id="rId682" display="https://twitter.com/#!/silverhiker1/status/1106136573937098753"/>
    <hyperlink ref="X168" r:id="rId683" display="https://twitter.com/#!/chrisjcoates/status/1106144315988996101"/>
    <hyperlink ref="X169" r:id="rId684" display="https://twitter.com/#!/elvinbox/status/1106134086245146624"/>
    <hyperlink ref="X170" r:id="rId685" display="https://twitter.com/#!/silverhiker1/status/1106136573937098753"/>
    <hyperlink ref="X171" r:id="rId686" display="https://twitter.com/#!/chrisjcoates/status/1106144315988996101"/>
    <hyperlink ref="X172" r:id="rId687" display="https://twitter.com/#!/elvinbox/status/1106134086245146624"/>
    <hyperlink ref="X173" r:id="rId688" display="https://twitter.com/#!/silverhiker1/status/1106136573937098753"/>
    <hyperlink ref="X174" r:id="rId689" display="https://twitter.com/#!/chrisjcoates/status/1106144315988996101"/>
    <hyperlink ref="X175" r:id="rId690" display="https://twitter.com/#!/elvinbox/status/1106134086245146624"/>
    <hyperlink ref="X176" r:id="rId691" display="https://twitter.com/#!/silverhiker1/status/1103969846440718337"/>
    <hyperlink ref="X177" r:id="rId692" display="https://twitter.com/#!/silverhiker1/status/1106136573937098753"/>
    <hyperlink ref="X178" r:id="rId693" display="https://twitter.com/#!/chrisjcoates/status/1105001862288293888"/>
    <hyperlink ref="X179" r:id="rId694" display="https://twitter.com/#!/chrisjcoates/status/1106144315988996101"/>
    <hyperlink ref="X180" r:id="rId695" display="https://twitter.com/#!/elvinbox/status/1103696934798270465"/>
    <hyperlink ref="X181" r:id="rId696" display="https://twitter.com/#!/elvinbox/status/1106134086245146624"/>
    <hyperlink ref="X182" r:id="rId697" display="https://twitter.com/#!/silverhiker1/status/1103969846440718337"/>
    <hyperlink ref="X183" r:id="rId698" display="https://twitter.com/#!/silverhiker1/status/1106136573937098753"/>
    <hyperlink ref="X184" r:id="rId699" display="https://twitter.com/#!/chrisjcoates/status/1105001862288293888"/>
    <hyperlink ref="X185" r:id="rId700" display="https://twitter.com/#!/chrisjcoates/status/1106144315988996101"/>
    <hyperlink ref="X186" r:id="rId701" display="https://twitter.com/#!/elvinbox/status/1103696934798270465"/>
    <hyperlink ref="X187" r:id="rId702" display="https://twitter.com/#!/elvinbox/status/1106134086245146624"/>
    <hyperlink ref="X188" r:id="rId703" display="https://twitter.com/#!/silverhiker1/status/1106136573937098753"/>
    <hyperlink ref="X189" r:id="rId704" display="https://twitter.com/#!/chrisjcoates/status/1106144315988996101"/>
    <hyperlink ref="X190" r:id="rId705" display="https://twitter.com/#!/elvinbox/status/1106134086245146624"/>
    <hyperlink ref="X191" r:id="rId706" display="https://twitter.com/#!/silverhiker1/status/1103969846440718337"/>
    <hyperlink ref="X192" r:id="rId707" display="https://twitter.com/#!/silverhiker1/status/1106136573937098753"/>
    <hyperlink ref="X193" r:id="rId708" display="https://twitter.com/#!/chrisjcoates/status/1105001862288293888"/>
    <hyperlink ref="X194" r:id="rId709" display="https://twitter.com/#!/chrisjcoates/status/1106144315988996101"/>
    <hyperlink ref="X195" r:id="rId710" display="https://twitter.com/#!/elvinbox/status/1103696934798270465"/>
    <hyperlink ref="X196" r:id="rId711" display="https://twitter.com/#!/elvinbox/status/1106134086245146624"/>
    <hyperlink ref="X197" r:id="rId712" display="https://twitter.com/#!/silverhiker1/status/1103969846440718337"/>
    <hyperlink ref="X198" r:id="rId713" display="https://twitter.com/#!/silverhiker1/status/1106136573937098753"/>
    <hyperlink ref="X199" r:id="rId714" display="https://twitter.com/#!/chrisjcoates/status/1105001862288293888"/>
    <hyperlink ref="X200" r:id="rId715" display="https://twitter.com/#!/chrisjcoates/status/1106144315988996101"/>
    <hyperlink ref="X201" r:id="rId716" display="https://twitter.com/#!/elvinbox/status/1103696934798270465"/>
    <hyperlink ref="X202" r:id="rId717" display="https://twitter.com/#!/elvinbox/status/1106134086245146624"/>
    <hyperlink ref="X203" r:id="rId718" display="https://twitter.com/#!/elvinbox/status/1106520436937031680"/>
    <hyperlink ref="X204" r:id="rId719" display="https://twitter.com/#!/silverhiker1/status/1103969846440718337"/>
    <hyperlink ref="X205" r:id="rId720" display="https://twitter.com/#!/silverhiker1/status/1103969846440718337"/>
    <hyperlink ref="X206" r:id="rId721" display="https://twitter.com/#!/silverhiker1/status/1103969846440718337"/>
    <hyperlink ref="X207" r:id="rId722" display="https://twitter.com/#!/silverhiker1/status/1106136573937098753"/>
    <hyperlink ref="X208" r:id="rId723" display="https://twitter.com/#!/silverhiker1/status/1106136573937098753"/>
    <hyperlink ref="X209" r:id="rId724" display="https://twitter.com/#!/chrisjcoates/status/1106144315988996101"/>
    <hyperlink ref="X210" r:id="rId725" display="https://twitter.com/#!/elvinbox/status/1106134086245146624"/>
    <hyperlink ref="X211" r:id="rId726" display="https://twitter.com/#!/elvinbox/status/1107364000751407105"/>
    <hyperlink ref="X212" r:id="rId727" display="https://twitter.com/#!/elvinbox/status/1107364000751407105"/>
    <hyperlink ref="X213" r:id="rId728" display="https://twitter.com/#!/alisonbirtle/status/1107394796388339712"/>
    <hyperlink ref="X214" r:id="rId729" display="https://twitter.com/#!/chrisjcoates/status/1105001862288293888"/>
    <hyperlink ref="X215" r:id="rId730" display="https://twitter.com/#!/elvinbox/status/1103696934798270465"/>
    <hyperlink ref="X216" r:id="rId731" display="https://twitter.com/#!/elvinbox/status/1107364000751407105"/>
    <hyperlink ref="X217" r:id="rId732" display="https://twitter.com/#!/alisonbirtle/status/1107394796388339712"/>
    <hyperlink ref="X218" r:id="rId733" display="https://twitter.com/#!/alisonbirtle/status/1107394796388339712"/>
    <hyperlink ref="X219" r:id="rId734" display="https://twitter.com/#!/alisonbirtle/status/1107394796388339712"/>
    <hyperlink ref="X220" r:id="rId735" display="https://twitter.com/#!/alisonbirtle/status/1107394796388339712"/>
    <hyperlink ref="X221" r:id="rId736" display="https://twitter.com/#!/alisonbirtle/status/1107394796388339712"/>
    <hyperlink ref="X222" r:id="rId737" display="https://twitter.com/#!/alisonbirtle/status/1107394796388339712"/>
    <hyperlink ref="X223" r:id="rId738" display="https://twitter.com/#!/alisonbirtle/status/1107394796388339712"/>
    <hyperlink ref="X224" r:id="rId739" display="https://twitter.com/#!/elvinbox/status/1107364000751407105"/>
    <hyperlink ref="X225" r:id="rId740" display="https://twitter.com/#!/elvinbox/status/1107364000751407105"/>
    <hyperlink ref="X226" r:id="rId741" display="https://twitter.com/#!/elvinbox/status/1107364000751407105"/>
    <hyperlink ref="X227" r:id="rId742" display="https://twitter.com/#!/elvinbox/status/1107364000751407105"/>
    <hyperlink ref="X228" r:id="rId743" display="https://twitter.com/#!/elvinbox/status/1107364000751407105"/>
    <hyperlink ref="X229" r:id="rId744" display="https://twitter.com/#!/chrisjcoates/status/1107645308543082497"/>
    <hyperlink ref="X230" r:id="rId745" display="https://twitter.com/#!/elvinbox/status/1107633847137722368"/>
    <hyperlink ref="X231" r:id="rId746" display="https://twitter.com/#!/chrisjcoates/status/1107645308543082497"/>
    <hyperlink ref="X232" r:id="rId747" display="https://twitter.com/#!/elvinbox/status/1107633847137722368"/>
    <hyperlink ref="X233" r:id="rId748" display="https://twitter.com/#!/chrisjcoates/status/1107645308543082497"/>
    <hyperlink ref="X234" r:id="rId749" display="https://twitter.com/#!/elvinbox/status/1107633847137722368"/>
    <hyperlink ref="X235" r:id="rId750" display="https://twitter.com/#!/chrisjcoates/status/1107645308543082497"/>
    <hyperlink ref="X236" r:id="rId751" display="https://twitter.com/#!/elvinbox/status/1107633847137722368"/>
    <hyperlink ref="X237" r:id="rId752" display="https://twitter.com/#!/chrisjcoates/status/1105001862288293888"/>
    <hyperlink ref="X238" r:id="rId753" display="https://twitter.com/#!/chrisjcoates/status/1105001862288293888"/>
    <hyperlink ref="X239" r:id="rId754" display="https://twitter.com/#!/chrisjcoates/status/1106144315988996101"/>
    <hyperlink ref="X240" r:id="rId755" display="https://twitter.com/#!/chrisjcoates/status/1107645308543082497"/>
    <hyperlink ref="X241" r:id="rId756" display="https://twitter.com/#!/chrisjcoates/status/1107645308543082497"/>
    <hyperlink ref="X242" r:id="rId757" display="https://twitter.com/#!/chrisjcoates/status/1107645308543082497"/>
    <hyperlink ref="X243" r:id="rId758" display="https://twitter.com/#!/chrisjcoates/status/1107645308543082497"/>
    <hyperlink ref="X244" r:id="rId759" display="https://twitter.com/#!/elvinbox/status/1106134086245146624"/>
    <hyperlink ref="X245" r:id="rId760" display="https://twitter.com/#!/elvinbox/status/1107364000751407105"/>
    <hyperlink ref="X246" r:id="rId761" display="https://twitter.com/#!/elvinbox/status/1107633847137722368"/>
    <hyperlink ref="X247" r:id="rId762" display="https://twitter.com/#!/elvinbox/status/1107633847137722368"/>
    <hyperlink ref="X248" r:id="rId763" display="https://twitter.com/#!/elvinbox/status/1107633847137722368"/>
    <hyperlink ref="X249" r:id="rId764" display="https://twitter.com/#!/elvinbox/status/1103696934798270465"/>
    <hyperlink ref="X250" r:id="rId765" display="https://twitter.com/#!/elvinbox/status/1107364000751407105"/>
    <hyperlink ref="X251" r:id="rId766" display="https://twitter.com/#!/elvinbox/status/1107633847137722368"/>
    <hyperlink ref="X252" r:id="rId767" display="https://twitter.com/#!/elvinbox/status/1107643073763389440"/>
    <hyperlink ref="X253" r:id="rId768" display="https://twitter.com/#!/elvinbox/status/1107643073763389440"/>
    <hyperlink ref="X254" r:id="rId769" display="https://twitter.com/#!/elvinbox/status/1107643073763389440"/>
    <hyperlink ref="X255" r:id="rId770" display="https://twitter.com/#!/veerhercules/status/1058697902401380352"/>
    <hyperlink ref="X256" r:id="rId771" display="https://twitter.com/#!/veerhercules/status/1058697902401380352"/>
    <hyperlink ref="X257" r:id="rId772" display="https://twitter.com/#!/veerhercules/status/1058697902401380352"/>
    <hyperlink ref="X258" r:id="rId773" display="https://twitter.com/#!/veerhercules/status/1058697902401380352"/>
    <hyperlink ref="X259" r:id="rId774" display="https://twitter.com/#!/veerhercules/status/1058697902401380352"/>
    <hyperlink ref="X260" r:id="rId775" display="https://twitter.com/#!/veerhercules/status/1058697902401380352"/>
    <hyperlink ref="X261" r:id="rId776" display="https://twitter.com/#!/veerhercules/status/1058697902401380352"/>
    <hyperlink ref="X262" r:id="rId777" display="https://twitter.com/#!/veerhercules/status/1058697902401380352"/>
    <hyperlink ref="X263" r:id="rId778" display="https://twitter.com/#!/veerhercules/status/1058697902401380352"/>
    <hyperlink ref="X264" r:id="rId779" display="https://twitter.com/#!/veerhercules/status/1058697902401380352"/>
    <hyperlink ref="X265" r:id="rId780" display="https://twitter.com/#!/veerhercules/status/1058697902401380352"/>
    <hyperlink ref="X266" r:id="rId781" display="https://twitter.com/#!/veerhercules/status/1058697902401380352"/>
    <hyperlink ref="X267" r:id="rId782" display="https://twitter.com/#!/veerhercules/status/1058697902401380352"/>
    <hyperlink ref="X268" r:id="rId783" display="https://twitter.com/#!/veerhercules/status/1058697902401380352"/>
    <hyperlink ref="X269" r:id="rId784" display="https://twitter.com/#!/veerhercules/status/1058697902401380352"/>
    <hyperlink ref="X270" r:id="rId785" display="https://twitter.com/#!/veerhercules/status/1058697902401380352"/>
    <hyperlink ref="X271" r:id="rId786" display="https://twitter.com/#!/veerhercules/status/1058697902401380352"/>
    <hyperlink ref="X272" r:id="rId787" display="https://twitter.com/#!/veerhercules/status/1058697902401380352"/>
    <hyperlink ref="X273" r:id="rId788" display="https://twitter.com/#!/veerhercules/status/1107716987910647812"/>
    <hyperlink ref="X274" r:id="rId789" display="https://twitter.com/#!/veerhercules/status/1058697902401380352"/>
    <hyperlink ref="X275" r:id="rId790" display="https://twitter.com/#!/veerhercules/status/1107716987910647812"/>
    <hyperlink ref="X276" r:id="rId791" display="https://twitter.com/#!/veerhercules/status/1058697902401380352"/>
    <hyperlink ref="X277" r:id="rId792" display="https://twitter.com/#!/veerhercules/status/1107716987910647812"/>
    <hyperlink ref="X278" r:id="rId793" display="https://twitter.com/#!/veerhercules/status/1058697902401380352"/>
    <hyperlink ref="X279" r:id="rId794" display="https://twitter.com/#!/veerhercules/status/1107716987910647812"/>
    <hyperlink ref="X280" r:id="rId795" display="https://twitter.com/#!/veerhercules/status/1058697902401380352"/>
    <hyperlink ref="X281" r:id="rId796" display="https://twitter.com/#!/veerhercules/status/1107716987910647812"/>
    <hyperlink ref="X282" r:id="rId797" display="https://twitter.com/#!/veerhercules/status/1058697902401380352"/>
    <hyperlink ref="X283" r:id="rId798" display="https://twitter.com/#!/veerhercules/status/1107716987910647812"/>
    <hyperlink ref="X284" r:id="rId799" display="https://twitter.com/#!/veerhercules/status/1058697902401380352"/>
    <hyperlink ref="X285" r:id="rId800" display="https://twitter.com/#!/veerhercules/status/1107716987910647812"/>
    <hyperlink ref="X286" r:id="rId801" display="https://twitter.com/#!/puddledpete/status/1107734116106207232"/>
    <hyperlink ref="X287" r:id="rId802" display="https://twitter.com/#!/shelagh07/status/1107735622100361217"/>
    <hyperlink ref="X288" r:id="rId803" display="https://twitter.com/#!/philipdrinkwat6/status/1107738307541303298"/>
    <hyperlink ref="X289" r:id="rId804" display="https://twitter.com/#!/jennymcaleese/status/1107743676388790278"/>
    <hyperlink ref="X290" r:id="rId805" display="https://twitter.com/#!/godaddydave/status/1107763774075924486"/>
    <hyperlink ref="X291" r:id="rId806" display="https://twitter.com/#!/godaddydave/status/1107763879260667906"/>
    <hyperlink ref="X292" r:id="rId807" display="https://twitter.com/#!/brettkurland/status/1107796588661923840"/>
    <hyperlink ref="X293" r:id="rId808" display="https://twitter.com/#!/hstmovemberfest/status/1107833025155481600"/>
    <hyperlink ref="X294" r:id="rId809" display="https://twitter.com/#!/shievsh/status/795934364295000064"/>
    <hyperlink ref="X295" r:id="rId810" display="https://twitter.com/#!/firassiddiqui1/status/1107852398826086400"/>
    <hyperlink ref="X296" r:id="rId811" display="https://twitter.com/#!/firassiddiqui1/status/1107852398826086400"/>
    <hyperlink ref="X297" r:id="rId812" display="https://twitter.com/#!/feed_your_beard/status/1061263638659559424"/>
    <hyperlink ref="X298" r:id="rId813" display="https://twitter.com/#!/indianbeard/status/1107866576391270400"/>
    <hyperlink ref="X299" r:id="rId814" display="https://twitter.com/#!/brocode4men/status/1058260230599888898"/>
    <hyperlink ref="X300" r:id="rId815" display="https://twitter.com/#!/indianbeard/status/1107866596188409856"/>
    <hyperlink ref="X301" r:id="rId816" display="https://twitter.com/#!/mrsprostate/status/1107881808484618240"/>
    <hyperlink ref="X302" r:id="rId817" display="https://twitter.com/#!/kazzawilk/status/1107906253802496001"/>
    <hyperlink ref="X303" r:id="rId818" display="https://twitter.com/#!/itaysternberg/status/1107906490118086656"/>
    <hyperlink ref="X304" r:id="rId819" display="https://twitter.com/#!/michellebull4/status/1107920143273873408"/>
    <hyperlink ref="X305" r:id="rId820" display="https://twitter.com/#!/drtevaho/status/1107920235330445313"/>
    <hyperlink ref="X306" r:id="rId821" display="https://twitter.com/#!/darrenchaplin74/status/1103652680248029185"/>
    <hyperlink ref="X307" r:id="rId822" display="https://twitter.com/#!/darrenchaplin74/status/1107921527322882049"/>
    <hyperlink ref="X308" r:id="rId823" display="https://twitter.com/#!/duncombesue/status/1107650749729787908"/>
    <hyperlink ref="X309" r:id="rId824" display="https://twitter.com/#!/duncombesue/status/1107954545240477696"/>
    <hyperlink ref="X310" r:id="rId825" display="https://twitter.com/#!/electronicarts/status/1058421540474314752"/>
    <hyperlink ref="X311" r:id="rId826" display="https://twitter.com/#!/faynski/status/1107954851181256704"/>
    <hyperlink ref="X312" r:id="rId827" display="https://twitter.com/#!/aquablation/status/1068600222954049536"/>
    <hyperlink ref="X313" r:id="rId828" display="https://twitter.com/#!/bijeshc/status/1107956114640039937"/>
    <hyperlink ref="X314" r:id="rId829" display="https://twitter.com/#!/aquablation/status/1068600222954049536"/>
    <hyperlink ref="X315" r:id="rId830" display="https://twitter.com/#!/bijeshc/status/1107956114640039937"/>
    <hyperlink ref="X316" r:id="rId831" display="https://twitter.com/#!/bijeshc/status/1107956114640039937"/>
    <hyperlink ref="X317" r:id="rId832" display="https://twitter.com/#!/dfkuki/status/1107992762874544131"/>
    <hyperlink ref="X318" r:id="rId833" display="https://twitter.com/#!/dfkuki/status/1107992762874544131"/>
    <hyperlink ref="X319" r:id="rId834" display="https://twitter.com/#!/pedro_gaveston/status/1108015732778885120"/>
    <hyperlink ref="X320" r:id="rId835" display="https://twitter.com/#!/pedro_gaveston/status/1108015732778885120"/>
    <hyperlink ref="X321" r:id="rId836" display="https://twitter.com/#!/nuadamedical/status/1108065178661343237"/>
    <hyperlink ref="X322" r:id="rId837" display="https://twitter.com/#!/prostateexperts/status/1108065502633644033"/>
    <hyperlink ref="X323" r:id="rId838" display="https://twitter.com/#!/crowleysdfk/status/1107992014900084737"/>
    <hyperlink ref="X324" r:id="rId839" display="https://twitter.com/#!/justinnagle74/status/1108074504436228096"/>
    <hyperlink ref="X325" r:id="rId840" display="https://twitter.com/#!/justinnagle74/status/1108074504436228096"/>
    <hyperlink ref="X326" r:id="rId841" display="https://twitter.com/#!/fotosaad/status/1108078059192832005"/>
    <hyperlink ref="X327" r:id="rId842" display="https://twitter.com/#!/nilsbjorkman/status/1104319352596320258"/>
    <hyperlink ref="X328" r:id="rId843" display="https://twitter.com/#!/nilsbjorkman/status/1108092212909404161"/>
    <hyperlink ref="X329" r:id="rId844" display="https://twitter.com/#!/marthenbergman/status/1108099475434815491"/>
    <hyperlink ref="X330" r:id="rId845" display="https://twitter.com/#!/marthenbergman/status/1108099475434815491"/>
    <hyperlink ref="X331" r:id="rId846" display="https://twitter.com/#!/broadmeadpharma/status/1108113960870514688"/>
    <hyperlink ref="X332" r:id="rId847" display="https://twitter.com/#!/carolarthu/status/1108121984330883072"/>
    <hyperlink ref="X333" r:id="rId848" display="https://twitter.com/#!/claretempany/status/1108168224695373824"/>
    <hyperlink ref="X334" r:id="rId849" display="https://twitter.com/#!/becciibum/status/1108172013422723073"/>
    <hyperlink ref="X335" r:id="rId850" display="https://twitter.com/#!/robertsherman/status/1108172231975276544"/>
    <hyperlink ref="X336" r:id="rId851" display="https://twitter.com/#!/santiagoantero/status/1108205572032204800"/>
    <hyperlink ref="X337" r:id="rId852" display="https://twitter.com/#!/subs_missives/status/1106676448788660227"/>
    <hyperlink ref="X338" r:id="rId853" display="https://twitter.com/#!/subs_missives/status/1108245985808003072"/>
    <hyperlink ref="X339" r:id="rId854" display="https://twitter.com/#!/tweetingibiza/status/1108289308170076160"/>
    <hyperlink ref="X340" r:id="rId855" display="https://twitter.com/#!/dlalande75/status/1108026823340892163"/>
    <hyperlink ref="X341" r:id="rId856" display="https://twitter.com/#!/dlalande75/status/1108296626786000896"/>
    <hyperlink ref="X342" r:id="rId857" display="https://twitter.com/#!/accuray_fr/status/1108254376848773121"/>
    <hyperlink ref="X343" r:id="rId858" display="https://twitter.com/#!/radiotherapiefr/status/1108297567530635264"/>
    <hyperlink ref="X344" r:id="rId859" display="https://twitter.com/#!/elvinbox/status/1104793655926292481"/>
    <hyperlink ref="X345" r:id="rId860" display="https://twitter.com/#!/elvinbox/status/1104804947915354112"/>
    <hyperlink ref="X346" r:id="rId861" display="https://twitter.com/#!/elvinbox/status/1106228691384918017"/>
    <hyperlink ref="X347" r:id="rId862" display="https://twitter.com/#!/elvinbox/status/1107632077330137088"/>
    <hyperlink ref="X348" r:id="rId863" display="https://twitter.com/#!/elvinbox/status/1107641049290280960"/>
    <hyperlink ref="X349" r:id="rId864" display="https://twitter.com/#!/elvinbox/status/1107675404972769283"/>
    <hyperlink ref="X350" r:id="rId865" display="https://twitter.com/#!/reimagine_pca/status/1108325878172405763"/>
    <hyperlink ref="X351" r:id="rId866" display="https://twitter.com/#!/ruthiegrainger/status/1108384557777195008"/>
    <hyperlink ref="X352" r:id="rId867" display="https://twitter.com/#!/designmangrove/status/1108430251703578624"/>
    <hyperlink ref="X353" r:id="rId868" display="https://twitter.com/#!/brooksies_mo/status/1103754733083389954"/>
    <hyperlink ref="X354" r:id="rId869" display="https://twitter.com/#!/brooksies_mo/status/1104117185843220482"/>
    <hyperlink ref="X355" r:id="rId870" display="https://twitter.com/#!/brooksies_mo/status/1104479489680203777"/>
    <hyperlink ref="X356" r:id="rId871" display="https://twitter.com/#!/brooksies_mo/status/1104826866098151424"/>
    <hyperlink ref="X357" r:id="rId872" display="https://twitter.com/#!/brooksies_mo/status/1105189233701081088"/>
    <hyperlink ref="X358" r:id="rId873" display="https://twitter.com/#!/brooksies_mo/status/1105551669834719233"/>
    <hyperlink ref="X359" r:id="rId874" display="https://twitter.com/#!/brooksies_mo/status/1105913979493404679"/>
    <hyperlink ref="X360" r:id="rId875" display="https://twitter.com/#!/brooksies_mo/status/1106276357762437121"/>
    <hyperlink ref="X361" r:id="rId876" display="https://twitter.com/#!/brooksies_mo/status/1106638738384478208"/>
    <hyperlink ref="X362" r:id="rId877" display="https://twitter.com/#!/brooksies_mo/status/1107001121892155393"/>
    <hyperlink ref="X363" r:id="rId878" display="https://twitter.com/#!/brooksies_mo/status/1107363560303329284"/>
    <hyperlink ref="X364" r:id="rId879" display="https://twitter.com/#!/brooksies_mo/status/1107725993563865088"/>
    <hyperlink ref="X365" r:id="rId880" display="https://twitter.com/#!/brooksies_mo/status/1108088330888142849"/>
    <hyperlink ref="X366" r:id="rId881" display="https://twitter.com/#!/brooksies_mo/status/1108450745278521344"/>
    <hyperlink ref="X367" r:id="rId882" display="https://twitter.com/#!/aams43/status/925781001766305793"/>
    <hyperlink ref="X368" r:id="rId883" display="https://twitter.com/#!/aams43/status/1108454555384250371"/>
    <hyperlink ref="X369" r:id="rId884" display="https://twitter.com/#!/nsrasta/status/1106150253626122240"/>
    <hyperlink ref="X370" r:id="rId885" display="https://twitter.com/#!/nsrasta/status/1108461113870409728"/>
    <hyperlink ref="X371" r:id="rId886" display="https://twitter.com/#!/nsrasta/status/1108461113870409728"/>
    <hyperlink ref="X372" r:id="rId887" display="https://twitter.com/#!/movember_co/status/1108485219886292993"/>
    <hyperlink ref="AZ4" r:id="rId888" display="https://api.twitter.com/1.1/geo/id/25530ba03b7d90c6.json"/>
    <hyperlink ref="AZ18" r:id="rId889" display="https://api.twitter.com/1.1/geo/id/f2da3efc48696715.json"/>
    <hyperlink ref="AZ41" r:id="rId890" display="https://api.twitter.com/1.1/geo/id/53e060d6652640f4.json"/>
    <hyperlink ref="AZ77" r:id="rId891" display="https://api.twitter.com/1.1/geo/id/002f75b6382e431e.json"/>
    <hyperlink ref="AZ79" r:id="rId892" display="https://api.twitter.com/1.1/geo/id/37439688c6302728.json"/>
    <hyperlink ref="AZ80" r:id="rId893" display="https://api.twitter.com/1.1/geo/id/2afe3164f39d1b83.json"/>
    <hyperlink ref="AZ96" r:id="rId894" display="https://api.twitter.com/1.1/geo/id/8e9665cec9370f0f.json"/>
    <hyperlink ref="AZ108" r:id="rId895" display="https://api.twitter.com/1.1/geo/id/1eb0e920c1998f74.json"/>
    <hyperlink ref="AZ255" r:id="rId896" display="https://api.twitter.com/1.1/geo/id/05d84006fa98da19.json"/>
    <hyperlink ref="AZ256" r:id="rId897" display="https://api.twitter.com/1.1/geo/id/05d84006fa98da19.json"/>
    <hyperlink ref="AZ257" r:id="rId898" display="https://api.twitter.com/1.1/geo/id/05d84006fa98da19.json"/>
    <hyperlink ref="AZ258" r:id="rId899" display="https://api.twitter.com/1.1/geo/id/05d84006fa98da19.json"/>
    <hyperlink ref="AZ259" r:id="rId900" display="https://api.twitter.com/1.1/geo/id/05d84006fa98da19.json"/>
    <hyperlink ref="AZ260" r:id="rId901" display="https://api.twitter.com/1.1/geo/id/05d84006fa98da19.json"/>
    <hyperlink ref="AZ261" r:id="rId902" display="https://api.twitter.com/1.1/geo/id/05d84006fa98da19.json"/>
    <hyperlink ref="AZ262" r:id="rId903" display="https://api.twitter.com/1.1/geo/id/05d84006fa98da19.json"/>
    <hyperlink ref="AZ263" r:id="rId904" display="https://api.twitter.com/1.1/geo/id/05d84006fa98da19.json"/>
    <hyperlink ref="AZ264" r:id="rId905" display="https://api.twitter.com/1.1/geo/id/05d84006fa98da19.json"/>
    <hyperlink ref="AZ265" r:id="rId906" display="https://api.twitter.com/1.1/geo/id/05d84006fa98da19.json"/>
    <hyperlink ref="AZ266" r:id="rId907" display="https://api.twitter.com/1.1/geo/id/05d84006fa98da19.json"/>
    <hyperlink ref="AZ267" r:id="rId908" display="https://api.twitter.com/1.1/geo/id/05d84006fa98da19.json"/>
    <hyperlink ref="AZ268" r:id="rId909" display="https://api.twitter.com/1.1/geo/id/05d84006fa98da19.json"/>
    <hyperlink ref="AZ269" r:id="rId910" display="https://api.twitter.com/1.1/geo/id/05d84006fa98da19.json"/>
    <hyperlink ref="AZ270" r:id="rId911" display="https://api.twitter.com/1.1/geo/id/05d84006fa98da19.json"/>
    <hyperlink ref="AZ271" r:id="rId912" display="https://api.twitter.com/1.1/geo/id/05d84006fa98da19.json"/>
    <hyperlink ref="AZ272" r:id="rId913" display="https://api.twitter.com/1.1/geo/id/05d84006fa98da19.json"/>
    <hyperlink ref="AZ274" r:id="rId914" display="https://api.twitter.com/1.1/geo/id/05d84006fa98da19.json"/>
    <hyperlink ref="AZ276" r:id="rId915" display="https://api.twitter.com/1.1/geo/id/05d84006fa98da19.json"/>
    <hyperlink ref="AZ278" r:id="rId916" display="https://api.twitter.com/1.1/geo/id/05d84006fa98da19.json"/>
    <hyperlink ref="AZ280" r:id="rId917" display="https://api.twitter.com/1.1/geo/id/05d84006fa98da19.json"/>
    <hyperlink ref="AZ282" r:id="rId918" display="https://api.twitter.com/1.1/geo/id/05d84006fa98da19.json"/>
    <hyperlink ref="AZ284" r:id="rId919" display="https://api.twitter.com/1.1/geo/id/05d84006fa98da19.json"/>
    <hyperlink ref="AZ290" r:id="rId920" display="https://api.twitter.com/1.1/geo/id/0d8b071800a67db2.json"/>
    <hyperlink ref="AZ291" r:id="rId921" display="https://api.twitter.com/1.1/geo/id/0d8b071800a67db2.json"/>
    <hyperlink ref="AZ306" r:id="rId922" display="https://api.twitter.com/1.1/geo/id/13dd0eca94d322f1.json"/>
    <hyperlink ref="AZ307" r:id="rId923" display="https://api.twitter.com/1.1/geo/id/13dd0eca94d322f1.json"/>
    <hyperlink ref="AZ317" r:id="rId924" display="https://api.twitter.com/1.1/geo/id/e59069aafae0aa25.json"/>
    <hyperlink ref="AZ318" r:id="rId925" display="https://api.twitter.com/1.1/geo/id/e59069aafae0aa25.json"/>
    <hyperlink ref="AZ331" r:id="rId926" display="https://api.twitter.com/1.1/geo/id/52bc3157f597168a.json"/>
    <hyperlink ref="AZ336" r:id="rId927" display="https://api.twitter.com/1.1/geo/id/012c447f4ce72363.json"/>
    <hyperlink ref="AZ339" r:id="rId928" display="https://api.twitter.com/1.1/geo/id/315b740b108481f6.json"/>
    <hyperlink ref="AZ351" r:id="rId929" display="https://api.twitter.com/1.1/geo/id/44225138caa10f19.json"/>
    <hyperlink ref="AZ372" r:id="rId930" display="https://api.twitter.com/1.1/geo/id/a75bc1fb166cd594.json"/>
  </hyperlinks>
  <printOptions/>
  <pageMargins left="0.7" right="0.7" top="0.75" bottom="0.75" header="0.3" footer="0.3"/>
  <pageSetup horizontalDpi="600" verticalDpi="600" orientation="portrait" r:id="rId934"/>
  <legacyDrawing r:id="rId932"/>
  <tableParts>
    <tablePart r:id="rId9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4437</v>
      </c>
      <c r="B1" s="13" t="s">
        <v>4855</v>
      </c>
      <c r="C1" s="13" t="s">
        <v>4856</v>
      </c>
      <c r="D1" s="13" t="s">
        <v>144</v>
      </c>
      <c r="E1" s="13" t="s">
        <v>4858</v>
      </c>
      <c r="F1" s="13" t="s">
        <v>4859</v>
      </c>
      <c r="G1" s="13" t="s">
        <v>4860</v>
      </c>
    </row>
    <row r="2" spans="1:7" ht="15">
      <c r="A2" s="78" t="s">
        <v>3796</v>
      </c>
      <c r="B2" s="78">
        <v>202</v>
      </c>
      <c r="C2" s="122">
        <v>0.04233913225738838</v>
      </c>
      <c r="D2" s="78" t="s">
        <v>4857</v>
      </c>
      <c r="E2" s="78"/>
      <c r="F2" s="78"/>
      <c r="G2" s="78"/>
    </row>
    <row r="3" spans="1:7" ht="15">
      <c r="A3" s="78" t="s">
        <v>3797</v>
      </c>
      <c r="B3" s="78">
        <v>114</v>
      </c>
      <c r="C3" s="122">
        <v>0.02389436176902117</v>
      </c>
      <c r="D3" s="78" t="s">
        <v>4857</v>
      </c>
      <c r="E3" s="78"/>
      <c r="F3" s="78"/>
      <c r="G3" s="78"/>
    </row>
    <row r="4" spans="1:7" ht="15">
      <c r="A4" s="78" t="s">
        <v>3798</v>
      </c>
      <c r="B4" s="78">
        <v>2</v>
      </c>
      <c r="C4" s="122">
        <v>0.00041919932928107315</v>
      </c>
      <c r="D4" s="78" t="s">
        <v>4857</v>
      </c>
      <c r="E4" s="78"/>
      <c r="F4" s="78"/>
      <c r="G4" s="78"/>
    </row>
    <row r="5" spans="1:7" ht="15">
      <c r="A5" s="78" t="s">
        <v>3799</v>
      </c>
      <c r="B5" s="78">
        <v>4455</v>
      </c>
      <c r="C5" s="122">
        <v>0.9337665059735905</v>
      </c>
      <c r="D5" s="78" t="s">
        <v>4857</v>
      </c>
      <c r="E5" s="78"/>
      <c r="F5" s="78"/>
      <c r="G5" s="78"/>
    </row>
    <row r="6" spans="1:7" ht="15">
      <c r="A6" s="78" t="s">
        <v>3800</v>
      </c>
      <c r="B6" s="78">
        <v>4771</v>
      </c>
      <c r="C6" s="122">
        <v>1</v>
      </c>
      <c r="D6" s="78" t="s">
        <v>4857</v>
      </c>
      <c r="E6" s="78"/>
      <c r="F6" s="78"/>
      <c r="G6" s="78"/>
    </row>
    <row r="7" spans="1:7" ht="15">
      <c r="A7" s="84" t="s">
        <v>736</v>
      </c>
      <c r="B7" s="84">
        <v>170</v>
      </c>
      <c r="C7" s="123">
        <v>0.007322160911948879</v>
      </c>
      <c r="D7" s="84" t="s">
        <v>4857</v>
      </c>
      <c r="E7" s="84" t="b">
        <v>0</v>
      </c>
      <c r="F7" s="84" t="b">
        <v>0</v>
      </c>
      <c r="G7" s="84" t="b">
        <v>0</v>
      </c>
    </row>
    <row r="8" spans="1:7" ht="15">
      <c r="A8" s="84" t="s">
        <v>323</v>
      </c>
      <c r="B8" s="84">
        <v>28</v>
      </c>
      <c r="C8" s="123">
        <v>0.007806730048408481</v>
      </c>
      <c r="D8" s="84" t="s">
        <v>4857</v>
      </c>
      <c r="E8" s="84" t="b">
        <v>0</v>
      </c>
      <c r="F8" s="84" t="b">
        <v>0</v>
      </c>
      <c r="G8" s="84" t="b">
        <v>0</v>
      </c>
    </row>
    <row r="9" spans="1:7" ht="15">
      <c r="A9" s="84" t="s">
        <v>3725</v>
      </c>
      <c r="B9" s="84">
        <v>26</v>
      </c>
      <c r="C9" s="123">
        <v>0.007647632972875859</v>
      </c>
      <c r="D9" s="84" t="s">
        <v>4857</v>
      </c>
      <c r="E9" s="84" t="b">
        <v>0</v>
      </c>
      <c r="F9" s="84" t="b">
        <v>0</v>
      </c>
      <c r="G9" s="84" t="b">
        <v>0</v>
      </c>
    </row>
    <row r="10" spans="1:7" ht="15">
      <c r="A10" s="84" t="s">
        <v>757</v>
      </c>
      <c r="B10" s="84">
        <v>26</v>
      </c>
      <c r="C10" s="123">
        <v>0.007509711197177233</v>
      </c>
      <c r="D10" s="84" t="s">
        <v>4857</v>
      </c>
      <c r="E10" s="84" t="b">
        <v>0</v>
      </c>
      <c r="F10" s="84" t="b">
        <v>0</v>
      </c>
      <c r="G10" s="84" t="b">
        <v>0</v>
      </c>
    </row>
    <row r="11" spans="1:7" ht="15">
      <c r="A11" s="84" t="s">
        <v>3801</v>
      </c>
      <c r="B11" s="84">
        <v>24</v>
      </c>
      <c r="C11" s="123">
        <v>0.00747430706944877</v>
      </c>
      <c r="D11" s="84" t="s">
        <v>4857</v>
      </c>
      <c r="E11" s="84" t="b">
        <v>1</v>
      </c>
      <c r="F11" s="84" t="b">
        <v>0</v>
      </c>
      <c r="G11" s="84" t="b">
        <v>0</v>
      </c>
    </row>
    <row r="12" spans="1:7" ht="15">
      <c r="A12" s="84" t="s">
        <v>3724</v>
      </c>
      <c r="B12" s="84">
        <v>24</v>
      </c>
      <c r="C12" s="123">
        <v>0.007783688708750359</v>
      </c>
      <c r="D12" s="84" t="s">
        <v>4857</v>
      </c>
      <c r="E12" s="84" t="b">
        <v>0</v>
      </c>
      <c r="F12" s="84" t="b">
        <v>1</v>
      </c>
      <c r="G12" s="84" t="b">
        <v>0</v>
      </c>
    </row>
    <row r="13" spans="1:7" ht="15">
      <c r="A13" s="84" t="s">
        <v>4438</v>
      </c>
      <c r="B13" s="84">
        <v>20</v>
      </c>
      <c r="C13" s="123">
        <v>0.006771411869940206</v>
      </c>
      <c r="D13" s="84" t="s">
        <v>4857</v>
      </c>
      <c r="E13" s="84" t="b">
        <v>0</v>
      </c>
      <c r="F13" s="84" t="b">
        <v>0</v>
      </c>
      <c r="G13" s="84" t="b">
        <v>0</v>
      </c>
    </row>
    <row r="14" spans="1:7" ht="15">
      <c r="A14" s="84" t="s">
        <v>3815</v>
      </c>
      <c r="B14" s="84">
        <v>18</v>
      </c>
      <c r="C14" s="123">
        <v>0.006094270682946186</v>
      </c>
      <c r="D14" s="84" t="s">
        <v>4857</v>
      </c>
      <c r="E14" s="84" t="b">
        <v>0</v>
      </c>
      <c r="F14" s="84" t="b">
        <v>0</v>
      </c>
      <c r="G14" s="84" t="b">
        <v>0</v>
      </c>
    </row>
    <row r="15" spans="1:7" ht="15">
      <c r="A15" s="84" t="s">
        <v>3819</v>
      </c>
      <c r="B15" s="84">
        <v>18</v>
      </c>
      <c r="C15" s="123">
        <v>0.006233424998439982</v>
      </c>
      <c r="D15" s="84" t="s">
        <v>4857</v>
      </c>
      <c r="E15" s="84" t="b">
        <v>0</v>
      </c>
      <c r="F15" s="84" t="b">
        <v>0</v>
      </c>
      <c r="G15" s="84" t="b">
        <v>0</v>
      </c>
    </row>
    <row r="16" spans="1:7" ht="15">
      <c r="A16" s="84" t="s">
        <v>3811</v>
      </c>
      <c r="B16" s="84">
        <v>17</v>
      </c>
      <c r="C16" s="123">
        <v>0.005887123609637761</v>
      </c>
      <c r="D16" s="84" t="s">
        <v>4857</v>
      </c>
      <c r="E16" s="84" t="b">
        <v>0</v>
      </c>
      <c r="F16" s="84" t="b">
        <v>0</v>
      </c>
      <c r="G16" s="84" t="b">
        <v>0</v>
      </c>
    </row>
    <row r="17" spans="1:7" ht="15">
      <c r="A17" s="84" t="s">
        <v>3806</v>
      </c>
      <c r="B17" s="84">
        <v>17</v>
      </c>
      <c r="C17" s="123">
        <v>0.005887123609637761</v>
      </c>
      <c r="D17" s="84" t="s">
        <v>4857</v>
      </c>
      <c r="E17" s="84" t="b">
        <v>1</v>
      </c>
      <c r="F17" s="84" t="b">
        <v>0</v>
      </c>
      <c r="G17" s="84" t="b">
        <v>0</v>
      </c>
    </row>
    <row r="18" spans="1:7" ht="15">
      <c r="A18" s="84" t="s">
        <v>3803</v>
      </c>
      <c r="B18" s="84">
        <v>17</v>
      </c>
      <c r="C18" s="123">
        <v>0.005887123609637761</v>
      </c>
      <c r="D18" s="84" t="s">
        <v>4857</v>
      </c>
      <c r="E18" s="84" t="b">
        <v>0</v>
      </c>
      <c r="F18" s="84" t="b">
        <v>0</v>
      </c>
      <c r="G18" s="84" t="b">
        <v>0</v>
      </c>
    </row>
    <row r="19" spans="1:7" ht="15">
      <c r="A19" s="84" t="s">
        <v>3812</v>
      </c>
      <c r="B19" s="84">
        <v>16</v>
      </c>
      <c r="C19" s="123">
        <v>0.005672015936051231</v>
      </c>
      <c r="D19" s="84" t="s">
        <v>4857</v>
      </c>
      <c r="E19" s="84" t="b">
        <v>0</v>
      </c>
      <c r="F19" s="84" t="b">
        <v>0</v>
      </c>
      <c r="G19" s="84" t="b">
        <v>0</v>
      </c>
    </row>
    <row r="20" spans="1:7" ht="15">
      <c r="A20" s="84" t="s">
        <v>3804</v>
      </c>
      <c r="B20" s="84">
        <v>16</v>
      </c>
      <c r="C20" s="123">
        <v>0.005672015936051231</v>
      </c>
      <c r="D20" s="84" t="s">
        <v>4857</v>
      </c>
      <c r="E20" s="84" t="b">
        <v>0</v>
      </c>
      <c r="F20" s="84" t="b">
        <v>0</v>
      </c>
      <c r="G20" s="84" t="b">
        <v>0</v>
      </c>
    </row>
    <row r="21" spans="1:7" ht="15">
      <c r="A21" s="84" t="s">
        <v>3805</v>
      </c>
      <c r="B21" s="84">
        <v>16</v>
      </c>
      <c r="C21" s="123">
        <v>0.005672015936051231</v>
      </c>
      <c r="D21" s="84" t="s">
        <v>4857</v>
      </c>
      <c r="E21" s="84" t="b">
        <v>0</v>
      </c>
      <c r="F21" s="84" t="b">
        <v>0</v>
      </c>
      <c r="G21" s="84" t="b">
        <v>0</v>
      </c>
    </row>
    <row r="22" spans="1:7" ht="15">
      <c r="A22" s="84" t="s">
        <v>4439</v>
      </c>
      <c r="B22" s="84">
        <v>15</v>
      </c>
      <c r="C22" s="123">
        <v>0.005448449494393608</v>
      </c>
      <c r="D22" s="84" t="s">
        <v>4857</v>
      </c>
      <c r="E22" s="84" t="b">
        <v>0</v>
      </c>
      <c r="F22" s="84" t="b">
        <v>0</v>
      </c>
      <c r="G22" s="84" t="b">
        <v>0</v>
      </c>
    </row>
    <row r="23" spans="1:7" ht="15">
      <c r="A23" s="84" t="s">
        <v>3719</v>
      </c>
      <c r="B23" s="84">
        <v>15</v>
      </c>
      <c r="C23" s="123">
        <v>0.005448449494393608</v>
      </c>
      <c r="D23" s="84" t="s">
        <v>4857</v>
      </c>
      <c r="E23" s="84" t="b">
        <v>0</v>
      </c>
      <c r="F23" s="84" t="b">
        <v>0</v>
      </c>
      <c r="G23" s="84" t="b">
        <v>0</v>
      </c>
    </row>
    <row r="24" spans="1:7" ht="15">
      <c r="A24" s="84" t="s">
        <v>3813</v>
      </c>
      <c r="B24" s="84">
        <v>14</v>
      </c>
      <c r="C24" s="123">
        <v>0.005215859555283573</v>
      </c>
      <c r="D24" s="84" t="s">
        <v>4857</v>
      </c>
      <c r="E24" s="84" t="b">
        <v>0</v>
      </c>
      <c r="F24" s="84" t="b">
        <v>0</v>
      </c>
      <c r="G24" s="84" t="b">
        <v>0</v>
      </c>
    </row>
    <row r="25" spans="1:7" ht="15">
      <c r="A25" s="84" t="s">
        <v>3814</v>
      </c>
      <c r="B25" s="84">
        <v>14</v>
      </c>
      <c r="C25" s="123">
        <v>0.005215859555283573</v>
      </c>
      <c r="D25" s="84" t="s">
        <v>4857</v>
      </c>
      <c r="E25" s="84" t="b">
        <v>0</v>
      </c>
      <c r="F25" s="84" t="b">
        <v>0</v>
      </c>
      <c r="G25" s="84" t="b">
        <v>0</v>
      </c>
    </row>
    <row r="26" spans="1:7" ht="15">
      <c r="A26" s="84" t="s">
        <v>3720</v>
      </c>
      <c r="B26" s="84">
        <v>14</v>
      </c>
      <c r="C26" s="123">
        <v>0.005215859555283573</v>
      </c>
      <c r="D26" s="84" t="s">
        <v>4857</v>
      </c>
      <c r="E26" s="84" t="b">
        <v>0</v>
      </c>
      <c r="F26" s="84" t="b">
        <v>0</v>
      </c>
      <c r="G26" s="84" t="b">
        <v>0</v>
      </c>
    </row>
    <row r="27" spans="1:7" ht="15">
      <c r="A27" s="84" t="s">
        <v>3816</v>
      </c>
      <c r="B27" s="84">
        <v>14</v>
      </c>
      <c r="C27" s="123">
        <v>0.005215859555283573</v>
      </c>
      <c r="D27" s="84" t="s">
        <v>4857</v>
      </c>
      <c r="E27" s="84" t="b">
        <v>0</v>
      </c>
      <c r="F27" s="84" t="b">
        <v>0</v>
      </c>
      <c r="G27" s="84" t="b">
        <v>0</v>
      </c>
    </row>
    <row r="28" spans="1:7" ht="15">
      <c r="A28" s="84" t="s">
        <v>4440</v>
      </c>
      <c r="B28" s="84">
        <v>14</v>
      </c>
      <c r="C28" s="123">
        <v>0.005215859555283573</v>
      </c>
      <c r="D28" s="84" t="s">
        <v>4857</v>
      </c>
      <c r="E28" s="84" t="b">
        <v>0</v>
      </c>
      <c r="F28" s="84" t="b">
        <v>0</v>
      </c>
      <c r="G28" s="84" t="b">
        <v>0</v>
      </c>
    </row>
    <row r="29" spans="1:7" ht="15">
      <c r="A29" s="84" t="s">
        <v>4441</v>
      </c>
      <c r="B29" s="84">
        <v>14</v>
      </c>
      <c r="C29" s="123">
        <v>0.005215859555283573</v>
      </c>
      <c r="D29" s="84" t="s">
        <v>4857</v>
      </c>
      <c r="E29" s="84" t="b">
        <v>0</v>
      </c>
      <c r="F29" s="84" t="b">
        <v>0</v>
      </c>
      <c r="G29" s="84" t="b">
        <v>0</v>
      </c>
    </row>
    <row r="30" spans="1:7" ht="15">
      <c r="A30" s="84" t="s">
        <v>4442</v>
      </c>
      <c r="B30" s="84">
        <v>14</v>
      </c>
      <c r="C30" s="123">
        <v>0.005215859555283573</v>
      </c>
      <c r="D30" s="84" t="s">
        <v>4857</v>
      </c>
      <c r="E30" s="84" t="b">
        <v>0</v>
      </c>
      <c r="F30" s="84" t="b">
        <v>0</v>
      </c>
      <c r="G30" s="84" t="b">
        <v>0</v>
      </c>
    </row>
    <row r="31" spans="1:7" ht="15">
      <c r="A31" s="84" t="s">
        <v>4443</v>
      </c>
      <c r="B31" s="84">
        <v>14</v>
      </c>
      <c r="C31" s="123">
        <v>0.005215859555283573</v>
      </c>
      <c r="D31" s="84" t="s">
        <v>4857</v>
      </c>
      <c r="E31" s="84" t="b">
        <v>0</v>
      </c>
      <c r="F31" s="84" t="b">
        <v>0</v>
      </c>
      <c r="G31" s="84" t="b">
        <v>0</v>
      </c>
    </row>
    <row r="32" spans="1:7" ht="15">
      <c r="A32" s="84" t="s">
        <v>3807</v>
      </c>
      <c r="B32" s="84">
        <v>14</v>
      </c>
      <c r="C32" s="123">
        <v>0.005215859555283573</v>
      </c>
      <c r="D32" s="84" t="s">
        <v>4857</v>
      </c>
      <c r="E32" s="84" t="b">
        <v>1</v>
      </c>
      <c r="F32" s="84" t="b">
        <v>0</v>
      </c>
      <c r="G32" s="84" t="b">
        <v>0</v>
      </c>
    </row>
    <row r="33" spans="1:7" ht="15">
      <c r="A33" s="84" t="s">
        <v>3808</v>
      </c>
      <c r="B33" s="84">
        <v>14</v>
      </c>
      <c r="C33" s="123">
        <v>0.005215859555283573</v>
      </c>
      <c r="D33" s="84" t="s">
        <v>4857</v>
      </c>
      <c r="E33" s="84" t="b">
        <v>0</v>
      </c>
      <c r="F33" s="84" t="b">
        <v>0</v>
      </c>
      <c r="G33" s="84" t="b">
        <v>0</v>
      </c>
    </row>
    <row r="34" spans="1:7" ht="15">
      <c r="A34" s="84" t="s">
        <v>3809</v>
      </c>
      <c r="B34" s="84">
        <v>14</v>
      </c>
      <c r="C34" s="123">
        <v>0.005215859555283573</v>
      </c>
      <c r="D34" s="84" t="s">
        <v>4857</v>
      </c>
      <c r="E34" s="84" t="b">
        <v>0</v>
      </c>
      <c r="F34" s="84" t="b">
        <v>0</v>
      </c>
      <c r="G34" s="84" t="b">
        <v>0</v>
      </c>
    </row>
    <row r="35" spans="1:7" ht="15">
      <c r="A35" s="84" t="s">
        <v>4444</v>
      </c>
      <c r="B35" s="84">
        <v>14</v>
      </c>
      <c r="C35" s="123">
        <v>0.005215859555283573</v>
      </c>
      <c r="D35" s="84" t="s">
        <v>4857</v>
      </c>
      <c r="E35" s="84" t="b">
        <v>0</v>
      </c>
      <c r="F35" s="84" t="b">
        <v>0</v>
      </c>
      <c r="G35" s="84" t="b">
        <v>0</v>
      </c>
    </row>
    <row r="36" spans="1:7" ht="15">
      <c r="A36" s="84" t="s">
        <v>4445</v>
      </c>
      <c r="B36" s="84">
        <v>14</v>
      </c>
      <c r="C36" s="123">
        <v>0.005215859555283573</v>
      </c>
      <c r="D36" s="84" t="s">
        <v>4857</v>
      </c>
      <c r="E36" s="84" t="b">
        <v>0</v>
      </c>
      <c r="F36" s="84" t="b">
        <v>0</v>
      </c>
      <c r="G36" s="84" t="b">
        <v>0</v>
      </c>
    </row>
    <row r="37" spans="1:7" ht="15">
      <c r="A37" s="84" t="s">
        <v>4446</v>
      </c>
      <c r="B37" s="84">
        <v>14</v>
      </c>
      <c r="C37" s="123">
        <v>0.005215859555283573</v>
      </c>
      <c r="D37" s="84" t="s">
        <v>4857</v>
      </c>
      <c r="E37" s="84" t="b">
        <v>0</v>
      </c>
      <c r="F37" s="84" t="b">
        <v>0</v>
      </c>
      <c r="G37" s="84" t="b">
        <v>0</v>
      </c>
    </row>
    <row r="38" spans="1:7" ht="15">
      <c r="A38" s="84" t="s">
        <v>3721</v>
      </c>
      <c r="B38" s="84">
        <v>14</v>
      </c>
      <c r="C38" s="123">
        <v>0.005215859555283573</v>
      </c>
      <c r="D38" s="84" t="s">
        <v>4857</v>
      </c>
      <c r="E38" s="84" t="b">
        <v>0</v>
      </c>
      <c r="F38" s="84" t="b">
        <v>0</v>
      </c>
      <c r="G38" s="84" t="b">
        <v>0</v>
      </c>
    </row>
    <row r="39" spans="1:7" ht="15">
      <c r="A39" s="84" t="s">
        <v>4447</v>
      </c>
      <c r="B39" s="84">
        <v>13</v>
      </c>
      <c r="C39" s="123">
        <v>0.004973600520305139</v>
      </c>
      <c r="D39" s="84" t="s">
        <v>4857</v>
      </c>
      <c r="E39" s="84" t="b">
        <v>0</v>
      </c>
      <c r="F39" s="84" t="b">
        <v>0</v>
      </c>
      <c r="G39" s="84" t="b">
        <v>0</v>
      </c>
    </row>
    <row r="40" spans="1:7" ht="15">
      <c r="A40" s="84" t="s">
        <v>4448</v>
      </c>
      <c r="B40" s="84">
        <v>13</v>
      </c>
      <c r="C40" s="123">
        <v>0.005827257869758148</v>
      </c>
      <c r="D40" s="84" t="s">
        <v>4857</v>
      </c>
      <c r="E40" s="84" t="b">
        <v>0</v>
      </c>
      <c r="F40" s="84" t="b">
        <v>0</v>
      </c>
      <c r="G40" s="84" t="b">
        <v>0</v>
      </c>
    </row>
    <row r="41" spans="1:7" ht="15">
      <c r="A41" s="84" t="s">
        <v>4449</v>
      </c>
      <c r="B41" s="84">
        <v>11</v>
      </c>
      <c r="C41" s="123">
        <v>0.004598769694501485</v>
      </c>
      <c r="D41" s="84" t="s">
        <v>4857</v>
      </c>
      <c r="E41" s="84" t="b">
        <v>0</v>
      </c>
      <c r="F41" s="84" t="b">
        <v>0</v>
      </c>
      <c r="G41" s="84" t="b">
        <v>0</v>
      </c>
    </row>
    <row r="42" spans="1:7" ht="15">
      <c r="A42" s="84" t="s">
        <v>787</v>
      </c>
      <c r="B42" s="84">
        <v>11</v>
      </c>
      <c r="C42" s="123">
        <v>0.004456969776488257</v>
      </c>
      <c r="D42" s="84" t="s">
        <v>4857</v>
      </c>
      <c r="E42" s="84" t="b">
        <v>0</v>
      </c>
      <c r="F42" s="84" t="b">
        <v>0</v>
      </c>
      <c r="G42" s="84" t="b">
        <v>0</v>
      </c>
    </row>
    <row r="43" spans="1:7" ht="15">
      <c r="A43" s="84" t="s">
        <v>4450</v>
      </c>
      <c r="B43" s="84">
        <v>10</v>
      </c>
      <c r="C43" s="123">
        <v>0.004180699722274078</v>
      </c>
      <c r="D43" s="84" t="s">
        <v>4857</v>
      </c>
      <c r="E43" s="84" t="b">
        <v>0</v>
      </c>
      <c r="F43" s="84" t="b">
        <v>0</v>
      </c>
      <c r="G43" s="84" t="b">
        <v>0</v>
      </c>
    </row>
    <row r="44" spans="1:7" ht="15">
      <c r="A44" s="84" t="s">
        <v>4451</v>
      </c>
      <c r="B44" s="84">
        <v>10</v>
      </c>
      <c r="C44" s="123">
        <v>0.004180699722274078</v>
      </c>
      <c r="D44" s="84" t="s">
        <v>4857</v>
      </c>
      <c r="E44" s="84" t="b">
        <v>0</v>
      </c>
      <c r="F44" s="84" t="b">
        <v>0</v>
      </c>
      <c r="G44" s="84" t="b">
        <v>0</v>
      </c>
    </row>
    <row r="45" spans="1:7" ht="15">
      <c r="A45" s="84" t="s">
        <v>4452</v>
      </c>
      <c r="B45" s="84">
        <v>10</v>
      </c>
      <c r="C45" s="123">
        <v>0.004323202028598198</v>
      </c>
      <c r="D45" s="84" t="s">
        <v>4857</v>
      </c>
      <c r="E45" s="84" t="b">
        <v>0</v>
      </c>
      <c r="F45" s="84" t="b">
        <v>0</v>
      </c>
      <c r="G45" s="84" t="b">
        <v>0</v>
      </c>
    </row>
    <row r="46" spans="1:7" ht="15">
      <c r="A46" s="84" t="s">
        <v>4453</v>
      </c>
      <c r="B46" s="84">
        <v>10</v>
      </c>
      <c r="C46" s="123">
        <v>0.004180699722274078</v>
      </c>
      <c r="D46" s="84" t="s">
        <v>4857</v>
      </c>
      <c r="E46" s="84" t="b">
        <v>0</v>
      </c>
      <c r="F46" s="84" t="b">
        <v>0</v>
      </c>
      <c r="G46" s="84" t="b">
        <v>0</v>
      </c>
    </row>
    <row r="47" spans="1:7" ht="15">
      <c r="A47" s="84" t="s">
        <v>3837</v>
      </c>
      <c r="B47" s="84">
        <v>10</v>
      </c>
      <c r="C47" s="123">
        <v>0.004871602087943203</v>
      </c>
      <c r="D47" s="84" t="s">
        <v>4857</v>
      </c>
      <c r="E47" s="84" t="b">
        <v>0</v>
      </c>
      <c r="F47" s="84" t="b">
        <v>0</v>
      </c>
      <c r="G47" s="84" t="b">
        <v>0</v>
      </c>
    </row>
    <row r="48" spans="1:7" ht="15">
      <c r="A48" s="84" t="s">
        <v>3854</v>
      </c>
      <c r="B48" s="84">
        <v>10</v>
      </c>
      <c r="C48" s="123">
        <v>0.005118195815902172</v>
      </c>
      <c r="D48" s="84" t="s">
        <v>4857</v>
      </c>
      <c r="E48" s="84" t="b">
        <v>0</v>
      </c>
      <c r="F48" s="84" t="b">
        <v>0</v>
      </c>
      <c r="G48" s="84" t="b">
        <v>0</v>
      </c>
    </row>
    <row r="49" spans="1:7" ht="15">
      <c r="A49" s="84" t="s">
        <v>4454</v>
      </c>
      <c r="B49" s="84">
        <v>9</v>
      </c>
      <c r="C49" s="123">
        <v>0.004384441879148883</v>
      </c>
      <c r="D49" s="84" t="s">
        <v>4857</v>
      </c>
      <c r="E49" s="84" t="b">
        <v>0</v>
      </c>
      <c r="F49" s="84" t="b">
        <v>0</v>
      </c>
      <c r="G49" s="84" t="b">
        <v>0</v>
      </c>
    </row>
    <row r="50" spans="1:7" ht="15">
      <c r="A50" s="84" t="s">
        <v>4455</v>
      </c>
      <c r="B50" s="84">
        <v>9</v>
      </c>
      <c r="C50" s="123">
        <v>0.0038908818257383784</v>
      </c>
      <c r="D50" s="84" t="s">
        <v>4857</v>
      </c>
      <c r="E50" s="84" t="b">
        <v>0</v>
      </c>
      <c r="F50" s="84" t="b">
        <v>0</v>
      </c>
      <c r="G50" s="84" t="b">
        <v>0</v>
      </c>
    </row>
    <row r="51" spans="1:7" ht="15">
      <c r="A51" s="84" t="s">
        <v>4456</v>
      </c>
      <c r="B51" s="84">
        <v>9</v>
      </c>
      <c r="C51" s="123">
        <v>0.0038908818257383784</v>
      </c>
      <c r="D51" s="84" t="s">
        <v>4857</v>
      </c>
      <c r="E51" s="84" t="b">
        <v>0</v>
      </c>
      <c r="F51" s="84" t="b">
        <v>1</v>
      </c>
      <c r="G51" s="84" t="b">
        <v>0</v>
      </c>
    </row>
    <row r="52" spans="1:7" ht="15">
      <c r="A52" s="84" t="s">
        <v>428</v>
      </c>
      <c r="B52" s="84">
        <v>9</v>
      </c>
      <c r="C52" s="123">
        <v>0.004034255448294103</v>
      </c>
      <c r="D52" s="84" t="s">
        <v>4857</v>
      </c>
      <c r="E52" s="84" t="b">
        <v>0</v>
      </c>
      <c r="F52" s="84" t="b">
        <v>0</v>
      </c>
      <c r="G52" s="84" t="b">
        <v>0</v>
      </c>
    </row>
    <row r="53" spans="1:7" ht="15">
      <c r="A53" s="84" t="s">
        <v>3824</v>
      </c>
      <c r="B53" s="84">
        <v>9</v>
      </c>
      <c r="C53" s="123">
        <v>0.0038908818257383784</v>
      </c>
      <c r="D53" s="84" t="s">
        <v>4857</v>
      </c>
      <c r="E53" s="84" t="b">
        <v>1</v>
      </c>
      <c r="F53" s="84" t="b">
        <v>0</v>
      </c>
      <c r="G53" s="84" t="b">
        <v>0</v>
      </c>
    </row>
    <row r="54" spans="1:7" ht="15">
      <c r="A54" s="84" t="s">
        <v>3855</v>
      </c>
      <c r="B54" s="84">
        <v>9</v>
      </c>
      <c r="C54" s="123">
        <v>0.004606376234311955</v>
      </c>
      <c r="D54" s="84" t="s">
        <v>4857</v>
      </c>
      <c r="E54" s="84" t="b">
        <v>0</v>
      </c>
      <c r="F54" s="84" t="b">
        <v>0</v>
      </c>
      <c r="G54" s="84" t="b">
        <v>0</v>
      </c>
    </row>
    <row r="55" spans="1:7" ht="15">
      <c r="A55" s="84" t="s">
        <v>4457</v>
      </c>
      <c r="B55" s="84">
        <v>8</v>
      </c>
      <c r="C55" s="123">
        <v>0.0035860048429280918</v>
      </c>
      <c r="D55" s="84" t="s">
        <v>4857</v>
      </c>
      <c r="E55" s="84" t="b">
        <v>0</v>
      </c>
      <c r="F55" s="84" t="b">
        <v>0</v>
      </c>
      <c r="G55" s="84" t="b">
        <v>0</v>
      </c>
    </row>
    <row r="56" spans="1:7" ht="15">
      <c r="A56" s="84" t="s">
        <v>4458</v>
      </c>
      <c r="B56" s="84">
        <v>8</v>
      </c>
      <c r="C56" s="123">
        <v>0.0035860048429280918</v>
      </c>
      <c r="D56" s="84" t="s">
        <v>4857</v>
      </c>
      <c r="E56" s="84" t="b">
        <v>0</v>
      </c>
      <c r="F56" s="84" t="b">
        <v>0</v>
      </c>
      <c r="G56" s="84" t="b">
        <v>0</v>
      </c>
    </row>
    <row r="57" spans="1:7" ht="15">
      <c r="A57" s="84" t="s">
        <v>4459</v>
      </c>
      <c r="B57" s="84">
        <v>8</v>
      </c>
      <c r="C57" s="123">
        <v>0.0035860048429280918</v>
      </c>
      <c r="D57" s="84" t="s">
        <v>4857</v>
      </c>
      <c r="E57" s="84" t="b">
        <v>0</v>
      </c>
      <c r="F57" s="84" t="b">
        <v>0</v>
      </c>
      <c r="G57" s="84" t="b">
        <v>0</v>
      </c>
    </row>
    <row r="58" spans="1:7" ht="15">
      <c r="A58" s="84" t="s">
        <v>3751</v>
      </c>
      <c r="B58" s="84">
        <v>8</v>
      </c>
      <c r="C58" s="123">
        <v>0.0037304880493502324</v>
      </c>
      <c r="D58" s="84" t="s">
        <v>4857</v>
      </c>
      <c r="E58" s="84" t="b">
        <v>0</v>
      </c>
      <c r="F58" s="84" t="b">
        <v>0</v>
      </c>
      <c r="G58" s="84" t="b">
        <v>0</v>
      </c>
    </row>
    <row r="59" spans="1:7" ht="15">
      <c r="A59" s="84" t="s">
        <v>3722</v>
      </c>
      <c r="B59" s="84">
        <v>8</v>
      </c>
      <c r="C59" s="123">
        <v>0.0035860048429280918</v>
      </c>
      <c r="D59" s="84" t="s">
        <v>4857</v>
      </c>
      <c r="E59" s="84" t="b">
        <v>0</v>
      </c>
      <c r="F59" s="84" t="b">
        <v>0</v>
      </c>
      <c r="G59" s="84" t="b">
        <v>0</v>
      </c>
    </row>
    <row r="60" spans="1:7" ht="15">
      <c r="A60" s="84" t="s">
        <v>325</v>
      </c>
      <c r="B60" s="84">
        <v>8</v>
      </c>
      <c r="C60" s="123">
        <v>0.0035860048429280918</v>
      </c>
      <c r="D60" s="84" t="s">
        <v>4857</v>
      </c>
      <c r="E60" s="84" t="b">
        <v>0</v>
      </c>
      <c r="F60" s="84" t="b">
        <v>0</v>
      </c>
      <c r="G60" s="84" t="b">
        <v>0</v>
      </c>
    </row>
    <row r="61" spans="1:7" ht="15">
      <c r="A61" s="84" t="s">
        <v>4460</v>
      </c>
      <c r="B61" s="84">
        <v>7</v>
      </c>
      <c r="C61" s="123">
        <v>0.003264177043181453</v>
      </c>
      <c r="D61" s="84" t="s">
        <v>4857</v>
      </c>
      <c r="E61" s="84" t="b">
        <v>0</v>
      </c>
      <c r="F61" s="84" t="b">
        <v>0</v>
      </c>
      <c r="G61" s="84" t="b">
        <v>0</v>
      </c>
    </row>
    <row r="62" spans="1:7" ht="15">
      <c r="A62" s="84" t="s">
        <v>3851</v>
      </c>
      <c r="B62" s="84">
        <v>7</v>
      </c>
      <c r="C62" s="123">
        <v>0.0034101214615602417</v>
      </c>
      <c r="D62" s="84" t="s">
        <v>4857</v>
      </c>
      <c r="E62" s="84" t="b">
        <v>0</v>
      </c>
      <c r="F62" s="84" t="b">
        <v>0</v>
      </c>
      <c r="G62" s="84" t="b">
        <v>0</v>
      </c>
    </row>
    <row r="63" spans="1:7" ht="15">
      <c r="A63" s="84" t="s">
        <v>3838</v>
      </c>
      <c r="B63" s="84">
        <v>7</v>
      </c>
      <c r="C63" s="123">
        <v>0.003264177043181453</v>
      </c>
      <c r="D63" s="84" t="s">
        <v>4857</v>
      </c>
      <c r="E63" s="84" t="b">
        <v>0</v>
      </c>
      <c r="F63" s="84" t="b">
        <v>0</v>
      </c>
      <c r="G63" s="84" t="b">
        <v>0</v>
      </c>
    </row>
    <row r="64" spans="1:7" ht="15">
      <c r="A64" s="84" t="s">
        <v>4461</v>
      </c>
      <c r="B64" s="84">
        <v>7</v>
      </c>
      <c r="C64" s="123">
        <v>0.003264177043181453</v>
      </c>
      <c r="D64" s="84" t="s">
        <v>4857</v>
      </c>
      <c r="E64" s="84" t="b">
        <v>0</v>
      </c>
      <c r="F64" s="84" t="b">
        <v>1</v>
      </c>
      <c r="G64" s="84" t="b">
        <v>0</v>
      </c>
    </row>
    <row r="65" spans="1:7" ht="15">
      <c r="A65" s="84" t="s">
        <v>4462</v>
      </c>
      <c r="B65" s="84">
        <v>7</v>
      </c>
      <c r="C65" s="123">
        <v>0.003264177043181453</v>
      </c>
      <c r="D65" s="84" t="s">
        <v>4857</v>
      </c>
      <c r="E65" s="84" t="b">
        <v>0</v>
      </c>
      <c r="F65" s="84" t="b">
        <v>1</v>
      </c>
      <c r="G65" s="84" t="b">
        <v>0</v>
      </c>
    </row>
    <row r="66" spans="1:7" ht="15">
      <c r="A66" s="84" t="s">
        <v>4463</v>
      </c>
      <c r="B66" s="84">
        <v>7</v>
      </c>
      <c r="C66" s="123">
        <v>0.003264177043181453</v>
      </c>
      <c r="D66" s="84" t="s">
        <v>4857</v>
      </c>
      <c r="E66" s="84" t="b">
        <v>0</v>
      </c>
      <c r="F66" s="84" t="b">
        <v>0</v>
      </c>
      <c r="G66" s="84" t="b">
        <v>0</v>
      </c>
    </row>
    <row r="67" spans="1:7" ht="15">
      <c r="A67" s="84" t="s">
        <v>4464</v>
      </c>
      <c r="B67" s="84">
        <v>7</v>
      </c>
      <c r="C67" s="123">
        <v>0.003264177043181453</v>
      </c>
      <c r="D67" s="84" t="s">
        <v>4857</v>
      </c>
      <c r="E67" s="84" t="b">
        <v>0</v>
      </c>
      <c r="F67" s="84" t="b">
        <v>0</v>
      </c>
      <c r="G67" s="84" t="b">
        <v>0</v>
      </c>
    </row>
    <row r="68" spans="1:7" ht="15">
      <c r="A68" s="84" t="s">
        <v>4465</v>
      </c>
      <c r="B68" s="84">
        <v>7</v>
      </c>
      <c r="C68" s="123">
        <v>0.003264177043181453</v>
      </c>
      <c r="D68" s="84" t="s">
        <v>4857</v>
      </c>
      <c r="E68" s="84" t="b">
        <v>0</v>
      </c>
      <c r="F68" s="84" t="b">
        <v>0</v>
      </c>
      <c r="G68" s="84" t="b">
        <v>0</v>
      </c>
    </row>
    <row r="69" spans="1:7" ht="15">
      <c r="A69" s="84" t="s">
        <v>4466</v>
      </c>
      <c r="B69" s="84">
        <v>7</v>
      </c>
      <c r="C69" s="123">
        <v>0.003264177043181453</v>
      </c>
      <c r="D69" s="84" t="s">
        <v>4857</v>
      </c>
      <c r="E69" s="84" t="b">
        <v>0</v>
      </c>
      <c r="F69" s="84" t="b">
        <v>0</v>
      </c>
      <c r="G69" s="84" t="b">
        <v>0</v>
      </c>
    </row>
    <row r="70" spans="1:7" ht="15">
      <c r="A70" s="84" t="s">
        <v>4467</v>
      </c>
      <c r="B70" s="84">
        <v>7</v>
      </c>
      <c r="C70" s="123">
        <v>0.00358273707113152</v>
      </c>
      <c r="D70" s="84" t="s">
        <v>4857</v>
      </c>
      <c r="E70" s="84" t="b">
        <v>0</v>
      </c>
      <c r="F70" s="84" t="b">
        <v>0</v>
      </c>
      <c r="G70" s="84" t="b">
        <v>0</v>
      </c>
    </row>
    <row r="71" spans="1:7" ht="15">
      <c r="A71" s="84" t="s">
        <v>4468</v>
      </c>
      <c r="B71" s="84">
        <v>7</v>
      </c>
      <c r="C71" s="123">
        <v>0.003264177043181453</v>
      </c>
      <c r="D71" s="84" t="s">
        <v>4857</v>
      </c>
      <c r="E71" s="84" t="b">
        <v>0</v>
      </c>
      <c r="F71" s="84" t="b">
        <v>0</v>
      </c>
      <c r="G71" s="84" t="b">
        <v>0</v>
      </c>
    </row>
    <row r="72" spans="1:7" ht="15">
      <c r="A72" s="84" t="s">
        <v>4469</v>
      </c>
      <c r="B72" s="84">
        <v>7</v>
      </c>
      <c r="C72" s="123">
        <v>0.003264177043181453</v>
      </c>
      <c r="D72" s="84" t="s">
        <v>4857</v>
      </c>
      <c r="E72" s="84" t="b">
        <v>1</v>
      </c>
      <c r="F72" s="84" t="b">
        <v>0</v>
      </c>
      <c r="G72" s="84" t="b">
        <v>0</v>
      </c>
    </row>
    <row r="73" spans="1:7" ht="15">
      <c r="A73" s="84" t="s">
        <v>3822</v>
      </c>
      <c r="B73" s="84">
        <v>7</v>
      </c>
      <c r="C73" s="123">
        <v>0.003264177043181453</v>
      </c>
      <c r="D73" s="84" t="s">
        <v>4857</v>
      </c>
      <c r="E73" s="84" t="b">
        <v>0</v>
      </c>
      <c r="F73" s="84" t="b">
        <v>0</v>
      </c>
      <c r="G73" s="84" t="b">
        <v>0</v>
      </c>
    </row>
    <row r="74" spans="1:7" ht="15">
      <c r="A74" s="84" t="s">
        <v>4470</v>
      </c>
      <c r="B74" s="84">
        <v>7</v>
      </c>
      <c r="C74" s="123">
        <v>0.003264177043181453</v>
      </c>
      <c r="D74" s="84" t="s">
        <v>4857</v>
      </c>
      <c r="E74" s="84" t="b">
        <v>0</v>
      </c>
      <c r="F74" s="84" t="b">
        <v>0</v>
      </c>
      <c r="G74" s="84" t="b">
        <v>0</v>
      </c>
    </row>
    <row r="75" spans="1:7" ht="15">
      <c r="A75" s="84" t="s">
        <v>4471</v>
      </c>
      <c r="B75" s="84">
        <v>7</v>
      </c>
      <c r="C75" s="123">
        <v>0.003264177043181453</v>
      </c>
      <c r="D75" s="84" t="s">
        <v>4857</v>
      </c>
      <c r="E75" s="84" t="b">
        <v>0</v>
      </c>
      <c r="F75" s="84" t="b">
        <v>0</v>
      </c>
      <c r="G75" s="84" t="b">
        <v>0</v>
      </c>
    </row>
    <row r="76" spans="1:7" ht="15">
      <c r="A76" s="84" t="s">
        <v>4472</v>
      </c>
      <c r="B76" s="84">
        <v>7</v>
      </c>
      <c r="C76" s="123">
        <v>0.003264177043181453</v>
      </c>
      <c r="D76" s="84" t="s">
        <v>4857</v>
      </c>
      <c r="E76" s="84" t="b">
        <v>0</v>
      </c>
      <c r="F76" s="84" t="b">
        <v>0</v>
      </c>
      <c r="G76" s="84" t="b">
        <v>0</v>
      </c>
    </row>
    <row r="77" spans="1:7" ht="15">
      <c r="A77" s="84" t="s">
        <v>3723</v>
      </c>
      <c r="B77" s="84">
        <v>7</v>
      </c>
      <c r="C77" s="123">
        <v>0.003264177043181453</v>
      </c>
      <c r="D77" s="84" t="s">
        <v>4857</v>
      </c>
      <c r="E77" s="84" t="b">
        <v>0</v>
      </c>
      <c r="F77" s="84" t="b">
        <v>0</v>
      </c>
      <c r="G77" s="84" t="b">
        <v>0</v>
      </c>
    </row>
    <row r="78" spans="1:7" ht="15">
      <c r="A78" s="84" t="s">
        <v>4473</v>
      </c>
      <c r="B78" s="84">
        <v>7</v>
      </c>
      <c r="C78" s="123">
        <v>0.0034101214615602417</v>
      </c>
      <c r="D78" s="84" t="s">
        <v>4857</v>
      </c>
      <c r="E78" s="84" t="b">
        <v>0</v>
      </c>
      <c r="F78" s="84" t="b">
        <v>0</v>
      </c>
      <c r="G78" s="84" t="b">
        <v>0</v>
      </c>
    </row>
    <row r="79" spans="1:7" ht="15">
      <c r="A79" s="84" t="s">
        <v>3858</v>
      </c>
      <c r="B79" s="84">
        <v>7</v>
      </c>
      <c r="C79" s="123">
        <v>0.003264177043181453</v>
      </c>
      <c r="D79" s="84" t="s">
        <v>4857</v>
      </c>
      <c r="E79" s="84" t="b">
        <v>0</v>
      </c>
      <c r="F79" s="84" t="b">
        <v>0</v>
      </c>
      <c r="G79" s="84" t="b">
        <v>0</v>
      </c>
    </row>
    <row r="80" spans="1:7" ht="15">
      <c r="A80" s="84" t="s">
        <v>4474</v>
      </c>
      <c r="B80" s="84">
        <v>6</v>
      </c>
      <c r="C80" s="123">
        <v>0.002922961252765922</v>
      </c>
      <c r="D80" s="84" t="s">
        <v>4857</v>
      </c>
      <c r="E80" s="84" t="b">
        <v>0</v>
      </c>
      <c r="F80" s="84" t="b">
        <v>0</v>
      </c>
      <c r="G80" s="84" t="b">
        <v>0</v>
      </c>
    </row>
    <row r="81" spans="1:7" ht="15">
      <c r="A81" s="84" t="s">
        <v>4475</v>
      </c>
      <c r="B81" s="84">
        <v>6</v>
      </c>
      <c r="C81" s="123">
        <v>0.003070917489541303</v>
      </c>
      <c r="D81" s="84" t="s">
        <v>4857</v>
      </c>
      <c r="E81" s="84" t="b">
        <v>0</v>
      </c>
      <c r="F81" s="84" t="b">
        <v>0</v>
      </c>
      <c r="G81" s="84" t="b">
        <v>0</v>
      </c>
    </row>
    <row r="82" spans="1:7" ht="15">
      <c r="A82" s="84" t="s">
        <v>3829</v>
      </c>
      <c r="B82" s="84">
        <v>6</v>
      </c>
      <c r="C82" s="123">
        <v>0.003070917489541303</v>
      </c>
      <c r="D82" s="84" t="s">
        <v>4857</v>
      </c>
      <c r="E82" s="84" t="b">
        <v>1</v>
      </c>
      <c r="F82" s="84" t="b">
        <v>0</v>
      </c>
      <c r="G82" s="84" t="b">
        <v>0</v>
      </c>
    </row>
    <row r="83" spans="1:7" ht="15">
      <c r="A83" s="84" t="s">
        <v>337</v>
      </c>
      <c r="B83" s="84">
        <v>6</v>
      </c>
      <c r="C83" s="123">
        <v>0.0032520012883729254</v>
      </c>
      <c r="D83" s="84" t="s">
        <v>4857</v>
      </c>
      <c r="E83" s="84" t="b">
        <v>0</v>
      </c>
      <c r="F83" s="84" t="b">
        <v>0</v>
      </c>
      <c r="G83" s="84" t="b">
        <v>0</v>
      </c>
    </row>
    <row r="84" spans="1:7" ht="15">
      <c r="A84" s="84" t="s">
        <v>442</v>
      </c>
      <c r="B84" s="84">
        <v>6</v>
      </c>
      <c r="C84" s="123">
        <v>0.002922961252765922</v>
      </c>
      <c r="D84" s="84" t="s">
        <v>4857</v>
      </c>
      <c r="E84" s="84" t="b">
        <v>0</v>
      </c>
      <c r="F84" s="84" t="b">
        <v>0</v>
      </c>
      <c r="G84" s="84" t="b">
        <v>0</v>
      </c>
    </row>
    <row r="85" spans="1:7" ht="15">
      <c r="A85" s="84" t="s">
        <v>443</v>
      </c>
      <c r="B85" s="84">
        <v>6</v>
      </c>
      <c r="C85" s="123">
        <v>0.002922961252765922</v>
      </c>
      <c r="D85" s="84" t="s">
        <v>4857</v>
      </c>
      <c r="E85" s="84" t="b">
        <v>0</v>
      </c>
      <c r="F85" s="84" t="b">
        <v>0</v>
      </c>
      <c r="G85" s="84" t="b">
        <v>0</v>
      </c>
    </row>
    <row r="86" spans="1:7" ht="15">
      <c r="A86" s="84" t="s">
        <v>440</v>
      </c>
      <c r="B86" s="84">
        <v>6</v>
      </c>
      <c r="C86" s="123">
        <v>0.002922961252765922</v>
      </c>
      <c r="D86" s="84" t="s">
        <v>4857</v>
      </c>
      <c r="E86" s="84" t="b">
        <v>0</v>
      </c>
      <c r="F86" s="84" t="b">
        <v>0</v>
      </c>
      <c r="G86" s="84" t="b">
        <v>0</v>
      </c>
    </row>
    <row r="87" spans="1:7" ht="15">
      <c r="A87" s="84" t="s">
        <v>439</v>
      </c>
      <c r="B87" s="84">
        <v>6</v>
      </c>
      <c r="C87" s="123">
        <v>0.002922961252765922</v>
      </c>
      <c r="D87" s="84" t="s">
        <v>4857</v>
      </c>
      <c r="E87" s="84" t="b">
        <v>0</v>
      </c>
      <c r="F87" s="84" t="b">
        <v>0</v>
      </c>
      <c r="G87" s="84" t="b">
        <v>0</v>
      </c>
    </row>
    <row r="88" spans="1:7" ht="15">
      <c r="A88" s="84" t="s">
        <v>4476</v>
      </c>
      <c r="B88" s="84">
        <v>6</v>
      </c>
      <c r="C88" s="123">
        <v>0.002922961252765922</v>
      </c>
      <c r="D88" s="84" t="s">
        <v>4857</v>
      </c>
      <c r="E88" s="84" t="b">
        <v>1</v>
      </c>
      <c r="F88" s="84" t="b">
        <v>0</v>
      </c>
      <c r="G88" s="84" t="b">
        <v>0</v>
      </c>
    </row>
    <row r="89" spans="1:7" ht="15">
      <c r="A89" s="84" t="s">
        <v>4477</v>
      </c>
      <c r="B89" s="84">
        <v>6</v>
      </c>
      <c r="C89" s="123">
        <v>0.002922961252765922</v>
      </c>
      <c r="D89" s="84" t="s">
        <v>4857</v>
      </c>
      <c r="E89" s="84" t="b">
        <v>0</v>
      </c>
      <c r="F89" s="84" t="b">
        <v>0</v>
      </c>
      <c r="G89" s="84" t="b">
        <v>0</v>
      </c>
    </row>
    <row r="90" spans="1:7" ht="15">
      <c r="A90" s="84" t="s">
        <v>4478</v>
      </c>
      <c r="B90" s="84">
        <v>6</v>
      </c>
      <c r="C90" s="123">
        <v>0.002922961252765922</v>
      </c>
      <c r="D90" s="84" t="s">
        <v>4857</v>
      </c>
      <c r="E90" s="84" t="b">
        <v>0</v>
      </c>
      <c r="F90" s="84" t="b">
        <v>0</v>
      </c>
      <c r="G90" s="84" t="b">
        <v>0</v>
      </c>
    </row>
    <row r="91" spans="1:7" ht="15">
      <c r="A91" s="84" t="s">
        <v>316</v>
      </c>
      <c r="B91" s="84">
        <v>6</v>
      </c>
      <c r="C91" s="123">
        <v>0.002922961252765922</v>
      </c>
      <c r="D91" s="84" t="s">
        <v>4857</v>
      </c>
      <c r="E91" s="84" t="b">
        <v>0</v>
      </c>
      <c r="F91" s="84" t="b">
        <v>0</v>
      </c>
      <c r="G91" s="84" t="b">
        <v>0</v>
      </c>
    </row>
    <row r="92" spans="1:7" ht="15">
      <c r="A92" s="84" t="s">
        <v>3839</v>
      </c>
      <c r="B92" s="84">
        <v>6</v>
      </c>
      <c r="C92" s="123">
        <v>0.002922961252765922</v>
      </c>
      <c r="D92" s="84" t="s">
        <v>4857</v>
      </c>
      <c r="E92" s="84" t="b">
        <v>0</v>
      </c>
      <c r="F92" s="84" t="b">
        <v>0</v>
      </c>
      <c r="G92" s="84" t="b">
        <v>0</v>
      </c>
    </row>
    <row r="93" spans="1:7" ht="15">
      <c r="A93" s="84" t="s">
        <v>3749</v>
      </c>
      <c r="B93" s="84">
        <v>6</v>
      </c>
      <c r="C93" s="123">
        <v>0.003814498944549782</v>
      </c>
      <c r="D93" s="84" t="s">
        <v>4857</v>
      </c>
      <c r="E93" s="84" t="b">
        <v>0</v>
      </c>
      <c r="F93" s="84" t="b">
        <v>0</v>
      </c>
      <c r="G93" s="84" t="b">
        <v>0</v>
      </c>
    </row>
    <row r="94" spans="1:7" ht="15">
      <c r="A94" s="84" t="s">
        <v>4479</v>
      </c>
      <c r="B94" s="84">
        <v>6</v>
      </c>
      <c r="C94" s="123">
        <v>0.002922961252765922</v>
      </c>
      <c r="D94" s="84" t="s">
        <v>4857</v>
      </c>
      <c r="E94" s="84" t="b">
        <v>0</v>
      </c>
      <c r="F94" s="84" t="b">
        <v>0</v>
      </c>
      <c r="G94" s="84" t="b">
        <v>0</v>
      </c>
    </row>
    <row r="95" spans="1:7" ht="15">
      <c r="A95" s="84" t="s">
        <v>3820</v>
      </c>
      <c r="B95" s="84">
        <v>6</v>
      </c>
      <c r="C95" s="123">
        <v>0.002922961252765922</v>
      </c>
      <c r="D95" s="84" t="s">
        <v>4857</v>
      </c>
      <c r="E95" s="84" t="b">
        <v>0</v>
      </c>
      <c r="F95" s="84" t="b">
        <v>0</v>
      </c>
      <c r="G95" s="84" t="b">
        <v>0</v>
      </c>
    </row>
    <row r="96" spans="1:7" ht="15">
      <c r="A96" s="84" t="s">
        <v>3821</v>
      </c>
      <c r="B96" s="84">
        <v>6</v>
      </c>
      <c r="C96" s="123">
        <v>0.002922961252765922</v>
      </c>
      <c r="D96" s="84" t="s">
        <v>4857</v>
      </c>
      <c r="E96" s="84" t="b">
        <v>0</v>
      </c>
      <c r="F96" s="84" t="b">
        <v>0</v>
      </c>
      <c r="G96" s="84" t="b">
        <v>0</v>
      </c>
    </row>
    <row r="97" spans="1:7" ht="15">
      <c r="A97" s="84" t="s">
        <v>3823</v>
      </c>
      <c r="B97" s="84">
        <v>6</v>
      </c>
      <c r="C97" s="123">
        <v>0.002922961252765922</v>
      </c>
      <c r="D97" s="84" t="s">
        <v>4857</v>
      </c>
      <c r="E97" s="84" t="b">
        <v>0</v>
      </c>
      <c r="F97" s="84" t="b">
        <v>0</v>
      </c>
      <c r="G97" s="84" t="b">
        <v>0</v>
      </c>
    </row>
    <row r="98" spans="1:7" ht="15">
      <c r="A98" s="84" t="s">
        <v>3825</v>
      </c>
      <c r="B98" s="84">
        <v>6</v>
      </c>
      <c r="C98" s="123">
        <v>0.002922961252765922</v>
      </c>
      <c r="D98" s="84" t="s">
        <v>4857</v>
      </c>
      <c r="E98" s="84" t="b">
        <v>0</v>
      </c>
      <c r="F98" s="84" t="b">
        <v>0</v>
      </c>
      <c r="G98" s="84" t="b">
        <v>0</v>
      </c>
    </row>
    <row r="99" spans="1:7" ht="15">
      <c r="A99" s="84" t="s">
        <v>3826</v>
      </c>
      <c r="B99" s="84">
        <v>6</v>
      </c>
      <c r="C99" s="123">
        <v>0.002922961252765922</v>
      </c>
      <c r="D99" s="84" t="s">
        <v>4857</v>
      </c>
      <c r="E99" s="84" t="b">
        <v>0</v>
      </c>
      <c r="F99" s="84" t="b">
        <v>0</v>
      </c>
      <c r="G99" s="84" t="b">
        <v>0</v>
      </c>
    </row>
    <row r="100" spans="1:7" ht="15">
      <c r="A100" s="84" t="s">
        <v>3827</v>
      </c>
      <c r="B100" s="84">
        <v>6</v>
      </c>
      <c r="C100" s="123">
        <v>0.002922961252765922</v>
      </c>
      <c r="D100" s="84" t="s">
        <v>4857</v>
      </c>
      <c r="E100" s="84" t="b">
        <v>0</v>
      </c>
      <c r="F100" s="84" t="b">
        <v>0</v>
      </c>
      <c r="G100" s="84" t="b">
        <v>0</v>
      </c>
    </row>
    <row r="101" spans="1:7" ht="15">
      <c r="A101" s="84" t="s">
        <v>4480</v>
      </c>
      <c r="B101" s="84">
        <v>6</v>
      </c>
      <c r="C101" s="123">
        <v>0.002922961252765922</v>
      </c>
      <c r="D101" s="84" t="s">
        <v>4857</v>
      </c>
      <c r="E101" s="84" t="b">
        <v>0</v>
      </c>
      <c r="F101" s="84" t="b">
        <v>0</v>
      </c>
      <c r="G101" s="84" t="b">
        <v>0</v>
      </c>
    </row>
    <row r="102" spans="1:7" ht="15">
      <c r="A102" s="84" t="s">
        <v>4481</v>
      </c>
      <c r="B102" s="84">
        <v>6</v>
      </c>
      <c r="C102" s="123">
        <v>0.002922961252765922</v>
      </c>
      <c r="D102" s="84" t="s">
        <v>4857</v>
      </c>
      <c r="E102" s="84" t="b">
        <v>0</v>
      </c>
      <c r="F102" s="84" t="b">
        <v>0</v>
      </c>
      <c r="G102" s="84" t="b">
        <v>0</v>
      </c>
    </row>
    <row r="103" spans="1:7" ht="15">
      <c r="A103" s="84" t="s">
        <v>4482</v>
      </c>
      <c r="B103" s="84">
        <v>6</v>
      </c>
      <c r="C103" s="123">
        <v>0.002922961252765922</v>
      </c>
      <c r="D103" s="84" t="s">
        <v>4857</v>
      </c>
      <c r="E103" s="84" t="b">
        <v>0</v>
      </c>
      <c r="F103" s="84" t="b">
        <v>0</v>
      </c>
      <c r="G103" s="84" t="b">
        <v>0</v>
      </c>
    </row>
    <row r="104" spans="1:7" ht="15">
      <c r="A104" s="84" t="s">
        <v>4483</v>
      </c>
      <c r="B104" s="84">
        <v>6</v>
      </c>
      <c r="C104" s="123">
        <v>0.002922961252765922</v>
      </c>
      <c r="D104" s="84" t="s">
        <v>4857</v>
      </c>
      <c r="E104" s="84" t="b">
        <v>0</v>
      </c>
      <c r="F104" s="84" t="b">
        <v>0</v>
      </c>
      <c r="G104" s="84" t="b">
        <v>0</v>
      </c>
    </row>
    <row r="105" spans="1:7" ht="15">
      <c r="A105" s="84" t="s">
        <v>4484</v>
      </c>
      <c r="B105" s="84">
        <v>6</v>
      </c>
      <c r="C105" s="123">
        <v>0.002922961252765922</v>
      </c>
      <c r="D105" s="84" t="s">
        <v>4857</v>
      </c>
      <c r="E105" s="84" t="b">
        <v>0</v>
      </c>
      <c r="F105" s="84" t="b">
        <v>0</v>
      </c>
      <c r="G105" s="84" t="b">
        <v>0</v>
      </c>
    </row>
    <row r="106" spans="1:7" ht="15">
      <c r="A106" s="84" t="s">
        <v>4485</v>
      </c>
      <c r="B106" s="84">
        <v>5</v>
      </c>
      <c r="C106" s="123">
        <v>0.002559097907951086</v>
      </c>
      <c r="D106" s="84" t="s">
        <v>4857</v>
      </c>
      <c r="E106" s="84" t="b">
        <v>0</v>
      </c>
      <c r="F106" s="84" t="b">
        <v>0</v>
      </c>
      <c r="G106" s="84" t="b">
        <v>0</v>
      </c>
    </row>
    <row r="107" spans="1:7" ht="15">
      <c r="A107" s="84" t="s">
        <v>4486</v>
      </c>
      <c r="B107" s="84">
        <v>5</v>
      </c>
      <c r="C107" s="123">
        <v>0.002559097907951086</v>
      </c>
      <c r="D107" s="84" t="s">
        <v>4857</v>
      </c>
      <c r="E107" s="84" t="b">
        <v>0</v>
      </c>
      <c r="F107" s="84" t="b">
        <v>0</v>
      </c>
      <c r="G107" s="84" t="b">
        <v>0</v>
      </c>
    </row>
    <row r="108" spans="1:7" ht="15">
      <c r="A108" s="84" t="s">
        <v>4487</v>
      </c>
      <c r="B108" s="84">
        <v>5</v>
      </c>
      <c r="C108" s="123">
        <v>0.002559097907951086</v>
      </c>
      <c r="D108" s="84" t="s">
        <v>4857</v>
      </c>
      <c r="E108" s="84" t="b">
        <v>0</v>
      </c>
      <c r="F108" s="84" t="b">
        <v>0</v>
      </c>
      <c r="G108" s="84" t="b">
        <v>0</v>
      </c>
    </row>
    <row r="109" spans="1:7" ht="15">
      <c r="A109" s="84" t="s">
        <v>4488</v>
      </c>
      <c r="B109" s="84">
        <v>5</v>
      </c>
      <c r="C109" s="123">
        <v>0.002559097907951086</v>
      </c>
      <c r="D109" s="84" t="s">
        <v>4857</v>
      </c>
      <c r="E109" s="84" t="b">
        <v>0</v>
      </c>
      <c r="F109" s="84" t="b">
        <v>0</v>
      </c>
      <c r="G109" s="84" t="b">
        <v>0</v>
      </c>
    </row>
    <row r="110" spans="1:7" ht="15">
      <c r="A110" s="84" t="s">
        <v>445</v>
      </c>
      <c r="B110" s="84">
        <v>5</v>
      </c>
      <c r="C110" s="123">
        <v>0.002559097907951086</v>
      </c>
      <c r="D110" s="84" t="s">
        <v>4857</v>
      </c>
      <c r="E110" s="84" t="b">
        <v>0</v>
      </c>
      <c r="F110" s="84" t="b">
        <v>0</v>
      </c>
      <c r="G110" s="84" t="b">
        <v>0</v>
      </c>
    </row>
    <row r="111" spans="1:7" ht="15">
      <c r="A111" s="84" t="s">
        <v>4489</v>
      </c>
      <c r="B111" s="84">
        <v>5</v>
      </c>
      <c r="C111" s="123">
        <v>0.002559097907951086</v>
      </c>
      <c r="D111" s="84" t="s">
        <v>4857</v>
      </c>
      <c r="E111" s="84" t="b">
        <v>0</v>
      </c>
      <c r="F111" s="84" t="b">
        <v>0</v>
      </c>
      <c r="G111" s="84" t="b">
        <v>0</v>
      </c>
    </row>
    <row r="112" spans="1:7" ht="15">
      <c r="A112" s="84" t="s">
        <v>4490</v>
      </c>
      <c r="B112" s="84">
        <v>5</v>
      </c>
      <c r="C112" s="123">
        <v>0.002559097907951086</v>
      </c>
      <c r="D112" s="84" t="s">
        <v>4857</v>
      </c>
      <c r="E112" s="84" t="b">
        <v>0</v>
      </c>
      <c r="F112" s="84" t="b">
        <v>0</v>
      </c>
      <c r="G112" s="84" t="b">
        <v>0</v>
      </c>
    </row>
    <row r="113" spans="1:7" ht="15">
      <c r="A113" s="84" t="s">
        <v>321</v>
      </c>
      <c r="B113" s="84">
        <v>5</v>
      </c>
      <c r="C113" s="123">
        <v>0.002559097907951086</v>
      </c>
      <c r="D113" s="84" t="s">
        <v>4857</v>
      </c>
      <c r="E113" s="84" t="b">
        <v>0</v>
      </c>
      <c r="F113" s="84" t="b">
        <v>0</v>
      </c>
      <c r="G113" s="84" t="b">
        <v>0</v>
      </c>
    </row>
    <row r="114" spans="1:7" ht="15">
      <c r="A114" s="84" t="s">
        <v>4491</v>
      </c>
      <c r="B114" s="84">
        <v>5</v>
      </c>
      <c r="C114" s="123">
        <v>0.002559097907951086</v>
      </c>
      <c r="D114" s="84" t="s">
        <v>4857</v>
      </c>
      <c r="E114" s="84" t="b">
        <v>0</v>
      </c>
      <c r="F114" s="84" t="b">
        <v>0</v>
      </c>
      <c r="G114" s="84" t="b">
        <v>0</v>
      </c>
    </row>
    <row r="115" spans="1:7" ht="15">
      <c r="A115" s="84" t="s">
        <v>3856</v>
      </c>
      <c r="B115" s="84">
        <v>5</v>
      </c>
      <c r="C115" s="123">
        <v>0.002559097907951086</v>
      </c>
      <c r="D115" s="84" t="s">
        <v>4857</v>
      </c>
      <c r="E115" s="84" t="b">
        <v>0</v>
      </c>
      <c r="F115" s="84" t="b">
        <v>0</v>
      </c>
      <c r="G115" s="84" t="b">
        <v>0</v>
      </c>
    </row>
    <row r="116" spans="1:7" ht="15">
      <c r="A116" s="84" t="s">
        <v>3857</v>
      </c>
      <c r="B116" s="84">
        <v>5</v>
      </c>
      <c r="C116" s="123">
        <v>0.002559097907951086</v>
      </c>
      <c r="D116" s="84" t="s">
        <v>4857</v>
      </c>
      <c r="E116" s="84" t="b">
        <v>0</v>
      </c>
      <c r="F116" s="84" t="b">
        <v>0</v>
      </c>
      <c r="G116" s="84" t="b">
        <v>0</v>
      </c>
    </row>
    <row r="117" spans="1:7" ht="15">
      <c r="A117" s="84" t="s">
        <v>3859</v>
      </c>
      <c r="B117" s="84">
        <v>5</v>
      </c>
      <c r="C117" s="123">
        <v>0.002559097907951086</v>
      </c>
      <c r="D117" s="84" t="s">
        <v>4857</v>
      </c>
      <c r="E117" s="84" t="b">
        <v>0</v>
      </c>
      <c r="F117" s="84" t="b">
        <v>0</v>
      </c>
      <c r="G117" s="84" t="b">
        <v>0</v>
      </c>
    </row>
    <row r="118" spans="1:7" ht="15">
      <c r="A118" s="84" t="s">
        <v>3860</v>
      </c>
      <c r="B118" s="84">
        <v>5</v>
      </c>
      <c r="C118" s="123">
        <v>0.002559097907951086</v>
      </c>
      <c r="D118" s="84" t="s">
        <v>4857</v>
      </c>
      <c r="E118" s="84" t="b">
        <v>0</v>
      </c>
      <c r="F118" s="84" t="b">
        <v>0</v>
      </c>
      <c r="G118" s="84" t="b">
        <v>0</v>
      </c>
    </row>
    <row r="119" spans="1:7" ht="15">
      <c r="A119" s="84" t="s">
        <v>3861</v>
      </c>
      <c r="B119" s="84">
        <v>5</v>
      </c>
      <c r="C119" s="123">
        <v>0.002559097907951086</v>
      </c>
      <c r="D119" s="84" t="s">
        <v>4857</v>
      </c>
      <c r="E119" s="84" t="b">
        <v>0</v>
      </c>
      <c r="F119" s="84" t="b">
        <v>0</v>
      </c>
      <c r="G119" s="84" t="b">
        <v>0</v>
      </c>
    </row>
    <row r="120" spans="1:7" ht="15">
      <c r="A120" s="84" t="s">
        <v>3862</v>
      </c>
      <c r="B120" s="84">
        <v>5</v>
      </c>
      <c r="C120" s="123">
        <v>0.002559097907951086</v>
      </c>
      <c r="D120" s="84" t="s">
        <v>4857</v>
      </c>
      <c r="E120" s="84" t="b">
        <v>0</v>
      </c>
      <c r="F120" s="84" t="b">
        <v>0</v>
      </c>
      <c r="G120" s="84" t="b">
        <v>0</v>
      </c>
    </row>
    <row r="121" spans="1:7" ht="15">
      <c r="A121" s="84" t="s">
        <v>3863</v>
      </c>
      <c r="B121" s="84">
        <v>5</v>
      </c>
      <c r="C121" s="123">
        <v>0.002559097907951086</v>
      </c>
      <c r="D121" s="84" t="s">
        <v>4857</v>
      </c>
      <c r="E121" s="84" t="b">
        <v>0</v>
      </c>
      <c r="F121" s="84" t="b">
        <v>0</v>
      </c>
      <c r="G121" s="84" t="b">
        <v>0</v>
      </c>
    </row>
    <row r="122" spans="1:7" ht="15">
      <c r="A122" s="84" t="s">
        <v>4492</v>
      </c>
      <c r="B122" s="84">
        <v>5</v>
      </c>
      <c r="C122" s="123">
        <v>0.002559097907951086</v>
      </c>
      <c r="D122" s="84" t="s">
        <v>4857</v>
      </c>
      <c r="E122" s="84" t="b">
        <v>0</v>
      </c>
      <c r="F122" s="84" t="b">
        <v>0</v>
      </c>
      <c r="G122" s="84" t="b">
        <v>0</v>
      </c>
    </row>
    <row r="123" spans="1:7" ht="15">
      <c r="A123" s="84" t="s">
        <v>750</v>
      </c>
      <c r="B123" s="84">
        <v>5</v>
      </c>
      <c r="C123" s="123">
        <v>0.002559097907951086</v>
      </c>
      <c r="D123" s="84" t="s">
        <v>4857</v>
      </c>
      <c r="E123" s="84" t="b">
        <v>0</v>
      </c>
      <c r="F123" s="84" t="b">
        <v>0</v>
      </c>
      <c r="G123" s="84" t="b">
        <v>0</v>
      </c>
    </row>
    <row r="124" spans="1:7" ht="15">
      <c r="A124" s="84" t="s">
        <v>4493</v>
      </c>
      <c r="B124" s="84">
        <v>5</v>
      </c>
      <c r="C124" s="123">
        <v>0.002559097907951086</v>
      </c>
      <c r="D124" s="84" t="s">
        <v>4857</v>
      </c>
      <c r="E124" s="84" t="b">
        <v>0</v>
      </c>
      <c r="F124" s="84" t="b">
        <v>0</v>
      </c>
      <c r="G124" s="84" t="b">
        <v>0</v>
      </c>
    </row>
    <row r="125" spans="1:7" ht="15">
      <c r="A125" s="84" t="s">
        <v>4494</v>
      </c>
      <c r="B125" s="84">
        <v>5</v>
      </c>
      <c r="C125" s="123">
        <v>0.002559097907951086</v>
      </c>
      <c r="D125" s="84" t="s">
        <v>4857</v>
      </c>
      <c r="E125" s="84" t="b">
        <v>0</v>
      </c>
      <c r="F125" s="84" t="b">
        <v>0</v>
      </c>
      <c r="G125" s="84" t="b">
        <v>0</v>
      </c>
    </row>
    <row r="126" spans="1:7" ht="15">
      <c r="A126" s="84" t="s">
        <v>4495</v>
      </c>
      <c r="B126" s="84">
        <v>5</v>
      </c>
      <c r="C126" s="123">
        <v>0.002559097907951086</v>
      </c>
      <c r="D126" s="84" t="s">
        <v>4857</v>
      </c>
      <c r="E126" s="84" t="b">
        <v>0</v>
      </c>
      <c r="F126" s="84" t="b">
        <v>0</v>
      </c>
      <c r="G126" s="84" t="b">
        <v>0</v>
      </c>
    </row>
    <row r="127" spans="1:7" ht="15">
      <c r="A127" s="84" t="s">
        <v>4496</v>
      </c>
      <c r="B127" s="84">
        <v>5</v>
      </c>
      <c r="C127" s="123">
        <v>0.002559097907951086</v>
      </c>
      <c r="D127" s="84" t="s">
        <v>4857</v>
      </c>
      <c r="E127" s="84" t="b">
        <v>0</v>
      </c>
      <c r="F127" s="84" t="b">
        <v>0</v>
      </c>
      <c r="G127" s="84" t="b">
        <v>0</v>
      </c>
    </row>
    <row r="128" spans="1:7" ht="15">
      <c r="A128" s="84" t="s">
        <v>4497</v>
      </c>
      <c r="B128" s="84">
        <v>5</v>
      </c>
      <c r="C128" s="123">
        <v>0.002559097907951086</v>
      </c>
      <c r="D128" s="84" t="s">
        <v>4857</v>
      </c>
      <c r="E128" s="84" t="b">
        <v>0</v>
      </c>
      <c r="F128" s="84" t="b">
        <v>1</v>
      </c>
      <c r="G128" s="84" t="b">
        <v>0</v>
      </c>
    </row>
    <row r="129" spans="1:7" ht="15">
      <c r="A129" s="84" t="s">
        <v>4498</v>
      </c>
      <c r="B129" s="84">
        <v>5</v>
      </c>
      <c r="C129" s="123">
        <v>0.002559097907951086</v>
      </c>
      <c r="D129" s="84" t="s">
        <v>4857</v>
      </c>
      <c r="E129" s="84" t="b">
        <v>0</v>
      </c>
      <c r="F129" s="84" t="b">
        <v>0</v>
      </c>
      <c r="G129" s="84" t="b">
        <v>0</v>
      </c>
    </row>
    <row r="130" spans="1:7" ht="15">
      <c r="A130" s="84" t="s">
        <v>4499</v>
      </c>
      <c r="B130" s="84">
        <v>5</v>
      </c>
      <c r="C130" s="123">
        <v>0.002559097907951086</v>
      </c>
      <c r="D130" s="84" t="s">
        <v>4857</v>
      </c>
      <c r="E130" s="84" t="b">
        <v>0</v>
      </c>
      <c r="F130" s="84" t="b">
        <v>0</v>
      </c>
      <c r="G130" s="84" t="b">
        <v>0</v>
      </c>
    </row>
    <row r="131" spans="1:7" ht="15">
      <c r="A131" s="84" t="s">
        <v>4500</v>
      </c>
      <c r="B131" s="84">
        <v>5</v>
      </c>
      <c r="C131" s="123">
        <v>0.002559097907951086</v>
      </c>
      <c r="D131" s="84" t="s">
        <v>4857</v>
      </c>
      <c r="E131" s="84" t="b">
        <v>0</v>
      </c>
      <c r="F131" s="84" t="b">
        <v>0</v>
      </c>
      <c r="G131" s="84" t="b">
        <v>0</v>
      </c>
    </row>
    <row r="132" spans="1:7" ht="15">
      <c r="A132" s="84" t="s">
        <v>4501</v>
      </c>
      <c r="B132" s="84">
        <v>5</v>
      </c>
      <c r="C132" s="123">
        <v>0.002559097907951086</v>
      </c>
      <c r="D132" s="84" t="s">
        <v>4857</v>
      </c>
      <c r="E132" s="84" t="b">
        <v>0</v>
      </c>
      <c r="F132" s="84" t="b">
        <v>0</v>
      </c>
      <c r="G132" s="84" t="b">
        <v>0</v>
      </c>
    </row>
    <row r="133" spans="1:7" ht="15">
      <c r="A133" s="84" t="s">
        <v>4502</v>
      </c>
      <c r="B133" s="84">
        <v>5</v>
      </c>
      <c r="C133" s="123">
        <v>0.002559097907951086</v>
      </c>
      <c r="D133" s="84" t="s">
        <v>4857</v>
      </c>
      <c r="E133" s="84" t="b">
        <v>0</v>
      </c>
      <c r="F133" s="84" t="b">
        <v>0</v>
      </c>
      <c r="G133" s="84" t="b">
        <v>0</v>
      </c>
    </row>
    <row r="134" spans="1:7" ht="15">
      <c r="A134" s="84" t="s">
        <v>4503</v>
      </c>
      <c r="B134" s="84">
        <v>5</v>
      </c>
      <c r="C134" s="123">
        <v>0.002559097907951086</v>
      </c>
      <c r="D134" s="84" t="s">
        <v>4857</v>
      </c>
      <c r="E134" s="84" t="b">
        <v>0</v>
      </c>
      <c r="F134" s="84" t="b">
        <v>0</v>
      </c>
      <c r="G134" s="84" t="b">
        <v>0</v>
      </c>
    </row>
    <row r="135" spans="1:7" ht="15">
      <c r="A135" s="84" t="s">
        <v>4504</v>
      </c>
      <c r="B135" s="84">
        <v>5</v>
      </c>
      <c r="C135" s="123">
        <v>0.002559097907951086</v>
      </c>
      <c r="D135" s="84" t="s">
        <v>4857</v>
      </c>
      <c r="E135" s="84" t="b">
        <v>0</v>
      </c>
      <c r="F135" s="84" t="b">
        <v>0</v>
      </c>
      <c r="G135" s="84" t="b">
        <v>0</v>
      </c>
    </row>
    <row r="136" spans="1:7" ht="15">
      <c r="A136" s="84" t="s">
        <v>4505</v>
      </c>
      <c r="B136" s="84">
        <v>5</v>
      </c>
      <c r="C136" s="123">
        <v>0.002559097907951086</v>
      </c>
      <c r="D136" s="84" t="s">
        <v>4857</v>
      </c>
      <c r="E136" s="84" t="b">
        <v>0</v>
      </c>
      <c r="F136" s="84" t="b">
        <v>0</v>
      </c>
      <c r="G136" s="84" t="b">
        <v>0</v>
      </c>
    </row>
    <row r="137" spans="1:7" ht="15">
      <c r="A137" s="84" t="s">
        <v>4506</v>
      </c>
      <c r="B137" s="84">
        <v>5</v>
      </c>
      <c r="C137" s="123">
        <v>0.002559097907951086</v>
      </c>
      <c r="D137" s="84" t="s">
        <v>4857</v>
      </c>
      <c r="E137" s="84" t="b">
        <v>0</v>
      </c>
      <c r="F137" s="84" t="b">
        <v>0</v>
      </c>
      <c r="G137" s="84" t="b">
        <v>0</v>
      </c>
    </row>
    <row r="138" spans="1:7" ht="15">
      <c r="A138" s="84" t="s">
        <v>4507</v>
      </c>
      <c r="B138" s="84">
        <v>5</v>
      </c>
      <c r="C138" s="123">
        <v>0.002559097907951086</v>
      </c>
      <c r="D138" s="84" t="s">
        <v>4857</v>
      </c>
      <c r="E138" s="84" t="b">
        <v>0</v>
      </c>
      <c r="F138" s="84" t="b">
        <v>0</v>
      </c>
      <c r="G138" s="84" t="b">
        <v>0</v>
      </c>
    </row>
    <row r="139" spans="1:7" ht="15">
      <c r="A139" s="84" t="s">
        <v>4508</v>
      </c>
      <c r="B139" s="84">
        <v>5</v>
      </c>
      <c r="C139" s="123">
        <v>0.002559097907951086</v>
      </c>
      <c r="D139" s="84" t="s">
        <v>4857</v>
      </c>
      <c r="E139" s="84" t="b">
        <v>0</v>
      </c>
      <c r="F139" s="84" t="b">
        <v>0</v>
      </c>
      <c r="G139" s="84" t="b">
        <v>0</v>
      </c>
    </row>
    <row r="140" spans="1:7" ht="15">
      <c r="A140" s="84" t="s">
        <v>215</v>
      </c>
      <c r="B140" s="84">
        <v>5</v>
      </c>
      <c r="C140" s="123">
        <v>0.002559097907951086</v>
      </c>
      <c r="D140" s="84" t="s">
        <v>4857</v>
      </c>
      <c r="E140" s="84" t="b">
        <v>0</v>
      </c>
      <c r="F140" s="84" t="b">
        <v>0</v>
      </c>
      <c r="G140" s="84" t="b">
        <v>0</v>
      </c>
    </row>
    <row r="141" spans="1:7" ht="15">
      <c r="A141" s="84" t="s">
        <v>3847</v>
      </c>
      <c r="B141" s="84">
        <v>4</v>
      </c>
      <c r="C141" s="123">
        <v>0.0023236392726285193</v>
      </c>
      <c r="D141" s="84" t="s">
        <v>4857</v>
      </c>
      <c r="E141" s="84" t="b">
        <v>0</v>
      </c>
      <c r="F141" s="84" t="b">
        <v>0</v>
      </c>
      <c r="G141" s="84" t="b">
        <v>0</v>
      </c>
    </row>
    <row r="142" spans="1:7" ht="15">
      <c r="A142" s="84" t="s">
        <v>4509</v>
      </c>
      <c r="B142" s="84">
        <v>4</v>
      </c>
      <c r="C142" s="123">
        <v>0.0021680008589152837</v>
      </c>
      <c r="D142" s="84" t="s">
        <v>4857</v>
      </c>
      <c r="E142" s="84" t="b">
        <v>0</v>
      </c>
      <c r="F142" s="84" t="b">
        <v>0</v>
      </c>
      <c r="G142" s="84" t="b">
        <v>0</v>
      </c>
    </row>
    <row r="143" spans="1:7" ht="15">
      <c r="A143" s="84" t="s">
        <v>4510</v>
      </c>
      <c r="B143" s="84">
        <v>4</v>
      </c>
      <c r="C143" s="123">
        <v>0.0021680008589152837</v>
      </c>
      <c r="D143" s="84" t="s">
        <v>4857</v>
      </c>
      <c r="E143" s="84" t="b">
        <v>0</v>
      </c>
      <c r="F143" s="84" t="b">
        <v>0</v>
      </c>
      <c r="G143" s="84" t="b">
        <v>0</v>
      </c>
    </row>
    <row r="144" spans="1:7" ht="15">
      <c r="A144" s="84" t="s">
        <v>4511</v>
      </c>
      <c r="B144" s="84">
        <v>4</v>
      </c>
      <c r="C144" s="123">
        <v>0.0023236392726285193</v>
      </c>
      <c r="D144" s="84" t="s">
        <v>4857</v>
      </c>
      <c r="E144" s="84" t="b">
        <v>0</v>
      </c>
      <c r="F144" s="84" t="b">
        <v>0</v>
      </c>
      <c r="G144" s="84" t="b">
        <v>0</v>
      </c>
    </row>
    <row r="145" spans="1:7" ht="15">
      <c r="A145" s="84" t="s">
        <v>4512</v>
      </c>
      <c r="B145" s="84">
        <v>4</v>
      </c>
      <c r="C145" s="123">
        <v>0.0021680008589152837</v>
      </c>
      <c r="D145" s="84" t="s">
        <v>4857</v>
      </c>
      <c r="E145" s="84" t="b">
        <v>0</v>
      </c>
      <c r="F145" s="84" t="b">
        <v>0</v>
      </c>
      <c r="G145" s="84" t="b">
        <v>0</v>
      </c>
    </row>
    <row r="146" spans="1:7" ht="15">
      <c r="A146" s="84" t="s">
        <v>4513</v>
      </c>
      <c r="B146" s="84">
        <v>4</v>
      </c>
      <c r="C146" s="123">
        <v>0.0021680008589152837</v>
      </c>
      <c r="D146" s="84" t="s">
        <v>4857</v>
      </c>
      <c r="E146" s="84" t="b">
        <v>0</v>
      </c>
      <c r="F146" s="84" t="b">
        <v>0</v>
      </c>
      <c r="G146" s="84" t="b">
        <v>0</v>
      </c>
    </row>
    <row r="147" spans="1:7" ht="15">
      <c r="A147" s="84" t="s">
        <v>4514</v>
      </c>
      <c r="B147" s="84">
        <v>4</v>
      </c>
      <c r="C147" s="123">
        <v>0.0021680008589152837</v>
      </c>
      <c r="D147" s="84" t="s">
        <v>4857</v>
      </c>
      <c r="E147" s="84" t="b">
        <v>0</v>
      </c>
      <c r="F147" s="84" t="b">
        <v>0</v>
      </c>
      <c r="G147" s="84" t="b">
        <v>0</v>
      </c>
    </row>
    <row r="148" spans="1:7" ht="15">
      <c r="A148" s="84" t="s">
        <v>255</v>
      </c>
      <c r="B148" s="84">
        <v>4</v>
      </c>
      <c r="C148" s="123">
        <v>0.0021680008589152837</v>
      </c>
      <c r="D148" s="84" t="s">
        <v>4857</v>
      </c>
      <c r="E148" s="84" t="b">
        <v>0</v>
      </c>
      <c r="F148" s="84" t="b">
        <v>0</v>
      </c>
      <c r="G148" s="84" t="b">
        <v>0</v>
      </c>
    </row>
    <row r="149" spans="1:7" ht="15">
      <c r="A149" s="84" t="s">
        <v>3835</v>
      </c>
      <c r="B149" s="84">
        <v>4</v>
      </c>
      <c r="C149" s="123">
        <v>0.0021680008589152837</v>
      </c>
      <c r="D149" s="84" t="s">
        <v>4857</v>
      </c>
      <c r="E149" s="84" t="b">
        <v>0</v>
      </c>
      <c r="F149" s="84" t="b">
        <v>0</v>
      </c>
      <c r="G149" s="84" t="b">
        <v>0</v>
      </c>
    </row>
    <row r="150" spans="1:7" ht="15">
      <c r="A150" s="84" t="s">
        <v>4515</v>
      </c>
      <c r="B150" s="84">
        <v>4</v>
      </c>
      <c r="C150" s="123">
        <v>0.0021680008589152837</v>
      </c>
      <c r="D150" s="84" t="s">
        <v>4857</v>
      </c>
      <c r="E150" s="84" t="b">
        <v>0</v>
      </c>
      <c r="F150" s="84" t="b">
        <v>0</v>
      </c>
      <c r="G150" s="84" t="b">
        <v>0</v>
      </c>
    </row>
    <row r="151" spans="1:7" ht="15">
      <c r="A151" s="84" t="s">
        <v>4516</v>
      </c>
      <c r="B151" s="84">
        <v>4</v>
      </c>
      <c r="C151" s="123">
        <v>0.0021680008589152837</v>
      </c>
      <c r="D151" s="84" t="s">
        <v>4857</v>
      </c>
      <c r="E151" s="84" t="b">
        <v>1</v>
      </c>
      <c r="F151" s="84" t="b">
        <v>0</v>
      </c>
      <c r="G151" s="84" t="b">
        <v>0</v>
      </c>
    </row>
    <row r="152" spans="1:7" ht="15">
      <c r="A152" s="84" t="s">
        <v>4517</v>
      </c>
      <c r="B152" s="84">
        <v>4</v>
      </c>
      <c r="C152" s="123">
        <v>0.0021680008589152837</v>
      </c>
      <c r="D152" s="84" t="s">
        <v>4857</v>
      </c>
      <c r="E152" s="84" t="b">
        <v>0</v>
      </c>
      <c r="F152" s="84" t="b">
        <v>0</v>
      </c>
      <c r="G152" s="84" t="b">
        <v>0</v>
      </c>
    </row>
    <row r="153" spans="1:7" ht="15">
      <c r="A153" s="84" t="s">
        <v>4518</v>
      </c>
      <c r="B153" s="84">
        <v>4</v>
      </c>
      <c r="C153" s="123">
        <v>0.0021680008589152837</v>
      </c>
      <c r="D153" s="84" t="s">
        <v>4857</v>
      </c>
      <c r="E153" s="84" t="b">
        <v>0</v>
      </c>
      <c r="F153" s="84" t="b">
        <v>0</v>
      </c>
      <c r="G153" s="84" t="b">
        <v>0</v>
      </c>
    </row>
    <row r="154" spans="1:7" ht="15">
      <c r="A154" s="84" t="s">
        <v>3757</v>
      </c>
      <c r="B154" s="84">
        <v>4</v>
      </c>
      <c r="C154" s="123">
        <v>0.0021680008589152837</v>
      </c>
      <c r="D154" s="84" t="s">
        <v>4857</v>
      </c>
      <c r="E154" s="84" t="b">
        <v>0</v>
      </c>
      <c r="F154" s="84" t="b">
        <v>0</v>
      </c>
      <c r="G154" s="84" t="b">
        <v>0</v>
      </c>
    </row>
    <row r="155" spans="1:7" ht="15">
      <c r="A155" s="84" t="s">
        <v>4519</v>
      </c>
      <c r="B155" s="84">
        <v>4</v>
      </c>
      <c r="C155" s="123">
        <v>0.0021680008589152837</v>
      </c>
      <c r="D155" s="84" t="s">
        <v>4857</v>
      </c>
      <c r="E155" s="84" t="b">
        <v>0</v>
      </c>
      <c r="F155" s="84" t="b">
        <v>0</v>
      </c>
      <c r="G155" s="84" t="b">
        <v>0</v>
      </c>
    </row>
    <row r="156" spans="1:7" ht="15">
      <c r="A156" s="84" t="s">
        <v>4520</v>
      </c>
      <c r="B156" s="84">
        <v>4</v>
      </c>
      <c r="C156" s="123">
        <v>0.0021680008589152837</v>
      </c>
      <c r="D156" s="84" t="s">
        <v>4857</v>
      </c>
      <c r="E156" s="84" t="b">
        <v>0</v>
      </c>
      <c r="F156" s="84" t="b">
        <v>0</v>
      </c>
      <c r="G156" s="84" t="b">
        <v>0</v>
      </c>
    </row>
    <row r="157" spans="1:7" ht="15">
      <c r="A157" s="84" t="s">
        <v>4521</v>
      </c>
      <c r="B157" s="84">
        <v>4</v>
      </c>
      <c r="C157" s="123">
        <v>0.0021680008589152837</v>
      </c>
      <c r="D157" s="84" t="s">
        <v>4857</v>
      </c>
      <c r="E157" s="84" t="b">
        <v>0</v>
      </c>
      <c r="F157" s="84" t="b">
        <v>0</v>
      </c>
      <c r="G157" s="84" t="b">
        <v>0</v>
      </c>
    </row>
    <row r="158" spans="1:7" ht="15">
      <c r="A158" s="84" t="s">
        <v>3852</v>
      </c>
      <c r="B158" s="84">
        <v>4</v>
      </c>
      <c r="C158" s="123">
        <v>0.0021680008589152837</v>
      </c>
      <c r="D158" s="84" t="s">
        <v>4857</v>
      </c>
      <c r="E158" s="84" t="b">
        <v>0</v>
      </c>
      <c r="F158" s="84" t="b">
        <v>0</v>
      </c>
      <c r="G158" s="84" t="b">
        <v>0</v>
      </c>
    </row>
    <row r="159" spans="1:7" ht="15">
      <c r="A159" s="84" t="s">
        <v>3729</v>
      </c>
      <c r="B159" s="84">
        <v>4</v>
      </c>
      <c r="C159" s="123">
        <v>0.0021680008589152837</v>
      </c>
      <c r="D159" s="84" t="s">
        <v>4857</v>
      </c>
      <c r="E159" s="84" t="b">
        <v>0</v>
      </c>
      <c r="F159" s="84" t="b">
        <v>0</v>
      </c>
      <c r="G159" s="84" t="b">
        <v>0</v>
      </c>
    </row>
    <row r="160" spans="1:7" ht="15">
      <c r="A160" s="84" t="s">
        <v>324</v>
      </c>
      <c r="B160" s="84">
        <v>4</v>
      </c>
      <c r="C160" s="123">
        <v>0.0021680008589152837</v>
      </c>
      <c r="D160" s="84" t="s">
        <v>4857</v>
      </c>
      <c r="E160" s="84" t="b">
        <v>0</v>
      </c>
      <c r="F160" s="84" t="b">
        <v>0</v>
      </c>
      <c r="G160" s="84" t="b">
        <v>0</v>
      </c>
    </row>
    <row r="161" spans="1:7" ht="15">
      <c r="A161" s="84" t="s">
        <v>4522</v>
      </c>
      <c r="B161" s="84">
        <v>4</v>
      </c>
      <c r="C161" s="123">
        <v>0.0023236392726285193</v>
      </c>
      <c r="D161" s="84" t="s">
        <v>4857</v>
      </c>
      <c r="E161" s="84" t="b">
        <v>0</v>
      </c>
      <c r="F161" s="84" t="b">
        <v>0</v>
      </c>
      <c r="G161" s="84" t="b">
        <v>0</v>
      </c>
    </row>
    <row r="162" spans="1:7" ht="15">
      <c r="A162" s="84" t="s">
        <v>4523</v>
      </c>
      <c r="B162" s="84">
        <v>4</v>
      </c>
      <c r="C162" s="123">
        <v>0.0021680008589152837</v>
      </c>
      <c r="D162" s="84" t="s">
        <v>4857</v>
      </c>
      <c r="E162" s="84" t="b">
        <v>0</v>
      </c>
      <c r="F162" s="84" t="b">
        <v>0</v>
      </c>
      <c r="G162" s="84" t="b">
        <v>0</v>
      </c>
    </row>
    <row r="163" spans="1:7" ht="15">
      <c r="A163" s="84" t="s">
        <v>4524</v>
      </c>
      <c r="B163" s="84">
        <v>4</v>
      </c>
      <c r="C163" s="123">
        <v>0.0021680008589152837</v>
      </c>
      <c r="D163" s="84" t="s">
        <v>4857</v>
      </c>
      <c r="E163" s="84" t="b">
        <v>0</v>
      </c>
      <c r="F163" s="84" t="b">
        <v>0</v>
      </c>
      <c r="G163" s="84" t="b">
        <v>0</v>
      </c>
    </row>
    <row r="164" spans="1:7" ht="15">
      <c r="A164" s="84" t="s">
        <v>4525</v>
      </c>
      <c r="B164" s="84">
        <v>4</v>
      </c>
      <c r="C164" s="123">
        <v>0.0021680008589152837</v>
      </c>
      <c r="D164" s="84" t="s">
        <v>4857</v>
      </c>
      <c r="E164" s="84" t="b">
        <v>0</v>
      </c>
      <c r="F164" s="84" t="b">
        <v>0</v>
      </c>
      <c r="G164" s="84" t="b">
        <v>0</v>
      </c>
    </row>
    <row r="165" spans="1:7" ht="15">
      <c r="A165" s="84" t="s">
        <v>4526</v>
      </c>
      <c r="B165" s="84">
        <v>4</v>
      </c>
      <c r="C165" s="123">
        <v>0.0021680008589152837</v>
      </c>
      <c r="D165" s="84" t="s">
        <v>4857</v>
      </c>
      <c r="E165" s="84" t="b">
        <v>0</v>
      </c>
      <c r="F165" s="84" t="b">
        <v>0</v>
      </c>
      <c r="G165" s="84" t="b">
        <v>0</v>
      </c>
    </row>
    <row r="166" spans="1:7" ht="15">
      <c r="A166" s="84" t="s">
        <v>4527</v>
      </c>
      <c r="B166" s="84">
        <v>4</v>
      </c>
      <c r="C166" s="123">
        <v>0.0021680008589152837</v>
      </c>
      <c r="D166" s="84" t="s">
        <v>4857</v>
      </c>
      <c r="E166" s="84" t="b">
        <v>0</v>
      </c>
      <c r="F166" s="84" t="b">
        <v>0</v>
      </c>
      <c r="G166" s="84" t="b">
        <v>0</v>
      </c>
    </row>
    <row r="167" spans="1:7" ht="15">
      <c r="A167" s="84" t="s">
        <v>4528</v>
      </c>
      <c r="B167" s="84">
        <v>4</v>
      </c>
      <c r="C167" s="123">
        <v>0.0021680008589152837</v>
      </c>
      <c r="D167" s="84" t="s">
        <v>4857</v>
      </c>
      <c r="E167" s="84" t="b">
        <v>0</v>
      </c>
      <c r="F167" s="84" t="b">
        <v>0</v>
      </c>
      <c r="G167" s="84" t="b">
        <v>0</v>
      </c>
    </row>
    <row r="168" spans="1:7" ht="15">
      <c r="A168" s="84" t="s">
        <v>4529</v>
      </c>
      <c r="B168" s="84">
        <v>4</v>
      </c>
      <c r="C168" s="123">
        <v>0.0021680008589152837</v>
      </c>
      <c r="D168" s="84" t="s">
        <v>4857</v>
      </c>
      <c r="E168" s="84" t="b">
        <v>0</v>
      </c>
      <c r="F168" s="84" t="b">
        <v>0</v>
      </c>
      <c r="G168" s="84" t="b">
        <v>0</v>
      </c>
    </row>
    <row r="169" spans="1:7" ht="15">
      <c r="A169" s="84" t="s">
        <v>4530</v>
      </c>
      <c r="B169" s="84">
        <v>4</v>
      </c>
      <c r="C169" s="123">
        <v>0.0021680008589152837</v>
      </c>
      <c r="D169" s="84" t="s">
        <v>4857</v>
      </c>
      <c r="E169" s="84" t="b">
        <v>0</v>
      </c>
      <c r="F169" s="84" t="b">
        <v>0</v>
      </c>
      <c r="G169" s="84" t="b">
        <v>0</v>
      </c>
    </row>
    <row r="170" spans="1:7" ht="15">
      <c r="A170" s="84" t="s">
        <v>4531</v>
      </c>
      <c r="B170" s="84">
        <v>4</v>
      </c>
      <c r="C170" s="123">
        <v>0.0021680008589152837</v>
      </c>
      <c r="D170" s="84" t="s">
        <v>4857</v>
      </c>
      <c r="E170" s="84" t="b">
        <v>0</v>
      </c>
      <c r="F170" s="84" t="b">
        <v>0</v>
      </c>
      <c r="G170" s="84" t="b">
        <v>0</v>
      </c>
    </row>
    <row r="171" spans="1:7" ht="15">
      <c r="A171" s="84" t="s">
        <v>427</v>
      </c>
      <c r="B171" s="84">
        <v>4</v>
      </c>
      <c r="C171" s="123">
        <v>0.0023236392726285193</v>
      </c>
      <c r="D171" s="84" t="s">
        <v>4857</v>
      </c>
      <c r="E171" s="84" t="b">
        <v>0</v>
      </c>
      <c r="F171" s="84" t="b">
        <v>0</v>
      </c>
      <c r="G171" s="84" t="b">
        <v>0</v>
      </c>
    </row>
    <row r="172" spans="1:7" ht="15">
      <c r="A172" s="84" t="s">
        <v>3840</v>
      </c>
      <c r="B172" s="84">
        <v>4</v>
      </c>
      <c r="C172" s="123">
        <v>0.0021680008589152837</v>
      </c>
      <c r="D172" s="84" t="s">
        <v>4857</v>
      </c>
      <c r="E172" s="84" t="b">
        <v>0</v>
      </c>
      <c r="F172" s="84" t="b">
        <v>0</v>
      </c>
      <c r="G172" s="84" t="b">
        <v>0</v>
      </c>
    </row>
    <row r="173" spans="1:7" ht="15">
      <c r="A173" s="84" t="s">
        <v>3841</v>
      </c>
      <c r="B173" s="84">
        <v>4</v>
      </c>
      <c r="C173" s="123">
        <v>0.0021680008589152837</v>
      </c>
      <c r="D173" s="84" t="s">
        <v>4857</v>
      </c>
      <c r="E173" s="84" t="b">
        <v>0</v>
      </c>
      <c r="F173" s="84" t="b">
        <v>0</v>
      </c>
      <c r="G173" s="84" t="b">
        <v>0</v>
      </c>
    </row>
    <row r="174" spans="1:7" ht="15">
      <c r="A174" s="84" t="s">
        <v>3842</v>
      </c>
      <c r="B174" s="84">
        <v>4</v>
      </c>
      <c r="C174" s="123">
        <v>0.0021680008589152837</v>
      </c>
      <c r="D174" s="84" t="s">
        <v>4857</v>
      </c>
      <c r="E174" s="84" t="b">
        <v>0</v>
      </c>
      <c r="F174" s="84" t="b">
        <v>0</v>
      </c>
      <c r="G174" s="84" t="b">
        <v>0</v>
      </c>
    </row>
    <row r="175" spans="1:7" ht="15">
      <c r="A175" s="84" t="s">
        <v>313</v>
      </c>
      <c r="B175" s="84">
        <v>4</v>
      </c>
      <c r="C175" s="123">
        <v>0.0021680008589152837</v>
      </c>
      <c r="D175" s="84" t="s">
        <v>4857</v>
      </c>
      <c r="E175" s="84" t="b">
        <v>0</v>
      </c>
      <c r="F175" s="84" t="b">
        <v>0</v>
      </c>
      <c r="G175" s="84" t="b">
        <v>0</v>
      </c>
    </row>
    <row r="176" spans="1:7" ht="15">
      <c r="A176" s="84" t="s">
        <v>781</v>
      </c>
      <c r="B176" s="84">
        <v>4</v>
      </c>
      <c r="C176" s="123">
        <v>0.0021680008589152837</v>
      </c>
      <c r="D176" s="84" t="s">
        <v>4857</v>
      </c>
      <c r="E176" s="84" t="b">
        <v>0</v>
      </c>
      <c r="F176" s="84" t="b">
        <v>0</v>
      </c>
      <c r="G176" s="84" t="b">
        <v>0</v>
      </c>
    </row>
    <row r="177" spans="1:7" ht="15">
      <c r="A177" s="84" t="s">
        <v>4532</v>
      </c>
      <c r="B177" s="84">
        <v>4</v>
      </c>
      <c r="C177" s="123">
        <v>0.0021680008589152837</v>
      </c>
      <c r="D177" s="84" t="s">
        <v>4857</v>
      </c>
      <c r="E177" s="84" t="b">
        <v>0</v>
      </c>
      <c r="F177" s="84" t="b">
        <v>0</v>
      </c>
      <c r="G177" s="84" t="b">
        <v>0</v>
      </c>
    </row>
    <row r="178" spans="1:7" ht="15">
      <c r="A178" s="84" t="s">
        <v>4533</v>
      </c>
      <c r="B178" s="84">
        <v>4</v>
      </c>
      <c r="C178" s="123">
        <v>0.0021680008589152837</v>
      </c>
      <c r="D178" s="84" t="s">
        <v>4857</v>
      </c>
      <c r="E178" s="84" t="b">
        <v>1</v>
      </c>
      <c r="F178" s="84" t="b">
        <v>0</v>
      </c>
      <c r="G178" s="84" t="b">
        <v>0</v>
      </c>
    </row>
    <row r="179" spans="1:7" ht="15">
      <c r="A179" s="84" t="s">
        <v>4534</v>
      </c>
      <c r="B179" s="84">
        <v>4</v>
      </c>
      <c r="C179" s="123">
        <v>0.0021680008589152837</v>
      </c>
      <c r="D179" s="84" t="s">
        <v>4857</v>
      </c>
      <c r="E179" s="84" t="b">
        <v>1</v>
      </c>
      <c r="F179" s="84" t="b">
        <v>0</v>
      </c>
      <c r="G179" s="84" t="b">
        <v>0</v>
      </c>
    </row>
    <row r="180" spans="1:7" ht="15">
      <c r="A180" s="84" t="s">
        <v>4535</v>
      </c>
      <c r="B180" s="84">
        <v>4</v>
      </c>
      <c r="C180" s="123">
        <v>0.0021680008589152837</v>
      </c>
      <c r="D180" s="84" t="s">
        <v>4857</v>
      </c>
      <c r="E180" s="84" t="b">
        <v>0</v>
      </c>
      <c r="F180" s="84" t="b">
        <v>0</v>
      </c>
      <c r="G180" s="84" t="b">
        <v>0</v>
      </c>
    </row>
    <row r="181" spans="1:7" ht="15">
      <c r="A181" s="84" t="s">
        <v>4536</v>
      </c>
      <c r="B181" s="84">
        <v>4</v>
      </c>
      <c r="C181" s="123">
        <v>0.0021680008589152837</v>
      </c>
      <c r="D181" s="84" t="s">
        <v>4857</v>
      </c>
      <c r="E181" s="84" t="b">
        <v>0</v>
      </c>
      <c r="F181" s="84" t="b">
        <v>0</v>
      </c>
      <c r="G181" s="84" t="b">
        <v>0</v>
      </c>
    </row>
    <row r="182" spans="1:7" ht="15">
      <c r="A182" s="84" t="s">
        <v>4537</v>
      </c>
      <c r="B182" s="84">
        <v>4</v>
      </c>
      <c r="C182" s="123">
        <v>0.0021680008589152837</v>
      </c>
      <c r="D182" s="84" t="s">
        <v>4857</v>
      </c>
      <c r="E182" s="84" t="b">
        <v>0</v>
      </c>
      <c r="F182" s="84" t="b">
        <v>0</v>
      </c>
      <c r="G182" s="84" t="b">
        <v>0</v>
      </c>
    </row>
    <row r="183" spans="1:7" ht="15">
      <c r="A183" s="84" t="s">
        <v>4538</v>
      </c>
      <c r="B183" s="84">
        <v>4</v>
      </c>
      <c r="C183" s="123">
        <v>0.0021680008589152837</v>
      </c>
      <c r="D183" s="84" t="s">
        <v>4857</v>
      </c>
      <c r="E183" s="84" t="b">
        <v>1</v>
      </c>
      <c r="F183" s="84" t="b">
        <v>0</v>
      </c>
      <c r="G183" s="84" t="b">
        <v>0</v>
      </c>
    </row>
    <row r="184" spans="1:7" ht="15">
      <c r="A184" s="84" t="s">
        <v>4539</v>
      </c>
      <c r="B184" s="84">
        <v>4</v>
      </c>
      <c r="C184" s="123">
        <v>0.0021680008589152837</v>
      </c>
      <c r="D184" s="84" t="s">
        <v>4857</v>
      </c>
      <c r="E184" s="84" t="b">
        <v>0</v>
      </c>
      <c r="F184" s="84" t="b">
        <v>0</v>
      </c>
      <c r="G184" s="84" t="b">
        <v>0</v>
      </c>
    </row>
    <row r="185" spans="1:7" ht="15">
      <c r="A185" s="84" t="s">
        <v>4540</v>
      </c>
      <c r="B185" s="84">
        <v>4</v>
      </c>
      <c r="C185" s="123">
        <v>0.0021680008589152837</v>
      </c>
      <c r="D185" s="84" t="s">
        <v>4857</v>
      </c>
      <c r="E185" s="84" t="b">
        <v>0</v>
      </c>
      <c r="F185" s="84" t="b">
        <v>0</v>
      </c>
      <c r="G185" s="84" t="b">
        <v>0</v>
      </c>
    </row>
    <row r="186" spans="1:7" ht="15">
      <c r="A186" s="84" t="s">
        <v>4541</v>
      </c>
      <c r="B186" s="84">
        <v>4</v>
      </c>
      <c r="C186" s="123">
        <v>0.0021680008589152837</v>
      </c>
      <c r="D186" s="84" t="s">
        <v>4857</v>
      </c>
      <c r="E186" s="84" t="b">
        <v>0</v>
      </c>
      <c r="F186" s="84" t="b">
        <v>0</v>
      </c>
      <c r="G186" s="84" t="b">
        <v>0</v>
      </c>
    </row>
    <row r="187" spans="1:7" ht="15">
      <c r="A187" s="84" t="s">
        <v>4542</v>
      </c>
      <c r="B187" s="84">
        <v>4</v>
      </c>
      <c r="C187" s="123">
        <v>0.0021680008589152837</v>
      </c>
      <c r="D187" s="84" t="s">
        <v>4857</v>
      </c>
      <c r="E187" s="84" t="b">
        <v>0</v>
      </c>
      <c r="F187" s="84" t="b">
        <v>0</v>
      </c>
      <c r="G187" s="84" t="b">
        <v>0</v>
      </c>
    </row>
    <row r="188" spans="1:7" ht="15">
      <c r="A188" s="84" t="s">
        <v>4543</v>
      </c>
      <c r="B188" s="84">
        <v>4</v>
      </c>
      <c r="C188" s="123">
        <v>0.0029179977338177595</v>
      </c>
      <c r="D188" s="84" t="s">
        <v>4857</v>
      </c>
      <c r="E188" s="84" t="b">
        <v>0</v>
      </c>
      <c r="F188" s="84" t="b">
        <v>0</v>
      </c>
      <c r="G188" s="84" t="b">
        <v>0</v>
      </c>
    </row>
    <row r="189" spans="1:7" ht="15">
      <c r="A189" s="84" t="s">
        <v>4544</v>
      </c>
      <c r="B189" s="84">
        <v>4</v>
      </c>
      <c r="C189" s="123">
        <v>0.0021680008589152837</v>
      </c>
      <c r="D189" s="84" t="s">
        <v>4857</v>
      </c>
      <c r="E189" s="84" t="b">
        <v>0</v>
      </c>
      <c r="F189" s="84" t="b">
        <v>0</v>
      </c>
      <c r="G189" s="84" t="b">
        <v>0</v>
      </c>
    </row>
    <row r="190" spans="1:7" ht="15">
      <c r="A190" s="84" t="s">
        <v>4545</v>
      </c>
      <c r="B190" s="84">
        <v>4</v>
      </c>
      <c r="C190" s="123">
        <v>0.0025429992963665214</v>
      </c>
      <c r="D190" s="84" t="s">
        <v>4857</v>
      </c>
      <c r="E190" s="84" t="b">
        <v>0</v>
      </c>
      <c r="F190" s="84" t="b">
        <v>0</v>
      </c>
      <c r="G190" s="84" t="b">
        <v>0</v>
      </c>
    </row>
    <row r="191" spans="1:7" ht="15">
      <c r="A191" s="84" t="s">
        <v>4546</v>
      </c>
      <c r="B191" s="84">
        <v>4</v>
      </c>
      <c r="C191" s="123">
        <v>0.0021680008589152837</v>
      </c>
      <c r="D191" s="84" t="s">
        <v>4857</v>
      </c>
      <c r="E191" s="84" t="b">
        <v>0</v>
      </c>
      <c r="F191" s="84" t="b">
        <v>0</v>
      </c>
      <c r="G191" s="84" t="b">
        <v>0</v>
      </c>
    </row>
    <row r="192" spans="1:7" ht="15">
      <c r="A192" s="84" t="s">
        <v>4547</v>
      </c>
      <c r="B192" s="84">
        <v>4</v>
      </c>
      <c r="C192" s="123">
        <v>0.0025429992963665214</v>
      </c>
      <c r="D192" s="84" t="s">
        <v>4857</v>
      </c>
      <c r="E192" s="84" t="b">
        <v>0</v>
      </c>
      <c r="F192" s="84" t="b">
        <v>0</v>
      </c>
      <c r="G192" s="84" t="b">
        <v>0</v>
      </c>
    </row>
    <row r="193" spans="1:7" ht="15">
      <c r="A193" s="84" t="s">
        <v>4548</v>
      </c>
      <c r="B193" s="84">
        <v>4</v>
      </c>
      <c r="C193" s="123">
        <v>0.0021680008589152837</v>
      </c>
      <c r="D193" s="84" t="s">
        <v>4857</v>
      </c>
      <c r="E193" s="84" t="b">
        <v>0</v>
      </c>
      <c r="F193" s="84" t="b">
        <v>0</v>
      </c>
      <c r="G193" s="84" t="b">
        <v>0</v>
      </c>
    </row>
    <row r="194" spans="1:7" ht="15">
      <c r="A194" s="84" t="s">
        <v>272</v>
      </c>
      <c r="B194" s="84">
        <v>4</v>
      </c>
      <c r="C194" s="123">
        <v>0.0021680008589152837</v>
      </c>
      <c r="D194" s="84" t="s">
        <v>4857</v>
      </c>
      <c r="E194" s="84" t="b">
        <v>0</v>
      </c>
      <c r="F194" s="84" t="b">
        <v>0</v>
      </c>
      <c r="G194" s="84" t="b">
        <v>0</v>
      </c>
    </row>
    <row r="195" spans="1:7" ht="15">
      <c r="A195" s="84" t="s">
        <v>4549</v>
      </c>
      <c r="B195" s="84">
        <v>4</v>
      </c>
      <c r="C195" s="123">
        <v>0.0021680008589152837</v>
      </c>
      <c r="D195" s="84" t="s">
        <v>4857</v>
      </c>
      <c r="E195" s="84" t="b">
        <v>0</v>
      </c>
      <c r="F195" s="84" t="b">
        <v>0</v>
      </c>
      <c r="G195" s="84" t="b">
        <v>0</v>
      </c>
    </row>
    <row r="196" spans="1:7" ht="15">
      <c r="A196" s="84" t="s">
        <v>250</v>
      </c>
      <c r="B196" s="84">
        <v>4</v>
      </c>
      <c r="C196" s="123">
        <v>0.0021680008589152837</v>
      </c>
      <c r="D196" s="84" t="s">
        <v>4857</v>
      </c>
      <c r="E196" s="84" t="b">
        <v>0</v>
      </c>
      <c r="F196" s="84" t="b">
        <v>0</v>
      </c>
      <c r="G196" s="84" t="b">
        <v>0</v>
      </c>
    </row>
    <row r="197" spans="1:7" ht="15">
      <c r="A197" s="84" t="s">
        <v>4550</v>
      </c>
      <c r="B197" s="84">
        <v>3</v>
      </c>
      <c r="C197" s="123">
        <v>0.0017427294544713895</v>
      </c>
      <c r="D197" s="84" t="s">
        <v>4857</v>
      </c>
      <c r="E197" s="84" t="b">
        <v>0</v>
      </c>
      <c r="F197" s="84" t="b">
        <v>0</v>
      </c>
      <c r="G197" s="84" t="b">
        <v>0</v>
      </c>
    </row>
    <row r="198" spans="1:7" ht="15">
      <c r="A198" s="84" t="s">
        <v>4551</v>
      </c>
      <c r="B198" s="84">
        <v>3</v>
      </c>
      <c r="C198" s="123">
        <v>0.0017427294544713895</v>
      </c>
      <c r="D198" s="84" t="s">
        <v>4857</v>
      </c>
      <c r="E198" s="84" t="b">
        <v>0</v>
      </c>
      <c r="F198" s="84" t="b">
        <v>0</v>
      </c>
      <c r="G198" s="84" t="b">
        <v>0</v>
      </c>
    </row>
    <row r="199" spans="1:7" ht="15">
      <c r="A199" s="84" t="s">
        <v>4552</v>
      </c>
      <c r="B199" s="84">
        <v>3</v>
      </c>
      <c r="C199" s="123">
        <v>0.0017427294544713895</v>
      </c>
      <c r="D199" s="84" t="s">
        <v>4857</v>
      </c>
      <c r="E199" s="84" t="b">
        <v>0</v>
      </c>
      <c r="F199" s="84" t="b">
        <v>0</v>
      </c>
      <c r="G199" s="84" t="b">
        <v>0</v>
      </c>
    </row>
    <row r="200" spans="1:7" ht="15">
      <c r="A200" s="84" t="s">
        <v>4553</v>
      </c>
      <c r="B200" s="84">
        <v>3</v>
      </c>
      <c r="C200" s="123">
        <v>0.0017427294544713895</v>
      </c>
      <c r="D200" s="84" t="s">
        <v>4857</v>
      </c>
      <c r="E200" s="84" t="b">
        <v>0</v>
      </c>
      <c r="F200" s="84" t="b">
        <v>0</v>
      </c>
      <c r="G200" s="84" t="b">
        <v>0</v>
      </c>
    </row>
    <row r="201" spans="1:7" ht="15">
      <c r="A201" s="84" t="s">
        <v>4554</v>
      </c>
      <c r="B201" s="84">
        <v>3</v>
      </c>
      <c r="C201" s="123">
        <v>0.0017427294544713895</v>
      </c>
      <c r="D201" s="84" t="s">
        <v>4857</v>
      </c>
      <c r="E201" s="84" t="b">
        <v>0</v>
      </c>
      <c r="F201" s="84" t="b">
        <v>0</v>
      </c>
      <c r="G201" s="84" t="b">
        <v>0</v>
      </c>
    </row>
    <row r="202" spans="1:7" ht="15">
      <c r="A202" s="84" t="s">
        <v>4555</v>
      </c>
      <c r="B202" s="84">
        <v>3</v>
      </c>
      <c r="C202" s="123">
        <v>0.0017427294544713895</v>
      </c>
      <c r="D202" s="84" t="s">
        <v>4857</v>
      </c>
      <c r="E202" s="84" t="b">
        <v>1</v>
      </c>
      <c r="F202" s="84" t="b">
        <v>0</v>
      </c>
      <c r="G202" s="84" t="b">
        <v>0</v>
      </c>
    </row>
    <row r="203" spans="1:7" ht="15">
      <c r="A203" s="84" t="s">
        <v>4556</v>
      </c>
      <c r="B203" s="84">
        <v>3</v>
      </c>
      <c r="C203" s="123">
        <v>0.0017427294544713895</v>
      </c>
      <c r="D203" s="84" t="s">
        <v>4857</v>
      </c>
      <c r="E203" s="84" t="b">
        <v>0</v>
      </c>
      <c r="F203" s="84" t="b">
        <v>0</v>
      </c>
      <c r="G203" s="84" t="b">
        <v>0</v>
      </c>
    </row>
    <row r="204" spans="1:7" ht="15">
      <c r="A204" s="84" t="s">
        <v>3849</v>
      </c>
      <c r="B204" s="84">
        <v>3</v>
      </c>
      <c r="C204" s="123">
        <v>0.0017427294544713895</v>
      </c>
      <c r="D204" s="84" t="s">
        <v>4857</v>
      </c>
      <c r="E204" s="84" t="b">
        <v>0</v>
      </c>
      <c r="F204" s="84" t="b">
        <v>0</v>
      </c>
      <c r="G204" s="84" t="b">
        <v>0</v>
      </c>
    </row>
    <row r="205" spans="1:7" ht="15">
      <c r="A205" s="84" t="s">
        <v>4557</v>
      </c>
      <c r="B205" s="84">
        <v>3</v>
      </c>
      <c r="C205" s="123">
        <v>0.0017427294544713895</v>
      </c>
      <c r="D205" s="84" t="s">
        <v>4857</v>
      </c>
      <c r="E205" s="84" t="b">
        <v>0</v>
      </c>
      <c r="F205" s="84" t="b">
        <v>0</v>
      </c>
      <c r="G205" s="84" t="b">
        <v>0</v>
      </c>
    </row>
    <row r="206" spans="1:7" ht="15">
      <c r="A206" s="84" t="s">
        <v>4558</v>
      </c>
      <c r="B206" s="84">
        <v>3</v>
      </c>
      <c r="C206" s="123">
        <v>0.0017427294544713895</v>
      </c>
      <c r="D206" s="84" t="s">
        <v>4857</v>
      </c>
      <c r="E206" s="84" t="b">
        <v>0</v>
      </c>
      <c r="F206" s="84" t="b">
        <v>0</v>
      </c>
      <c r="G206" s="84" t="b">
        <v>0</v>
      </c>
    </row>
    <row r="207" spans="1:7" ht="15">
      <c r="A207" s="84" t="s">
        <v>4559</v>
      </c>
      <c r="B207" s="84">
        <v>3</v>
      </c>
      <c r="C207" s="123">
        <v>0.0017427294544713895</v>
      </c>
      <c r="D207" s="84" t="s">
        <v>4857</v>
      </c>
      <c r="E207" s="84" t="b">
        <v>0</v>
      </c>
      <c r="F207" s="84" t="b">
        <v>0</v>
      </c>
      <c r="G207" s="84" t="b">
        <v>0</v>
      </c>
    </row>
    <row r="208" spans="1:7" ht="15">
      <c r="A208" s="84" t="s">
        <v>4560</v>
      </c>
      <c r="B208" s="84">
        <v>3</v>
      </c>
      <c r="C208" s="123">
        <v>0.0017427294544713895</v>
      </c>
      <c r="D208" s="84" t="s">
        <v>4857</v>
      </c>
      <c r="E208" s="84" t="b">
        <v>0</v>
      </c>
      <c r="F208" s="84" t="b">
        <v>0</v>
      </c>
      <c r="G208" s="84" t="b">
        <v>0</v>
      </c>
    </row>
    <row r="209" spans="1:7" ht="15">
      <c r="A209" s="84" t="s">
        <v>4561</v>
      </c>
      <c r="B209" s="84">
        <v>3</v>
      </c>
      <c r="C209" s="123">
        <v>0.0017427294544713895</v>
      </c>
      <c r="D209" s="84" t="s">
        <v>4857</v>
      </c>
      <c r="E209" s="84" t="b">
        <v>0</v>
      </c>
      <c r="F209" s="84" t="b">
        <v>0</v>
      </c>
      <c r="G209" s="84" t="b">
        <v>0</v>
      </c>
    </row>
    <row r="210" spans="1:7" ht="15">
      <c r="A210" s="84" t="s">
        <v>4562</v>
      </c>
      <c r="B210" s="84">
        <v>3</v>
      </c>
      <c r="C210" s="123">
        <v>0.0017427294544713895</v>
      </c>
      <c r="D210" s="84" t="s">
        <v>4857</v>
      </c>
      <c r="E210" s="84" t="b">
        <v>0</v>
      </c>
      <c r="F210" s="84" t="b">
        <v>0</v>
      </c>
      <c r="G210" s="84" t="b">
        <v>0</v>
      </c>
    </row>
    <row r="211" spans="1:7" ht="15">
      <c r="A211" s="84" t="s">
        <v>4563</v>
      </c>
      <c r="B211" s="84">
        <v>3</v>
      </c>
      <c r="C211" s="123">
        <v>0.0017427294544713895</v>
      </c>
      <c r="D211" s="84" t="s">
        <v>4857</v>
      </c>
      <c r="E211" s="84" t="b">
        <v>0</v>
      </c>
      <c r="F211" s="84" t="b">
        <v>0</v>
      </c>
      <c r="G211" s="84" t="b">
        <v>0</v>
      </c>
    </row>
    <row r="212" spans="1:7" ht="15">
      <c r="A212" s="84" t="s">
        <v>4564</v>
      </c>
      <c r="B212" s="84">
        <v>3</v>
      </c>
      <c r="C212" s="123">
        <v>0.0017427294544713895</v>
      </c>
      <c r="D212" s="84" t="s">
        <v>4857</v>
      </c>
      <c r="E212" s="84" t="b">
        <v>1</v>
      </c>
      <c r="F212" s="84" t="b">
        <v>0</v>
      </c>
      <c r="G212" s="84" t="b">
        <v>0</v>
      </c>
    </row>
    <row r="213" spans="1:7" ht="15">
      <c r="A213" s="84" t="s">
        <v>4565</v>
      </c>
      <c r="B213" s="84">
        <v>3</v>
      </c>
      <c r="C213" s="123">
        <v>0.0017427294544713895</v>
      </c>
      <c r="D213" s="84" t="s">
        <v>4857</v>
      </c>
      <c r="E213" s="84" t="b">
        <v>0</v>
      </c>
      <c r="F213" s="84" t="b">
        <v>0</v>
      </c>
      <c r="G213" s="84" t="b">
        <v>0</v>
      </c>
    </row>
    <row r="214" spans="1:7" ht="15">
      <c r="A214" s="84" t="s">
        <v>4566</v>
      </c>
      <c r="B214" s="84">
        <v>3</v>
      </c>
      <c r="C214" s="123">
        <v>0.0017427294544713895</v>
      </c>
      <c r="D214" s="84" t="s">
        <v>4857</v>
      </c>
      <c r="E214" s="84" t="b">
        <v>0</v>
      </c>
      <c r="F214" s="84" t="b">
        <v>0</v>
      </c>
      <c r="G214" s="84" t="b">
        <v>0</v>
      </c>
    </row>
    <row r="215" spans="1:7" ht="15">
      <c r="A215" s="84" t="s">
        <v>4567</v>
      </c>
      <c r="B215" s="84">
        <v>3</v>
      </c>
      <c r="C215" s="123">
        <v>0.0017427294544713895</v>
      </c>
      <c r="D215" s="84" t="s">
        <v>4857</v>
      </c>
      <c r="E215" s="84" t="b">
        <v>0</v>
      </c>
      <c r="F215" s="84" t="b">
        <v>0</v>
      </c>
      <c r="G215" s="84" t="b">
        <v>0</v>
      </c>
    </row>
    <row r="216" spans="1:7" ht="15">
      <c r="A216" s="84" t="s">
        <v>4568</v>
      </c>
      <c r="B216" s="84">
        <v>3</v>
      </c>
      <c r="C216" s="123">
        <v>0.0017427294544713895</v>
      </c>
      <c r="D216" s="84" t="s">
        <v>4857</v>
      </c>
      <c r="E216" s="84" t="b">
        <v>1</v>
      </c>
      <c r="F216" s="84" t="b">
        <v>0</v>
      </c>
      <c r="G216" s="84" t="b">
        <v>0</v>
      </c>
    </row>
    <row r="217" spans="1:7" ht="15">
      <c r="A217" s="84" t="s">
        <v>4569</v>
      </c>
      <c r="B217" s="84">
        <v>3</v>
      </c>
      <c r="C217" s="123">
        <v>0.0017427294544713895</v>
      </c>
      <c r="D217" s="84" t="s">
        <v>4857</v>
      </c>
      <c r="E217" s="84" t="b">
        <v>0</v>
      </c>
      <c r="F217" s="84" t="b">
        <v>0</v>
      </c>
      <c r="G217" s="84" t="b">
        <v>0</v>
      </c>
    </row>
    <row r="218" spans="1:7" ht="15">
      <c r="A218" s="84" t="s">
        <v>4570</v>
      </c>
      <c r="B218" s="84">
        <v>3</v>
      </c>
      <c r="C218" s="123">
        <v>0.001907249472274891</v>
      </c>
      <c r="D218" s="84" t="s">
        <v>4857</v>
      </c>
      <c r="E218" s="84" t="b">
        <v>0</v>
      </c>
      <c r="F218" s="84" t="b">
        <v>0</v>
      </c>
      <c r="G218" s="84" t="b">
        <v>0</v>
      </c>
    </row>
    <row r="219" spans="1:7" ht="15">
      <c r="A219" s="84" t="s">
        <v>4571</v>
      </c>
      <c r="B219" s="84">
        <v>3</v>
      </c>
      <c r="C219" s="123">
        <v>0.0017427294544713895</v>
      </c>
      <c r="D219" s="84" t="s">
        <v>4857</v>
      </c>
      <c r="E219" s="84" t="b">
        <v>0</v>
      </c>
      <c r="F219" s="84" t="b">
        <v>0</v>
      </c>
      <c r="G219" s="84" t="b">
        <v>0</v>
      </c>
    </row>
    <row r="220" spans="1:7" ht="15">
      <c r="A220" s="84" t="s">
        <v>4572</v>
      </c>
      <c r="B220" s="84">
        <v>3</v>
      </c>
      <c r="C220" s="123">
        <v>0.0017427294544713895</v>
      </c>
      <c r="D220" s="84" t="s">
        <v>4857</v>
      </c>
      <c r="E220" s="84" t="b">
        <v>1</v>
      </c>
      <c r="F220" s="84" t="b">
        <v>0</v>
      </c>
      <c r="G220" s="84" t="b">
        <v>0</v>
      </c>
    </row>
    <row r="221" spans="1:7" ht="15">
      <c r="A221" s="84" t="s">
        <v>4573</v>
      </c>
      <c r="B221" s="84">
        <v>3</v>
      </c>
      <c r="C221" s="123">
        <v>0.0017427294544713895</v>
      </c>
      <c r="D221" s="84" t="s">
        <v>4857</v>
      </c>
      <c r="E221" s="84" t="b">
        <v>0</v>
      </c>
      <c r="F221" s="84" t="b">
        <v>0</v>
      </c>
      <c r="G221" s="84" t="b">
        <v>0</v>
      </c>
    </row>
    <row r="222" spans="1:7" ht="15">
      <c r="A222" s="84" t="s">
        <v>4574</v>
      </c>
      <c r="B222" s="84">
        <v>3</v>
      </c>
      <c r="C222" s="123">
        <v>0.0017427294544713895</v>
      </c>
      <c r="D222" s="84" t="s">
        <v>4857</v>
      </c>
      <c r="E222" s="84" t="b">
        <v>0</v>
      </c>
      <c r="F222" s="84" t="b">
        <v>1</v>
      </c>
      <c r="G222" s="84" t="b">
        <v>0</v>
      </c>
    </row>
    <row r="223" spans="1:7" ht="15">
      <c r="A223" s="84" t="s">
        <v>4575</v>
      </c>
      <c r="B223" s="84">
        <v>3</v>
      </c>
      <c r="C223" s="123">
        <v>0.0017427294544713895</v>
      </c>
      <c r="D223" s="84" t="s">
        <v>4857</v>
      </c>
      <c r="E223" s="84" t="b">
        <v>0</v>
      </c>
      <c r="F223" s="84" t="b">
        <v>0</v>
      </c>
      <c r="G223" s="84" t="b">
        <v>0</v>
      </c>
    </row>
    <row r="224" spans="1:7" ht="15">
      <c r="A224" s="84" t="s">
        <v>4576</v>
      </c>
      <c r="B224" s="84">
        <v>3</v>
      </c>
      <c r="C224" s="123">
        <v>0.0017427294544713895</v>
      </c>
      <c r="D224" s="84" t="s">
        <v>4857</v>
      </c>
      <c r="E224" s="84" t="b">
        <v>0</v>
      </c>
      <c r="F224" s="84" t="b">
        <v>0</v>
      </c>
      <c r="G224" s="84" t="b">
        <v>0</v>
      </c>
    </row>
    <row r="225" spans="1:7" ht="15">
      <c r="A225" s="84" t="s">
        <v>4577</v>
      </c>
      <c r="B225" s="84">
        <v>3</v>
      </c>
      <c r="C225" s="123">
        <v>0.0017427294544713895</v>
      </c>
      <c r="D225" s="84" t="s">
        <v>4857</v>
      </c>
      <c r="E225" s="84" t="b">
        <v>0</v>
      </c>
      <c r="F225" s="84" t="b">
        <v>0</v>
      </c>
      <c r="G225" s="84" t="b">
        <v>0</v>
      </c>
    </row>
    <row r="226" spans="1:7" ht="15">
      <c r="A226" s="84" t="s">
        <v>4578</v>
      </c>
      <c r="B226" s="84">
        <v>3</v>
      </c>
      <c r="C226" s="123">
        <v>0.0017427294544713895</v>
      </c>
      <c r="D226" s="84" t="s">
        <v>4857</v>
      </c>
      <c r="E226" s="84" t="b">
        <v>0</v>
      </c>
      <c r="F226" s="84" t="b">
        <v>0</v>
      </c>
      <c r="G226" s="84" t="b">
        <v>0</v>
      </c>
    </row>
    <row r="227" spans="1:7" ht="15">
      <c r="A227" s="84" t="s">
        <v>4579</v>
      </c>
      <c r="B227" s="84">
        <v>3</v>
      </c>
      <c r="C227" s="123">
        <v>0.0017427294544713895</v>
      </c>
      <c r="D227" s="84" t="s">
        <v>4857</v>
      </c>
      <c r="E227" s="84" t="b">
        <v>0</v>
      </c>
      <c r="F227" s="84" t="b">
        <v>0</v>
      </c>
      <c r="G227" s="84" t="b">
        <v>0</v>
      </c>
    </row>
    <row r="228" spans="1:7" ht="15">
      <c r="A228" s="84" t="s">
        <v>4580</v>
      </c>
      <c r="B228" s="84">
        <v>3</v>
      </c>
      <c r="C228" s="123">
        <v>0.0017427294544713895</v>
      </c>
      <c r="D228" s="84" t="s">
        <v>4857</v>
      </c>
      <c r="E228" s="84" t="b">
        <v>0</v>
      </c>
      <c r="F228" s="84" t="b">
        <v>0</v>
      </c>
      <c r="G228" s="84" t="b">
        <v>0</v>
      </c>
    </row>
    <row r="229" spans="1:7" ht="15">
      <c r="A229" s="84" t="s">
        <v>450</v>
      </c>
      <c r="B229" s="84">
        <v>3</v>
      </c>
      <c r="C229" s="123">
        <v>0.001907249472274891</v>
      </c>
      <c r="D229" s="84" t="s">
        <v>4857</v>
      </c>
      <c r="E229" s="84" t="b">
        <v>0</v>
      </c>
      <c r="F229" s="84" t="b">
        <v>0</v>
      </c>
      <c r="G229" s="84" t="b">
        <v>0</v>
      </c>
    </row>
    <row r="230" spans="1:7" ht="15">
      <c r="A230" s="84" t="s">
        <v>4581</v>
      </c>
      <c r="B230" s="84">
        <v>3</v>
      </c>
      <c r="C230" s="123">
        <v>0.0017427294544713895</v>
      </c>
      <c r="D230" s="84" t="s">
        <v>4857</v>
      </c>
      <c r="E230" s="84" t="b">
        <v>0</v>
      </c>
      <c r="F230" s="84" t="b">
        <v>0</v>
      </c>
      <c r="G230" s="84" t="b">
        <v>0</v>
      </c>
    </row>
    <row r="231" spans="1:7" ht="15">
      <c r="A231" s="84" t="s">
        <v>432</v>
      </c>
      <c r="B231" s="84">
        <v>3</v>
      </c>
      <c r="C231" s="123">
        <v>0.0017427294544713895</v>
      </c>
      <c r="D231" s="84" t="s">
        <v>4857</v>
      </c>
      <c r="E231" s="84" t="b">
        <v>0</v>
      </c>
      <c r="F231" s="84" t="b">
        <v>0</v>
      </c>
      <c r="G231" s="84" t="b">
        <v>0</v>
      </c>
    </row>
    <row r="232" spans="1:7" ht="15">
      <c r="A232" s="84" t="s">
        <v>431</v>
      </c>
      <c r="B232" s="84">
        <v>3</v>
      </c>
      <c r="C232" s="123">
        <v>0.0017427294544713895</v>
      </c>
      <c r="D232" s="84" t="s">
        <v>4857</v>
      </c>
      <c r="E232" s="84" t="b">
        <v>0</v>
      </c>
      <c r="F232" s="84" t="b">
        <v>0</v>
      </c>
      <c r="G232" s="84" t="b">
        <v>0</v>
      </c>
    </row>
    <row r="233" spans="1:7" ht="15">
      <c r="A233" s="84" t="s">
        <v>4582</v>
      </c>
      <c r="B233" s="84">
        <v>3</v>
      </c>
      <c r="C233" s="123">
        <v>0.0017427294544713895</v>
      </c>
      <c r="D233" s="84" t="s">
        <v>4857</v>
      </c>
      <c r="E233" s="84" t="b">
        <v>0</v>
      </c>
      <c r="F233" s="84" t="b">
        <v>0</v>
      </c>
      <c r="G233" s="84" t="b">
        <v>0</v>
      </c>
    </row>
    <row r="234" spans="1:7" ht="15">
      <c r="A234" s="84" t="s">
        <v>3848</v>
      </c>
      <c r="B234" s="84">
        <v>3</v>
      </c>
      <c r="C234" s="123">
        <v>0.0017427294544713895</v>
      </c>
      <c r="D234" s="84" t="s">
        <v>4857</v>
      </c>
      <c r="E234" s="84" t="b">
        <v>0</v>
      </c>
      <c r="F234" s="84" t="b">
        <v>0</v>
      </c>
      <c r="G234" s="84" t="b">
        <v>0</v>
      </c>
    </row>
    <row r="235" spans="1:7" ht="15">
      <c r="A235" s="84" t="s">
        <v>4583</v>
      </c>
      <c r="B235" s="84">
        <v>3</v>
      </c>
      <c r="C235" s="123">
        <v>0.0017427294544713895</v>
      </c>
      <c r="D235" s="84" t="s">
        <v>4857</v>
      </c>
      <c r="E235" s="84" t="b">
        <v>0</v>
      </c>
      <c r="F235" s="84" t="b">
        <v>0</v>
      </c>
      <c r="G235" s="84" t="b">
        <v>0</v>
      </c>
    </row>
    <row r="236" spans="1:7" ht="15">
      <c r="A236" s="84" t="s">
        <v>441</v>
      </c>
      <c r="B236" s="84">
        <v>3</v>
      </c>
      <c r="C236" s="123">
        <v>0.0017427294544713895</v>
      </c>
      <c r="D236" s="84" t="s">
        <v>4857</v>
      </c>
      <c r="E236" s="84" t="b">
        <v>0</v>
      </c>
      <c r="F236" s="84" t="b">
        <v>0</v>
      </c>
      <c r="G236" s="84" t="b">
        <v>0</v>
      </c>
    </row>
    <row r="237" spans="1:7" ht="15">
      <c r="A237" s="84" t="s">
        <v>438</v>
      </c>
      <c r="B237" s="84">
        <v>3</v>
      </c>
      <c r="C237" s="123">
        <v>0.0017427294544713895</v>
      </c>
      <c r="D237" s="84" t="s">
        <v>4857</v>
      </c>
      <c r="E237" s="84" t="b">
        <v>0</v>
      </c>
      <c r="F237" s="84" t="b">
        <v>0</v>
      </c>
      <c r="G237" s="84" t="b">
        <v>0</v>
      </c>
    </row>
    <row r="238" spans="1:7" ht="15">
      <c r="A238" s="84" t="s">
        <v>437</v>
      </c>
      <c r="B238" s="84">
        <v>3</v>
      </c>
      <c r="C238" s="123">
        <v>0.0017427294544713895</v>
      </c>
      <c r="D238" s="84" t="s">
        <v>4857</v>
      </c>
      <c r="E238" s="84" t="b">
        <v>0</v>
      </c>
      <c r="F238" s="84" t="b">
        <v>0</v>
      </c>
      <c r="G238" s="84" t="b">
        <v>0</v>
      </c>
    </row>
    <row r="239" spans="1:7" ht="15">
      <c r="A239" s="84" t="s">
        <v>436</v>
      </c>
      <c r="B239" s="84">
        <v>3</v>
      </c>
      <c r="C239" s="123">
        <v>0.0017427294544713895</v>
      </c>
      <c r="D239" s="84" t="s">
        <v>4857</v>
      </c>
      <c r="E239" s="84" t="b">
        <v>0</v>
      </c>
      <c r="F239" s="84" t="b">
        <v>0</v>
      </c>
      <c r="G239" s="84" t="b">
        <v>0</v>
      </c>
    </row>
    <row r="240" spans="1:7" ht="15">
      <c r="A240" s="84" t="s">
        <v>4584</v>
      </c>
      <c r="B240" s="84">
        <v>3</v>
      </c>
      <c r="C240" s="123">
        <v>0.0017427294544713895</v>
      </c>
      <c r="D240" s="84" t="s">
        <v>4857</v>
      </c>
      <c r="E240" s="84" t="b">
        <v>0</v>
      </c>
      <c r="F240" s="84" t="b">
        <v>0</v>
      </c>
      <c r="G240" s="84" t="b">
        <v>0</v>
      </c>
    </row>
    <row r="241" spans="1:7" ht="15">
      <c r="A241" s="84" t="s">
        <v>4585</v>
      </c>
      <c r="B241" s="84">
        <v>3</v>
      </c>
      <c r="C241" s="123">
        <v>0.0017427294544713895</v>
      </c>
      <c r="D241" s="84" t="s">
        <v>4857</v>
      </c>
      <c r="E241" s="84" t="b">
        <v>1</v>
      </c>
      <c r="F241" s="84" t="b">
        <v>0</v>
      </c>
      <c r="G241" s="84" t="b">
        <v>0</v>
      </c>
    </row>
    <row r="242" spans="1:7" ht="15">
      <c r="A242" s="84" t="s">
        <v>4586</v>
      </c>
      <c r="B242" s="84">
        <v>3</v>
      </c>
      <c r="C242" s="123">
        <v>0.0017427294544713895</v>
      </c>
      <c r="D242" s="84" t="s">
        <v>4857</v>
      </c>
      <c r="E242" s="84" t="b">
        <v>0</v>
      </c>
      <c r="F242" s="84" t="b">
        <v>0</v>
      </c>
      <c r="G242" s="84" t="b">
        <v>0</v>
      </c>
    </row>
    <row r="243" spans="1:7" ht="15">
      <c r="A243" s="84" t="s">
        <v>4587</v>
      </c>
      <c r="B243" s="84">
        <v>3</v>
      </c>
      <c r="C243" s="123">
        <v>0.0017427294544713895</v>
      </c>
      <c r="D243" s="84" t="s">
        <v>4857</v>
      </c>
      <c r="E243" s="84" t="b">
        <v>0</v>
      </c>
      <c r="F243" s="84" t="b">
        <v>0</v>
      </c>
      <c r="G243" s="84" t="b">
        <v>0</v>
      </c>
    </row>
    <row r="244" spans="1:7" ht="15">
      <c r="A244" s="84" t="s">
        <v>4588</v>
      </c>
      <c r="B244" s="84">
        <v>3</v>
      </c>
      <c r="C244" s="123">
        <v>0.0017427294544713895</v>
      </c>
      <c r="D244" s="84" t="s">
        <v>4857</v>
      </c>
      <c r="E244" s="84" t="b">
        <v>0</v>
      </c>
      <c r="F244" s="84" t="b">
        <v>0</v>
      </c>
      <c r="G244" s="84" t="b">
        <v>0</v>
      </c>
    </row>
    <row r="245" spans="1:7" ht="15">
      <c r="A245" s="84" t="s">
        <v>4589</v>
      </c>
      <c r="B245" s="84">
        <v>3</v>
      </c>
      <c r="C245" s="123">
        <v>0.0017427294544713895</v>
      </c>
      <c r="D245" s="84" t="s">
        <v>4857</v>
      </c>
      <c r="E245" s="84" t="b">
        <v>0</v>
      </c>
      <c r="F245" s="84" t="b">
        <v>0</v>
      </c>
      <c r="G245" s="84" t="b">
        <v>0</v>
      </c>
    </row>
    <row r="246" spans="1:7" ht="15">
      <c r="A246" s="84" t="s">
        <v>4590</v>
      </c>
      <c r="B246" s="84">
        <v>3</v>
      </c>
      <c r="C246" s="123">
        <v>0.0017427294544713895</v>
      </c>
      <c r="D246" s="84" t="s">
        <v>4857</v>
      </c>
      <c r="E246" s="84" t="b">
        <v>0</v>
      </c>
      <c r="F246" s="84" t="b">
        <v>0</v>
      </c>
      <c r="G246" s="84" t="b">
        <v>0</v>
      </c>
    </row>
    <row r="247" spans="1:7" ht="15">
      <c r="A247" s="84" t="s">
        <v>426</v>
      </c>
      <c r="B247" s="84">
        <v>3</v>
      </c>
      <c r="C247" s="123">
        <v>0.0017427294544713895</v>
      </c>
      <c r="D247" s="84" t="s">
        <v>4857</v>
      </c>
      <c r="E247" s="84" t="b">
        <v>0</v>
      </c>
      <c r="F247" s="84" t="b">
        <v>0</v>
      </c>
      <c r="G247" s="84" t="b">
        <v>0</v>
      </c>
    </row>
    <row r="248" spans="1:7" ht="15">
      <c r="A248" s="84" t="s">
        <v>425</v>
      </c>
      <c r="B248" s="84">
        <v>3</v>
      </c>
      <c r="C248" s="123">
        <v>0.0017427294544713895</v>
      </c>
      <c r="D248" s="84" t="s">
        <v>4857</v>
      </c>
      <c r="E248" s="84" t="b">
        <v>0</v>
      </c>
      <c r="F248" s="84" t="b">
        <v>0</v>
      </c>
      <c r="G248" s="84" t="b">
        <v>0</v>
      </c>
    </row>
    <row r="249" spans="1:7" ht="15">
      <c r="A249" s="84" t="s">
        <v>424</v>
      </c>
      <c r="B249" s="84">
        <v>3</v>
      </c>
      <c r="C249" s="123">
        <v>0.0017427294544713895</v>
      </c>
      <c r="D249" s="84" t="s">
        <v>4857</v>
      </c>
      <c r="E249" s="84" t="b">
        <v>0</v>
      </c>
      <c r="F249" s="84" t="b">
        <v>0</v>
      </c>
      <c r="G249" s="84" t="b">
        <v>0</v>
      </c>
    </row>
    <row r="250" spans="1:7" ht="15">
      <c r="A250" s="84" t="s">
        <v>423</v>
      </c>
      <c r="B250" s="84">
        <v>3</v>
      </c>
      <c r="C250" s="123">
        <v>0.0017427294544713895</v>
      </c>
      <c r="D250" s="84" t="s">
        <v>4857</v>
      </c>
      <c r="E250" s="84" t="b">
        <v>0</v>
      </c>
      <c r="F250" s="84" t="b">
        <v>0</v>
      </c>
      <c r="G250" s="84" t="b">
        <v>0</v>
      </c>
    </row>
    <row r="251" spans="1:7" ht="15">
      <c r="A251" s="84" t="s">
        <v>422</v>
      </c>
      <c r="B251" s="84">
        <v>3</v>
      </c>
      <c r="C251" s="123">
        <v>0.0017427294544713895</v>
      </c>
      <c r="D251" s="84" t="s">
        <v>4857</v>
      </c>
      <c r="E251" s="84" t="b">
        <v>0</v>
      </c>
      <c r="F251" s="84" t="b">
        <v>0</v>
      </c>
      <c r="G251" s="84" t="b">
        <v>0</v>
      </c>
    </row>
    <row r="252" spans="1:7" ht="15">
      <c r="A252" s="84" t="s">
        <v>4591</v>
      </c>
      <c r="B252" s="84">
        <v>3</v>
      </c>
      <c r="C252" s="123">
        <v>0.0017427294544713895</v>
      </c>
      <c r="D252" s="84" t="s">
        <v>4857</v>
      </c>
      <c r="E252" s="84" t="b">
        <v>0</v>
      </c>
      <c r="F252" s="84" t="b">
        <v>0</v>
      </c>
      <c r="G252" s="84" t="b">
        <v>0</v>
      </c>
    </row>
    <row r="253" spans="1:7" ht="15">
      <c r="A253" s="84" t="s">
        <v>4592</v>
      </c>
      <c r="B253" s="84">
        <v>3</v>
      </c>
      <c r="C253" s="123">
        <v>0.0017427294544713895</v>
      </c>
      <c r="D253" s="84" t="s">
        <v>4857</v>
      </c>
      <c r="E253" s="84" t="b">
        <v>0</v>
      </c>
      <c r="F253" s="84" t="b">
        <v>0</v>
      </c>
      <c r="G253" s="84" t="b">
        <v>0</v>
      </c>
    </row>
    <row r="254" spans="1:7" ht="15">
      <c r="A254" s="84" t="s">
        <v>3843</v>
      </c>
      <c r="B254" s="84">
        <v>3</v>
      </c>
      <c r="C254" s="123">
        <v>0.0017427294544713895</v>
      </c>
      <c r="D254" s="84" t="s">
        <v>4857</v>
      </c>
      <c r="E254" s="84" t="b">
        <v>0</v>
      </c>
      <c r="F254" s="84" t="b">
        <v>0</v>
      </c>
      <c r="G254" s="84" t="b">
        <v>0</v>
      </c>
    </row>
    <row r="255" spans="1:7" ht="15">
      <c r="A255" s="84" t="s">
        <v>4593</v>
      </c>
      <c r="B255" s="84">
        <v>3</v>
      </c>
      <c r="C255" s="123">
        <v>0.0017427294544713895</v>
      </c>
      <c r="D255" s="84" t="s">
        <v>4857</v>
      </c>
      <c r="E255" s="84" t="b">
        <v>0</v>
      </c>
      <c r="F255" s="84" t="b">
        <v>0</v>
      </c>
      <c r="G255" s="84" t="b">
        <v>0</v>
      </c>
    </row>
    <row r="256" spans="1:7" ht="15">
      <c r="A256" s="84" t="s">
        <v>4594</v>
      </c>
      <c r="B256" s="84">
        <v>3</v>
      </c>
      <c r="C256" s="123">
        <v>0.0017427294544713895</v>
      </c>
      <c r="D256" s="84" t="s">
        <v>4857</v>
      </c>
      <c r="E256" s="84" t="b">
        <v>0</v>
      </c>
      <c r="F256" s="84" t="b">
        <v>0</v>
      </c>
      <c r="G256" s="84" t="b">
        <v>0</v>
      </c>
    </row>
    <row r="257" spans="1:7" ht="15">
      <c r="A257" s="84" t="s">
        <v>4595</v>
      </c>
      <c r="B257" s="84">
        <v>3</v>
      </c>
      <c r="C257" s="123">
        <v>0.0017427294544713895</v>
      </c>
      <c r="D257" s="84" t="s">
        <v>4857</v>
      </c>
      <c r="E257" s="84" t="b">
        <v>0</v>
      </c>
      <c r="F257" s="84" t="b">
        <v>0</v>
      </c>
      <c r="G257" s="84" t="b">
        <v>0</v>
      </c>
    </row>
    <row r="258" spans="1:7" ht="15">
      <c r="A258" s="84" t="s">
        <v>4596</v>
      </c>
      <c r="B258" s="84">
        <v>3</v>
      </c>
      <c r="C258" s="123">
        <v>0.0017427294544713895</v>
      </c>
      <c r="D258" s="84" t="s">
        <v>4857</v>
      </c>
      <c r="E258" s="84" t="b">
        <v>0</v>
      </c>
      <c r="F258" s="84" t="b">
        <v>0</v>
      </c>
      <c r="G258" s="84" t="b">
        <v>0</v>
      </c>
    </row>
    <row r="259" spans="1:7" ht="15">
      <c r="A259" s="84" t="s">
        <v>4597</v>
      </c>
      <c r="B259" s="84">
        <v>3</v>
      </c>
      <c r="C259" s="123">
        <v>0.0017427294544713895</v>
      </c>
      <c r="D259" s="84" t="s">
        <v>4857</v>
      </c>
      <c r="E259" s="84" t="b">
        <v>0</v>
      </c>
      <c r="F259" s="84" t="b">
        <v>0</v>
      </c>
      <c r="G259" s="84" t="b">
        <v>0</v>
      </c>
    </row>
    <row r="260" spans="1:7" ht="15">
      <c r="A260" s="84" t="s">
        <v>4598</v>
      </c>
      <c r="B260" s="84">
        <v>3</v>
      </c>
      <c r="C260" s="123">
        <v>0.0017427294544713895</v>
      </c>
      <c r="D260" s="84" t="s">
        <v>4857</v>
      </c>
      <c r="E260" s="84" t="b">
        <v>0</v>
      </c>
      <c r="F260" s="84" t="b">
        <v>0</v>
      </c>
      <c r="G260" s="84" t="b">
        <v>0</v>
      </c>
    </row>
    <row r="261" spans="1:7" ht="15">
      <c r="A261" s="84" t="s">
        <v>4599</v>
      </c>
      <c r="B261" s="84">
        <v>3</v>
      </c>
      <c r="C261" s="123">
        <v>0.0017427294544713895</v>
      </c>
      <c r="D261" s="84" t="s">
        <v>4857</v>
      </c>
      <c r="E261" s="84" t="b">
        <v>0</v>
      </c>
      <c r="F261" s="84" t="b">
        <v>0</v>
      </c>
      <c r="G261" s="84" t="b">
        <v>0</v>
      </c>
    </row>
    <row r="262" spans="1:7" ht="15">
      <c r="A262" s="84" t="s">
        <v>4600</v>
      </c>
      <c r="B262" s="84">
        <v>3</v>
      </c>
      <c r="C262" s="123">
        <v>0.0017427294544713895</v>
      </c>
      <c r="D262" s="84" t="s">
        <v>4857</v>
      </c>
      <c r="E262" s="84" t="b">
        <v>0</v>
      </c>
      <c r="F262" s="84" t="b">
        <v>0</v>
      </c>
      <c r="G262" s="84" t="b">
        <v>0</v>
      </c>
    </row>
    <row r="263" spans="1:7" ht="15">
      <c r="A263" s="84" t="s">
        <v>4601</v>
      </c>
      <c r="B263" s="84">
        <v>3</v>
      </c>
      <c r="C263" s="123">
        <v>0.0017427294544713895</v>
      </c>
      <c r="D263" s="84" t="s">
        <v>4857</v>
      </c>
      <c r="E263" s="84" t="b">
        <v>0</v>
      </c>
      <c r="F263" s="84" t="b">
        <v>0</v>
      </c>
      <c r="G263" s="84" t="b">
        <v>0</v>
      </c>
    </row>
    <row r="264" spans="1:7" ht="15">
      <c r="A264" s="84" t="s">
        <v>4602</v>
      </c>
      <c r="B264" s="84">
        <v>3</v>
      </c>
      <c r="C264" s="123">
        <v>0.0017427294544713895</v>
      </c>
      <c r="D264" s="84" t="s">
        <v>4857</v>
      </c>
      <c r="E264" s="84" t="b">
        <v>0</v>
      </c>
      <c r="F264" s="84" t="b">
        <v>0</v>
      </c>
      <c r="G264" s="84" t="b">
        <v>0</v>
      </c>
    </row>
    <row r="265" spans="1:7" ht="15">
      <c r="A265" s="84" t="s">
        <v>4603</v>
      </c>
      <c r="B265" s="84">
        <v>3</v>
      </c>
      <c r="C265" s="123">
        <v>0.0017427294544713895</v>
      </c>
      <c r="D265" s="84" t="s">
        <v>4857</v>
      </c>
      <c r="E265" s="84" t="b">
        <v>0</v>
      </c>
      <c r="F265" s="84" t="b">
        <v>0</v>
      </c>
      <c r="G265" s="84" t="b">
        <v>0</v>
      </c>
    </row>
    <row r="266" spans="1:7" ht="15">
      <c r="A266" s="84" t="s">
        <v>4604</v>
      </c>
      <c r="B266" s="84">
        <v>3</v>
      </c>
      <c r="C266" s="123">
        <v>0.0017427294544713895</v>
      </c>
      <c r="D266" s="84" t="s">
        <v>4857</v>
      </c>
      <c r="E266" s="84" t="b">
        <v>0</v>
      </c>
      <c r="F266" s="84" t="b">
        <v>1</v>
      </c>
      <c r="G266" s="84" t="b">
        <v>0</v>
      </c>
    </row>
    <row r="267" spans="1:7" ht="15">
      <c r="A267" s="84" t="s">
        <v>4605</v>
      </c>
      <c r="B267" s="84">
        <v>3</v>
      </c>
      <c r="C267" s="123">
        <v>0.0017427294544713895</v>
      </c>
      <c r="D267" s="84" t="s">
        <v>4857</v>
      </c>
      <c r="E267" s="84" t="b">
        <v>0</v>
      </c>
      <c r="F267" s="84" t="b">
        <v>0</v>
      </c>
      <c r="G267" s="84" t="b">
        <v>0</v>
      </c>
    </row>
    <row r="268" spans="1:7" ht="15">
      <c r="A268" s="84" t="s">
        <v>4606</v>
      </c>
      <c r="B268" s="84">
        <v>3</v>
      </c>
      <c r="C268" s="123">
        <v>0.0017427294544713895</v>
      </c>
      <c r="D268" s="84" t="s">
        <v>4857</v>
      </c>
      <c r="E268" s="84" t="b">
        <v>0</v>
      </c>
      <c r="F268" s="84" t="b">
        <v>0</v>
      </c>
      <c r="G268" s="84" t="b">
        <v>0</v>
      </c>
    </row>
    <row r="269" spans="1:7" ht="15">
      <c r="A269" s="84" t="s">
        <v>3750</v>
      </c>
      <c r="B269" s="84">
        <v>3</v>
      </c>
      <c r="C269" s="123">
        <v>0.001907249472274891</v>
      </c>
      <c r="D269" s="84" t="s">
        <v>4857</v>
      </c>
      <c r="E269" s="84" t="b">
        <v>0</v>
      </c>
      <c r="F269" s="84" t="b">
        <v>0</v>
      </c>
      <c r="G269" s="84" t="b">
        <v>0</v>
      </c>
    </row>
    <row r="270" spans="1:7" ht="15">
      <c r="A270" s="84" t="s">
        <v>4607</v>
      </c>
      <c r="B270" s="84">
        <v>3</v>
      </c>
      <c r="C270" s="123">
        <v>0.0017427294544713895</v>
      </c>
      <c r="D270" s="84" t="s">
        <v>4857</v>
      </c>
      <c r="E270" s="84" t="b">
        <v>0</v>
      </c>
      <c r="F270" s="84" t="b">
        <v>0</v>
      </c>
      <c r="G270" s="84" t="b">
        <v>0</v>
      </c>
    </row>
    <row r="271" spans="1:7" ht="15">
      <c r="A271" s="84" t="s">
        <v>4608</v>
      </c>
      <c r="B271" s="84">
        <v>3</v>
      </c>
      <c r="C271" s="123">
        <v>0.0017427294544713895</v>
      </c>
      <c r="D271" s="84" t="s">
        <v>4857</v>
      </c>
      <c r="E271" s="84" t="b">
        <v>1</v>
      </c>
      <c r="F271" s="84" t="b">
        <v>0</v>
      </c>
      <c r="G271" s="84" t="b">
        <v>0</v>
      </c>
    </row>
    <row r="272" spans="1:7" ht="15">
      <c r="A272" s="84" t="s">
        <v>4609</v>
      </c>
      <c r="B272" s="84">
        <v>3</v>
      </c>
      <c r="C272" s="123">
        <v>0.001907249472274891</v>
      </c>
      <c r="D272" s="84" t="s">
        <v>4857</v>
      </c>
      <c r="E272" s="84" t="b">
        <v>0</v>
      </c>
      <c r="F272" s="84" t="b">
        <v>0</v>
      </c>
      <c r="G272" s="84" t="b">
        <v>0</v>
      </c>
    </row>
    <row r="273" spans="1:7" ht="15">
      <c r="A273" s="84" t="s">
        <v>4610</v>
      </c>
      <c r="B273" s="84">
        <v>3</v>
      </c>
      <c r="C273" s="123">
        <v>0.0017427294544713895</v>
      </c>
      <c r="D273" s="84" t="s">
        <v>4857</v>
      </c>
      <c r="E273" s="84" t="b">
        <v>0</v>
      </c>
      <c r="F273" s="84" t="b">
        <v>0</v>
      </c>
      <c r="G273" s="84" t="b">
        <v>0</v>
      </c>
    </row>
    <row r="274" spans="1:7" ht="15">
      <c r="A274" s="84" t="s">
        <v>4611</v>
      </c>
      <c r="B274" s="84">
        <v>3</v>
      </c>
      <c r="C274" s="123">
        <v>0.001907249472274891</v>
      </c>
      <c r="D274" s="84" t="s">
        <v>4857</v>
      </c>
      <c r="E274" s="84" t="b">
        <v>0</v>
      </c>
      <c r="F274" s="84" t="b">
        <v>0</v>
      </c>
      <c r="G274" s="84" t="b">
        <v>0</v>
      </c>
    </row>
    <row r="275" spans="1:7" ht="15">
      <c r="A275" s="84" t="s">
        <v>4612</v>
      </c>
      <c r="B275" s="84">
        <v>3</v>
      </c>
      <c r="C275" s="123">
        <v>0.0017427294544713895</v>
      </c>
      <c r="D275" s="84" t="s">
        <v>4857</v>
      </c>
      <c r="E275" s="84" t="b">
        <v>0</v>
      </c>
      <c r="F275" s="84" t="b">
        <v>0</v>
      </c>
      <c r="G275" s="84" t="b">
        <v>0</v>
      </c>
    </row>
    <row r="276" spans="1:7" ht="15">
      <c r="A276" s="84" t="s">
        <v>4613</v>
      </c>
      <c r="B276" s="84">
        <v>3</v>
      </c>
      <c r="C276" s="123">
        <v>0.0017427294544713895</v>
      </c>
      <c r="D276" s="84" t="s">
        <v>4857</v>
      </c>
      <c r="E276" s="84" t="b">
        <v>0</v>
      </c>
      <c r="F276" s="84" t="b">
        <v>0</v>
      </c>
      <c r="G276" s="84" t="b">
        <v>0</v>
      </c>
    </row>
    <row r="277" spans="1:7" ht="15">
      <c r="A277" s="84" t="s">
        <v>4614</v>
      </c>
      <c r="B277" s="84">
        <v>3</v>
      </c>
      <c r="C277" s="123">
        <v>0.0017427294544713895</v>
      </c>
      <c r="D277" s="84" t="s">
        <v>4857</v>
      </c>
      <c r="E277" s="84" t="b">
        <v>1</v>
      </c>
      <c r="F277" s="84" t="b">
        <v>0</v>
      </c>
      <c r="G277" s="84" t="b">
        <v>0</v>
      </c>
    </row>
    <row r="278" spans="1:7" ht="15">
      <c r="A278" s="84" t="s">
        <v>4615</v>
      </c>
      <c r="B278" s="84">
        <v>3</v>
      </c>
      <c r="C278" s="123">
        <v>0.0017427294544713895</v>
      </c>
      <c r="D278" s="84" t="s">
        <v>4857</v>
      </c>
      <c r="E278" s="84" t="b">
        <v>0</v>
      </c>
      <c r="F278" s="84" t="b">
        <v>0</v>
      </c>
      <c r="G278" s="84" t="b">
        <v>0</v>
      </c>
    </row>
    <row r="279" spans="1:7" ht="15">
      <c r="A279" s="84" t="s">
        <v>4616</v>
      </c>
      <c r="B279" s="84">
        <v>3</v>
      </c>
      <c r="C279" s="123">
        <v>0.0017427294544713895</v>
      </c>
      <c r="D279" s="84" t="s">
        <v>4857</v>
      </c>
      <c r="E279" s="84" t="b">
        <v>0</v>
      </c>
      <c r="F279" s="84" t="b">
        <v>0</v>
      </c>
      <c r="G279" s="84" t="b">
        <v>0</v>
      </c>
    </row>
    <row r="280" spans="1:7" ht="15">
      <c r="A280" s="84" t="s">
        <v>4617</v>
      </c>
      <c r="B280" s="84">
        <v>3</v>
      </c>
      <c r="C280" s="123">
        <v>0.0017427294544713895</v>
      </c>
      <c r="D280" s="84" t="s">
        <v>4857</v>
      </c>
      <c r="E280" s="84" t="b">
        <v>0</v>
      </c>
      <c r="F280" s="84" t="b">
        <v>0</v>
      </c>
      <c r="G280" s="84" t="b">
        <v>0</v>
      </c>
    </row>
    <row r="281" spans="1:7" ht="15">
      <c r="A281" s="84" t="s">
        <v>3735</v>
      </c>
      <c r="B281" s="84">
        <v>3</v>
      </c>
      <c r="C281" s="123">
        <v>0.001907249472274891</v>
      </c>
      <c r="D281" s="84" t="s">
        <v>4857</v>
      </c>
      <c r="E281" s="84" t="b">
        <v>0</v>
      </c>
      <c r="F281" s="84" t="b">
        <v>0</v>
      </c>
      <c r="G281" s="84" t="b">
        <v>0</v>
      </c>
    </row>
    <row r="282" spans="1:7" ht="15">
      <c r="A282" s="84" t="s">
        <v>4618</v>
      </c>
      <c r="B282" s="84">
        <v>3</v>
      </c>
      <c r="C282" s="123">
        <v>0.001907249472274891</v>
      </c>
      <c r="D282" s="84" t="s">
        <v>4857</v>
      </c>
      <c r="E282" s="84" t="b">
        <v>0</v>
      </c>
      <c r="F282" s="84" t="b">
        <v>0</v>
      </c>
      <c r="G282" s="84" t="b">
        <v>0</v>
      </c>
    </row>
    <row r="283" spans="1:7" ht="15">
      <c r="A283" s="84" t="s">
        <v>4619</v>
      </c>
      <c r="B283" s="84">
        <v>3</v>
      </c>
      <c r="C283" s="123">
        <v>0.001907249472274891</v>
      </c>
      <c r="D283" s="84" t="s">
        <v>4857</v>
      </c>
      <c r="E283" s="84" t="b">
        <v>0</v>
      </c>
      <c r="F283" s="84" t="b">
        <v>0</v>
      </c>
      <c r="G283" s="84" t="b">
        <v>0</v>
      </c>
    </row>
    <row r="284" spans="1:7" ht="15">
      <c r="A284" s="84" t="s">
        <v>4620</v>
      </c>
      <c r="B284" s="84">
        <v>3</v>
      </c>
      <c r="C284" s="123">
        <v>0.0017427294544713895</v>
      </c>
      <c r="D284" s="84" t="s">
        <v>4857</v>
      </c>
      <c r="E284" s="84" t="b">
        <v>0</v>
      </c>
      <c r="F284" s="84" t="b">
        <v>0</v>
      </c>
      <c r="G284" s="84" t="b">
        <v>0</v>
      </c>
    </row>
    <row r="285" spans="1:7" ht="15">
      <c r="A285" s="84" t="s">
        <v>4621</v>
      </c>
      <c r="B285" s="84">
        <v>2</v>
      </c>
      <c r="C285" s="123">
        <v>0.0012714996481832607</v>
      </c>
      <c r="D285" s="84" t="s">
        <v>4857</v>
      </c>
      <c r="E285" s="84" t="b">
        <v>0</v>
      </c>
      <c r="F285" s="84" t="b">
        <v>0</v>
      </c>
      <c r="G285" s="84" t="b">
        <v>0</v>
      </c>
    </row>
    <row r="286" spans="1:7" ht="15">
      <c r="A286" s="84" t="s">
        <v>4622</v>
      </c>
      <c r="B286" s="84">
        <v>2</v>
      </c>
      <c r="C286" s="123">
        <v>0.0012714996481832607</v>
      </c>
      <c r="D286" s="84" t="s">
        <v>4857</v>
      </c>
      <c r="E286" s="84" t="b">
        <v>0</v>
      </c>
      <c r="F286" s="84" t="b">
        <v>0</v>
      </c>
      <c r="G286" s="84" t="b">
        <v>0</v>
      </c>
    </row>
    <row r="287" spans="1:7" ht="15">
      <c r="A287" s="84" t="s">
        <v>4623</v>
      </c>
      <c r="B287" s="84">
        <v>2</v>
      </c>
      <c r="C287" s="123">
        <v>0.0012714996481832607</v>
      </c>
      <c r="D287" s="84" t="s">
        <v>4857</v>
      </c>
      <c r="E287" s="84" t="b">
        <v>0</v>
      </c>
      <c r="F287" s="84" t="b">
        <v>0</v>
      </c>
      <c r="G287" s="84" t="b">
        <v>0</v>
      </c>
    </row>
    <row r="288" spans="1:7" ht="15">
      <c r="A288" s="84" t="s">
        <v>4624</v>
      </c>
      <c r="B288" s="84">
        <v>2</v>
      </c>
      <c r="C288" s="123">
        <v>0.0012714996481832607</v>
      </c>
      <c r="D288" s="84" t="s">
        <v>4857</v>
      </c>
      <c r="E288" s="84" t="b">
        <v>0</v>
      </c>
      <c r="F288" s="84" t="b">
        <v>0</v>
      </c>
      <c r="G288" s="84" t="b">
        <v>0</v>
      </c>
    </row>
    <row r="289" spans="1:7" ht="15">
      <c r="A289" s="84" t="s">
        <v>4625</v>
      </c>
      <c r="B289" s="84">
        <v>2</v>
      </c>
      <c r="C289" s="123">
        <v>0.0012714996481832607</v>
      </c>
      <c r="D289" s="84" t="s">
        <v>4857</v>
      </c>
      <c r="E289" s="84" t="b">
        <v>0</v>
      </c>
      <c r="F289" s="84" t="b">
        <v>0</v>
      </c>
      <c r="G289" s="84" t="b">
        <v>0</v>
      </c>
    </row>
    <row r="290" spans="1:7" ht="15">
      <c r="A290" s="84" t="s">
        <v>4626</v>
      </c>
      <c r="B290" s="84">
        <v>2</v>
      </c>
      <c r="C290" s="123">
        <v>0.0012714996481832607</v>
      </c>
      <c r="D290" s="84" t="s">
        <v>4857</v>
      </c>
      <c r="E290" s="84" t="b">
        <v>0</v>
      </c>
      <c r="F290" s="84" t="b">
        <v>0</v>
      </c>
      <c r="G290" s="84" t="b">
        <v>0</v>
      </c>
    </row>
    <row r="291" spans="1:7" ht="15">
      <c r="A291" s="84" t="s">
        <v>4627</v>
      </c>
      <c r="B291" s="84">
        <v>2</v>
      </c>
      <c r="C291" s="123">
        <v>0.0012714996481832607</v>
      </c>
      <c r="D291" s="84" t="s">
        <v>4857</v>
      </c>
      <c r="E291" s="84" t="b">
        <v>0</v>
      </c>
      <c r="F291" s="84" t="b">
        <v>0</v>
      </c>
      <c r="G291" s="84" t="b">
        <v>0</v>
      </c>
    </row>
    <row r="292" spans="1:7" ht="15">
      <c r="A292" s="84" t="s">
        <v>4628</v>
      </c>
      <c r="B292" s="84">
        <v>2</v>
      </c>
      <c r="C292" s="123">
        <v>0.0012714996481832607</v>
      </c>
      <c r="D292" s="84" t="s">
        <v>4857</v>
      </c>
      <c r="E292" s="84" t="b">
        <v>0</v>
      </c>
      <c r="F292" s="84" t="b">
        <v>0</v>
      </c>
      <c r="G292" s="84" t="b">
        <v>0</v>
      </c>
    </row>
    <row r="293" spans="1:7" ht="15">
      <c r="A293" s="84" t="s">
        <v>4629</v>
      </c>
      <c r="B293" s="84">
        <v>2</v>
      </c>
      <c r="C293" s="123">
        <v>0.0012714996481832607</v>
      </c>
      <c r="D293" s="84" t="s">
        <v>4857</v>
      </c>
      <c r="E293" s="84" t="b">
        <v>0</v>
      </c>
      <c r="F293" s="84" t="b">
        <v>0</v>
      </c>
      <c r="G293" s="84" t="b">
        <v>0</v>
      </c>
    </row>
    <row r="294" spans="1:7" ht="15">
      <c r="A294" s="84" t="s">
        <v>4630</v>
      </c>
      <c r="B294" s="84">
        <v>2</v>
      </c>
      <c r="C294" s="123">
        <v>0.0012714996481832607</v>
      </c>
      <c r="D294" s="84" t="s">
        <v>4857</v>
      </c>
      <c r="E294" s="84" t="b">
        <v>0</v>
      </c>
      <c r="F294" s="84" t="b">
        <v>0</v>
      </c>
      <c r="G294" s="84" t="b">
        <v>0</v>
      </c>
    </row>
    <row r="295" spans="1:7" ht="15">
      <c r="A295" s="84" t="s">
        <v>3886</v>
      </c>
      <c r="B295" s="84">
        <v>2</v>
      </c>
      <c r="C295" s="123">
        <v>0.0014589988669088797</v>
      </c>
      <c r="D295" s="84" t="s">
        <v>4857</v>
      </c>
      <c r="E295" s="84" t="b">
        <v>0</v>
      </c>
      <c r="F295" s="84" t="b">
        <v>0</v>
      </c>
      <c r="G295" s="84" t="b">
        <v>0</v>
      </c>
    </row>
    <row r="296" spans="1:7" ht="15">
      <c r="A296" s="84" t="s">
        <v>4631</v>
      </c>
      <c r="B296" s="84">
        <v>2</v>
      </c>
      <c r="C296" s="123">
        <v>0.0012714996481832607</v>
      </c>
      <c r="D296" s="84" t="s">
        <v>4857</v>
      </c>
      <c r="E296" s="84" t="b">
        <v>1</v>
      </c>
      <c r="F296" s="84" t="b">
        <v>0</v>
      </c>
      <c r="G296" s="84" t="b">
        <v>0</v>
      </c>
    </row>
    <row r="297" spans="1:7" ht="15">
      <c r="A297" s="84" t="s">
        <v>4632</v>
      </c>
      <c r="B297" s="84">
        <v>2</v>
      </c>
      <c r="C297" s="123">
        <v>0.0012714996481832607</v>
      </c>
      <c r="D297" s="84" t="s">
        <v>4857</v>
      </c>
      <c r="E297" s="84" t="b">
        <v>1</v>
      </c>
      <c r="F297" s="84" t="b">
        <v>0</v>
      </c>
      <c r="G297" s="84" t="b">
        <v>0</v>
      </c>
    </row>
    <row r="298" spans="1:7" ht="15">
      <c r="A298" s="84" t="s">
        <v>4633</v>
      </c>
      <c r="B298" s="84">
        <v>2</v>
      </c>
      <c r="C298" s="123">
        <v>0.0012714996481832607</v>
      </c>
      <c r="D298" s="84" t="s">
        <v>4857</v>
      </c>
      <c r="E298" s="84" t="b">
        <v>0</v>
      </c>
      <c r="F298" s="84" t="b">
        <v>0</v>
      </c>
      <c r="G298" s="84" t="b">
        <v>0</v>
      </c>
    </row>
    <row r="299" spans="1:7" ht="15">
      <c r="A299" s="84" t="s">
        <v>368</v>
      </c>
      <c r="B299" s="84">
        <v>2</v>
      </c>
      <c r="C299" s="123">
        <v>0.0012714996481832607</v>
      </c>
      <c r="D299" s="84" t="s">
        <v>4857</v>
      </c>
      <c r="E299" s="84" t="b">
        <v>0</v>
      </c>
      <c r="F299" s="84" t="b">
        <v>0</v>
      </c>
      <c r="G299" s="84" t="b">
        <v>0</v>
      </c>
    </row>
    <row r="300" spans="1:7" ht="15">
      <c r="A300" s="84" t="s">
        <v>4634</v>
      </c>
      <c r="B300" s="84">
        <v>2</v>
      </c>
      <c r="C300" s="123">
        <v>0.0012714996481832607</v>
      </c>
      <c r="D300" s="84" t="s">
        <v>4857</v>
      </c>
      <c r="E300" s="84" t="b">
        <v>0</v>
      </c>
      <c r="F300" s="84" t="b">
        <v>0</v>
      </c>
      <c r="G300" s="84" t="b">
        <v>0</v>
      </c>
    </row>
    <row r="301" spans="1:7" ht="15">
      <c r="A301" s="84" t="s">
        <v>4635</v>
      </c>
      <c r="B301" s="84">
        <v>2</v>
      </c>
      <c r="C301" s="123">
        <v>0.0014589988669088797</v>
      </c>
      <c r="D301" s="84" t="s">
        <v>4857</v>
      </c>
      <c r="E301" s="84" t="b">
        <v>0</v>
      </c>
      <c r="F301" s="84" t="b">
        <v>0</v>
      </c>
      <c r="G301" s="84" t="b">
        <v>0</v>
      </c>
    </row>
    <row r="302" spans="1:7" ht="15">
      <c r="A302" s="84" t="s">
        <v>4636</v>
      </c>
      <c r="B302" s="84">
        <v>2</v>
      </c>
      <c r="C302" s="123">
        <v>0.0012714996481832607</v>
      </c>
      <c r="D302" s="84" t="s">
        <v>4857</v>
      </c>
      <c r="E302" s="84" t="b">
        <v>0</v>
      </c>
      <c r="F302" s="84" t="b">
        <v>0</v>
      </c>
      <c r="G302" s="84" t="b">
        <v>0</v>
      </c>
    </row>
    <row r="303" spans="1:7" ht="15">
      <c r="A303" s="84" t="s">
        <v>4637</v>
      </c>
      <c r="B303" s="84">
        <v>2</v>
      </c>
      <c r="C303" s="123">
        <v>0.0012714996481832607</v>
      </c>
      <c r="D303" s="84" t="s">
        <v>4857</v>
      </c>
      <c r="E303" s="84" t="b">
        <v>0</v>
      </c>
      <c r="F303" s="84" t="b">
        <v>0</v>
      </c>
      <c r="G303" s="84" t="b">
        <v>0</v>
      </c>
    </row>
    <row r="304" spans="1:7" ht="15">
      <c r="A304" s="84" t="s">
        <v>4638</v>
      </c>
      <c r="B304" s="84">
        <v>2</v>
      </c>
      <c r="C304" s="123">
        <v>0.0012714996481832607</v>
      </c>
      <c r="D304" s="84" t="s">
        <v>4857</v>
      </c>
      <c r="E304" s="84" t="b">
        <v>0</v>
      </c>
      <c r="F304" s="84" t="b">
        <v>0</v>
      </c>
      <c r="G304" s="84" t="b">
        <v>0</v>
      </c>
    </row>
    <row r="305" spans="1:7" ht="15">
      <c r="A305" s="84" t="s">
        <v>4639</v>
      </c>
      <c r="B305" s="84">
        <v>2</v>
      </c>
      <c r="C305" s="123">
        <v>0.0012714996481832607</v>
      </c>
      <c r="D305" s="84" t="s">
        <v>4857</v>
      </c>
      <c r="E305" s="84" t="b">
        <v>0</v>
      </c>
      <c r="F305" s="84" t="b">
        <v>0</v>
      </c>
      <c r="G305" s="84" t="b">
        <v>0</v>
      </c>
    </row>
    <row r="306" spans="1:7" ht="15">
      <c r="A306" s="84" t="s">
        <v>4640</v>
      </c>
      <c r="B306" s="84">
        <v>2</v>
      </c>
      <c r="C306" s="123">
        <v>0.0012714996481832607</v>
      </c>
      <c r="D306" s="84" t="s">
        <v>4857</v>
      </c>
      <c r="E306" s="84" t="b">
        <v>0</v>
      </c>
      <c r="F306" s="84" t="b">
        <v>0</v>
      </c>
      <c r="G306" s="84" t="b">
        <v>0</v>
      </c>
    </row>
    <row r="307" spans="1:7" ht="15">
      <c r="A307" s="84" t="s">
        <v>4641</v>
      </c>
      <c r="B307" s="84">
        <v>2</v>
      </c>
      <c r="C307" s="123">
        <v>0.0014589988669088797</v>
      </c>
      <c r="D307" s="84" t="s">
        <v>4857</v>
      </c>
      <c r="E307" s="84" t="b">
        <v>0</v>
      </c>
      <c r="F307" s="84" t="b">
        <v>0</v>
      </c>
      <c r="G307" s="84" t="b">
        <v>0</v>
      </c>
    </row>
    <row r="308" spans="1:7" ht="15">
      <c r="A308" s="84" t="s">
        <v>4642</v>
      </c>
      <c r="B308" s="84">
        <v>2</v>
      </c>
      <c r="C308" s="123">
        <v>0.0012714996481832607</v>
      </c>
      <c r="D308" s="84" t="s">
        <v>4857</v>
      </c>
      <c r="E308" s="84" t="b">
        <v>0</v>
      </c>
      <c r="F308" s="84" t="b">
        <v>0</v>
      </c>
      <c r="G308" s="84" t="b">
        <v>0</v>
      </c>
    </row>
    <row r="309" spans="1:7" ht="15">
      <c r="A309" s="84" t="s">
        <v>4643</v>
      </c>
      <c r="B309" s="84">
        <v>2</v>
      </c>
      <c r="C309" s="123">
        <v>0.0014589988669088797</v>
      </c>
      <c r="D309" s="84" t="s">
        <v>4857</v>
      </c>
      <c r="E309" s="84" t="b">
        <v>0</v>
      </c>
      <c r="F309" s="84" t="b">
        <v>0</v>
      </c>
      <c r="G309" s="84" t="b">
        <v>0</v>
      </c>
    </row>
    <row r="310" spans="1:7" ht="15">
      <c r="A310" s="84" t="s">
        <v>4644</v>
      </c>
      <c r="B310" s="84">
        <v>2</v>
      </c>
      <c r="C310" s="123">
        <v>0.0012714996481832607</v>
      </c>
      <c r="D310" s="84" t="s">
        <v>4857</v>
      </c>
      <c r="E310" s="84" t="b">
        <v>0</v>
      </c>
      <c r="F310" s="84" t="b">
        <v>0</v>
      </c>
      <c r="G310" s="84" t="b">
        <v>0</v>
      </c>
    </row>
    <row r="311" spans="1:7" ht="15">
      <c r="A311" s="84" t="s">
        <v>4645</v>
      </c>
      <c r="B311" s="84">
        <v>2</v>
      </c>
      <c r="C311" s="123">
        <v>0.0012714996481832607</v>
      </c>
      <c r="D311" s="84" t="s">
        <v>4857</v>
      </c>
      <c r="E311" s="84" t="b">
        <v>0</v>
      </c>
      <c r="F311" s="84" t="b">
        <v>0</v>
      </c>
      <c r="G311" s="84" t="b">
        <v>0</v>
      </c>
    </row>
    <row r="312" spans="1:7" ht="15">
      <c r="A312" s="84" t="s">
        <v>4646</v>
      </c>
      <c r="B312" s="84">
        <v>2</v>
      </c>
      <c r="C312" s="123">
        <v>0.0012714996481832607</v>
      </c>
      <c r="D312" s="84" t="s">
        <v>4857</v>
      </c>
      <c r="E312" s="84" t="b">
        <v>0</v>
      </c>
      <c r="F312" s="84" t="b">
        <v>0</v>
      </c>
      <c r="G312" s="84" t="b">
        <v>0</v>
      </c>
    </row>
    <row r="313" spans="1:7" ht="15">
      <c r="A313" s="84" t="s">
        <v>4647</v>
      </c>
      <c r="B313" s="84">
        <v>2</v>
      </c>
      <c r="C313" s="123">
        <v>0.0012714996481832607</v>
      </c>
      <c r="D313" s="84" t="s">
        <v>4857</v>
      </c>
      <c r="E313" s="84" t="b">
        <v>0</v>
      </c>
      <c r="F313" s="84" t="b">
        <v>0</v>
      </c>
      <c r="G313" s="84" t="b">
        <v>0</v>
      </c>
    </row>
    <row r="314" spans="1:7" ht="15">
      <c r="A314" s="84" t="s">
        <v>4648</v>
      </c>
      <c r="B314" s="84">
        <v>2</v>
      </c>
      <c r="C314" s="123">
        <v>0.0012714996481832607</v>
      </c>
      <c r="D314" s="84" t="s">
        <v>4857</v>
      </c>
      <c r="E314" s="84" t="b">
        <v>0</v>
      </c>
      <c r="F314" s="84" t="b">
        <v>0</v>
      </c>
      <c r="G314" s="84" t="b">
        <v>0</v>
      </c>
    </row>
    <row r="315" spans="1:7" ht="15">
      <c r="A315" s="84" t="s">
        <v>4649</v>
      </c>
      <c r="B315" s="84">
        <v>2</v>
      </c>
      <c r="C315" s="123">
        <v>0.0012714996481832607</v>
      </c>
      <c r="D315" s="84" t="s">
        <v>4857</v>
      </c>
      <c r="E315" s="84" t="b">
        <v>0</v>
      </c>
      <c r="F315" s="84" t="b">
        <v>0</v>
      </c>
      <c r="G315" s="84" t="b">
        <v>0</v>
      </c>
    </row>
    <row r="316" spans="1:7" ht="15">
      <c r="A316" s="84" t="s">
        <v>4650</v>
      </c>
      <c r="B316" s="84">
        <v>2</v>
      </c>
      <c r="C316" s="123">
        <v>0.0012714996481832607</v>
      </c>
      <c r="D316" s="84" t="s">
        <v>4857</v>
      </c>
      <c r="E316" s="84" t="b">
        <v>0</v>
      </c>
      <c r="F316" s="84" t="b">
        <v>0</v>
      </c>
      <c r="G316" s="84" t="b">
        <v>0</v>
      </c>
    </row>
    <row r="317" spans="1:7" ht="15">
      <c r="A317" s="84" t="s">
        <v>486</v>
      </c>
      <c r="B317" s="84">
        <v>2</v>
      </c>
      <c r="C317" s="123">
        <v>0.0012714996481832607</v>
      </c>
      <c r="D317" s="84" t="s">
        <v>4857</v>
      </c>
      <c r="E317" s="84" t="b">
        <v>0</v>
      </c>
      <c r="F317" s="84" t="b">
        <v>0</v>
      </c>
      <c r="G317" s="84" t="b">
        <v>0</v>
      </c>
    </row>
    <row r="318" spans="1:7" ht="15">
      <c r="A318" s="84" t="s">
        <v>4651</v>
      </c>
      <c r="B318" s="84">
        <v>2</v>
      </c>
      <c r="C318" s="123">
        <v>0.0012714996481832607</v>
      </c>
      <c r="D318" s="84" t="s">
        <v>4857</v>
      </c>
      <c r="E318" s="84" t="b">
        <v>0</v>
      </c>
      <c r="F318" s="84" t="b">
        <v>0</v>
      </c>
      <c r="G318" s="84" t="b">
        <v>0</v>
      </c>
    </row>
    <row r="319" spans="1:7" ht="15">
      <c r="A319" s="84" t="s">
        <v>4652</v>
      </c>
      <c r="B319" s="84">
        <v>2</v>
      </c>
      <c r="C319" s="123">
        <v>0.0012714996481832607</v>
      </c>
      <c r="D319" s="84" t="s">
        <v>4857</v>
      </c>
      <c r="E319" s="84" t="b">
        <v>0</v>
      </c>
      <c r="F319" s="84" t="b">
        <v>0</v>
      </c>
      <c r="G319" s="84" t="b">
        <v>0</v>
      </c>
    </row>
    <row r="320" spans="1:7" ht="15">
      <c r="A320" s="84" t="s">
        <v>4653</v>
      </c>
      <c r="B320" s="84">
        <v>2</v>
      </c>
      <c r="C320" s="123">
        <v>0.0012714996481832607</v>
      </c>
      <c r="D320" s="84" t="s">
        <v>4857</v>
      </c>
      <c r="E320" s="84" t="b">
        <v>0</v>
      </c>
      <c r="F320" s="84" t="b">
        <v>0</v>
      </c>
      <c r="G320" s="84" t="b">
        <v>0</v>
      </c>
    </row>
    <row r="321" spans="1:7" ht="15">
      <c r="A321" s="84" t="s">
        <v>4654</v>
      </c>
      <c r="B321" s="84">
        <v>2</v>
      </c>
      <c r="C321" s="123">
        <v>0.0012714996481832607</v>
      </c>
      <c r="D321" s="84" t="s">
        <v>4857</v>
      </c>
      <c r="E321" s="84" t="b">
        <v>0</v>
      </c>
      <c r="F321" s="84" t="b">
        <v>0</v>
      </c>
      <c r="G321" s="84" t="b">
        <v>0</v>
      </c>
    </row>
    <row r="322" spans="1:7" ht="15">
      <c r="A322" s="84" t="s">
        <v>4655</v>
      </c>
      <c r="B322" s="84">
        <v>2</v>
      </c>
      <c r="C322" s="123">
        <v>0.0014589988669088797</v>
      </c>
      <c r="D322" s="84" t="s">
        <v>4857</v>
      </c>
      <c r="E322" s="84" t="b">
        <v>0</v>
      </c>
      <c r="F322" s="84" t="b">
        <v>0</v>
      </c>
      <c r="G322" s="84" t="b">
        <v>0</v>
      </c>
    </row>
    <row r="323" spans="1:7" ht="15">
      <c r="A323" s="84" t="s">
        <v>4656</v>
      </c>
      <c r="B323" s="84">
        <v>2</v>
      </c>
      <c r="C323" s="123">
        <v>0.0014589988669088797</v>
      </c>
      <c r="D323" s="84" t="s">
        <v>4857</v>
      </c>
      <c r="E323" s="84" t="b">
        <v>0</v>
      </c>
      <c r="F323" s="84" t="b">
        <v>0</v>
      </c>
      <c r="G323" s="84" t="b">
        <v>0</v>
      </c>
    </row>
    <row r="324" spans="1:7" ht="15">
      <c r="A324" s="84" t="s">
        <v>4657</v>
      </c>
      <c r="B324" s="84">
        <v>2</v>
      </c>
      <c r="C324" s="123">
        <v>0.0012714996481832607</v>
      </c>
      <c r="D324" s="84" t="s">
        <v>4857</v>
      </c>
      <c r="E324" s="84" t="b">
        <v>0</v>
      </c>
      <c r="F324" s="84" t="b">
        <v>0</v>
      </c>
      <c r="G324" s="84" t="b">
        <v>0</v>
      </c>
    </row>
    <row r="325" spans="1:7" ht="15">
      <c r="A325" s="84" t="s">
        <v>4658</v>
      </c>
      <c r="B325" s="84">
        <v>2</v>
      </c>
      <c r="C325" s="123">
        <v>0.0012714996481832607</v>
      </c>
      <c r="D325" s="84" t="s">
        <v>4857</v>
      </c>
      <c r="E325" s="84" t="b">
        <v>0</v>
      </c>
      <c r="F325" s="84" t="b">
        <v>0</v>
      </c>
      <c r="G325" s="84" t="b">
        <v>0</v>
      </c>
    </row>
    <row r="326" spans="1:7" ht="15">
      <c r="A326" s="84" t="s">
        <v>354</v>
      </c>
      <c r="B326" s="84">
        <v>2</v>
      </c>
      <c r="C326" s="123">
        <v>0.0012714996481832607</v>
      </c>
      <c r="D326" s="84" t="s">
        <v>4857</v>
      </c>
      <c r="E326" s="84" t="b">
        <v>0</v>
      </c>
      <c r="F326" s="84" t="b">
        <v>0</v>
      </c>
      <c r="G326" s="84" t="b">
        <v>0</v>
      </c>
    </row>
    <row r="327" spans="1:7" ht="15">
      <c r="A327" s="84" t="s">
        <v>3830</v>
      </c>
      <c r="B327" s="84">
        <v>2</v>
      </c>
      <c r="C327" s="123">
        <v>0.0012714996481832607</v>
      </c>
      <c r="D327" s="84" t="s">
        <v>4857</v>
      </c>
      <c r="E327" s="84" t="b">
        <v>1</v>
      </c>
      <c r="F327" s="84" t="b">
        <v>0</v>
      </c>
      <c r="G327" s="84" t="b">
        <v>0</v>
      </c>
    </row>
    <row r="328" spans="1:7" ht="15">
      <c r="A328" s="84" t="s">
        <v>3831</v>
      </c>
      <c r="B328" s="84">
        <v>2</v>
      </c>
      <c r="C328" s="123">
        <v>0.0012714996481832607</v>
      </c>
      <c r="D328" s="84" t="s">
        <v>4857</v>
      </c>
      <c r="E328" s="84" t="b">
        <v>0</v>
      </c>
      <c r="F328" s="84" t="b">
        <v>0</v>
      </c>
      <c r="G328" s="84" t="b">
        <v>0</v>
      </c>
    </row>
    <row r="329" spans="1:7" ht="15">
      <c r="A329" s="84" t="s">
        <v>3832</v>
      </c>
      <c r="B329" s="84">
        <v>2</v>
      </c>
      <c r="C329" s="123">
        <v>0.0012714996481832607</v>
      </c>
      <c r="D329" s="84" t="s">
        <v>4857</v>
      </c>
      <c r="E329" s="84" t="b">
        <v>0</v>
      </c>
      <c r="F329" s="84" t="b">
        <v>0</v>
      </c>
      <c r="G329" s="84" t="b">
        <v>0</v>
      </c>
    </row>
    <row r="330" spans="1:7" ht="15">
      <c r="A330" s="84" t="s">
        <v>3833</v>
      </c>
      <c r="B330" s="84">
        <v>2</v>
      </c>
      <c r="C330" s="123">
        <v>0.0012714996481832607</v>
      </c>
      <c r="D330" s="84" t="s">
        <v>4857</v>
      </c>
      <c r="E330" s="84" t="b">
        <v>0</v>
      </c>
      <c r="F330" s="84" t="b">
        <v>0</v>
      </c>
      <c r="G330" s="84" t="b">
        <v>0</v>
      </c>
    </row>
    <row r="331" spans="1:7" ht="15">
      <c r="A331" s="84" t="s">
        <v>3834</v>
      </c>
      <c r="B331" s="84">
        <v>2</v>
      </c>
      <c r="C331" s="123">
        <v>0.0012714996481832607</v>
      </c>
      <c r="D331" s="84" t="s">
        <v>4857</v>
      </c>
      <c r="E331" s="84" t="b">
        <v>0</v>
      </c>
      <c r="F331" s="84" t="b">
        <v>0</v>
      </c>
      <c r="G331" s="84" t="b">
        <v>0</v>
      </c>
    </row>
    <row r="332" spans="1:7" ht="15">
      <c r="A332" s="84" t="s">
        <v>814</v>
      </c>
      <c r="B332" s="84">
        <v>2</v>
      </c>
      <c r="C332" s="123">
        <v>0.0012714996481832607</v>
      </c>
      <c r="D332" s="84" t="s">
        <v>4857</v>
      </c>
      <c r="E332" s="84" t="b">
        <v>0</v>
      </c>
      <c r="F332" s="84" t="b">
        <v>0</v>
      </c>
      <c r="G332" s="84" t="b">
        <v>0</v>
      </c>
    </row>
    <row r="333" spans="1:7" ht="15">
      <c r="A333" s="84" t="s">
        <v>4659</v>
      </c>
      <c r="B333" s="84">
        <v>2</v>
      </c>
      <c r="C333" s="123">
        <v>0.0012714996481832607</v>
      </c>
      <c r="D333" s="84" t="s">
        <v>4857</v>
      </c>
      <c r="E333" s="84" t="b">
        <v>0</v>
      </c>
      <c r="F333" s="84" t="b">
        <v>0</v>
      </c>
      <c r="G333" s="84" t="b">
        <v>0</v>
      </c>
    </row>
    <row r="334" spans="1:7" ht="15">
      <c r="A334" s="84" t="s">
        <v>348</v>
      </c>
      <c r="B334" s="84">
        <v>2</v>
      </c>
      <c r="C334" s="123">
        <v>0.0012714996481832607</v>
      </c>
      <c r="D334" s="84" t="s">
        <v>4857</v>
      </c>
      <c r="E334" s="84" t="b">
        <v>0</v>
      </c>
      <c r="F334" s="84" t="b">
        <v>0</v>
      </c>
      <c r="G334" s="84" t="b">
        <v>0</v>
      </c>
    </row>
    <row r="335" spans="1:7" ht="15">
      <c r="A335" s="84" t="s">
        <v>4660</v>
      </c>
      <c r="B335" s="84">
        <v>2</v>
      </c>
      <c r="C335" s="123">
        <v>0.0012714996481832607</v>
      </c>
      <c r="D335" s="84" t="s">
        <v>4857</v>
      </c>
      <c r="E335" s="84" t="b">
        <v>0</v>
      </c>
      <c r="F335" s="84" t="b">
        <v>0</v>
      </c>
      <c r="G335" s="84" t="b">
        <v>0</v>
      </c>
    </row>
    <row r="336" spans="1:7" ht="15">
      <c r="A336" s="84" t="s">
        <v>4661</v>
      </c>
      <c r="B336" s="84">
        <v>2</v>
      </c>
      <c r="C336" s="123">
        <v>0.0012714996481832607</v>
      </c>
      <c r="D336" s="84" t="s">
        <v>4857</v>
      </c>
      <c r="E336" s="84" t="b">
        <v>1</v>
      </c>
      <c r="F336" s="84" t="b">
        <v>0</v>
      </c>
      <c r="G336" s="84" t="b">
        <v>0</v>
      </c>
    </row>
    <row r="337" spans="1:7" ht="15">
      <c r="A337" s="84" t="s">
        <v>481</v>
      </c>
      <c r="B337" s="84">
        <v>2</v>
      </c>
      <c r="C337" s="123">
        <v>0.0012714996481832607</v>
      </c>
      <c r="D337" s="84" t="s">
        <v>4857</v>
      </c>
      <c r="E337" s="84" t="b">
        <v>0</v>
      </c>
      <c r="F337" s="84" t="b">
        <v>0</v>
      </c>
      <c r="G337" s="84" t="b">
        <v>0</v>
      </c>
    </row>
    <row r="338" spans="1:7" ht="15">
      <c r="A338" s="84" t="s">
        <v>480</v>
      </c>
      <c r="B338" s="84">
        <v>2</v>
      </c>
      <c r="C338" s="123">
        <v>0.0012714996481832607</v>
      </c>
      <c r="D338" s="84" t="s">
        <v>4857</v>
      </c>
      <c r="E338" s="84" t="b">
        <v>0</v>
      </c>
      <c r="F338" s="84" t="b">
        <v>0</v>
      </c>
      <c r="G338" s="84" t="b">
        <v>0</v>
      </c>
    </row>
    <row r="339" spans="1:7" ht="15">
      <c r="A339" s="84" t="s">
        <v>4662</v>
      </c>
      <c r="B339" s="84">
        <v>2</v>
      </c>
      <c r="C339" s="123">
        <v>0.0012714996481832607</v>
      </c>
      <c r="D339" s="84" t="s">
        <v>4857</v>
      </c>
      <c r="E339" s="84" t="b">
        <v>1</v>
      </c>
      <c r="F339" s="84" t="b">
        <v>0</v>
      </c>
      <c r="G339" s="84" t="b">
        <v>0</v>
      </c>
    </row>
    <row r="340" spans="1:7" ht="15">
      <c r="A340" s="84" t="s">
        <v>4663</v>
      </c>
      <c r="B340" s="84">
        <v>2</v>
      </c>
      <c r="C340" s="123">
        <v>0.0012714996481832607</v>
      </c>
      <c r="D340" s="84" t="s">
        <v>4857</v>
      </c>
      <c r="E340" s="84" t="b">
        <v>0</v>
      </c>
      <c r="F340" s="84" t="b">
        <v>0</v>
      </c>
      <c r="G340" s="84" t="b">
        <v>0</v>
      </c>
    </row>
    <row r="341" spans="1:7" ht="15">
      <c r="A341" s="84" t="s">
        <v>4664</v>
      </c>
      <c r="B341" s="84">
        <v>2</v>
      </c>
      <c r="C341" s="123">
        <v>0.0012714996481832607</v>
      </c>
      <c r="D341" s="84" t="s">
        <v>4857</v>
      </c>
      <c r="E341" s="84" t="b">
        <v>0</v>
      </c>
      <c r="F341" s="84" t="b">
        <v>1</v>
      </c>
      <c r="G341" s="84" t="b">
        <v>0</v>
      </c>
    </row>
    <row r="342" spans="1:7" ht="15">
      <c r="A342" s="84" t="s">
        <v>4665</v>
      </c>
      <c r="B342" s="84">
        <v>2</v>
      </c>
      <c r="C342" s="123">
        <v>0.0012714996481832607</v>
      </c>
      <c r="D342" s="84" t="s">
        <v>4857</v>
      </c>
      <c r="E342" s="84" t="b">
        <v>0</v>
      </c>
      <c r="F342" s="84" t="b">
        <v>0</v>
      </c>
      <c r="G342" s="84" t="b">
        <v>0</v>
      </c>
    </row>
    <row r="343" spans="1:7" ht="15">
      <c r="A343" s="84" t="s">
        <v>4666</v>
      </c>
      <c r="B343" s="84">
        <v>2</v>
      </c>
      <c r="C343" s="123">
        <v>0.0012714996481832607</v>
      </c>
      <c r="D343" s="84" t="s">
        <v>4857</v>
      </c>
      <c r="E343" s="84" t="b">
        <v>0</v>
      </c>
      <c r="F343" s="84" t="b">
        <v>0</v>
      </c>
      <c r="G343" s="84" t="b">
        <v>0</v>
      </c>
    </row>
    <row r="344" spans="1:7" ht="15">
      <c r="A344" s="84" t="s">
        <v>4667</v>
      </c>
      <c r="B344" s="84">
        <v>2</v>
      </c>
      <c r="C344" s="123">
        <v>0.0012714996481832607</v>
      </c>
      <c r="D344" s="84" t="s">
        <v>4857</v>
      </c>
      <c r="E344" s="84" t="b">
        <v>0</v>
      </c>
      <c r="F344" s="84" t="b">
        <v>0</v>
      </c>
      <c r="G344" s="84" t="b">
        <v>0</v>
      </c>
    </row>
    <row r="345" spans="1:7" ht="15">
      <c r="A345" s="84" t="s">
        <v>4668</v>
      </c>
      <c r="B345" s="84">
        <v>2</v>
      </c>
      <c r="C345" s="123">
        <v>0.0012714996481832607</v>
      </c>
      <c r="D345" s="84" t="s">
        <v>4857</v>
      </c>
      <c r="E345" s="84" t="b">
        <v>0</v>
      </c>
      <c r="F345" s="84" t="b">
        <v>0</v>
      </c>
      <c r="G345" s="84" t="b">
        <v>0</v>
      </c>
    </row>
    <row r="346" spans="1:7" ht="15">
      <c r="A346" s="84" t="s">
        <v>4669</v>
      </c>
      <c r="B346" s="84">
        <v>2</v>
      </c>
      <c r="C346" s="123">
        <v>0.0012714996481832607</v>
      </c>
      <c r="D346" s="84" t="s">
        <v>4857</v>
      </c>
      <c r="E346" s="84" t="b">
        <v>0</v>
      </c>
      <c r="F346" s="84" t="b">
        <v>0</v>
      </c>
      <c r="G346" s="84" t="b">
        <v>0</v>
      </c>
    </row>
    <row r="347" spans="1:7" ht="15">
      <c r="A347" s="84" t="s">
        <v>4670</v>
      </c>
      <c r="B347" s="84">
        <v>2</v>
      </c>
      <c r="C347" s="123">
        <v>0.0012714996481832607</v>
      </c>
      <c r="D347" s="84" t="s">
        <v>4857</v>
      </c>
      <c r="E347" s="84" t="b">
        <v>0</v>
      </c>
      <c r="F347" s="84" t="b">
        <v>0</v>
      </c>
      <c r="G347" s="84" t="b">
        <v>0</v>
      </c>
    </row>
    <row r="348" spans="1:7" ht="15">
      <c r="A348" s="84" t="s">
        <v>4671</v>
      </c>
      <c r="B348" s="84">
        <v>2</v>
      </c>
      <c r="C348" s="123">
        <v>0.0012714996481832607</v>
      </c>
      <c r="D348" s="84" t="s">
        <v>4857</v>
      </c>
      <c r="E348" s="84" t="b">
        <v>0</v>
      </c>
      <c r="F348" s="84" t="b">
        <v>0</v>
      </c>
      <c r="G348" s="84" t="b">
        <v>0</v>
      </c>
    </row>
    <row r="349" spans="1:7" ht="15">
      <c r="A349" s="84" t="s">
        <v>4672</v>
      </c>
      <c r="B349" s="84">
        <v>2</v>
      </c>
      <c r="C349" s="123">
        <v>0.0012714996481832607</v>
      </c>
      <c r="D349" s="84" t="s">
        <v>4857</v>
      </c>
      <c r="E349" s="84" t="b">
        <v>0</v>
      </c>
      <c r="F349" s="84" t="b">
        <v>0</v>
      </c>
      <c r="G349" s="84" t="b">
        <v>0</v>
      </c>
    </row>
    <row r="350" spans="1:7" ht="15">
      <c r="A350" s="84" t="s">
        <v>4673</v>
      </c>
      <c r="B350" s="84">
        <v>2</v>
      </c>
      <c r="C350" s="123">
        <v>0.0012714996481832607</v>
      </c>
      <c r="D350" s="84" t="s">
        <v>4857</v>
      </c>
      <c r="E350" s="84" t="b">
        <v>0</v>
      </c>
      <c r="F350" s="84" t="b">
        <v>0</v>
      </c>
      <c r="G350" s="84" t="b">
        <v>0</v>
      </c>
    </row>
    <row r="351" spans="1:7" ht="15">
      <c r="A351" s="84" t="s">
        <v>4674</v>
      </c>
      <c r="B351" s="84">
        <v>2</v>
      </c>
      <c r="C351" s="123">
        <v>0.0012714996481832607</v>
      </c>
      <c r="D351" s="84" t="s">
        <v>4857</v>
      </c>
      <c r="E351" s="84" t="b">
        <v>0</v>
      </c>
      <c r="F351" s="84" t="b">
        <v>0</v>
      </c>
      <c r="G351" s="84" t="b">
        <v>0</v>
      </c>
    </row>
    <row r="352" spans="1:7" ht="15">
      <c r="A352" s="84" t="s">
        <v>4675</v>
      </c>
      <c r="B352" s="84">
        <v>2</v>
      </c>
      <c r="C352" s="123">
        <v>0.0012714996481832607</v>
      </c>
      <c r="D352" s="84" t="s">
        <v>4857</v>
      </c>
      <c r="E352" s="84" t="b">
        <v>0</v>
      </c>
      <c r="F352" s="84" t="b">
        <v>0</v>
      </c>
      <c r="G352" s="84" t="b">
        <v>0</v>
      </c>
    </row>
    <row r="353" spans="1:7" ht="15">
      <c r="A353" s="84" t="s">
        <v>4676</v>
      </c>
      <c r="B353" s="84">
        <v>2</v>
      </c>
      <c r="C353" s="123">
        <v>0.0012714996481832607</v>
      </c>
      <c r="D353" s="84" t="s">
        <v>4857</v>
      </c>
      <c r="E353" s="84" t="b">
        <v>1</v>
      </c>
      <c r="F353" s="84" t="b">
        <v>0</v>
      </c>
      <c r="G353" s="84" t="b">
        <v>0</v>
      </c>
    </row>
    <row r="354" spans="1:7" ht="15">
      <c r="A354" s="84" t="s">
        <v>4677</v>
      </c>
      <c r="B354" s="84">
        <v>2</v>
      </c>
      <c r="C354" s="123">
        <v>0.0012714996481832607</v>
      </c>
      <c r="D354" s="84" t="s">
        <v>4857</v>
      </c>
      <c r="E354" s="84" t="b">
        <v>0</v>
      </c>
      <c r="F354" s="84" t="b">
        <v>0</v>
      </c>
      <c r="G354" s="84" t="b">
        <v>0</v>
      </c>
    </row>
    <row r="355" spans="1:7" ht="15">
      <c r="A355" s="84" t="s">
        <v>804</v>
      </c>
      <c r="B355" s="84">
        <v>2</v>
      </c>
      <c r="C355" s="123">
        <v>0.0012714996481832607</v>
      </c>
      <c r="D355" s="84" t="s">
        <v>4857</v>
      </c>
      <c r="E355" s="84" t="b">
        <v>0</v>
      </c>
      <c r="F355" s="84" t="b">
        <v>0</v>
      </c>
      <c r="G355" s="84" t="b">
        <v>0</v>
      </c>
    </row>
    <row r="356" spans="1:7" ht="15">
      <c r="A356" s="84" t="s">
        <v>4678</v>
      </c>
      <c r="B356" s="84">
        <v>2</v>
      </c>
      <c r="C356" s="123">
        <v>0.0012714996481832607</v>
      </c>
      <c r="D356" s="84" t="s">
        <v>4857</v>
      </c>
      <c r="E356" s="84" t="b">
        <v>0</v>
      </c>
      <c r="F356" s="84" t="b">
        <v>0</v>
      </c>
      <c r="G356" s="84" t="b">
        <v>0</v>
      </c>
    </row>
    <row r="357" spans="1:7" ht="15">
      <c r="A357" s="84" t="s">
        <v>479</v>
      </c>
      <c r="B357" s="84">
        <v>2</v>
      </c>
      <c r="C357" s="123">
        <v>0.0012714996481832607</v>
      </c>
      <c r="D357" s="84" t="s">
        <v>4857</v>
      </c>
      <c r="E357" s="84" t="b">
        <v>0</v>
      </c>
      <c r="F357" s="84" t="b">
        <v>0</v>
      </c>
      <c r="G357" s="84" t="b">
        <v>0</v>
      </c>
    </row>
    <row r="358" spans="1:7" ht="15">
      <c r="A358" s="84" t="s">
        <v>4679</v>
      </c>
      <c r="B358" s="84">
        <v>2</v>
      </c>
      <c r="C358" s="123">
        <v>0.0012714996481832607</v>
      </c>
      <c r="D358" s="84" t="s">
        <v>4857</v>
      </c>
      <c r="E358" s="84" t="b">
        <v>0</v>
      </c>
      <c r="F358" s="84" t="b">
        <v>0</v>
      </c>
      <c r="G358" s="84" t="b">
        <v>0</v>
      </c>
    </row>
    <row r="359" spans="1:7" ht="15">
      <c r="A359" s="84" t="s">
        <v>4680</v>
      </c>
      <c r="B359" s="84">
        <v>2</v>
      </c>
      <c r="C359" s="123">
        <v>0.0012714996481832607</v>
      </c>
      <c r="D359" s="84" t="s">
        <v>4857</v>
      </c>
      <c r="E359" s="84" t="b">
        <v>0</v>
      </c>
      <c r="F359" s="84" t="b">
        <v>0</v>
      </c>
      <c r="G359" s="84" t="b">
        <v>0</v>
      </c>
    </row>
    <row r="360" spans="1:7" ht="15">
      <c r="A360" s="84" t="s">
        <v>4681</v>
      </c>
      <c r="B360" s="84">
        <v>2</v>
      </c>
      <c r="C360" s="123">
        <v>0.0012714996481832607</v>
      </c>
      <c r="D360" s="84" t="s">
        <v>4857</v>
      </c>
      <c r="E360" s="84" t="b">
        <v>0</v>
      </c>
      <c r="F360" s="84" t="b">
        <v>0</v>
      </c>
      <c r="G360" s="84" t="b">
        <v>0</v>
      </c>
    </row>
    <row r="361" spans="1:7" ht="15">
      <c r="A361" s="84" t="s">
        <v>4682</v>
      </c>
      <c r="B361" s="84">
        <v>2</v>
      </c>
      <c r="C361" s="123">
        <v>0.0012714996481832607</v>
      </c>
      <c r="D361" s="84" t="s">
        <v>4857</v>
      </c>
      <c r="E361" s="84" t="b">
        <v>0</v>
      </c>
      <c r="F361" s="84" t="b">
        <v>0</v>
      </c>
      <c r="G361" s="84" t="b">
        <v>0</v>
      </c>
    </row>
    <row r="362" spans="1:7" ht="15">
      <c r="A362" s="84" t="s">
        <v>4683</v>
      </c>
      <c r="B362" s="84">
        <v>2</v>
      </c>
      <c r="C362" s="123">
        <v>0.0012714996481832607</v>
      </c>
      <c r="D362" s="84" t="s">
        <v>4857</v>
      </c>
      <c r="E362" s="84" t="b">
        <v>0</v>
      </c>
      <c r="F362" s="84" t="b">
        <v>0</v>
      </c>
      <c r="G362" s="84" t="b">
        <v>0</v>
      </c>
    </row>
    <row r="363" spans="1:7" ht="15">
      <c r="A363" s="84" t="s">
        <v>4684</v>
      </c>
      <c r="B363" s="84">
        <v>2</v>
      </c>
      <c r="C363" s="123">
        <v>0.0012714996481832607</v>
      </c>
      <c r="D363" s="84" t="s">
        <v>4857</v>
      </c>
      <c r="E363" s="84" t="b">
        <v>0</v>
      </c>
      <c r="F363" s="84" t="b">
        <v>0</v>
      </c>
      <c r="G363" s="84" t="b">
        <v>0</v>
      </c>
    </row>
    <row r="364" spans="1:7" ht="15">
      <c r="A364" s="84" t="s">
        <v>4685</v>
      </c>
      <c r="B364" s="84">
        <v>2</v>
      </c>
      <c r="C364" s="123">
        <v>0.0012714996481832607</v>
      </c>
      <c r="D364" s="84" t="s">
        <v>4857</v>
      </c>
      <c r="E364" s="84" t="b">
        <v>0</v>
      </c>
      <c r="F364" s="84" t="b">
        <v>0</v>
      </c>
      <c r="G364" s="84" t="b">
        <v>0</v>
      </c>
    </row>
    <row r="365" spans="1:7" ht="15">
      <c r="A365" s="84" t="s">
        <v>4686</v>
      </c>
      <c r="B365" s="84">
        <v>2</v>
      </c>
      <c r="C365" s="123">
        <v>0.0012714996481832607</v>
      </c>
      <c r="D365" s="84" t="s">
        <v>4857</v>
      </c>
      <c r="E365" s="84" t="b">
        <v>0</v>
      </c>
      <c r="F365" s="84" t="b">
        <v>0</v>
      </c>
      <c r="G365" s="84" t="b">
        <v>0</v>
      </c>
    </row>
    <row r="366" spans="1:7" ht="15">
      <c r="A366" s="84" t="s">
        <v>4687</v>
      </c>
      <c r="B366" s="84">
        <v>2</v>
      </c>
      <c r="C366" s="123">
        <v>0.0012714996481832607</v>
      </c>
      <c r="D366" s="84" t="s">
        <v>4857</v>
      </c>
      <c r="E366" s="84" t="b">
        <v>0</v>
      </c>
      <c r="F366" s="84" t="b">
        <v>0</v>
      </c>
      <c r="G366" s="84" t="b">
        <v>0</v>
      </c>
    </row>
    <row r="367" spans="1:7" ht="15">
      <c r="A367" s="84" t="s">
        <v>4688</v>
      </c>
      <c r="B367" s="84">
        <v>2</v>
      </c>
      <c r="C367" s="123">
        <v>0.0012714996481832607</v>
      </c>
      <c r="D367" s="84" t="s">
        <v>4857</v>
      </c>
      <c r="E367" s="84" t="b">
        <v>0</v>
      </c>
      <c r="F367" s="84" t="b">
        <v>0</v>
      </c>
      <c r="G367" s="84" t="b">
        <v>0</v>
      </c>
    </row>
    <row r="368" spans="1:7" ht="15">
      <c r="A368" s="84" t="s">
        <v>4689</v>
      </c>
      <c r="B368" s="84">
        <v>2</v>
      </c>
      <c r="C368" s="123">
        <v>0.0012714996481832607</v>
      </c>
      <c r="D368" s="84" t="s">
        <v>4857</v>
      </c>
      <c r="E368" s="84" t="b">
        <v>0</v>
      </c>
      <c r="F368" s="84" t="b">
        <v>0</v>
      </c>
      <c r="G368" s="84" t="b">
        <v>0</v>
      </c>
    </row>
    <row r="369" spans="1:7" ht="15">
      <c r="A369" s="84" t="s">
        <v>4690</v>
      </c>
      <c r="B369" s="84">
        <v>2</v>
      </c>
      <c r="C369" s="123">
        <v>0.0012714996481832607</v>
      </c>
      <c r="D369" s="84" t="s">
        <v>4857</v>
      </c>
      <c r="E369" s="84" t="b">
        <v>0</v>
      </c>
      <c r="F369" s="84" t="b">
        <v>0</v>
      </c>
      <c r="G369" s="84" t="b">
        <v>0</v>
      </c>
    </row>
    <row r="370" spans="1:7" ht="15">
      <c r="A370" s="84" t="s">
        <v>4691</v>
      </c>
      <c r="B370" s="84">
        <v>2</v>
      </c>
      <c r="C370" s="123">
        <v>0.0012714996481832607</v>
      </c>
      <c r="D370" s="84" t="s">
        <v>4857</v>
      </c>
      <c r="E370" s="84" t="b">
        <v>0</v>
      </c>
      <c r="F370" s="84" t="b">
        <v>0</v>
      </c>
      <c r="G370" s="84" t="b">
        <v>0</v>
      </c>
    </row>
    <row r="371" spans="1:7" ht="15">
      <c r="A371" s="84" t="s">
        <v>4692</v>
      </c>
      <c r="B371" s="84">
        <v>2</v>
      </c>
      <c r="C371" s="123">
        <v>0.0012714996481832607</v>
      </c>
      <c r="D371" s="84" t="s">
        <v>4857</v>
      </c>
      <c r="E371" s="84" t="b">
        <v>0</v>
      </c>
      <c r="F371" s="84" t="b">
        <v>0</v>
      </c>
      <c r="G371" s="84" t="b">
        <v>0</v>
      </c>
    </row>
    <row r="372" spans="1:7" ht="15">
      <c r="A372" s="84" t="s">
        <v>4693</v>
      </c>
      <c r="B372" s="84">
        <v>2</v>
      </c>
      <c r="C372" s="123">
        <v>0.0012714996481832607</v>
      </c>
      <c r="D372" s="84" t="s">
        <v>4857</v>
      </c>
      <c r="E372" s="84" t="b">
        <v>0</v>
      </c>
      <c r="F372" s="84" t="b">
        <v>0</v>
      </c>
      <c r="G372" s="84" t="b">
        <v>0</v>
      </c>
    </row>
    <row r="373" spans="1:7" ht="15">
      <c r="A373" s="84" t="s">
        <v>4694</v>
      </c>
      <c r="B373" s="84">
        <v>2</v>
      </c>
      <c r="C373" s="123">
        <v>0.0012714996481832607</v>
      </c>
      <c r="D373" s="84" t="s">
        <v>4857</v>
      </c>
      <c r="E373" s="84" t="b">
        <v>0</v>
      </c>
      <c r="F373" s="84" t="b">
        <v>0</v>
      </c>
      <c r="G373" s="84" t="b">
        <v>0</v>
      </c>
    </row>
    <row r="374" spans="1:7" ht="15">
      <c r="A374" s="84" t="s">
        <v>4695</v>
      </c>
      <c r="B374" s="84">
        <v>2</v>
      </c>
      <c r="C374" s="123">
        <v>0.0012714996481832607</v>
      </c>
      <c r="D374" s="84" t="s">
        <v>4857</v>
      </c>
      <c r="E374" s="84" t="b">
        <v>0</v>
      </c>
      <c r="F374" s="84" t="b">
        <v>0</v>
      </c>
      <c r="G374" s="84" t="b">
        <v>0</v>
      </c>
    </row>
    <row r="375" spans="1:7" ht="15">
      <c r="A375" s="84" t="s">
        <v>4696</v>
      </c>
      <c r="B375" s="84">
        <v>2</v>
      </c>
      <c r="C375" s="123">
        <v>0.0012714996481832607</v>
      </c>
      <c r="D375" s="84" t="s">
        <v>4857</v>
      </c>
      <c r="E375" s="84" t="b">
        <v>0</v>
      </c>
      <c r="F375" s="84" t="b">
        <v>0</v>
      </c>
      <c r="G375" s="84" t="b">
        <v>0</v>
      </c>
    </row>
    <row r="376" spans="1:7" ht="15">
      <c r="A376" s="84" t="s">
        <v>4697</v>
      </c>
      <c r="B376" s="84">
        <v>2</v>
      </c>
      <c r="C376" s="123">
        <v>0.0012714996481832607</v>
      </c>
      <c r="D376" s="84" t="s">
        <v>4857</v>
      </c>
      <c r="E376" s="84" t="b">
        <v>1</v>
      </c>
      <c r="F376" s="84" t="b">
        <v>0</v>
      </c>
      <c r="G376" s="84" t="b">
        <v>0</v>
      </c>
    </row>
    <row r="377" spans="1:7" ht="15">
      <c r="A377" s="84" t="s">
        <v>477</v>
      </c>
      <c r="B377" s="84">
        <v>2</v>
      </c>
      <c r="C377" s="123">
        <v>0.0012714996481832607</v>
      </c>
      <c r="D377" s="84" t="s">
        <v>4857</v>
      </c>
      <c r="E377" s="84" t="b">
        <v>0</v>
      </c>
      <c r="F377" s="84" t="b">
        <v>0</v>
      </c>
      <c r="G377" s="84" t="b">
        <v>0</v>
      </c>
    </row>
    <row r="378" spans="1:7" ht="15">
      <c r="A378" s="84" t="s">
        <v>476</v>
      </c>
      <c r="B378" s="84">
        <v>2</v>
      </c>
      <c r="C378" s="123">
        <v>0.0012714996481832607</v>
      </c>
      <c r="D378" s="84" t="s">
        <v>4857</v>
      </c>
      <c r="E378" s="84" t="b">
        <v>0</v>
      </c>
      <c r="F378" s="84" t="b">
        <v>0</v>
      </c>
      <c r="G378" s="84" t="b">
        <v>0</v>
      </c>
    </row>
    <row r="379" spans="1:7" ht="15">
      <c r="A379" s="84" t="s">
        <v>475</v>
      </c>
      <c r="B379" s="84">
        <v>2</v>
      </c>
      <c r="C379" s="123">
        <v>0.0012714996481832607</v>
      </c>
      <c r="D379" s="84" t="s">
        <v>4857</v>
      </c>
      <c r="E379" s="84" t="b">
        <v>0</v>
      </c>
      <c r="F379" s="84" t="b">
        <v>0</v>
      </c>
      <c r="G379" s="84" t="b">
        <v>0</v>
      </c>
    </row>
    <row r="380" spans="1:7" ht="15">
      <c r="A380" s="84" t="s">
        <v>474</v>
      </c>
      <c r="B380" s="84">
        <v>2</v>
      </c>
      <c r="C380" s="123">
        <v>0.0012714996481832607</v>
      </c>
      <c r="D380" s="84" t="s">
        <v>4857</v>
      </c>
      <c r="E380" s="84" t="b">
        <v>0</v>
      </c>
      <c r="F380" s="84" t="b">
        <v>0</v>
      </c>
      <c r="G380" s="84" t="b">
        <v>0</v>
      </c>
    </row>
    <row r="381" spans="1:7" ht="15">
      <c r="A381" s="84" t="s">
        <v>473</v>
      </c>
      <c r="B381" s="84">
        <v>2</v>
      </c>
      <c r="C381" s="123">
        <v>0.0012714996481832607</v>
      </c>
      <c r="D381" s="84" t="s">
        <v>4857</v>
      </c>
      <c r="E381" s="84" t="b">
        <v>0</v>
      </c>
      <c r="F381" s="84" t="b">
        <v>0</v>
      </c>
      <c r="G381" s="84" t="b">
        <v>0</v>
      </c>
    </row>
    <row r="382" spans="1:7" ht="15">
      <c r="A382" s="84" t="s">
        <v>472</v>
      </c>
      <c r="B382" s="84">
        <v>2</v>
      </c>
      <c r="C382" s="123">
        <v>0.0012714996481832607</v>
      </c>
      <c r="D382" s="84" t="s">
        <v>4857</v>
      </c>
      <c r="E382" s="84" t="b">
        <v>0</v>
      </c>
      <c r="F382" s="84" t="b">
        <v>0</v>
      </c>
      <c r="G382" s="84" t="b">
        <v>0</v>
      </c>
    </row>
    <row r="383" spans="1:7" ht="15">
      <c r="A383" s="84" t="s">
        <v>471</v>
      </c>
      <c r="B383" s="84">
        <v>2</v>
      </c>
      <c r="C383" s="123">
        <v>0.0012714996481832607</v>
      </c>
      <c r="D383" s="84" t="s">
        <v>4857</v>
      </c>
      <c r="E383" s="84" t="b">
        <v>0</v>
      </c>
      <c r="F383" s="84" t="b">
        <v>0</v>
      </c>
      <c r="G383" s="84" t="b">
        <v>0</v>
      </c>
    </row>
    <row r="384" spans="1:7" ht="15">
      <c r="A384" s="84" t="s">
        <v>4698</v>
      </c>
      <c r="B384" s="84">
        <v>2</v>
      </c>
      <c r="C384" s="123">
        <v>0.0014589988669088797</v>
      </c>
      <c r="D384" s="84" t="s">
        <v>4857</v>
      </c>
      <c r="E384" s="84" t="b">
        <v>0</v>
      </c>
      <c r="F384" s="84" t="b">
        <v>1</v>
      </c>
      <c r="G384" s="84" t="b">
        <v>1</v>
      </c>
    </row>
    <row r="385" spans="1:7" ht="15">
      <c r="A385" s="84" t="s">
        <v>4699</v>
      </c>
      <c r="B385" s="84">
        <v>2</v>
      </c>
      <c r="C385" s="123">
        <v>0.0012714996481832607</v>
      </c>
      <c r="D385" s="84" t="s">
        <v>4857</v>
      </c>
      <c r="E385" s="84" t="b">
        <v>0</v>
      </c>
      <c r="F385" s="84" t="b">
        <v>0</v>
      </c>
      <c r="G385" s="84" t="b">
        <v>0</v>
      </c>
    </row>
    <row r="386" spans="1:7" ht="15">
      <c r="A386" s="84" t="s">
        <v>4700</v>
      </c>
      <c r="B386" s="84">
        <v>2</v>
      </c>
      <c r="C386" s="123">
        <v>0.0012714996481832607</v>
      </c>
      <c r="D386" s="84" t="s">
        <v>4857</v>
      </c>
      <c r="E386" s="84" t="b">
        <v>0</v>
      </c>
      <c r="F386" s="84" t="b">
        <v>1</v>
      </c>
      <c r="G386" s="84" t="b">
        <v>0</v>
      </c>
    </row>
    <row r="387" spans="1:7" ht="15">
      <c r="A387" s="84" t="s">
        <v>449</v>
      </c>
      <c r="B387" s="84">
        <v>2</v>
      </c>
      <c r="C387" s="123">
        <v>0.0012714996481832607</v>
      </c>
      <c r="D387" s="84" t="s">
        <v>4857</v>
      </c>
      <c r="E387" s="84" t="b">
        <v>0</v>
      </c>
      <c r="F387" s="84" t="b">
        <v>0</v>
      </c>
      <c r="G387" s="84" t="b">
        <v>0</v>
      </c>
    </row>
    <row r="388" spans="1:7" ht="15">
      <c r="A388" s="84" t="s">
        <v>448</v>
      </c>
      <c r="B388" s="84">
        <v>2</v>
      </c>
      <c r="C388" s="123">
        <v>0.0012714996481832607</v>
      </c>
      <c r="D388" s="84" t="s">
        <v>4857</v>
      </c>
      <c r="E388" s="84" t="b">
        <v>0</v>
      </c>
      <c r="F388" s="84" t="b">
        <v>0</v>
      </c>
      <c r="G388" s="84" t="b">
        <v>0</v>
      </c>
    </row>
    <row r="389" spans="1:7" ht="15">
      <c r="A389" s="84" t="s">
        <v>447</v>
      </c>
      <c r="B389" s="84">
        <v>2</v>
      </c>
      <c r="C389" s="123">
        <v>0.0012714996481832607</v>
      </c>
      <c r="D389" s="84" t="s">
        <v>4857</v>
      </c>
      <c r="E389" s="84" t="b">
        <v>0</v>
      </c>
      <c r="F389" s="84" t="b">
        <v>0</v>
      </c>
      <c r="G389" s="84" t="b">
        <v>0</v>
      </c>
    </row>
    <row r="390" spans="1:7" ht="15">
      <c r="A390" s="84" t="s">
        <v>315</v>
      </c>
      <c r="B390" s="84">
        <v>2</v>
      </c>
      <c r="C390" s="123">
        <v>0.0012714996481832607</v>
      </c>
      <c r="D390" s="84" t="s">
        <v>4857</v>
      </c>
      <c r="E390" s="84" t="b">
        <v>0</v>
      </c>
      <c r="F390" s="84" t="b">
        <v>0</v>
      </c>
      <c r="G390" s="84" t="b">
        <v>0</v>
      </c>
    </row>
    <row r="391" spans="1:7" ht="15">
      <c r="A391" s="84" t="s">
        <v>4701</v>
      </c>
      <c r="B391" s="84">
        <v>2</v>
      </c>
      <c r="C391" s="123">
        <v>0.0012714996481832607</v>
      </c>
      <c r="D391" s="84" t="s">
        <v>4857</v>
      </c>
      <c r="E391" s="84" t="b">
        <v>1</v>
      </c>
      <c r="F391" s="84" t="b">
        <v>0</v>
      </c>
      <c r="G391" s="84" t="b">
        <v>0</v>
      </c>
    </row>
    <row r="392" spans="1:7" ht="15">
      <c r="A392" s="84" t="s">
        <v>3730</v>
      </c>
      <c r="B392" s="84">
        <v>2</v>
      </c>
      <c r="C392" s="123">
        <v>0.0012714996481832607</v>
      </c>
      <c r="D392" s="84" t="s">
        <v>4857</v>
      </c>
      <c r="E392" s="84" t="b">
        <v>0</v>
      </c>
      <c r="F392" s="84" t="b">
        <v>0</v>
      </c>
      <c r="G392" s="84" t="b">
        <v>0</v>
      </c>
    </row>
    <row r="393" spans="1:7" ht="15">
      <c r="A393" s="84" t="s">
        <v>4702</v>
      </c>
      <c r="B393" s="84">
        <v>2</v>
      </c>
      <c r="C393" s="123">
        <v>0.0012714996481832607</v>
      </c>
      <c r="D393" s="84" t="s">
        <v>4857</v>
      </c>
      <c r="E393" s="84" t="b">
        <v>1</v>
      </c>
      <c r="F393" s="84" t="b">
        <v>0</v>
      </c>
      <c r="G393" s="84" t="b">
        <v>0</v>
      </c>
    </row>
    <row r="394" spans="1:7" ht="15">
      <c r="A394" s="84" t="s">
        <v>4703</v>
      </c>
      <c r="B394" s="84">
        <v>2</v>
      </c>
      <c r="C394" s="123">
        <v>0.0012714996481832607</v>
      </c>
      <c r="D394" s="84" t="s">
        <v>4857</v>
      </c>
      <c r="E394" s="84" t="b">
        <v>0</v>
      </c>
      <c r="F394" s="84" t="b">
        <v>0</v>
      </c>
      <c r="G394" s="84" t="b">
        <v>0</v>
      </c>
    </row>
    <row r="395" spans="1:7" ht="15">
      <c r="A395" s="84" t="s">
        <v>4704</v>
      </c>
      <c r="B395" s="84">
        <v>2</v>
      </c>
      <c r="C395" s="123">
        <v>0.0012714996481832607</v>
      </c>
      <c r="D395" s="84" t="s">
        <v>4857</v>
      </c>
      <c r="E395" s="84" t="b">
        <v>0</v>
      </c>
      <c r="F395" s="84" t="b">
        <v>0</v>
      </c>
      <c r="G395" s="84" t="b">
        <v>0</v>
      </c>
    </row>
    <row r="396" spans="1:7" ht="15">
      <c r="A396" s="84" t="s">
        <v>4705</v>
      </c>
      <c r="B396" s="84">
        <v>2</v>
      </c>
      <c r="C396" s="123">
        <v>0.0014589988669088797</v>
      </c>
      <c r="D396" s="84" t="s">
        <v>4857</v>
      </c>
      <c r="E396" s="84" t="b">
        <v>0</v>
      </c>
      <c r="F396" s="84" t="b">
        <v>0</v>
      </c>
      <c r="G396" s="84" t="b">
        <v>0</v>
      </c>
    </row>
    <row r="397" spans="1:7" ht="15">
      <c r="A397" s="84" t="s">
        <v>4706</v>
      </c>
      <c r="B397" s="84">
        <v>2</v>
      </c>
      <c r="C397" s="123">
        <v>0.0012714996481832607</v>
      </c>
      <c r="D397" s="84" t="s">
        <v>4857</v>
      </c>
      <c r="E397" s="84" t="b">
        <v>0</v>
      </c>
      <c r="F397" s="84" t="b">
        <v>0</v>
      </c>
      <c r="G397" s="84" t="b">
        <v>0</v>
      </c>
    </row>
    <row r="398" spans="1:7" ht="15">
      <c r="A398" s="84" t="s">
        <v>3727</v>
      </c>
      <c r="B398" s="84">
        <v>2</v>
      </c>
      <c r="C398" s="123">
        <v>0.0012714996481832607</v>
      </c>
      <c r="D398" s="84" t="s">
        <v>4857</v>
      </c>
      <c r="E398" s="84" t="b">
        <v>0</v>
      </c>
      <c r="F398" s="84" t="b">
        <v>0</v>
      </c>
      <c r="G398" s="84" t="b">
        <v>0</v>
      </c>
    </row>
    <row r="399" spans="1:7" ht="15">
      <c r="A399" s="84" t="s">
        <v>3728</v>
      </c>
      <c r="B399" s="84">
        <v>2</v>
      </c>
      <c r="C399" s="123">
        <v>0.0012714996481832607</v>
      </c>
      <c r="D399" s="84" t="s">
        <v>4857</v>
      </c>
      <c r="E399" s="84" t="b">
        <v>0</v>
      </c>
      <c r="F399" s="84" t="b">
        <v>0</v>
      </c>
      <c r="G399" s="84" t="b">
        <v>0</v>
      </c>
    </row>
    <row r="400" spans="1:7" ht="15">
      <c r="A400" s="84" t="s">
        <v>4707</v>
      </c>
      <c r="B400" s="84">
        <v>2</v>
      </c>
      <c r="C400" s="123">
        <v>0.0012714996481832607</v>
      </c>
      <c r="D400" s="84" t="s">
        <v>4857</v>
      </c>
      <c r="E400" s="84" t="b">
        <v>0</v>
      </c>
      <c r="F400" s="84" t="b">
        <v>0</v>
      </c>
      <c r="G400" s="84" t="b">
        <v>0</v>
      </c>
    </row>
    <row r="401" spans="1:7" ht="15">
      <c r="A401" s="84" t="s">
        <v>429</v>
      </c>
      <c r="B401" s="84">
        <v>2</v>
      </c>
      <c r="C401" s="123">
        <v>0.0012714996481832607</v>
      </c>
      <c r="D401" s="84" t="s">
        <v>4857</v>
      </c>
      <c r="E401" s="84" t="b">
        <v>0</v>
      </c>
      <c r="F401" s="84" t="b">
        <v>0</v>
      </c>
      <c r="G401" s="84" t="b">
        <v>0</v>
      </c>
    </row>
    <row r="402" spans="1:7" ht="15">
      <c r="A402" s="84" t="s">
        <v>4708</v>
      </c>
      <c r="B402" s="84">
        <v>2</v>
      </c>
      <c r="C402" s="123">
        <v>0.0012714996481832607</v>
      </c>
      <c r="D402" s="84" t="s">
        <v>4857</v>
      </c>
      <c r="E402" s="84" t="b">
        <v>0</v>
      </c>
      <c r="F402" s="84" t="b">
        <v>0</v>
      </c>
      <c r="G402" s="84" t="b">
        <v>0</v>
      </c>
    </row>
    <row r="403" spans="1:7" ht="15">
      <c r="A403" s="84" t="s">
        <v>4709</v>
      </c>
      <c r="B403" s="84">
        <v>2</v>
      </c>
      <c r="C403" s="123">
        <v>0.0012714996481832607</v>
      </c>
      <c r="D403" s="84" t="s">
        <v>4857</v>
      </c>
      <c r="E403" s="84" t="b">
        <v>0</v>
      </c>
      <c r="F403" s="84" t="b">
        <v>0</v>
      </c>
      <c r="G403" s="84" t="b">
        <v>0</v>
      </c>
    </row>
    <row r="404" spans="1:7" ht="15">
      <c r="A404" s="84" t="s">
        <v>4710</v>
      </c>
      <c r="B404" s="84">
        <v>2</v>
      </c>
      <c r="C404" s="123">
        <v>0.0012714996481832607</v>
      </c>
      <c r="D404" s="84" t="s">
        <v>4857</v>
      </c>
      <c r="E404" s="84" t="b">
        <v>0</v>
      </c>
      <c r="F404" s="84" t="b">
        <v>0</v>
      </c>
      <c r="G404" s="84" t="b">
        <v>0</v>
      </c>
    </row>
    <row r="405" spans="1:7" ht="15">
      <c r="A405" s="84" t="s">
        <v>4711</v>
      </c>
      <c r="B405" s="84">
        <v>2</v>
      </c>
      <c r="C405" s="123">
        <v>0.0012714996481832607</v>
      </c>
      <c r="D405" s="84" t="s">
        <v>4857</v>
      </c>
      <c r="E405" s="84" t="b">
        <v>0</v>
      </c>
      <c r="F405" s="84" t="b">
        <v>0</v>
      </c>
      <c r="G405" s="84" t="b">
        <v>0</v>
      </c>
    </row>
    <row r="406" spans="1:7" ht="15">
      <c r="A406" s="84" t="s">
        <v>4712</v>
      </c>
      <c r="B406" s="84">
        <v>2</v>
      </c>
      <c r="C406" s="123">
        <v>0.0012714996481832607</v>
      </c>
      <c r="D406" s="84" t="s">
        <v>4857</v>
      </c>
      <c r="E406" s="84" t="b">
        <v>0</v>
      </c>
      <c r="F406" s="84" t="b">
        <v>0</v>
      </c>
      <c r="G406" s="84" t="b">
        <v>0</v>
      </c>
    </row>
    <row r="407" spans="1:7" ht="15">
      <c r="A407" s="84" t="s">
        <v>4713</v>
      </c>
      <c r="B407" s="84">
        <v>2</v>
      </c>
      <c r="C407" s="123">
        <v>0.0012714996481832607</v>
      </c>
      <c r="D407" s="84" t="s">
        <v>4857</v>
      </c>
      <c r="E407" s="84" t="b">
        <v>0</v>
      </c>
      <c r="F407" s="84" t="b">
        <v>0</v>
      </c>
      <c r="G407" s="84" t="b">
        <v>0</v>
      </c>
    </row>
    <row r="408" spans="1:7" ht="15">
      <c r="A408" s="84" t="s">
        <v>4714</v>
      </c>
      <c r="B408" s="84">
        <v>2</v>
      </c>
      <c r="C408" s="123">
        <v>0.0012714996481832607</v>
      </c>
      <c r="D408" s="84" t="s">
        <v>4857</v>
      </c>
      <c r="E408" s="84" t="b">
        <v>0</v>
      </c>
      <c r="F408" s="84" t="b">
        <v>1</v>
      </c>
      <c r="G408" s="84" t="b">
        <v>0</v>
      </c>
    </row>
    <row r="409" spans="1:7" ht="15">
      <c r="A409" s="84" t="s">
        <v>4715</v>
      </c>
      <c r="B409" s="84">
        <v>2</v>
      </c>
      <c r="C409" s="123">
        <v>0.0012714996481832607</v>
      </c>
      <c r="D409" s="84" t="s">
        <v>4857</v>
      </c>
      <c r="E409" s="84" t="b">
        <v>0</v>
      </c>
      <c r="F409" s="84" t="b">
        <v>0</v>
      </c>
      <c r="G409" s="84" t="b">
        <v>0</v>
      </c>
    </row>
    <row r="410" spans="1:7" ht="15">
      <c r="A410" s="84" t="s">
        <v>4716</v>
      </c>
      <c r="B410" s="84">
        <v>2</v>
      </c>
      <c r="C410" s="123">
        <v>0.0012714996481832607</v>
      </c>
      <c r="D410" s="84" t="s">
        <v>4857</v>
      </c>
      <c r="E410" s="84" t="b">
        <v>1</v>
      </c>
      <c r="F410" s="84" t="b">
        <v>0</v>
      </c>
      <c r="G410" s="84" t="b">
        <v>0</v>
      </c>
    </row>
    <row r="411" spans="1:7" ht="15">
      <c r="A411" s="84" t="s">
        <v>4717</v>
      </c>
      <c r="B411" s="84">
        <v>2</v>
      </c>
      <c r="C411" s="123">
        <v>0.0012714996481832607</v>
      </c>
      <c r="D411" s="84" t="s">
        <v>4857</v>
      </c>
      <c r="E411" s="84" t="b">
        <v>0</v>
      </c>
      <c r="F411" s="84" t="b">
        <v>0</v>
      </c>
      <c r="G411" s="84" t="b">
        <v>0</v>
      </c>
    </row>
    <row r="412" spans="1:7" ht="15">
      <c r="A412" s="84" t="s">
        <v>4718</v>
      </c>
      <c r="B412" s="84">
        <v>2</v>
      </c>
      <c r="C412" s="123">
        <v>0.0012714996481832607</v>
      </c>
      <c r="D412" s="84" t="s">
        <v>4857</v>
      </c>
      <c r="E412" s="84" t="b">
        <v>0</v>
      </c>
      <c r="F412" s="84" t="b">
        <v>0</v>
      </c>
      <c r="G412" s="84" t="b">
        <v>0</v>
      </c>
    </row>
    <row r="413" spans="1:7" ht="15">
      <c r="A413" s="84" t="s">
        <v>4719</v>
      </c>
      <c r="B413" s="84">
        <v>2</v>
      </c>
      <c r="C413" s="123">
        <v>0.0012714996481832607</v>
      </c>
      <c r="D413" s="84" t="s">
        <v>4857</v>
      </c>
      <c r="E413" s="84" t="b">
        <v>0</v>
      </c>
      <c r="F413" s="84" t="b">
        <v>0</v>
      </c>
      <c r="G413" s="84" t="b">
        <v>0</v>
      </c>
    </row>
    <row r="414" spans="1:7" ht="15">
      <c r="A414" s="84" t="s">
        <v>4720</v>
      </c>
      <c r="B414" s="84">
        <v>2</v>
      </c>
      <c r="C414" s="123">
        <v>0.0012714996481832607</v>
      </c>
      <c r="D414" s="84" t="s">
        <v>4857</v>
      </c>
      <c r="E414" s="84" t="b">
        <v>0</v>
      </c>
      <c r="F414" s="84" t="b">
        <v>0</v>
      </c>
      <c r="G414" s="84" t="b">
        <v>0</v>
      </c>
    </row>
    <row r="415" spans="1:7" ht="15">
      <c r="A415" s="84" t="s">
        <v>4721</v>
      </c>
      <c r="B415" s="84">
        <v>2</v>
      </c>
      <c r="C415" s="123">
        <v>0.0012714996481832607</v>
      </c>
      <c r="D415" s="84" t="s">
        <v>4857</v>
      </c>
      <c r="E415" s="84" t="b">
        <v>0</v>
      </c>
      <c r="F415" s="84" t="b">
        <v>0</v>
      </c>
      <c r="G415" s="84" t="b">
        <v>0</v>
      </c>
    </row>
    <row r="416" spans="1:7" ht="15">
      <c r="A416" s="84" t="s">
        <v>4722</v>
      </c>
      <c r="B416" s="84">
        <v>2</v>
      </c>
      <c r="C416" s="123">
        <v>0.0012714996481832607</v>
      </c>
      <c r="D416" s="84" t="s">
        <v>4857</v>
      </c>
      <c r="E416" s="84" t="b">
        <v>0</v>
      </c>
      <c r="F416" s="84" t="b">
        <v>0</v>
      </c>
      <c r="G416" s="84" t="b">
        <v>0</v>
      </c>
    </row>
    <row r="417" spans="1:7" ht="15">
      <c r="A417" s="84" t="s">
        <v>4723</v>
      </c>
      <c r="B417" s="84">
        <v>2</v>
      </c>
      <c r="C417" s="123">
        <v>0.0012714996481832607</v>
      </c>
      <c r="D417" s="84" t="s">
        <v>4857</v>
      </c>
      <c r="E417" s="84" t="b">
        <v>0</v>
      </c>
      <c r="F417" s="84" t="b">
        <v>0</v>
      </c>
      <c r="G417" s="84" t="b">
        <v>0</v>
      </c>
    </row>
    <row r="418" spans="1:7" ht="15">
      <c r="A418" s="84" t="s">
        <v>4724</v>
      </c>
      <c r="B418" s="84">
        <v>2</v>
      </c>
      <c r="C418" s="123">
        <v>0.0012714996481832607</v>
      </c>
      <c r="D418" s="84" t="s">
        <v>4857</v>
      </c>
      <c r="E418" s="84" t="b">
        <v>0</v>
      </c>
      <c r="F418" s="84" t="b">
        <v>0</v>
      </c>
      <c r="G418" s="84" t="b">
        <v>0</v>
      </c>
    </row>
    <row r="419" spans="1:7" ht="15">
      <c r="A419" s="84" t="s">
        <v>4725</v>
      </c>
      <c r="B419" s="84">
        <v>2</v>
      </c>
      <c r="C419" s="123">
        <v>0.0012714996481832607</v>
      </c>
      <c r="D419" s="84" t="s">
        <v>4857</v>
      </c>
      <c r="E419" s="84" t="b">
        <v>0</v>
      </c>
      <c r="F419" s="84" t="b">
        <v>0</v>
      </c>
      <c r="G419" s="84" t="b">
        <v>0</v>
      </c>
    </row>
    <row r="420" spans="1:7" ht="15">
      <c r="A420" s="84" t="s">
        <v>4726</v>
      </c>
      <c r="B420" s="84">
        <v>2</v>
      </c>
      <c r="C420" s="123">
        <v>0.0012714996481832607</v>
      </c>
      <c r="D420" s="84" t="s">
        <v>4857</v>
      </c>
      <c r="E420" s="84" t="b">
        <v>0</v>
      </c>
      <c r="F420" s="84" t="b">
        <v>0</v>
      </c>
      <c r="G420" s="84" t="b">
        <v>0</v>
      </c>
    </row>
    <row r="421" spans="1:7" ht="15">
      <c r="A421" s="84" t="s">
        <v>4727</v>
      </c>
      <c r="B421" s="84">
        <v>2</v>
      </c>
      <c r="C421" s="123">
        <v>0.0012714996481832607</v>
      </c>
      <c r="D421" s="84" t="s">
        <v>4857</v>
      </c>
      <c r="E421" s="84" t="b">
        <v>0</v>
      </c>
      <c r="F421" s="84" t="b">
        <v>0</v>
      </c>
      <c r="G421" s="84" t="b">
        <v>0</v>
      </c>
    </row>
    <row r="422" spans="1:7" ht="15">
      <c r="A422" s="84" t="s">
        <v>4728</v>
      </c>
      <c r="B422" s="84">
        <v>2</v>
      </c>
      <c r="C422" s="123">
        <v>0.0012714996481832607</v>
      </c>
      <c r="D422" s="84" t="s">
        <v>4857</v>
      </c>
      <c r="E422" s="84" t="b">
        <v>0</v>
      </c>
      <c r="F422" s="84" t="b">
        <v>0</v>
      </c>
      <c r="G422" s="84" t="b">
        <v>0</v>
      </c>
    </row>
    <row r="423" spans="1:7" ht="15">
      <c r="A423" s="84" t="s">
        <v>4729</v>
      </c>
      <c r="B423" s="84">
        <v>2</v>
      </c>
      <c r="C423" s="123">
        <v>0.0012714996481832607</v>
      </c>
      <c r="D423" s="84" t="s">
        <v>4857</v>
      </c>
      <c r="E423" s="84" t="b">
        <v>0</v>
      </c>
      <c r="F423" s="84" t="b">
        <v>0</v>
      </c>
      <c r="G423" s="84" t="b">
        <v>0</v>
      </c>
    </row>
    <row r="424" spans="1:7" ht="15">
      <c r="A424" s="84" t="s">
        <v>4730</v>
      </c>
      <c r="B424" s="84">
        <v>2</v>
      </c>
      <c r="C424" s="123">
        <v>0.0012714996481832607</v>
      </c>
      <c r="D424" s="84" t="s">
        <v>4857</v>
      </c>
      <c r="E424" s="84" t="b">
        <v>1</v>
      </c>
      <c r="F424" s="84" t="b">
        <v>0</v>
      </c>
      <c r="G424" s="84" t="b">
        <v>0</v>
      </c>
    </row>
    <row r="425" spans="1:7" ht="15">
      <c r="A425" s="84" t="s">
        <v>4731</v>
      </c>
      <c r="B425" s="84">
        <v>2</v>
      </c>
      <c r="C425" s="123">
        <v>0.0012714996481832607</v>
      </c>
      <c r="D425" s="84" t="s">
        <v>4857</v>
      </c>
      <c r="E425" s="84" t="b">
        <v>0</v>
      </c>
      <c r="F425" s="84" t="b">
        <v>0</v>
      </c>
      <c r="G425" s="84" t="b">
        <v>0</v>
      </c>
    </row>
    <row r="426" spans="1:7" ht="15">
      <c r="A426" s="84" t="s">
        <v>4732</v>
      </c>
      <c r="B426" s="84">
        <v>2</v>
      </c>
      <c r="C426" s="123">
        <v>0.0014589988669088797</v>
      </c>
      <c r="D426" s="84" t="s">
        <v>4857</v>
      </c>
      <c r="E426" s="84" t="b">
        <v>0</v>
      </c>
      <c r="F426" s="84" t="b">
        <v>1</v>
      </c>
      <c r="G426" s="84" t="b">
        <v>0</v>
      </c>
    </row>
    <row r="427" spans="1:7" ht="15">
      <c r="A427" s="84" t="s">
        <v>4733</v>
      </c>
      <c r="B427" s="84">
        <v>2</v>
      </c>
      <c r="C427" s="123">
        <v>0.0014589988669088797</v>
      </c>
      <c r="D427" s="84" t="s">
        <v>4857</v>
      </c>
      <c r="E427" s="84" t="b">
        <v>0</v>
      </c>
      <c r="F427" s="84" t="b">
        <v>0</v>
      </c>
      <c r="G427" s="84" t="b">
        <v>0</v>
      </c>
    </row>
    <row r="428" spans="1:7" ht="15">
      <c r="A428" s="84" t="s">
        <v>300</v>
      </c>
      <c r="B428" s="84">
        <v>2</v>
      </c>
      <c r="C428" s="123">
        <v>0.0012714996481832607</v>
      </c>
      <c r="D428" s="84" t="s">
        <v>4857</v>
      </c>
      <c r="E428" s="84" t="b">
        <v>0</v>
      </c>
      <c r="F428" s="84" t="b">
        <v>0</v>
      </c>
      <c r="G428" s="84" t="b">
        <v>0</v>
      </c>
    </row>
    <row r="429" spans="1:7" ht="15">
      <c r="A429" s="84" t="s">
        <v>4734</v>
      </c>
      <c r="B429" s="84">
        <v>2</v>
      </c>
      <c r="C429" s="123">
        <v>0.0012714996481832607</v>
      </c>
      <c r="D429" s="84" t="s">
        <v>4857</v>
      </c>
      <c r="E429" s="84" t="b">
        <v>1</v>
      </c>
      <c r="F429" s="84" t="b">
        <v>0</v>
      </c>
      <c r="G429" s="84" t="b">
        <v>0</v>
      </c>
    </row>
    <row r="430" spans="1:7" ht="15">
      <c r="A430" s="84" t="s">
        <v>4735</v>
      </c>
      <c r="B430" s="84">
        <v>2</v>
      </c>
      <c r="C430" s="123">
        <v>0.0012714996481832607</v>
      </c>
      <c r="D430" s="84" t="s">
        <v>4857</v>
      </c>
      <c r="E430" s="84" t="b">
        <v>0</v>
      </c>
      <c r="F430" s="84" t="b">
        <v>0</v>
      </c>
      <c r="G430" s="84" t="b">
        <v>0</v>
      </c>
    </row>
    <row r="431" spans="1:7" ht="15">
      <c r="A431" s="84" t="s">
        <v>4736</v>
      </c>
      <c r="B431" s="84">
        <v>2</v>
      </c>
      <c r="C431" s="123">
        <v>0.0012714996481832607</v>
      </c>
      <c r="D431" s="84" t="s">
        <v>4857</v>
      </c>
      <c r="E431" s="84" t="b">
        <v>0</v>
      </c>
      <c r="F431" s="84" t="b">
        <v>0</v>
      </c>
      <c r="G431" s="84" t="b">
        <v>0</v>
      </c>
    </row>
    <row r="432" spans="1:7" ht="15">
      <c r="A432" s="84" t="s">
        <v>402</v>
      </c>
      <c r="B432" s="84">
        <v>2</v>
      </c>
      <c r="C432" s="123">
        <v>0.0012714996481832607</v>
      </c>
      <c r="D432" s="84" t="s">
        <v>4857</v>
      </c>
      <c r="E432" s="84" t="b">
        <v>0</v>
      </c>
      <c r="F432" s="84" t="b">
        <v>0</v>
      </c>
      <c r="G432" s="84" t="b">
        <v>0</v>
      </c>
    </row>
    <row r="433" spans="1:7" ht="15">
      <c r="A433" s="84" t="s">
        <v>4737</v>
      </c>
      <c r="B433" s="84">
        <v>2</v>
      </c>
      <c r="C433" s="123">
        <v>0.0012714996481832607</v>
      </c>
      <c r="D433" s="84" t="s">
        <v>4857</v>
      </c>
      <c r="E433" s="84" t="b">
        <v>0</v>
      </c>
      <c r="F433" s="84" t="b">
        <v>0</v>
      </c>
      <c r="G433" s="84" t="b">
        <v>0</v>
      </c>
    </row>
    <row r="434" spans="1:7" ht="15">
      <c r="A434" s="84" t="s">
        <v>4738</v>
      </c>
      <c r="B434" s="84">
        <v>2</v>
      </c>
      <c r="C434" s="123">
        <v>0.0012714996481832607</v>
      </c>
      <c r="D434" s="84" t="s">
        <v>4857</v>
      </c>
      <c r="E434" s="84" t="b">
        <v>0</v>
      </c>
      <c r="F434" s="84" t="b">
        <v>0</v>
      </c>
      <c r="G434" s="84" t="b">
        <v>0</v>
      </c>
    </row>
    <row r="435" spans="1:7" ht="15">
      <c r="A435" s="84" t="s">
        <v>4739</v>
      </c>
      <c r="B435" s="84">
        <v>2</v>
      </c>
      <c r="C435" s="123">
        <v>0.0012714996481832607</v>
      </c>
      <c r="D435" s="84" t="s">
        <v>4857</v>
      </c>
      <c r="E435" s="84" t="b">
        <v>0</v>
      </c>
      <c r="F435" s="84" t="b">
        <v>0</v>
      </c>
      <c r="G435" s="84" t="b">
        <v>0</v>
      </c>
    </row>
    <row r="436" spans="1:7" ht="15">
      <c r="A436" s="84" t="s">
        <v>4740</v>
      </c>
      <c r="B436" s="84">
        <v>2</v>
      </c>
      <c r="C436" s="123">
        <v>0.0012714996481832607</v>
      </c>
      <c r="D436" s="84" t="s">
        <v>4857</v>
      </c>
      <c r="E436" s="84" t="b">
        <v>0</v>
      </c>
      <c r="F436" s="84" t="b">
        <v>0</v>
      </c>
      <c r="G436" s="84" t="b">
        <v>0</v>
      </c>
    </row>
    <row r="437" spans="1:7" ht="15">
      <c r="A437" s="84" t="s">
        <v>4741</v>
      </c>
      <c r="B437" s="84">
        <v>2</v>
      </c>
      <c r="C437" s="123">
        <v>0.0014589988669088797</v>
      </c>
      <c r="D437" s="84" t="s">
        <v>4857</v>
      </c>
      <c r="E437" s="84" t="b">
        <v>0</v>
      </c>
      <c r="F437" s="84" t="b">
        <v>0</v>
      </c>
      <c r="G437" s="84" t="b">
        <v>0</v>
      </c>
    </row>
    <row r="438" spans="1:7" ht="15">
      <c r="A438" s="84" t="s">
        <v>4742</v>
      </c>
      <c r="B438" s="84">
        <v>2</v>
      </c>
      <c r="C438" s="123">
        <v>0.0012714996481832607</v>
      </c>
      <c r="D438" s="84" t="s">
        <v>4857</v>
      </c>
      <c r="E438" s="84" t="b">
        <v>0</v>
      </c>
      <c r="F438" s="84" t="b">
        <v>0</v>
      </c>
      <c r="G438" s="84" t="b">
        <v>0</v>
      </c>
    </row>
    <row r="439" spans="1:7" ht="15">
      <c r="A439" s="84" t="s">
        <v>4743</v>
      </c>
      <c r="B439" s="84">
        <v>2</v>
      </c>
      <c r="C439" s="123">
        <v>0.0012714996481832607</v>
      </c>
      <c r="D439" s="84" t="s">
        <v>4857</v>
      </c>
      <c r="E439" s="84" t="b">
        <v>0</v>
      </c>
      <c r="F439" s="84" t="b">
        <v>0</v>
      </c>
      <c r="G439" s="84" t="b">
        <v>0</v>
      </c>
    </row>
    <row r="440" spans="1:7" ht="15">
      <c r="A440" s="84" t="s">
        <v>3850</v>
      </c>
      <c r="B440" s="84">
        <v>2</v>
      </c>
      <c r="C440" s="123">
        <v>0.0012714996481832607</v>
      </c>
      <c r="D440" s="84" t="s">
        <v>4857</v>
      </c>
      <c r="E440" s="84" t="b">
        <v>0</v>
      </c>
      <c r="F440" s="84" t="b">
        <v>0</v>
      </c>
      <c r="G440" s="84" t="b">
        <v>0</v>
      </c>
    </row>
    <row r="441" spans="1:7" ht="15">
      <c r="A441" s="84" t="s">
        <v>415</v>
      </c>
      <c r="B441" s="84">
        <v>2</v>
      </c>
      <c r="C441" s="123">
        <v>0.0012714996481832607</v>
      </c>
      <c r="D441" s="84" t="s">
        <v>4857</v>
      </c>
      <c r="E441" s="84" t="b">
        <v>0</v>
      </c>
      <c r="F441" s="84" t="b">
        <v>0</v>
      </c>
      <c r="G441" s="84" t="b">
        <v>0</v>
      </c>
    </row>
    <row r="442" spans="1:7" ht="15">
      <c r="A442" s="84" t="s">
        <v>3770</v>
      </c>
      <c r="B442" s="84">
        <v>2</v>
      </c>
      <c r="C442" s="123">
        <v>0.0012714996481832607</v>
      </c>
      <c r="D442" s="84" t="s">
        <v>4857</v>
      </c>
      <c r="E442" s="84" t="b">
        <v>0</v>
      </c>
      <c r="F442" s="84" t="b">
        <v>0</v>
      </c>
      <c r="G442" s="84" t="b">
        <v>0</v>
      </c>
    </row>
    <row r="443" spans="1:7" ht="15">
      <c r="A443" s="84" t="s">
        <v>4744</v>
      </c>
      <c r="B443" s="84">
        <v>2</v>
      </c>
      <c r="C443" s="123">
        <v>0.0014589988669088797</v>
      </c>
      <c r="D443" s="84" t="s">
        <v>4857</v>
      </c>
      <c r="E443" s="84" t="b">
        <v>0</v>
      </c>
      <c r="F443" s="84" t="b">
        <v>0</v>
      </c>
      <c r="G443" s="84" t="b">
        <v>0</v>
      </c>
    </row>
    <row r="444" spans="1:7" ht="15">
      <c r="A444" s="84" t="s">
        <v>4745</v>
      </c>
      <c r="B444" s="84">
        <v>2</v>
      </c>
      <c r="C444" s="123">
        <v>0.0012714996481832607</v>
      </c>
      <c r="D444" s="84" t="s">
        <v>4857</v>
      </c>
      <c r="E444" s="84" t="b">
        <v>0</v>
      </c>
      <c r="F444" s="84" t="b">
        <v>0</v>
      </c>
      <c r="G444" s="84" t="b">
        <v>0</v>
      </c>
    </row>
    <row r="445" spans="1:7" ht="15">
      <c r="A445" s="84" t="s">
        <v>4746</v>
      </c>
      <c r="B445" s="84">
        <v>2</v>
      </c>
      <c r="C445" s="123">
        <v>0.0014589988669088797</v>
      </c>
      <c r="D445" s="84" t="s">
        <v>4857</v>
      </c>
      <c r="E445" s="84" t="b">
        <v>0</v>
      </c>
      <c r="F445" s="84" t="b">
        <v>0</v>
      </c>
      <c r="G445" s="84" t="b">
        <v>0</v>
      </c>
    </row>
    <row r="446" spans="1:7" ht="15">
      <c r="A446" s="84" t="s">
        <v>4747</v>
      </c>
      <c r="B446" s="84">
        <v>2</v>
      </c>
      <c r="C446" s="123">
        <v>0.0012714996481832607</v>
      </c>
      <c r="D446" s="84" t="s">
        <v>4857</v>
      </c>
      <c r="E446" s="84" t="b">
        <v>1</v>
      </c>
      <c r="F446" s="84" t="b">
        <v>0</v>
      </c>
      <c r="G446" s="84" t="b">
        <v>0</v>
      </c>
    </row>
    <row r="447" spans="1:7" ht="15">
      <c r="A447" s="84" t="s">
        <v>4748</v>
      </c>
      <c r="B447" s="84">
        <v>2</v>
      </c>
      <c r="C447" s="123">
        <v>0.0014589988669088797</v>
      </c>
      <c r="D447" s="84" t="s">
        <v>4857</v>
      </c>
      <c r="E447" s="84" t="b">
        <v>0</v>
      </c>
      <c r="F447" s="84" t="b">
        <v>0</v>
      </c>
      <c r="G447" s="84" t="b">
        <v>0</v>
      </c>
    </row>
    <row r="448" spans="1:7" ht="15">
      <c r="A448" s="84" t="s">
        <v>4749</v>
      </c>
      <c r="B448" s="84">
        <v>2</v>
      </c>
      <c r="C448" s="123">
        <v>0.0014589988669088797</v>
      </c>
      <c r="D448" s="84" t="s">
        <v>4857</v>
      </c>
      <c r="E448" s="84" t="b">
        <v>0</v>
      </c>
      <c r="F448" s="84" t="b">
        <v>0</v>
      </c>
      <c r="G448" s="84" t="b">
        <v>0</v>
      </c>
    </row>
    <row r="449" spans="1:7" ht="15">
      <c r="A449" s="84" t="s">
        <v>4750</v>
      </c>
      <c r="B449" s="84">
        <v>2</v>
      </c>
      <c r="C449" s="123">
        <v>0.0014589988669088797</v>
      </c>
      <c r="D449" s="84" t="s">
        <v>4857</v>
      </c>
      <c r="E449" s="84" t="b">
        <v>0</v>
      </c>
      <c r="F449" s="84" t="b">
        <v>0</v>
      </c>
      <c r="G449" s="84" t="b">
        <v>0</v>
      </c>
    </row>
    <row r="450" spans="1:7" ht="15">
      <c r="A450" s="84" t="s">
        <v>4751</v>
      </c>
      <c r="B450" s="84">
        <v>2</v>
      </c>
      <c r="C450" s="123">
        <v>0.0012714996481832607</v>
      </c>
      <c r="D450" s="84" t="s">
        <v>4857</v>
      </c>
      <c r="E450" s="84" t="b">
        <v>0</v>
      </c>
      <c r="F450" s="84" t="b">
        <v>0</v>
      </c>
      <c r="G450" s="84" t="b">
        <v>0</v>
      </c>
    </row>
    <row r="451" spans="1:7" ht="15">
      <c r="A451" s="84" t="s">
        <v>4752</v>
      </c>
      <c r="B451" s="84">
        <v>2</v>
      </c>
      <c r="C451" s="123">
        <v>0.0012714996481832607</v>
      </c>
      <c r="D451" s="84" t="s">
        <v>4857</v>
      </c>
      <c r="E451" s="84" t="b">
        <v>0</v>
      </c>
      <c r="F451" s="84" t="b">
        <v>0</v>
      </c>
      <c r="G451" s="84" t="b">
        <v>0</v>
      </c>
    </row>
    <row r="452" spans="1:7" ht="15">
      <c r="A452" s="84" t="s">
        <v>4753</v>
      </c>
      <c r="B452" s="84">
        <v>2</v>
      </c>
      <c r="C452" s="123">
        <v>0.0012714996481832607</v>
      </c>
      <c r="D452" s="84" t="s">
        <v>4857</v>
      </c>
      <c r="E452" s="84" t="b">
        <v>0</v>
      </c>
      <c r="F452" s="84" t="b">
        <v>0</v>
      </c>
      <c r="G452" s="84" t="b">
        <v>0</v>
      </c>
    </row>
    <row r="453" spans="1:7" ht="15">
      <c r="A453" s="84" t="s">
        <v>4754</v>
      </c>
      <c r="B453" s="84">
        <v>2</v>
      </c>
      <c r="C453" s="123">
        <v>0.0012714996481832607</v>
      </c>
      <c r="D453" s="84" t="s">
        <v>4857</v>
      </c>
      <c r="E453" s="84" t="b">
        <v>0</v>
      </c>
      <c r="F453" s="84" t="b">
        <v>0</v>
      </c>
      <c r="G453" s="84" t="b">
        <v>0</v>
      </c>
    </row>
    <row r="454" spans="1:7" ht="15">
      <c r="A454" s="84" t="s">
        <v>4755</v>
      </c>
      <c r="B454" s="84">
        <v>2</v>
      </c>
      <c r="C454" s="123">
        <v>0.0012714996481832607</v>
      </c>
      <c r="D454" s="84" t="s">
        <v>4857</v>
      </c>
      <c r="E454" s="84" t="b">
        <v>0</v>
      </c>
      <c r="F454" s="84" t="b">
        <v>0</v>
      </c>
      <c r="G454" s="84" t="b">
        <v>0</v>
      </c>
    </row>
    <row r="455" spans="1:7" ht="15">
      <c r="A455" s="84" t="s">
        <v>4756</v>
      </c>
      <c r="B455" s="84">
        <v>2</v>
      </c>
      <c r="C455" s="123">
        <v>0.0012714996481832607</v>
      </c>
      <c r="D455" s="84" t="s">
        <v>4857</v>
      </c>
      <c r="E455" s="84" t="b">
        <v>0</v>
      </c>
      <c r="F455" s="84" t="b">
        <v>0</v>
      </c>
      <c r="G455" s="84" t="b">
        <v>0</v>
      </c>
    </row>
    <row r="456" spans="1:7" ht="15">
      <c r="A456" s="84" t="s">
        <v>4757</v>
      </c>
      <c r="B456" s="84">
        <v>2</v>
      </c>
      <c r="C456" s="123">
        <v>0.0012714996481832607</v>
      </c>
      <c r="D456" s="84" t="s">
        <v>4857</v>
      </c>
      <c r="E456" s="84" t="b">
        <v>0</v>
      </c>
      <c r="F456" s="84" t="b">
        <v>0</v>
      </c>
      <c r="G456" s="84" t="b">
        <v>0</v>
      </c>
    </row>
    <row r="457" spans="1:7" ht="15">
      <c r="A457" s="84" t="s">
        <v>3762</v>
      </c>
      <c r="B457" s="84">
        <v>2</v>
      </c>
      <c r="C457" s="123">
        <v>0.0012714996481832607</v>
      </c>
      <c r="D457" s="84" t="s">
        <v>4857</v>
      </c>
      <c r="E457" s="84" t="b">
        <v>0</v>
      </c>
      <c r="F457" s="84" t="b">
        <v>0</v>
      </c>
      <c r="G457" s="84" t="b">
        <v>0</v>
      </c>
    </row>
    <row r="458" spans="1:7" ht="15">
      <c r="A458" s="84" t="s">
        <v>4758</v>
      </c>
      <c r="B458" s="84">
        <v>2</v>
      </c>
      <c r="C458" s="123">
        <v>0.0012714996481832607</v>
      </c>
      <c r="D458" s="84" t="s">
        <v>4857</v>
      </c>
      <c r="E458" s="84" t="b">
        <v>0</v>
      </c>
      <c r="F458" s="84" t="b">
        <v>0</v>
      </c>
      <c r="G458" s="84" t="b">
        <v>0</v>
      </c>
    </row>
    <row r="459" spans="1:7" ht="15">
      <c r="A459" s="84" t="s">
        <v>4759</v>
      </c>
      <c r="B459" s="84">
        <v>2</v>
      </c>
      <c r="C459" s="123">
        <v>0.0012714996481832607</v>
      </c>
      <c r="D459" s="84" t="s">
        <v>4857</v>
      </c>
      <c r="E459" s="84" t="b">
        <v>0</v>
      </c>
      <c r="F459" s="84" t="b">
        <v>0</v>
      </c>
      <c r="G459" s="84" t="b">
        <v>0</v>
      </c>
    </row>
    <row r="460" spans="1:7" ht="15">
      <c r="A460" s="84" t="s">
        <v>4760</v>
      </c>
      <c r="B460" s="84">
        <v>2</v>
      </c>
      <c r="C460" s="123">
        <v>0.0012714996481832607</v>
      </c>
      <c r="D460" s="84" t="s">
        <v>4857</v>
      </c>
      <c r="E460" s="84" t="b">
        <v>0</v>
      </c>
      <c r="F460" s="84" t="b">
        <v>0</v>
      </c>
      <c r="G460" s="84" t="b">
        <v>0</v>
      </c>
    </row>
    <row r="461" spans="1:7" ht="15">
      <c r="A461" s="84" t="s">
        <v>4761</v>
      </c>
      <c r="B461" s="84">
        <v>2</v>
      </c>
      <c r="C461" s="123">
        <v>0.0012714996481832607</v>
      </c>
      <c r="D461" s="84" t="s">
        <v>4857</v>
      </c>
      <c r="E461" s="84" t="b">
        <v>0</v>
      </c>
      <c r="F461" s="84" t="b">
        <v>0</v>
      </c>
      <c r="G461" s="84" t="b">
        <v>0</v>
      </c>
    </row>
    <row r="462" spans="1:7" ht="15">
      <c r="A462" s="84" t="s">
        <v>4762</v>
      </c>
      <c r="B462" s="84">
        <v>2</v>
      </c>
      <c r="C462" s="123">
        <v>0.0012714996481832607</v>
      </c>
      <c r="D462" s="84" t="s">
        <v>4857</v>
      </c>
      <c r="E462" s="84" t="b">
        <v>0</v>
      </c>
      <c r="F462" s="84" t="b">
        <v>0</v>
      </c>
      <c r="G462" s="84" t="b">
        <v>0</v>
      </c>
    </row>
    <row r="463" spans="1:7" ht="15">
      <c r="A463" s="84" t="s">
        <v>4763</v>
      </c>
      <c r="B463" s="84">
        <v>2</v>
      </c>
      <c r="C463" s="123">
        <v>0.0012714996481832607</v>
      </c>
      <c r="D463" s="84" t="s">
        <v>4857</v>
      </c>
      <c r="E463" s="84" t="b">
        <v>0</v>
      </c>
      <c r="F463" s="84" t="b">
        <v>0</v>
      </c>
      <c r="G463" s="84" t="b">
        <v>0</v>
      </c>
    </row>
    <row r="464" spans="1:7" ht="15">
      <c r="A464" s="84" t="s">
        <v>280</v>
      </c>
      <c r="B464" s="84">
        <v>2</v>
      </c>
      <c r="C464" s="123">
        <v>0.0012714996481832607</v>
      </c>
      <c r="D464" s="84" t="s">
        <v>4857</v>
      </c>
      <c r="E464" s="84" t="b">
        <v>0</v>
      </c>
      <c r="F464" s="84" t="b">
        <v>0</v>
      </c>
      <c r="G464" s="84" t="b">
        <v>0</v>
      </c>
    </row>
    <row r="465" spans="1:7" ht="15">
      <c r="A465" s="84" t="s">
        <v>4764</v>
      </c>
      <c r="B465" s="84">
        <v>2</v>
      </c>
      <c r="C465" s="123">
        <v>0.0012714996481832607</v>
      </c>
      <c r="D465" s="84" t="s">
        <v>4857</v>
      </c>
      <c r="E465" s="84" t="b">
        <v>0</v>
      </c>
      <c r="F465" s="84" t="b">
        <v>0</v>
      </c>
      <c r="G465" s="84" t="b">
        <v>0</v>
      </c>
    </row>
    <row r="466" spans="1:7" ht="15">
      <c r="A466" s="84" t="s">
        <v>4765</v>
      </c>
      <c r="B466" s="84">
        <v>2</v>
      </c>
      <c r="C466" s="123">
        <v>0.0012714996481832607</v>
      </c>
      <c r="D466" s="84" t="s">
        <v>4857</v>
      </c>
      <c r="E466" s="84" t="b">
        <v>0</v>
      </c>
      <c r="F466" s="84" t="b">
        <v>0</v>
      </c>
      <c r="G466" s="84" t="b">
        <v>0</v>
      </c>
    </row>
    <row r="467" spans="1:7" ht="15">
      <c r="A467" s="84" t="s">
        <v>4766</v>
      </c>
      <c r="B467" s="84">
        <v>2</v>
      </c>
      <c r="C467" s="123">
        <v>0.0012714996481832607</v>
      </c>
      <c r="D467" s="84" t="s">
        <v>4857</v>
      </c>
      <c r="E467" s="84" t="b">
        <v>0</v>
      </c>
      <c r="F467" s="84" t="b">
        <v>0</v>
      </c>
      <c r="G467" s="84" t="b">
        <v>0</v>
      </c>
    </row>
    <row r="468" spans="1:7" ht="15">
      <c r="A468" s="84" t="s">
        <v>4767</v>
      </c>
      <c r="B468" s="84">
        <v>2</v>
      </c>
      <c r="C468" s="123">
        <v>0.0012714996481832607</v>
      </c>
      <c r="D468" s="84" t="s">
        <v>4857</v>
      </c>
      <c r="E468" s="84" t="b">
        <v>1</v>
      </c>
      <c r="F468" s="84" t="b">
        <v>0</v>
      </c>
      <c r="G468" s="84" t="b">
        <v>0</v>
      </c>
    </row>
    <row r="469" spans="1:7" ht="15">
      <c r="A469" s="84" t="s">
        <v>4768</v>
      </c>
      <c r="B469" s="84">
        <v>2</v>
      </c>
      <c r="C469" s="123">
        <v>0.0012714996481832607</v>
      </c>
      <c r="D469" s="84" t="s">
        <v>4857</v>
      </c>
      <c r="E469" s="84" t="b">
        <v>0</v>
      </c>
      <c r="F469" s="84" t="b">
        <v>0</v>
      </c>
      <c r="G469" s="84" t="b">
        <v>0</v>
      </c>
    </row>
    <row r="470" spans="1:7" ht="15">
      <c r="A470" s="84" t="s">
        <v>4769</v>
      </c>
      <c r="B470" s="84">
        <v>2</v>
      </c>
      <c r="C470" s="123">
        <v>0.0012714996481832607</v>
      </c>
      <c r="D470" s="84" t="s">
        <v>4857</v>
      </c>
      <c r="E470" s="84" t="b">
        <v>0</v>
      </c>
      <c r="F470" s="84" t="b">
        <v>0</v>
      </c>
      <c r="G470" s="84" t="b">
        <v>0</v>
      </c>
    </row>
    <row r="471" spans="1:7" ht="15">
      <c r="A471" s="84" t="s">
        <v>4770</v>
      </c>
      <c r="B471" s="84">
        <v>2</v>
      </c>
      <c r="C471" s="123">
        <v>0.0012714996481832607</v>
      </c>
      <c r="D471" s="84" t="s">
        <v>4857</v>
      </c>
      <c r="E471" s="84" t="b">
        <v>0</v>
      </c>
      <c r="F471" s="84" t="b">
        <v>0</v>
      </c>
      <c r="G471" s="84" t="b">
        <v>0</v>
      </c>
    </row>
    <row r="472" spans="1:7" ht="15">
      <c r="A472" s="84" t="s">
        <v>1648</v>
      </c>
      <c r="B472" s="84">
        <v>2</v>
      </c>
      <c r="C472" s="123">
        <v>0.0012714996481832607</v>
      </c>
      <c r="D472" s="84" t="s">
        <v>4857</v>
      </c>
      <c r="E472" s="84" t="b">
        <v>0</v>
      </c>
      <c r="F472" s="84" t="b">
        <v>0</v>
      </c>
      <c r="G472" s="84" t="b">
        <v>0</v>
      </c>
    </row>
    <row r="473" spans="1:7" ht="15">
      <c r="A473" s="84" t="s">
        <v>4771</v>
      </c>
      <c r="B473" s="84">
        <v>2</v>
      </c>
      <c r="C473" s="123">
        <v>0.0012714996481832607</v>
      </c>
      <c r="D473" s="84" t="s">
        <v>4857</v>
      </c>
      <c r="E473" s="84" t="b">
        <v>1</v>
      </c>
      <c r="F473" s="84" t="b">
        <v>0</v>
      </c>
      <c r="G473" s="84" t="b">
        <v>0</v>
      </c>
    </row>
    <row r="474" spans="1:7" ht="15">
      <c r="A474" s="84" t="s">
        <v>4772</v>
      </c>
      <c r="B474" s="84">
        <v>2</v>
      </c>
      <c r="C474" s="123">
        <v>0.0012714996481832607</v>
      </c>
      <c r="D474" s="84" t="s">
        <v>4857</v>
      </c>
      <c r="E474" s="84" t="b">
        <v>0</v>
      </c>
      <c r="F474" s="84" t="b">
        <v>0</v>
      </c>
      <c r="G474" s="84" t="b">
        <v>0</v>
      </c>
    </row>
    <row r="475" spans="1:7" ht="15">
      <c r="A475" s="84" t="s">
        <v>4773</v>
      </c>
      <c r="B475" s="84">
        <v>2</v>
      </c>
      <c r="C475" s="123">
        <v>0.0012714996481832607</v>
      </c>
      <c r="D475" s="84" t="s">
        <v>4857</v>
      </c>
      <c r="E475" s="84" t="b">
        <v>0</v>
      </c>
      <c r="F475" s="84" t="b">
        <v>0</v>
      </c>
      <c r="G475" s="84" t="b">
        <v>0</v>
      </c>
    </row>
    <row r="476" spans="1:7" ht="15">
      <c r="A476" s="84" t="s">
        <v>4774</v>
      </c>
      <c r="B476" s="84">
        <v>2</v>
      </c>
      <c r="C476" s="123">
        <v>0.0012714996481832607</v>
      </c>
      <c r="D476" s="84" t="s">
        <v>4857</v>
      </c>
      <c r="E476" s="84" t="b">
        <v>0</v>
      </c>
      <c r="F476" s="84" t="b">
        <v>0</v>
      </c>
      <c r="G476" s="84" t="b">
        <v>0</v>
      </c>
    </row>
    <row r="477" spans="1:7" ht="15">
      <c r="A477" s="84" t="s">
        <v>4775</v>
      </c>
      <c r="B477" s="84">
        <v>2</v>
      </c>
      <c r="C477" s="123">
        <v>0.0012714996481832607</v>
      </c>
      <c r="D477" s="84" t="s">
        <v>4857</v>
      </c>
      <c r="E477" s="84" t="b">
        <v>0</v>
      </c>
      <c r="F477" s="84" t="b">
        <v>0</v>
      </c>
      <c r="G477" s="84" t="b">
        <v>0</v>
      </c>
    </row>
    <row r="478" spans="1:7" ht="15">
      <c r="A478" s="84" t="s">
        <v>4776</v>
      </c>
      <c r="B478" s="84">
        <v>2</v>
      </c>
      <c r="C478" s="123">
        <v>0.0012714996481832607</v>
      </c>
      <c r="D478" s="84" t="s">
        <v>4857</v>
      </c>
      <c r="E478" s="84" t="b">
        <v>0</v>
      </c>
      <c r="F478" s="84" t="b">
        <v>0</v>
      </c>
      <c r="G478" s="84" t="b">
        <v>0</v>
      </c>
    </row>
    <row r="479" spans="1:7" ht="15">
      <c r="A479" s="84" t="s">
        <v>4777</v>
      </c>
      <c r="B479" s="84">
        <v>2</v>
      </c>
      <c r="C479" s="123">
        <v>0.0012714996481832607</v>
      </c>
      <c r="D479" s="84" t="s">
        <v>4857</v>
      </c>
      <c r="E479" s="84" t="b">
        <v>0</v>
      </c>
      <c r="F479" s="84" t="b">
        <v>0</v>
      </c>
      <c r="G479" s="84" t="b">
        <v>0</v>
      </c>
    </row>
    <row r="480" spans="1:7" ht="15">
      <c r="A480" s="84" t="s">
        <v>4778</v>
      </c>
      <c r="B480" s="84">
        <v>2</v>
      </c>
      <c r="C480" s="123">
        <v>0.0014589988669088797</v>
      </c>
      <c r="D480" s="84" t="s">
        <v>4857</v>
      </c>
      <c r="E480" s="84" t="b">
        <v>0</v>
      </c>
      <c r="F480" s="84" t="b">
        <v>0</v>
      </c>
      <c r="G480" s="84" t="b">
        <v>0</v>
      </c>
    </row>
    <row r="481" spans="1:7" ht="15">
      <c r="A481" s="84" t="s">
        <v>3892</v>
      </c>
      <c r="B481" s="84">
        <v>2</v>
      </c>
      <c r="C481" s="123">
        <v>0.0014589988669088797</v>
      </c>
      <c r="D481" s="84" t="s">
        <v>4857</v>
      </c>
      <c r="E481" s="84" t="b">
        <v>0</v>
      </c>
      <c r="F481" s="84" t="b">
        <v>0</v>
      </c>
      <c r="G481" s="84" t="b">
        <v>0</v>
      </c>
    </row>
    <row r="482" spans="1:7" ht="15">
      <c r="A482" s="84" t="s">
        <v>4779</v>
      </c>
      <c r="B482" s="84">
        <v>2</v>
      </c>
      <c r="C482" s="123">
        <v>0.0012714996481832607</v>
      </c>
      <c r="D482" s="84" t="s">
        <v>4857</v>
      </c>
      <c r="E482" s="84" t="b">
        <v>0</v>
      </c>
      <c r="F482" s="84" t="b">
        <v>0</v>
      </c>
      <c r="G482" s="84" t="b">
        <v>0</v>
      </c>
    </row>
    <row r="483" spans="1:7" ht="15">
      <c r="A483" s="84" t="s">
        <v>4780</v>
      </c>
      <c r="B483" s="84">
        <v>2</v>
      </c>
      <c r="C483" s="123">
        <v>0.0014589988669088797</v>
      </c>
      <c r="D483" s="84" t="s">
        <v>4857</v>
      </c>
      <c r="E483" s="84" t="b">
        <v>0</v>
      </c>
      <c r="F483" s="84" t="b">
        <v>0</v>
      </c>
      <c r="G483" s="84" t="b">
        <v>0</v>
      </c>
    </row>
    <row r="484" spans="1:7" ht="15">
      <c r="A484" s="84" t="s">
        <v>4781</v>
      </c>
      <c r="B484" s="84">
        <v>2</v>
      </c>
      <c r="C484" s="123">
        <v>0.0012714996481832607</v>
      </c>
      <c r="D484" s="84" t="s">
        <v>4857</v>
      </c>
      <c r="E484" s="84" t="b">
        <v>0</v>
      </c>
      <c r="F484" s="84" t="b">
        <v>0</v>
      </c>
      <c r="G484" s="84" t="b">
        <v>0</v>
      </c>
    </row>
    <row r="485" spans="1:7" ht="15">
      <c r="A485" s="84" t="s">
        <v>4782</v>
      </c>
      <c r="B485" s="84">
        <v>2</v>
      </c>
      <c r="C485" s="123">
        <v>0.0012714996481832607</v>
      </c>
      <c r="D485" s="84" t="s">
        <v>4857</v>
      </c>
      <c r="E485" s="84" t="b">
        <v>0</v>
      </c>
      <c r="F485" s="84" t="b">
        <v>0</v>
      </c>
      <c r="G485" s="84" t="b">
        <v>0</v>
      </c>
    </row>
    <row r="486" spans="1:7" ht="15">
      <c r="A486" s="84" t="s">
        <v>4783</v>
      </c>
      <c r="B486" s="84">
        <v>2</v>
      </c>
      <c r="C486" s="123">
        <v>0.0012714996481832607</v>
      </c>
      <c r="D486" s="84" t="s">
        <v>4857</v>
      </c>
      <c r="E486" s="84" t="b">
        <v>0</v>
      </c>
      <c r="F486" s="84" t="b">
        <v>0</v>
      </c>
      <c r="G486" s="84" t="b">
        <v>0</v>
      </c>
    </row>
    <row r="487" spans="1:7" ht="15">
      <c r="A487" s="84" t="s">
        <v>4784</v>
      </c>
      <c r="B487" s="84">
        <v>2</v>
      </c>
      <c r="C487" s="123">
        <v>0.0012714996481832607</v>
      </c>
      <c r="D487" s="84" t="s">
        <v>4857</v>
      </c>
      <c r="E487" s="84" t="b">
        <v>0</v>
      </c>
      <c r="F487" s="84" t="b">
        <v>1</v>
      </c>
      <c r="G487" s="84" t="b">
        <v>0</v>
      </c>
    </row>
    <row r="488" spans="1:7" ht="15">
      <c r="A488" s="84" t="s">
        <v>4785</v>
      </c>
      <c r="B488" s="84">
        <v>2</v>
      </c>
      <c r="C488" s="123">
        <v>0.0012714996481832607</v>
      </c>
      <c r="D488" s="84" t="s">
        <v>4857</v>
      </c>
      <c r="E488" s="84" t="b">
        <v>0</v>
      </c>
      <c r="F488" s="84" t="b">
        <v>0</v>
      </c>
      <c r="G488" s="84" t="b">
        <v>0</v>
      </c>
    </row>
    <row r="489" spans="1:7" ht="15">
      <c r="A489" s="84" t="s">
        <v>4786</v>
      </c>
      <c r="B489" s="84">
        <v>2</v>
      </c>
      <c r="C489" s="123">
        <v>0.0012714996481832607</v>
      </c>
      <c r="D489" s="84" t="s">
        <v>4857</v>
      </c>
      <c r="E489" s="84" t="b">
        <v>0</v>
      </c>
      <c r="F489" s="84" t="b">
        <v>0</v>
      </c>
      <c r="G489" s="84" t="b">
        <v>0</v>
      </c>
    </row>
    <row r="490" spans="1:7" ht="15">
      <c r="A490" s="84" t="s">
        <v>4787</v>
      </c>
      <c r="B490" s="84">
        <v>2</v>
      </c>
      <c r="C490" s="123">
        <v>0.0012714996481832607</v>
      </c>
      <c r="D490" s="84" t="s">
        <v>4857</v>
      </c>
      <c r="E490" s="84" t="b">
        <v>0</v>
      </c>
      <c r="F490" s="84" t="b">
        <v>0</v>
      </c>
      <c r="G490" s="84" t="b">
        <v>0</v>
      </c>
    </row>
    <row r="491" spans="1:7" ht="15">
      <c r="A491" s="84" t="s">
        <v>4788</v>
      </c>
      <c r="B491" s="84">
        <v>2</v>
      </c>
      <c r="C491" s="123">
        <v>0.0012714996481832607</v>
      </c>
      <c r="D491" s="84" t="s">
        <v>4857</v>
      </c>
      <c r="E491" s="84" t="b">
        <v>0</v>
      </c>
      <c r="F491" s="84" t="b">
        <v>1</v>
      </c>
      <c r="G491" s="84" t="b">
        <v>0</v>
      </c>
    </row>
    <row r="492" spans="1:7" ht="15">
      <c r="A492" s="84" t="s">
        <v>4789</v>
      </c>
      <c r="B492" s="84">
        <v>2</v>
      </c>
      <c r="C492" s="123">
        <v>0.0012714996481832607</v>
      </c>
      <c r="D492" s="84" t="s">
        <v>4857</v>
      </c>
      <c r="E492" s="84" t="b">
        <v>0</v>
      </c>
      <c r="F492" s="84" t="b">
        <v>0</v>
      </c>
      <c r="G492" s="84" t="b">
        <v>0</v>
      </c>
    </row>
    <row r="493" spans="1:7" ht="15">
      <c r="A493" s="84" t="s">
        <v>4790</v>
      </c>
      <c r="B493" s="84">
        <v>2</v>
      </c>
      <c r="C493" s="123">
        <v>0.0012714996481832607</v>
      </c>
      <c r="D493" s="84" t="s">
        <v>4857</v>
      </c>
      <c r="E493" s="84" t="b">
        <v>0</v>
      </c>
      <c r="F493" s="84" t="b">
        <v>0</v>
      </c>
      <c r="G493" s="84" t="b">
        <v>0</v>
      </c>
    </row>
    <row r="494" spans="1:7" ht="15">
      <c r="A494" s="84" t="s">
        <v>4791</v>
      </c>
      <c r="B494" s="84">
        <v>2</v>
      </c>
      <c r="C494" s="123">
        <v>0.0012714996481832607</v>
      </c>
      <c r="D494" s="84" t="s">
        <v>4857</v>
      </c>
      <c r="E494" s="84" t="b">
        <v>0</v>
      </c>
      <c r="F494" s="84" t="b">
        <v>0</v>
      </c>
      <c r="G494" s="84" t="b">
        <v>0</v>
      </c>
    </row>
    <row r="495" spans="1:7" ht="15">
      <c r="A495" s="84" t="s">
        <v>4792</v>
      </c>
      <c r="B495" s="84">
        <v>2</v>
      </c>
      <c r="C495" s="123">
        <v>0.0012714996481832607</v>
      </c>
      <c r="D495" s="84" t="s">
        <v>4857</v>
      </c>
      <c r="E495" s="84" t="b">
        <v>0</v>
      </c>
      <c r="F495" s="84" t="b">
        <v>0</v>
      </c>
      <c r="G495" s="84" t="b">
        <v>0</v>
      </c>
    </row>
    <row r="496" spans="1:7" ht="15">
      <c r="A496" s="84" t="s">
        <v>4793</v>
      </c>
      <c r="B496" s="84">
        <v>2</v>
      </c>
      <c r="C496" s="123">
        <v>0.0012714996481832607</v>
      </c>
      <c r="D496" s="84" t="s">
        <v>4857</v>
      </c>
      <c r="E496" s="84" t="b">
        <v>0</v>
      </c>
      <c r="F496" s="84" t="b">
        <v>0</v>
      </c>
      <c r="G496" s="84" t="b">
        <v>0</v>
      </c>
    </row>
    <row r="497" spans="1:7" ht="15">
      <c r="A497" s="84" t="s">
        <v>4794</v>
      </c>
      <c r="B497" s="84">
        <v>2</v>
      </c>
      <c r="C497" s="123">
        <v>0.0012714996481832607</v>
      </c>
      <c r="D497" s="84" t="s">
        <v>4857</v>
      </c>
      <c r="E497" s="84" t="b">
        <v>0</v>
      </c>
      <c r="F497" s="84" t="b">
        <v>0</v>
      </c>
      <c r="G497" s="84" t="b">
        <v>0</v>
      </c>
    </row>
    <row r="498" spans="1:7" ht="15">
      <c r="A498" s="84" t="s">
        <v>4795</v>
      </c>
      <c r="B498" s="84">
        <v>2</v>
      </c>
      <c r="C498" s="123">
        <v>0.0012714996481832607</v>
      </c>
      <c r="D498" s="84" t="s">
        <v>4857</v>
      </c>
      <c r="E498" s="84" t="b">
        <v>0</v>
      </c>
      <c r="F498" s="84" t="b">
        <v>0</v>
      </c>
      <c r="G498" s="84" t="b">
        <v>0</v>
      </c>
    </row>
    <row r="499" spans="1:7" ht="15">
      <c r="A499" s="84" t="s">
        <v>4796</v>
      </c>
      <c r="B499" s="84">
        <v>2</v>
      </c>
      <c r="C499" s="123">
        <v>0.0012714996481832607</v>
      </c>
      <c r="D499" s="84" t="s">
        <v>4857</v>
      </c>
      <c r="E499" s="84" t="b">
        <v>0</v>
      </c>
      <c r="F499" s="84" t="b">
        <v>1</v>
      </c>
      <c r="G499" s="84" t="b">
        <v>0</v>
      </c>
    </row>
    <row r="500" spans="1:7" ht="15">
      <c r="A500" s="84" t="s">
        <v>4797</v>
      </c>
      <c r="B500" s="84">
        <v>2</v>
      </c>
      <c r="C500" s="123">
        <v>0.0012714996481832607</v>
      </c>
      <c r="D500" s="84" t="s">
        <v>4857</v>
      </c>
      <c r="E500" s="84" t="b">
        <v>0</v>
      </c>
      <c r="F500" s="84" t="b">
        <v>1</v>
      </c>
      <c r="G500" s="84" t="b">
        <v>0</v>
      </c>
    </row>
    <row r="501" spans="1:7" ht="15">
      <c r="A501" s="84" t="s">
        <v>4798</v>
      </c>
      <c r="B501" s="84">
        <v>2</v>
      </c>
      <c r="C501" s="123">
        <v>0.0012714996481832607</v>
      </c>
      <c r="D501" s="84" t="s">
        <v>4857</v>
      </c>
      <c r="E501" s="84" t="b">
        <v>0</v>
      </c>
      <c r="F501" s="84" t="b">
        <v>0</v>
      </c>
      <c r="G501" s="84" t="b">
        <v>0</v>
      </c>
    </row>
    <row r="502" spans="1:7" ht="15">
      <c r="A502" s="84" t="s">
        <v>4799</v>
      </c>
      <c r="B502" s="84">
        <v>2</v>
      </c>
      <c r="C502" s="123">
        <v>0.0012714996481832607</v>
      </c>
      <c r="D502" s="84" t="s">
        <v>4857</v>
      </c>
      <c r="E502" s="84" t="b">
        <v>0</v>
      </c>
      <c r="F502" s="84" t="b">
        <v>0</v>
      </c>
      <c r="G502" s="84" t="b">
        <v>0</v>
      </c>
    </row>
    <row r="503" spans="1:7" ht="15">
      <c r="A503" s="84" t="s">
        <v>4800</v>
      </c>
      <c r="B503" s="84">
        <v>2</v>
      </c>
      <c r="C503" s="123">
        <v>0.0012714996481832607</v>
      </c>
      <c r="D503" s="84" t="s">
        <v>4857</v>
      </c>
      <c r="E503" s="84" t="b">
        <v>1</v>
      </c>
      <c r="F503" s="84" t="b">
        <v>0</v>
      </c>
      <c r="G503" s="84" t="b">
        <v>0</v>
      </c>
    </row>
    <row r="504" spans="1:7" ht="15">
      <c r="A504" s="84" t="s">
        <v>4801</v>
      </c>
      <c r="B504" s="84">
        <v>2</v>
      </c>
      <c r="C504" s="123">
        <v>0.0012714996481832607</v>
      </c>
      <c r="D504" s="84" t="s">
        <v>4857</v>
      </c>
      <c r="E504" s="84" t="b">
        <v>0</v>
      </c>
      <c r="F504" s="84" t="b">
        <v>0</v>
      </c>
      <c r="G504" s="84" t="b">
        <v>0</v>
      </c>
    </row>
    <row r="505" spans="1:7" ht="15">
      <c r="A505" s="84" t="s">
        <v>404</v>
      </c>
      <c r="B505" s="84">
        <v>2</v>
      </c>
      <c r="C505" s="123">
        <v>0.0012714996481832607</v>
      </c>
      <c r="D505" s="84" t="s">
        <v>4857</v>
      </c>
      <c r="E505" s="84" t="b">
        <v>0</v>
      </c>
      <c r="F505" s="84" t="b">
        <v>0</v>
      </c>
      <c r="G505" s="84" t="b">
        <v>0</v>
      </c>
    </row>
    <row r="506" spans="1:7" ht="15">
      <c r="A506" s="84" t="s">
        <v>4802</v>
      </c>
      <c r="B506" s="84">
        <v>2</v>
      </c>
      <c r="C506" s="123">
        <v>0.0012714996481832607</v>
      </c>
      <c r="D506" s="84" t="s">
        <v>4857</v>
      </c>
      <c r="E506" s="84" t="b">
        <v>1</v>
      </c>
      <c r="F506" s="84" t="b">
        <v>0</v>
      </c>
      <c r="G506" s="84" t="b">
        <v>0</v>
      </c>
    </row>
    <row r="507" spans="1:7" ht="15">
      <c r="A507" s="84" t="s">
        <v>4803</v>
      </c>
      <c r="B507" s="84">
        <v>2</v>
      </c>
      <c r="C507" s="123">
        <v>0.0012714996481832607</v>
      </c>
      <c r="D507" s="84" t="s">
        <v>4857</v>
      </c>
      <c r="E507" s="84" t="b">
        <v>0</v>
      </c>
      <c r="F507" s="84" t="b">
        <v>0</v>
      </c>
      <c r="G507" s="84" t="b">
        <v>0</v>
      </c>
    </row>
    <row r="508" spans="1:7" ht="15">
      <c r="A508" s="84" t="s">
        <v>4804</v>
      </c>
      <c r="B508" s="84">
        <v>2</v>
      </c>
      <c r="C508" s="123">
        <v>0.0012714996481832607</v>
      </c>
      <c r="D508" s="84" t="s">
        <v>4857</v>
      </c>
      <c r="E508" s="84" t="b">
        <v>0</v>
      </c>
      <c r="F508" s="84" t="b">
        <v>0</v>
      </c>
      <c r="G508" s="84" t="b">
        <v>0</v>
      </c>
    </row>
    <row r="509" spans="1:7" ht="15">
      <c r="A509" s="84" t="s">
        <v>4805</v>
      </c>
      <c r="B509" s="84">
        <v>2</v>
      </c>
      <c r="C509" s="123">
        <v>0.0012714996481832607</v>
      </c>
      <c r="D509" s="84" t="s">
        <v>4857</v>
      </c>
      <c r="E509" s="84" t="b">
        <v>0</v>
      </c>
      <c r="F509" s="84" t="b">
        <v>0</v>
      </c>
      <c r="G509" s="84" t="b">
        <v>0</v>
      </c>
    </row>
    <row r="510" spans="1:7" ht="15">
      <c r="A510" s="84" t="s">
        <v>4806</v>
      </c>
      <c r="B510" s="84">
        <v>2</v>
      </c>
      <c r="C510" s="123">
        <v>0.0012714996481832607</v>
      </c>
      <c r="D510" s="84" t="s">
        <v>4857</v>
      </c>
      <c r="E510" s="84" t="b">
        <v>0</v>
      </c>
      <c r="F510" s="84" t="b">
        <v>0</v>
      </c>
      <c r="G510" s="84" t="b">
        <v>0</v>
      </c>
    </row>
    <row r="511" spans="1:7" ht="15">
      <c r="A511" s="84" t="s">
        <v>4807</v>
      </c>
      <c r="B511" s="84">
        <v>2</v>
      </c>
      <c r="C511" s="123">
        <v>0.0012714996481832607</v>
      </c>
      <c r="D511" s="84" t="s">
        <v>4857</v>
      </c>
      <c r="E511" s="84" t="b">
        <v>0</v>
      </c>
      <c r="F511" s="84" t="b">
        <v>0</v>
      </c>
      <c r="G511" s="84" t="b">
        <v>0</v>
      </c>
    </row>
    <row r="512" spans="1:7" ht="15">
      <c r="A512" s="84" t="s">
        <v>4808</v>
      </c>
      <c r="B512" s="84">
        <v>2</v>
      </c>
      <c r="C512" s="123">
        <v>0.0012714996481832607</v>
      </c>
      <c r="D512" s="84" t="s">
        <v>4857</v>
      </c>
      <c r="E512" s="84" t="b">
        <v>1</v>
      </c>
      <c r="F512" s="84" t="b">
        <v>0</v>
      </c>
      <c r="G512" s="84" t="b">
        <v>0</v>
      </c>
    </row>
    <row r="513" spans="1:7" ht="15">
      <c r="A513" s="84" t="s">
        <v>253</v>
      </c>
      <c r="B513" s="84">
        <v>2</v>
      </c>
      <c r="C513" s="123">
        <v>0.0012714996481832607</v>
      </c>
      <c r="D513" s="84" t="s">
        <v>4857</v>
      </c>
      <c r="E513" s="84" t="b">
        <v>0</v>
      </c>
      <c r="F513" s="84" t="b">
        <v>0</v>
      </c>
      <c r="G513" s="84" t="b">
        <v>0</v>
      </c>
    </row>
    <row r="514" spans="1:7" ht="15">
      <c r="A514" s="84" t="s">
        <v>403</v>
      </c>
      <c r="B514" s="84">
        <v>2</v>
      </c>
      <c r="C514" s="123">
        <v>0.0012714996481832607</v>
      </c>
      <c r="D514" s="84" t="s">
        <v>4857</v>
      </c>
      <c r="E514" s="84" t="b">
        <v>0</v>
      </c>
      <c r="F514" s="84" t="b">
        <v>0</v>
      </c>
      <c r="G514" s="84" t="b">
        <v>0</v>
      </c>
    </row>
    <row r="515" spans="1:7" ht="15">
      <c r="A515" s="84" t="s">
        <v>4809</v>
      </c>
      <c r="B515" s="84">
        <v>2</v>
      </c>
      <c r="C515" s="123">
        <v>0.0012714996481832607</v>
      </c>
      <c r="D515" s="84" t="s">
        <v>4857</v>
      </c>
      <c r="E515" s="84" t="b">
        <v>0</v>
      </c>
      <c r="F515" s="84" t="b">
        <v>0</v>
      </c>
      <c r="G515" s="84" t="b">
        <v>0</v>
      </c>
    </row>
    <row r="516" spans="1:7" ht="15">
      <c r="A516" s="84" t="s">
        <v>4810</v>
      </c>
      <c r="B516" s="84">
        <v>2</v>
      </c>
      <c r="C516" s="123">
        <v>0.0012714996481832607</v>
      </c>
      <c r="D516" s="84" t="s">
        <v>4857</v>
      </c>
      <c r="E516" s="84" t="b">
        <v>0</v>
      </c>
      <c r="F516" s="84" t="b">
        <v>0</v>
      </c>
      <c r="G516" s="84" t="b">
        <v>0</v>
      </c>
    </row>
    <row r="517" spans="1:7" ht="15">
      <c r="A517" s="84" t="s">
        <v>4811</v>
      </c>
      <c r="B517" s="84">
        <v>2</v>
      </c>
      <c r="C517" s="123">
        <v>0.0012714996481832607</v>
      </c>
      <c r="D517" s="84" t="s">
        <v>4857</v>
      </c>
      <c r="E517" s="84" t="b">
        <v>0</v>
      </c>
      <c r="F517" s="84" t="b">
        <v>0</v>
      </c>
      <c r="G517" s="84" t="b">
        <v>0</v>
      </c>
    </row>
    <row r="518" spans="1:7" ht="15">
      <c r="A518" s="84" t="s">
        <v>4812</v>
      </c>
      <c r="B518" s="84">
        <v>2</v>
      </c>
      <c r="C518" s="123">
        <v>0.0012714996481832607</v>
      </c>
      <c r="D518" s="84" t="s">
        <v>4857</v>
      </c>
      <c r="E518" s="84" t="b">
        <v>0</v>
      </c>
      <c r="F518" s="84" t="b">
        <v>0</v>
      </c>
      <c r="G518" s="84" t="b">
        <v>0</v>
      </c>
    </row>
    <row r="519" spans="1:7" ht="15">
      <c r="A519" s="84" t="s">
        <v>4813</v>
      </c>
      <c r="B519" s="84">
        <v>2</v>
      </c>
      <c r="C519" s="123">
        <v>0.0012714996481832607</v>
      </c>
      <c r="D519" s="84" t="s">
        <v>4857</v>
      </c>
      <c r="E519" s="84" t="b">
        <v>0</v>
      </c>
      <c r="F519" s="84" t="b">
        <v>0</v>
      </c>
      <c r="G519" s="84" t="b">
        <v>0</v>
      </c>
    </row>
    <row r="520" spans="1:7" ht="15">
      <c r="A520" s="84" t="s">
        <v>4814</v>
      </c>
      <c r="B520" s="84">
        <v>2</v>
      </c>
      <c r="C520" s="123">
        <v>0.0012714996481832607</v>
      </c>
      <c r="D520" s="84" t="s">
        <v>4857</v>
      </c>
      <c r="E520" s="84" t="b">
        <v>0</v>
      </c>
      <c r="F520" s="84" t="b">
        <v>0</v>
      </c>
      <c r="G520" s="84" t="b">
        <v>0</v>
      </c>
    </row>
    <row r="521" spans="1:7" ht="15">
      <c r="A521" s="84" t="s">
        <v>3759</v>
      </c>
      <c r="B521" s="84">
        <v>2</v>
      </c>
      <c r="C521" s="123">
        <v>0.0012714996481832607</v>
      </c>
      <c r="D521" s="84" t="s">
        <v>4857</v>
      </c>
      <c r="E521" s="84" t="b">
        <v>0</v>
      </c>
      <c r="F521" s="84" t="b">
        <v>0</v>
      </c>
      <c r="G521" s="84" t="b">
        <v>0</v>
      </c>
    </row>
    <row r="522" spans="1:7" ht="15">
      <c r="A522" s="84" t="s">
        <v>3760</v>
      </c>
      <c r="B522" s="84">
        <v>2</v>
      </c>
      <c r="C522" s="123">
        <v>0.0012714996481832607</v>
      </c>
      <c r="D522" s="84" t="s">
        <v>4857</v>
      </c>
      <c r="E522" s="84" t="b">
        <v>0</v>
      </c>
      <c r="F522" s="84" t="b">
        <v>0</v>
      </c>
      <c r="G522" s="84" t="b">
        <v>0</v>
      </c>
    </row>
    <row r="523" spans="1:7" ht="15">
      <c r="A523" s="84" t="s">
        <v>3761</v>
      </c>
      <c r="B523" s="84">
        <v>2</v>
      </c>
      <c r="C523" s="123">
        <v>0.0012714996481832607</v>
      </c>
      <c r="D523" s="84" t="s">
        <v>4857</v>
      </c>
      <c r="E523" s="84" t="b">
        <v>0</v>
      </c>
      <c r="F523" s="84" t="b">
        <v>0</v>
      </c>
      <c r="G523" s="84" t="b">
        <v>0</v>
      </c>
    </row>
    <row r="524" spans="1:7" ht="15">
      <c r="A524" s="84" t="s">
        <v>4815</v>
      </c>
      <c r="B524" s="84">
        <v>2</v>
      </c>
      <c r="C524" s="123">
        <v>0.0012714996481832607</v>
      </c>
      <c r="D524" s="84" t="s">
        <v>4857</v>
      </c>
      <c r="E524" s="84" t="b">
        <v>0</v>
      </c>
      <c r="F524" s="84" t="b">
        <v>0</v>
      </c>
      <c r="G524" s="84" t="b">
        <v>0</v>
      </c>
    </row>
    <row r="525" spans="1:7" ht="15">
      <c r="A525" s="84" t="s">
        <v>4816</v>
      </c>
      <c r="B525" s="84">
        <v>2</v>
      </c>
      <c r="C525" s="123">
        <v>0.0012714996481832607</v>
      </c>
      <c r="D525" s="84" t="s">
        <v>4857</v>
      </c>
      <c r="E525" s="84" t="b">
        <v>0</v>
      </c>
      <c r="F525" s="84" t="b">
        <v>0</v>
      </c>
      <c r="G525" s="84" t="b">
        <v>0</v>
      </c>
    </row>
    <row r="526" spans="1:7" ht="15">
      <c r="A526" s="84" t="s">
        <v>4817</v>
      </c>
      <c r="B526" s="84">
        <v>2</v>
      </c>
      <c r="C526" s="123">
        <v>0.0012714996481832607</v>
      </c>
      <c r="D526" s="84" t="s">
        <v>4857</v>
      </c>
      <c r="E526" s="84" t="b">
        <v>0</v>
      </c>
      <c r="F526" s="84" t="b">
        <v>0</v>
      </c>
      <c r="G526" s="84" t="b">
        <v>0</v>
      </c>
    </row>
    <row r="527" spans="1:7" ht="15">
      <c r="A527" s="84" t="s">
        <v>4818</v>
      </c>
      <c r="B527" s="84">
        <v>2</v>
      </c>
      <c r="C527" s="123">
        <v>0.0012714996481832607</v>
      </c>
      <c r="D527" s="84" t="s">
        <v>4857</v>
      </c>
      <c r="E527" s="84" t="b">
        <v>0</v>
      </c>
      <c r="F527" s="84" t="b">
        <v>0</v>
      </c>
      <c r="G527" s="84" t="b">
        <v>0</v>
      </c>
    </row>
    <row r="528" spans="1:7" ht="15">
      <c r="A528" s="84" t="s">
        <v>4819</v>
      </c>
      <c r="B528" s="84">
        <v>2</v>
      </c>
      <c r="C528" s="123">
        <v>0.0012714996481832607</v>
      </c>
      <c r="D528" s="84" t="s">
        <v>4857</v>
      </c>
      <c r="E528" s="84" t="b">
        <v>0</v>
      </c>
      <c r="F528" s="84" t="b">
        <v>0</v>
      </c>
      <c r="G528" s="84" t="b">
        <v>0</v>
      </c>
    </row>
    <row r="529" spans="1:7" ht="15">
      <c r="A529" s="84" t="s">
        <v>4820</v>
      </c>
      <c r="B529" s="84">
        <v>2</v>
      </c>
      <c r="C529" s="123">
        <v>0.0012714996481832607</v>
      </c>
      <c r="D529" s="84" t="s">
        <v>4857</v>
      </c>
      <c r="E529" s="84" t="b">
        <v>0</v>
      </c>
      <c r="F529" s="84" t="b">
        <v>0</v>
      </c>
      <c r="G529" s="84" t="b">
        <v>0</v>
      </c>
    </row>
    <row r="530" spans="1:7" ht="15">
      <c r="A530" s="84" t="s">
        <v>4821</v>
      </c>
      <c r="B530" s="84">
        <v>2</v>
      </c>
      <c r="C530" s="123">
        <v>0.0012714996481832607</v>
      </c>
      <c r="D530" s="84" t="s">
        <v>4857</v>
      </c>
      <c r="E530" s="84" t="b">
        <v>0</v>
      </c>
      <c r="F530" s="84" t="b">
        <v>0</v>
      </c>
      <c r="G530" s="84" t="b">
        <v>0</v>
      </c>
    </row>
    <row r="531" spans="1:7" ht="15">
      <c r="A531" s="84" t="s">
        <v>4822</v>
      </c>
      <c r="B531" s="84">
        <v>2</v>
      </c>
      <c r="C531" s="123">
        <v>0.0012714996481832607</v>
      </c>
      <c r="D531" s="84" t="s">
        <v>4857</v>
      </c>
      <c r="E531" s="84" t="b">
        <v>0</v>
      </c>
      <c r="F531" s="84" t="b">
        <v>0</v>
      </c>
      <c r="G531" s="84" t="b">
        <v>0</v>
      </c>
    </row>
    <row r="532" spans="1:7" ht="15">
      <c r="A532" s="84" t="s">
        <v>4823</v>
      </c>
      <c r="B532" s="84">
        <v>2</v>
      </c>
      <c r="C532" s="123">
        <v>0.0012714996481832607</v>
      </c>
      <c r="D532" s="84" t="s">
        <v>4857</v>
      </c>
      <c r="E532" s="84" t="b">
        <v>0</v>
      </c>
      <c r="F532" s="84" t="b">
        <v>0</v>
      </c>
      <c r="G532" s="84" t="b">
        <v>0</v>
      </c>
    </row>
    <row r="533" spans="1:7" ht="15">
      <c r="A533" s="84" t="s">
        <v>4824</v>
      </c>
      <c r="B533" s="84">
        <v>2</v>
      </c>
      <c r="C533" s="123">
        <v>0.0014589988669088797</v>
      </c>
      <c r="D533" s="84" t="s">
        <v>4857</v>
      </c>
      <c r="E533" s="84" t="b">
        <v>0</v>
      </c>
      <c r="F533" s="84" t="b">
        <v>1</v>
      </c>
      <c r="G533" s="84" t="b">
        <v>0</v>
      </c>
    </row>
    <row r="534" spans="1:7" ht="15">
      <c r="A534" s="84" t="s">
        <v>4825</v>
      </c>
      <c r="B534" s="84">
        <v>2</v>
      </c>
      <c r="C534" s="123">
        <v>0.0012714996481832607</v>
      </c>
      <c r="D534" s="84" t="s">
        <v>4857</v>
      </c>
      <c r="E534" s="84" t="b">
        <v>0</v>
      </c>
      <c r="F534" s="84" t="b">
        <v>0</v>
      </c>
      <c r="G534" s="84" t="b">
        <v>0</v>
      </c>
    </row>
    <row r="535" spans="1:7" ht="15">
      <c r="A535" s="84" t="s">
        <v>4826</v>
      </c>
      <c r="B535" s="84">
        <v>2</v>
      </c>
      <c r="C535" s="123">
        <v>0.0012714996481832607</v>
      </c>
      <c r="D535" s="84" t="s">
        <v>4857</v>
      </c>
      <c r="E535" s="84" t="b">
        <v>0</v>
      </c>
      <c r="F535" s="84" t="b">
        <v>0</v>
      </c>
      <c r="G535" s="84" t="b">
        <v>0</v>
      </c>
    </row>
    <row r="536" spans="1:7" ht="15">
      <c r="A536" s="84" t="s">
        <v>4827</v>
      </c>
      <c r="B536" s="84">
        <v>2</v>
      </c>
      <c r="C536" s="123">
        <v>0.0012714996481832607</v>
      </c>
      <c r="D536" s="84" t="s">
        <v>4857</v>
      </c>
      <c r="E536" s="84" t="b">
        <v>0</v>
      </c>
      <c r="F536" s="84" t="b">
        <v>0</v>
      </c>
      <c r="G536" s="84" t="b">
        <v>0</v>
      </c>
    </row>
    <row r="537" spans="1:7" ht="15">
      <c r="A537" s="84" t="s">
        <v>4828</v>
      </c>
      <c r="B537" s="84">
        <v>2</v>
      </c>
      <c r="C537" s="123">
        <v>0.0012714996481832607</v>
      </c>
      <c r="D537" s="84" t="s">
        <v>4857</v>
      </c>
      <c r="E537" s="84" t="b">
        <v>0</v>
      </c>
      <c r="F537" s="84" t="b">
        <v>1</v>
      </c>
      <c r="G537" s="84" t="b">
        <v>0</v>
      </c>
    </row>
    <row r="538" spans="1:7" ht="15">
      <c r="A538" s="84" t="s">
        <v>4829</v>
      </c>
      <c r="B538" s="84">
        <v>2</v>
      </c>
      <c r="C538" s="123">
        <v>0.0012714996481832607</v>
      </c>
      <c r="D538" s="84" t="s">
        <v>4857</v>
      </c>
      <c r="E538" s="84" t="b">
        <v>0</v>
      </c>
      <c r="F538" s="84" t="b">
        <v>0</v>
      </c>
      <c r="G538" s="84" t="b">
        <v>0</v>
      </c>
    </row>
    <row r="539" spans="1:7" ht="15">
      <c r="A539" s="84" t="s">
        <v>4830</v>
      </c>
      <c r="B539" s="84">
        <v>2</v>
      </c>
      <c r="C539" s="123">
        <v>0.0012714996481832607</v>
      </c>
      <c r="D539" s="84" t="s">
        <v>4857</v>
      </c>
      <c r="E539" s="84" t="b">
        <v>0</v>
      </c>
      <c r="F539" s="84" t="b">
        <v>0</v>
      </c>
      <c r="G539" s="84" t="b">
        <v>0</v>
      </c>
    </row>
    <row r="540" spans="1:7" ht="15">
      <c r="A540" s="84" t="s">
        <v>4831</v>
      </c>
      <c r="B540" s="84">
        <v>2</v>
      </c>
      <c r="C540" s="123">
        <v>0.0012714996481832607</v>
      </c>
      <c r="D540" s="84" t="s">
        <v>4857</v>
      </c>
      <c r="E540" s="84" t="b">
        <v>0</v>
      </c>
      <c r="F540" s="84" t="b">
        <v>0</v>
      </c>
      <c r="G540" s="84" t="b">
        <v>0</v>
      </c>
    </row>
    <row r="541" spans="1:7" ht="15">
      <c r="A541" s="84" t="s">
        <v>4832</v>
      </c>
      <c r="B541" s="84">
        <v>2</v>
      </c>
      <c r="C541" s="123">
        <v>0.0012714996481832607</v>
      </c>
      <c r="D541" s="84" t="s">
        <v>4857</v>
      </c>
      <c r="E541" s="84" t="b">
        <v>0</v>
      </c>
      <c r="F541" s="84" t="b">
        <v>0</v>
      </c>
      <c r="G541" s="84" t="b">
        <v>0</v>
      </c>
    </row>
    <row r="542" spans="1:7" ht="15">
      <c r="A542" s="84" t="s">
        <v>4833</v>
      </c>
      <c r="B542" s="84">
        <v>2</v>
      </c>
      <c r="C542" s="123">
        <v>0.0012714996481832607</v>
      </c>
      <c r="D542" s="84" t="s">
        <v>4857</v>
      </c>
      <c r="E542" s="84" t="b">
        <v>0</v>
      </c>
      <c r="F542" s="84" t="b">
        <v>0</v>
      </c>
      <c r="G542" s="84" t="b">
        <v>0</v>
      </c>
    </row>
    <row r="543" spans="1:7" ht="15">
      <c r="A543" s="84" t="s">
        <v>3734</v>
      </c>
      <c r="B543" s="84">
        <v>2</v>
      </c>
      <c r="C543" s="123">
        <v>0.0012714996481832607</v>
      </c>
      <c r="D543" s="84" t="s">
        <v>4857</v>
      </c>
      <c r="E543" s="84" t="b">
        <v>0</v>
      </c>
      <c r="F543" s="84" t="b">
        <v>0</v>
      </c>
      <c r="G543" s="84" t="b">
        <v>0</v>
      </c>
    </row>
    <row r="544" spans="1:7" ht="15">
      <c r="A544" s="84" t="s">
        <v>3736</v>
      </c>
      <c r="B544" s="84">
        <v>2</v>
      </c>
      <c r="C544" s="123">
        <v>0.0012714996481832607</v>
      </c>
      <c r="D544" s="84" t="s">
        <v>4857</v>
      </c>
      <c r="E544" s="84" t="b">
        <v>0</v>
      </c>
      <c r="F544" s="84" t="b">
        <v>0</v>
      </c>
      <c r="G544" s="84" t="b">
        <v>0</v>
      </c>
    </row>
    <row r="545" spans="1:7" ht="15">
      <c r="A545" s="84" t="s">
        <v>3737</v>
      </c>
      <c r="B545" s="84">
        <v>2</v>
      </c>
      <c r="C545" s="123">
        <v>0.0012714996481832607</v>
      </c>
      <c r="D545" s="84" t="s">
        <v>4857</v>
      </c>
      <c r="E545" s="84" t="b">
        <v>0</v>
      </c>
      <c r="F545" s="84" t="b">
        <v>0</v>
      </c>
      <c r="G545" s="84" t="b">
        <v>0</v>
      </c>
    </row>
    <row r="546" spans="1:7" ht="15">
      <c r="A546" s="84" t="s">
        <v>3738</v>
      </c>
      <c r="B546" s="84">
        <v>2</v>
      </c>
      <c r="C546" s="123">
        <v>0.0012714996481832607</v>
      </c>
      <c r="D546" s="84" t="s">
        <v>4857</v>
      </c>
      <c r="E546" s="84" t="b">
        <v>0</v>
      </c>
      <c r="F546" s="84" t="b">
        <v>0</v>
      </c>
      <c r="G546" s="84" t="b">
        <v>0</v>
      </c>
    </row>
    <row r="547" spans="1:7" ht="15">
      <c r="A547" s="84" t="s">
        <v>3739</v>
      </c>
      <c r="B547" s="84">
        <v>2</v>
      </c>
      <c r="C547" s="123">
        <v>0.0012714996481832607</v>
      </c>
      <c r="D547" s="84" t="s">
        <v>4857</v>
      </c>
      <c r="E547" s="84" t="b">
        <v>0</v>
      </c>
      <c r="F547" s="84" t="b">
        <v>0</v>
      </c>
      <c r="G547" s="84" t="b">
        <v>0</v>
      </c>
    </row>
    <row r="548" spans="1:7" ht="15">
      <c r="A548" s="84" t="s">
        <v>3740</v>
      </c>
      <c r="B548" s="84">
        <v>2</v>
      </c>
      <c r="C548" s="123">
        <v>0.0012714996481832607</v>
      </c>
      <c r="D548" s="84" t="s">
        <v>4857</v>
      </c>
      <c r="E548" s="84" t="b">
        <v>0</v>
      </c>
      <c r="F548" s="84" t="b">
        <v>0</v>
      </c>
      <c r="G548" s="84" t="b">
        <v>0</v>
      </c>
    </row>
    <row r="549" spans="1:7" ht="15">
      <c r="A549" s="84" t="s">
        <v>4834</v>
      </c>
      <c r="B549" s="84">
        <v>2</v>
      </c>
      <c r="C549" s="123">
        <v>0.0012714996481832607</v>
      </c>
      <c r="D549" s="84" t="s">
        <v>4857</v>
      </c>
      <c r="E549" s="84" t="b">
        <v>0</v>
      </c>
      <c r="F549" s="84" t="b">
        <v>0</v>
      </c>
      <c r="G549" s="84" t="b">
        <v>0</v>
      </c>
    </row>
    <row r="550" spans="1:7" ht="15">
      <c r="A550" s="84" t="s">
        <v>4835</v>
      </c>
      <c r="B550" s="84">
        <v>2</v>
      </c>
      <c r="C550" s="123">
        <v>0.0012714996481832607</v>
      </c>
      <c r="D550" s="84" t="s">
        <v>4857</v>
      </c>
      <c r="E550" s="84" t="b">
        <v>0</v>
      </c>
      <c r="F550" s="84" t="b">
        <v>0</v>
      </c>
      <c r="G550" s="84" t="b">
        <v>0</v>
      </c>
    </row>
    <row r="551" spans="1:7" ht="15">
      <c r="A551" s="84" t="s">
        <v>4836</v>
      </c>
      <c r="B551" s="84">
        <v>2</v>
      </c>
      <c r="C551" s="123">
        <v>0.0012714996481832607</v>
      </c>
      <c r="D551" s="84" t="s">
        <v>4857</v>
      </c>
      <c r="E551" s="84" t="b">
        <v>0</v>
      </c>
      <c r="F551" s="84" t="b">
        <v>0</v>
      </c>
      <c r="G551" s="84" t="b">
        <v>0</v>
      </c>
    </row>
    <row r="552" spans="1:7" ht="15">
      <c r="A552" s="84" t="s">
        <v>4837</v>
      </c>
      <c r="B552" s="84">
        <v>2</v>
      </c>
      <c r="C552" s="123">
        <v>0.0012714996481832607</v>
      </c>
      <c r="D552" s="84" t="s">
        <v>4857</v>
      </c>
      <c r="E552" s="84" t="b">
        <v>0</v>
      </c>
      <c r="F552" s="84" t="b">
        <v>0</v>
      </c>
      <c r="G552" s="84" t="b">
        <v>0</v>
      </c>
    </row>
    <row r="553" spans="1:7" ht="15">
      <c r="A553" s="84" t="s">
        <v>4838</v>
      </c>
      <c r="B553" s="84">
        <v>2</v>
      </c>
      <c r="C553" s="123">
        <v>0.0012714996481832607</v>
      </c>
      <c r="D553" s="84" t="s">
        <v>4857</v>
      </c>
      <c r="E553" s="84" t="b">
        <v>0</v>
      </c>
      <c r="F553" s="84" t="b">
        <v>0</v>
      </c>
      <c r="G553" s="84" t="b">
        <v>0</v>
      </c>
    </row>
    <row r="554" spans="1:7" ht="15">
      <c r="A554" s="84" t="s">
        <v>4839</v>
      </c>
      <c r="B554" s="84">
        <v>2</v>
      </c>
      <c r="C554" s="123">
        <v>0.0012714996481832607</v>
      </c>
      <c r="D554" s="84" t="s">
        <v>4857</v>
      </c>
      <c r="E554" s="84" t="b">
        <v>0</v>
      </c>
      <c r="F554" s="84" t="b">
        <v>0</v>
      </c>
      <c r="G554" s="84" t="b">
        <v>0</v>
      </c>
    </row>
    <row r="555" spans="1:7" ht="15">
      <c r="A555" s="84" t="s">
        <v>389</v>
      </c>
      <c r="B555" s="84">
        <v>2</v>
      </c>
      <c r="C555" s="123">
        <v>0.0012714996481832607</v>
      </c>
      <c r="D555" s="84" t="s">
        <v>4857</v>
      </c>
      <c r="E555" s="84" t="b">
        <v>0</v>
      </c>
      <c r="F555" s="84" t="b">
        <v>0</v>
      </c>
      <c r="G555" s="84" t="b">
        <v>0</v>
      </c>
    </row>
    <row r="556" spans="1:7" ht="15">
      <c r="A556" s="84" t="s">
        <v>4840</v>
      </c>
      <c r="B556" s="84">
        <v>2</v>
      </c>
      <c r="C556" s="123">
        <v>0.0012714996481832607</v>
      </c>
      <c r="D556" s="84" t="s">
        <v>4857</v>
      </c>
      <c r="E556" s="84" t="b">
        <v>0</v>
      </c>
      <c r="F556" s="84" t="b">
        <v>0</v>
      </c>
      <c r="G556" s="84" t="b">
        <v>0</v>
      </c>
    </row>
    <row r="557" spans="1:7" ht="15">
      <c r="A557" s="84" t="s">
        <v>4841</v>
      </c>
      <c r="B557" s="84">
        <v>2</v>
      </c>
      <c r="C557" s="123">
        <v>0.0012714996481832607</v>
      </c>
      <c r="D557" s="84" t="s">
        <v>4857</v>
      </c>
      <c r="E557" s="84" t="b">
        <v>0</v>
      </c>
      <c r="F557" s="84" t="b">
        <v>0</v>
      </c>
      <c r="G557" s="84" t="b">
        <v>0</v>
      </c>
    </row>
    <row r="558" spans="1:7" ht="15">
      <c r="A558" s="84" t="s">
        <v>4842</v>
      </c>
      <c r="B558" s="84">
        <v>2</v>
      </c>
      <c r="C558" s="123">
        <v>0.0012714996481832607</v>
      </c>
      <c r="D558" s="84" t="s">
        <v>4857</v>
      </c>
      <c r="E558" s="84" t="b">
        <v>0</v>
      </c>
      <c r="F558" s="84" t="b">
        <v>0</v>
      </c>
      <c r="G558" s="84" t="b">
        <v>0</v>
      </c>
    </row>
    <row r="559" spans="1:7" ht="15">
      <c r="A559" s="84" t="s">
        <v>4843</v>
      </c>
      <c r="B559" s="84">
        <v>2</v>
      </c>
      <c r="C559" s="123">
        <v>0.0012714996481832607</v>
      </c>
      <c r="D559" s="84" t="s">
        <v>4857</v>
      </c>
      <c r="E559" s="84" t="b">
        <v>0</v>
      </c>
      <c r="F559" s="84" t="b">
        <v>1</v>
      </c>
      <c r="G559" s="84" t="b">
        <v>0</v>
      </c>
    </row>
    <row r="560" spans="1:7" ht="15">
      <c r="A560" s="84" t="s">
        <v>4844</v>
      </c>
      <c r="B560" s="84">
        <v>2</v>
      </c>
      <c r="C560" s="123">
        <v>0.0012714996481832607</v>
      </c>
      <c r="D560" s="84" t="s">
        <v>4857</v>
      </c>
      <c r="E560" s="84" t="b">
        <v>0</v>
      </c>
      <c r="F560" s="84" t="b">
        <v>0</v>
      </c>
      <c r="G560" s="84" t="b">
        <v>0</v>
      </c>
    </row>
    <row r="561" spans="1:7" ht="15">
      <c r="A561" s="84" t="s">
        <v>4845</v>
      </c>
      <c r="B561" s="84">
        <v>2</v>
      </c>
      <c r="C561" s="123">
        <v>0.0012714996481832607</v>
      </c>
      <c r="D561" s="84" t="s">
        <v>4857</v>
      </c>
      <c r="E561" s="84" t="b">
        <v>0</v>
      </c>
      <c r="F561" s="84" t="b">
        <v>0</v>
      </c>
      <c r="G561" s="84" t="b">
        <v>0</v>
      </c>
    </row>
    <row r="562" spans="1:7" ht="15">
      <c r="A562" s="84" t="s">
        <v>4846</v>
      </c>
      <c r="B562" s="84">
        <v>2</v>
      </c>
      <c r="C562" s="123">
        <v>0.0012714996481832607</v>
      </c>
      <c r="D562" s="84" t="s">
        <v>4857</v>
      </c>
      <c r="E562" s="84" t="b">
        <v>0</v>
      </c>
      <c r="F562" s="84" t="b">
        <v>0</v>
      </c>
      <c r="G562" s="84" t="b">
        <v>0</v>
      </c>
    </row>
    <row r="563" spans="1:7" ht="15">
      <c r="A563" s="84" t="s">
        <v>4847</v>
      </c>
      <c r="B563" s="84">
        <v>2</v>
      </c>
      <c r="C563" s="123">
        <v>0.0012714996481832607</v>
      </c>
      <c r="D563" s="84" t="s">
        <v>4857</v>
      </c>
      <c r="E563" s="84" t="b">
        <v>0</v>
      </c>
      <c r="F563" s="84" t="b">
        <v>0</v>
      </c>
      <c r="G563" s="84" t="b">
        <v>0</v>
      </c>
    </row>
    <row r="564" spans="1:7" ht="15">
      <c r="A564" s="84" t="s">
        <v>4848</v>
      </c>
      <c r="B564" s="84">
        <v>2</v>
      </c>
      <c r="C564" s="123">
        <v>0.0012714996481832607</v>
      </c>
      <c r="D564" s="84" t="s">
        <v>4857</v>
      </c>
      <c r="E564" s="84" t="b">
        <v>0</v>
      </c>
      <c r="F564" s="84" t="b">
        <v>0</v>
      </c>
      <c r="G564" s="84" t="b">
        <v>0</v>
      </c>
    </row>
    <row r="565" spans="1:7" ht="15">
      <c r="A565" s="84" t="s">
        <v>4849</v>
      </c>
      <c r="B565" s="84">
        <v>2</v>
      </c>
      <c r="C565" s="123">
        <v>0.0012714996481832607</v>
      </c>
      <c r="D565" s="84" t="s">
        <v>4857</v>
      </c>
      <c r="E565" s="84" t="b">
        <v>0</v>
      </c>
      <c r="F565" s="84" t="b">
        <v>0</v>
      </c>
      <c r="G565" s="84" t="b">
        <v>0</v>
      </c>
    </row>
    <row r="566" spans="1:7" ht="15">
      <c r="A566" s="84" t="s">
        <v>4850</v>
      </c>
      <c r="B566" s="84">
        <v>2</v>
      </c>
      <c r="C566" s="123">
        <v>0.0012714996481832607</v>
      </c>
      <c r="D566" s="84" t="s">
        <v>4857</v>
      </c>
      <c r="E566" s="84" t="b">
        <v>0</v>
      </c>
      <c r="F566" s="84" t="b">
        <v>0</v>
      </c>
      <c r="G566" s="84" t="b">
        <v>0</v>
      </c>
    </row>
    <row r="567" spans="1:7" ht="15">
      <c r="A567" s="84" t="s">
        <v>4851</v>
      </c>
      <c r="B567" s="84">
        <v>2</v>
      </c>
      <c r="C567" s="123">
        <v>0.0012714996481832607</v>
      </c>
      <c r="D567" s="84" t="s">
        <v>4857</v>
      </c>
      <c r="E567" s="84" t="b">
        <v>1</v>
      </c>
      <c r="F567" s="84" t="b">
        <v>0</v>
      </c>
      <c r="G567" s="84" t="b">
        <v>0</v>
      </c>
    </row>
    <row r="568" spans="1:7" ht="15">
      <c r="A568" s="84" t="s">
        <v>4852</v>
      </c>
      <c r="B568" s="84">
        <v>2</v>
      </c>
      <c r="C568" s="123">
        <v>0.0014589988669088797</v>
      </c>
      <c r="D568" s="84" t="s">
        <v>4857</v>
      </c>
      <c r="E568" s="84" t="b">
        <v>0</v>
      </c>
      <c r="F568" s="84" t="b">
        <v>0</v>
      </c>
      <c r="G568" s="84" t="b">
        <v>0</v>
      </c>
    </row>
    <row r="569" spans="1:7" ht="15">
      <c r="A569" s="84" t="s">
        <v>4853</v>
      </c>
      <c r="B569" s="84">
        <v>2</v>
      </c>
      <c r="C569" s="123">
        <v>0.0014589988669088797</v>
      </c>
      <c r="D569" s="84" t="s">
        <v>4857</v>
      </c>
      <c r="E569" s="84" t="b">
        <v>0</v>
      </c>
      <c r="F569" s="84" t="b">
        <v>1</v>
      </c>
      <c r="G569" s="84" t="b">
        <v>0</v>
      </c>
    </row>
    <row r="570" spans="1:7" ht="15">
      <c r="A570" s="84" t="s">
        <v>4854</v>
      </c>
      <c r="B570" s="84">
        <v>2</v>
      </c>
      <c r="C570" s="123">
        <v>0.0014589988669088797</v>
      </c>
      <c r="D570" s="84" t="s">
        <v>4857</v>
      </c>
      <c r="E570" s="84" t="b">
        <v>0</v>
      </c>
      <c r="F570" s="84" t="b">
        <v>0</v>
      </c>
      <c r="G570" s="84" t="b">
        <v>0</v>
      </c>
    </row>
    <row r="571" spans="1:7" ht="15">
      <c r="A571" s="84" t="s">
        <v>380</v>
      </c>
      <c r="B571" s="84">
        <v>2</v>
      </c>
      <c r="C571" s="123">
        <v>0.0012714996481832607</v>
      </c>
      <c r="D571" s="84" t="s">
        <v>4857</v>
      </c>
      <c r="E571" s="84" t="b">
        <v>0</v>
      </c>
      <c r="F571" s="84" t="b">
        <v>0</v>
      </c>
      <c r="G571" s="84" t="b">
        <v>0</v>
      </c>
    </row>
    <row r="572" spans="1:7" ht="15">
      <c r="A572" s="84" t="s">
        <v>323</v>
      </c>
      <c r="B572" s="84">
        <v>28</v>
      </c>
      <c r="C572" s="123">
        <v>0.007880199212456624</v>
      </c>
      <c r="D572" s="84" t="s">
        <v>3594</v>
      </c>
      <c r="E572" s="84" t="b">
        <v>0</v>
      </c>
      <c r="F572" s="84" t="b">
        <v>0</v>
      </c>
      <c r="G572" s="84" t="b">
        <v>0</v>
      </c>
    </row>
    <row r="573" spans="1:7" ht="15">
      <c r="A573" s="84" t="s">
        <v>757</v>
      </c>
      <c r="B573" s="84">
        <v>19</v>
      </c>
      <c r="C573" s="123">
        <v>0.010180637821613887</v>
      </c>
      <c r="D573" s="84" t="s">
        <v>3594</v>
      </c>
      <c r="E573" s="84" t="b">
        <v>0</v>
      </c>
      <c r="F573" s="84" t="b">
        <v>0</v>
      </c>
      <c r="G573" s="84" t="b">
        <v>0</v>
      </c>
    </row>
    <row r="574" spans="1:7" ht="15">
      <c r="A574" s="84" t="s">
        <v>3803</v>
      </c>
      <c r="B574" s="84">
        <v>17</v>
      </c>
      <c r="C574" s="123">
        <v>0.010349444231755761</v>
      </c>
      <c r="D574" s="84" t="s">
        <v>3594</v>
      </c>
      <c r="E574" s="84" t="b">
        <v>0</v>
      </c>
      <c r="F574" s="84" t="b">
        <v>0</v>
      </c>
      <c r="G574" s="84" t="b">
        <v>0</v>
      </c>
    </row>
    <row r="575" spans="1:7" ht="15">
      <c r="A575" s="84" t="s">
        <v>3804</v>
      </c>
      <c r="B575" s="84">
        <v>16</v>
      </c>
      <c r="C575" s="123">
        <v>0.010377002366735028</v>
      </c>
      <c r="D575" s="84" t="s">
        <v>3594</v>
      </c>
      <c r="E575" s="84" t="b">
        <v>0</v>
      </c>
      <c r="F575" s="84" t="b">
        <v>0</v>
      </c>
      <c r="G575" s="84" t="b">
        <v>0</v>
      </c>
    </row>
    <row r="576" spans="1:7" ht="15">
      <c r="A576" s="84" t="s">
        <v>3805</v>
      </c>
      <c r="B576" s="84">
        <v>15</v>
      </c>
      <c r="C576" s="123">
        <v>0.010363531643290905</v>
      </c>
      <c r="D576" s="84" t="s">
        <v>3594</v>
      </c>
      <c r="E576" s="84" t="b">
        <v>0</v>
      </c>
      <c r="F576" s="84" t="b">
        <v>0</v>
      </c>
      <c r="G576" s="84" t="b">
        <v>0</v>
      </c>
    </row>
    <row r="577" spans="1:7" ht="15">
      <c r="A577" s="84" t="s">
        <v>3806</v>
      </c>
      <c r="B577" s="84">
        <v>15</v>
      </c>
      <c r="C577" s="123">
        <v>0.010363531643290905</v>
      </c>
      <c r="D577" s="84" t="s">
        <v>3594</v>
      </c>
      <c r="E577" s="84" t="b">
        <v>1</v>
      </c>
      <c r="F577" s="84" t="b">
        <v>0</v>
      </c>
      <c r="G577" s="84" t="b">
        <v>0</v>
      </c>
    </row>
    <row r="578" spans="1:7" ht="15">
      <c r="A578" s="84" t="s">
        <v>736</v>
      </c>
      <c r="B578" s="84">
        <v>15</v>
      </c>
      <c r="C578" s="123">
        <v>0.010363531643290905</v>
      </c>
      <c r="D578" s="84" t="s">
        <v>3594</v>
      </c>
      <c r="E578" s="84" t="b">
        <v>0</v>
      </c>
      <c r="F578" s="84" t="b">
        <v>0</v>
      </c>
      <c r="G578" s="84" t="b">
        <v>0</v>
      </c>
    </row>
    <row r="579" spans="1:7" ht="15">
      <c r="A579" s="84" t="s">
        <v>3807</v>
      </c>
      <c r="B579" s="84">
        <v>14</v>
      </c>
      <c r="C579" s="123">
        <v>0.01030629286800435</v>
      </c>
      <c r="D579" s="84" t="s">
        <v>3594</v>
      </c>
      <c r="E579" s="84" t="b">
        <v>1</v>
      </c>
      <c r="F579" s="84" t="b">
        <v>0</v>
      </c>
      <c r="G579" s="84" t="b">
        <v>0</v>
      </c>
    </row>
    <row r="580" spans="1:7" ht="15">
      <c r="A580" s="84" t="s">
        <v>3808</v>
      </c>
      <c r="B580" s="84">
        <v>14</v>
      </c>
      <c r="C580" s="123">
        <v>0.01030629286800435</v>
      </c>
      <c r="D580" s="84" t="s">
        <v>3594</v>
      </c>
      <c r="E580" s="84" t="b">
        <v>0</v>
      </c>
      <c r="F580" s="84" t="b">
        <v>0</v>
      </c>
      <c r="G580" s="84" t="b">
        <v>0</v>
      </c>
    </row>
    <row r="581" spans="1:7" ht="15">
      <c r="A581" s="84" t="s">
        <v>3809</v>
      </c>
      <c r="B581" s="84">
        <v>14</v>
      </c>
      <c r="C581" s="123">
        <v>0.01030629286800435</v>
      </c>
      <c r="D581" s="84" t="s">
        <v>3594</v>
      </c>
      <c r="E581" s="84" t="b">
        <v>0</v>
      </c>
      <c r="F581" s="84" t="b">
        <v>0</v>
      </c>
      <c r="G581" s="84" t="b">
        <v>0</v>
      </c>
    </row>
    <row r="582" spans="1:7" ht="15">
      <c r="A582" s="84" t="s">
        <v>4444</v>
      </c>
      <c r="B582" s="84">
        <v>14</v>
      </c>
      <c r="C582" s="123">
        <v>0.01030629286800435</v>
      </c>
      <c r="D582" s="84" t="s">
        <v>3594</v>
      </c>
      <c r="E582" s="84" t="b">
        <v>0</v>
      </c>
      <c r="F582" s="84" t="b">
        <v>0</v>
      </c>
      <c r="G582" s="84" t="b">
        <v>0</v>
      </c>
    </row>
    <row r="583" spans="1:7" ht="15">
      <c r="A583" s="84" t="s">
        <v>4445</v>
      </c>
      <c r="B583" s="84">
        <v>14</v>
      </c>
      <c r="C583" s="123">
        <v>0.01030629286800435</v>
      </c>
      <c r="D583" s="84" t="s">
        <v>3594</v>
      </c>
      <c r="E583" s="84" t="b">
        <v>0</v>
      </c>
      <c r="F583" s="84" t="b">
        <v>0</v>
      </c>
      <c r="G583" s="84" t="b">
        <v>0</v>
      </c>
    </row>
    <row r="584" spans="1:7" ht="15">
      <c r="A584" s="84" t="s">
        <v>4446</v>
      </c>
      <c r="B584" s="84">
        <v>14</v>
      </c>
      <c r="C584" s="123">
        <v>0.01030629286800435</v>
      </c>
      <c r="D584" s="84" t="s">
        <v>3594</v>
      </c>
      <c r="E584" s="84" t="b">
        <v>0</v>
      </c>
      <c r="F584" s="84" t="b">
        <v>0</v>
      </c>
      <c r="G584" s="84" t="b">
        <v>0</v>
      </c>
    </row>
    <row r="585" spans="1:7" ht="15">
      <c r="A585" s="84" t="s">
        <v>4439</v>
      </c>
      <c r="B585" s="84">
        <v>14</v>
      </c>
      <c r="C585" s="123">
        <v>0.01030629286800435</v>
      </c>
      <c r="D585" s="84" t="s">
        <v>3594</v>
      </c>
      <c r="E585" s="84" t="b">
        <v>0</v>
      </c>
      <c r="F585" s="84" t="b">
        <v>0</v>
      </c>
      <c r="G585" s="84" t="b">
        <v>0</v>
      </c>
    </row>
    <row r="586" spans="1:7" ht="15">
      <c r="A586" s="84" t="s">
        <v>3721</v>
      </c>
      <c r="B586" s="84">
        <v>14</v>
      </c>
      <c r="C586" s="123">
        <v>0.01030629286800435</v>
      </c>
      <c r="D586" s="84" t="s">
        <v>3594</v>
      </c>
      <c r="E586" s="84" t="b">
        <v>0</v>
      </c>
      <c r="F586" s="84" t="b">
        <v>0</v>
      </c>
      <c r="G586" s="84" t="b">
        <v>0</v>
      </c>
    </row>
    <row r="587" spans="1:7" ht="15">
      <c r="A587" s="84" t="s">
        <v>3719</v>
      </c>
      <c r="B587" s="84">
        <v>14</v>
      </c>
      <c r="C587" s="123">
        <v>0.01030629286800435</v>
      </c>
      <c r="D587" s="84" t="s">
        <v>3594</v>
      </c>
      <c r="E587" s="84" t="b">
        <v>0</v>
      </c>
      <c r="F587" s="84" t="b">
        <v>0</v>
      </c>
      <c r="G587" s="84" t="b">
        <v>0</v>
      </c>
    </row>
    <row r="588" spans="1:7" ht="15">
      <c r="A588" s="84" t="s">
        <v>4447</v>
      </c>
      <c r="B588" s="84">
        <v>13</v>
      </c>
      <c r="C588" s="123">
        <v>0.010202154595990554</v>
      </c>
      <c r="D588" s="84" t="s">
        <v>3594</v>
      </c>
      <c r="E588" s="84" t="b">
        <v>0</v>
      </c>
      <c r="F588" s="84" t="b">
        <v>0</v>
      </c>
      <c r="G588" s="84" t="b">
        <v>0</v>
      </c>
    </row>
    <row r="589" spans="1:7" ht="15">
      <c r="A589" s="84" t="s">
        <v>4456</v>
      </c>
      <c r="B589" s="84">
        <v>9</v>
      </c>
      <c r="C589" s="123">
        <v>0.009234189600094192</v>
      </c>
      <c r="D589" s="84" t="s">
        <v>3594</v>
      </c>
      <c r="E589" s="84" t="b">
        <v>0</v>
      </c>
      <c r="F589" s="84" t="b">
        <v>1</v>
      </c>
      <c r="G589" s="84" t="b">
        <v>0</v>
      </c>
    </row>
    <row r="590" spans="1:7" ht="15">
      <c r="A590" s="84" t="s">
        <v>4455</v>
      </c>
      <c r="B590" s="84">
        <v>9</v>
      </c>
      <c r="C590" s="123">
        <v>0.009234189600094192</v>
      </c>
      <c r="D590" s="84" t="s">
        <v>3594</v>
      </c>
      <c r="E590" s="84" t="b">
        <v>0</v>
      </c>
      <c r="F590" s="84" t="b">
        <v>0</v>
      </c>
      <c r="G590" s="84" t="b">
        <v>0</v>
      </c>
    </row>
    <row r="591" spans="1:7" ht="15">
      <c r="A591" s="84" t="s">
        <v>428</v>
      </c>
      <c r="B591" s="84">
        <v>9</v>
      </c>
      <c r="C591" s="123">
        <v>0.009929616642430191</v>
      </c>
      <c r="D591" s="84" t="s">
        <v>3594</v>
      </c>
      <c r="E591" s="84" t="b">
        <v>0</v>
      </c>
      <c r="F591" s="84" t="b">
        <v>0</v>
      </c>
      <c r="G591" s="84" t="b">
        <v>0</v>
      </c>
    </row>
    <row r="592" spans="1:7" ht="15">
      <c r="A592" s="84" t="s">
        <v>4458</v>
      </c>
      <c r="B592" s="84">
        <v>8</v>
      </c>
      <c r="C592" s="123">
        <v>0.008826325904382393</v>
      </c>
      <c r="D592" s="84" t="s">
        <v>3594</v>
      </c>
      <c r="E592" s="84" t="b">
        <v>0</v>
      </c>
      <c r="F592" s="84" t="b">
        <v>0</v>
      </c>
      <c r="G592" s="84" t="b">
        <v>0</v>
      </c>
    </row>
    <row r="593" spans="1:7" ht="15">
      <c r="A593" s="84" t="s">
        <v>4459</v>
      </c>
      <c r="B593" s="84">
        <v>8</v>
      </c>
      <c r="C593" s="123">
        <v>0.008826325904382393</v>
      </c>
      <c r="D593" s="84" t="s">
        <v>3594</v>
      </c>
      <c r="E593" s="84" t="b">
        <v>0</v>
      </c>
      <c r="F593" s="84" t="b">
        <v>0</v>
      </c>
      <c r="G593" s="84" t="b">
        <v>0</v>
      </c>
    </row>
    <row r="594" spans="1:7" ht="15">
      <c r="A594" s="84" t="s">
        <v>4450</v>
      </c>
      <c r="B594" s="84">
        <v>8</v>
      </c>
      <c r="C594" s="123">
        <v>0.008826325904382393</v>
      </c>
      <c r="D594" s="84" t="s">
        <v>3594</v>
      </c>
      <c r="E594" s="84" t="b">
        <v>0</v>
      </c>
      <c r="F594" s="84" t="b">
        <v>0</v>
      </c>
      <c r="G594" s="84" t="b">
        <v>0</v>
      </c>
    </row>
    <row r="595" spans="1:7" ht="15">
      <c r="A595" s="84" t="s">
        <v>325</v>
      </c>
      <c r="B595" s="84">
        <v>8</v>
      </c>
      <c r="C595" s="123">
        <v>0.008826325904382393</v>
      </c>
      <c r="D595" s="84" t="s">
        <v>3594</v>
      </c>
      <c r="E595" s="84" t="b">
        <v>0</v>
      </c>
      <c r="F595" s="84" t="b">
        <v>0</v>
      </c>
      <c r="G595" s="84" t="b">
        <v>0</v>
      </c>
    </row>
    <row r="596" spans="1:7" ht="15">
      <c r="A596" s="84" t="s">
        <v>4461</v>
      </c>
      <c r="B596" s="84">
        <v>7</v>
      </c>
      <c r="C596" s="123">
        <v>0.008336243064890194</v>
      </c>
      <c r="D596" s="84" t="s">
        <v>3594</v>
      </c>
      <c r="E596" s="84" t="b">
        <v>0</v>
      </c>
      <c r="F596" s="84" t="b">
        <v>1</v>
      </c>
      <c r="G596" s="84" t="b">
        <v>0</v>
      </c>
    </row>
    <row r="597" spans="1:7" ht="15">
      <c r="A597" s="84" t="s">
        <v>4462</v>
      </c>
      <c r="B597" s="84">
        <v>7</v>
      </c>
      <c r="C597" s="123">
        <v>0.008336243064890194</v>
      </c>
      <c r="D597" s="84" t="s">
        <v>3594</v>
      </c>
      <c r="E597" s="84" t="b">
        <v>0</v>
      </c>
      <c r="F597" s="84" t="b">
        <v>1</v>
      </c>
      <c r="G597" s="84" t="b">
        <v>0</v>
      </c>
    </row>
    <row r="598" spans="1:7" ht="15">
      <c r="A598" s="84" t="s">
        <v>4463</v>
      </c>
      <c r="B598" s="84">
        <v>7</v>
      </c>
      <c r="C598" s="123">
        <v>0.008336243064890194</v>
      </c>
      <c r="D598" s="84" t="s">
        <v>3594</v>
      </c>
      <c r="E598" s="84" t="b">
        <v>0</v>
      </c>
      <c r="F598" s="84" t="b">
        <v>0</v>
      </c>
      <c r="G598" s="84" t="b">
        <v>0</v>
      </c>
    </row>
    <row r="599" spans="1:7" ht="15">
      <c r="A599" s="84" t="s">
        <v>4464</v>
      </c>
      <c r="B599" s="84">
        <v>7</v>
      </c>
      <c r="C599" s="123">
        <v>0.008336243064890194</v>
      </c>
      <c r="D599" s="84" t="s">
        <v>3594</v>
      </c>
      <c r="E599" s="84" t="b">
        <v>0</v>
      </c>
      <c r="F599" s="84" t="b">
        <v>0</v>
      </c>
      <c r="G599" s="84" t="b">
        <v>0</v>
      </c>
    </row>
    <row r="600" spans="1:7" ht="15">
      <c r="A600" s="84" t="s">
        <v>4451</v>
      </c>
      <c r="B600" s="84">
        <v>7</v>
      </c>
      <c r="C600" s="123">
        <v>0.008336243064890194</v>
      </c>
      <c r="D600" s="84" t="s">
        <v>3594</v>
      </c>
      <c r="E600" s="84" t="b">
        <v>0</v>
      </c>
      <c r="F600" s="84" t="b">
        <v>0</v>
      </c>
      <c r="G600" s="84" t="b">
        <v>0</v>
      </c>
    </row>
    <row r="601" spans="1:7" ht="15">
      <c r="A601" s="84" t="s">
        <v>443</v>
      </c>
      <c r="B601" s="84">
        <v>6</v>
      </c>
      <c r="C601" s="123">
        <v>0.007752119684555374</v>
      </c>
      <c r="D601" s="84" t="s">
        <v>3594</v>
      </c>
      <c r="E601" s="84" t="b">
        <v>0</v>
      </c>
      <c r="F601" s="84" t="b">
        <v>0</v>
      </c>
      <c r="G601" s="84" t="b">
        <v>0</v>
      </c>
    </row>
    <row r="602" spans="1:7" ht="15">
      <c r="A602" s="84" t="s">
        <v>442</v>
      </c>
      <c r="B602" s="84">
        <v>6</v>
      </c>
      <c r="C602" s="123">
        <v>0.007752119684555374</v>
      </c>
      <c r="D602" s="84" t="s">
        <v>3594</v>
      </c>
      <c r="E602" s="84" t="b">
        <v>0</v>
      </c>
      <c r="F602" s="84" t="b">
        <v>0</v>
      </c>
      <c r="G602" s="84" t="b">
        <v>0</v>
      </c>
    </row>
    <row r="603" spans="1:7" ht="15">
      <c r="A603" s="84" t="s">
        <v>440</v>
      </c>
      <c r="B603" s="84">
        <v>6</v>
      </c>
      <c r="C603" s="123">
        <v>0.007752119684555374</v>
      </c>
      <c r="D603" s="84" t="s">
        <v>3594</v>
      </c>
      <c r="E603" s="84" t="b">
        <v>0</v>
      </c>
      <c r="F603" s="84" t="b">
        <v>0</v>
      </c>
      <c r="G603" s="84" t="b">
        <v>0</v>
      </c>
    </row>
    <row r="604" spans="1:7" ht="15">
      <c r="A604" s="84" t="s">
        <v>439</v>
      </c>
      <c r="B604" s="84">
        <v>6</v>
      </c>
      <c r="C604" s="123">
        <v>0.007752119684555374</v>
      </c>
      <c r="D604" s="84" t="s">
        <v>3594</v>
      </c>
      <c r="E604" s="84" t="b">
        <v>0</v>
      </c>
      <c r="F604" s="84" t="b">
        <v>0</v>
      </c>
      <c r="G604" s="84" t="b">
        <v>0</v>
      </c>
    </row>
    <row r="605" spans="1:7" ht="15">
      <c r="A605" s="84" t="s">
        <v>4474</v>
      </c>
      <c r="B605" s="84">
        <v>6</v>
      </c>
      <c r="C605" s="123">
        <v>0.007752119684555374</v>
      </c>
      <c r="D605" s="84" t="s">
        <v>3594</v>
      </c>
      <c r="E605" s="84" t="b">
        <v>0</v>
      </c>
      <c r="F605" s="84" t="b">
        <v>0</v>
      </c>
      <c r="G605" s="84" t="b">
        <v>0</v>
      </c>
    </row>
    <row r="606" spans="1:7" ht="15">
      <c r="A606" s="84" t="s">
        <v>445</v>
      </c>
      <c r="B606" s="84">
        <v>5</v>
      </c>
      <c r="C606" s="123">
        <v>0.0070581454021417505</v>
      </c>
      <c r="D606" s="84" t="s">
        <v>3594</v>
      </c>
      <c r="E606" s="84" t="b">
        <v>0</v>
      </c>
      <c r="F606" s="84" t="b">
        <v>0</v>
      </c>
      <c r="G606" s="84" t="b">
        <v>0</v>
      </c>
    </row>
    <row r="607" spans="1:7" ht="15">
      <c r="A607" s="84" t="s">
        <v>4438</v>
      </c>
      <c r="B607" s="84">
        <v>4</v>
      </c>
      <c r="C607" s="123">
        <v>0.006986992150211022</v>
      </c>
      <c r="D607" s="84" t="s">
        <v>3594</v>
      </c>
      <c r="E607" s="84" t="b">
        <v>0</v>
      </c>
      <c r="F607" s="84" t="b">
        <v>0</v>
      </c>
      <c r="G607" s="84" t="b">
        <v>0</v>
      </c>
    </row>
    <row r="608" spans="1:7" ht="15">
      <c r="A608" s="84" t="s">
        <v>427</v>
      </c>
      <c r="B608" s="84">
        <v>4</v>
      </c>
      <c r="C608" s="123">
        <v>0.006986992150211022</v>
      </c>
      <c r="D608" s="84" t="s">
        <v>3594</v>
      </c>
      <c r="E608" s="84" t="b">
        <v>0</v>
      </c>
      <c r="F608" s="84" t="b">
        <v>0</v>
      </c>
      <c r="G608" s="84" t="b">
        <v>0</v>
      </c>
    </row>
    <row r="609" spans="1:7" ht="15">
      <c r="A609" s="84" t="s">
        <v>324</v>
      </c>
      <c r="B609" s="84">
        <v>4</v>
      </c>
      <c r="C609" s="123">
        <v>0.006232075312698635</v>
      </c>
      <c r="D609" s="84" t="s">
        <v>3594</v>
      </c>
      <c r="E609" s="84" t="b">
        <v>0</v>
      </c>
      <c r="F609" s="84" t="b">
        <v>0</v>
      </c>
      <c r="G609" s="84" t="b">
        <v>0</v>
      </c>
    </row>
    <row r="610" spans="1:7" ht="15">
      <c r="A610" s="84" t="s">
        <v>4476</v>
      </c>
      <c r="B610" s="84">
        <v>4</v>
      </c>
      <c r="C610" s="123">
        <v>0.006232075312698635</v>
      </c>
      <c r="D610" s="84" t="s">
        <v>3594</v>
      </c>
      <c r="E610" s="84" t="b">
        <v>1</v>
      </c>
      <c r="F610" s="84" t="b">
        <v>0</v>
      </c>
      <c r="G610" s="84" t="b">
        <v>0</v>
      </c>
    </row>
    <row r="611" spans="1:7" ht="15">
      <c r="A611" s="84" t="s">
        <v>4580</v>
      </c>
      <c r="B611" s="84">
        <v>3</v>
      </c>
      <c r="C611" s="123">
        <v>0.005240244112658266</v>
      </c>
      <c r="D611" s="84" t="s">
        <v>3594</v>
      </c>
      <c r="E611" s="84" t="b">
        <v>0</v>
      </c>
      <c r="F611" s="84" t="b">
        <v>0</v>
      </c>
      <c r="G611" s="84" t="b">
        <v>0</v>
      </c>
    </row>
    <row r="612" spans="1:7" ht="15">
      <c r="A612" s="84" t="s">
        <v>426</v>
      </c>
      <c r="B612" s="84">
        <v>3</v>
      </c>
      <c r="C612" s="123">
        <v>0.005240244112658266</v>
      </c>
      <c r="D612" s="84" t="s">
        <v>3594</v>
      </c>
      <c r="E612" s="84" t="b">
        <v>0</v>
      </c>
      <c r="F612" s="84" t="b">
        <v>0</v>
      </c>
      <c r="G612" s="84" t="b">
        <v>0</v>
      </c>
    </row>
    <row r="613" spans="1:7" ht="15">
      <c r="A613" s="84" t="s">
        <v>425</v>
      </c>
      <c r="B613" s="84">
        <v>3</v>
      </c>
      <c r="C613" s="123">
        <v>0.005240244112658266</v>
      </c>
      <c r="D613" s="84" t="s">
        <v>3594</v>
      </c>
      <c r="E613" s="84" t="b">
        <v>0</v>
      </c>
      <c r="F613" s="84" t="b">
        <v>0</v>
      </c>
      <c r="G613" s="84" t="b">
        <v>0</v>
      </c>
    </row>
    <row r="614" spans="1:7" ht="15">
      <c r="A614" s="84" t="s">
        <v>424</v>
      </c>
      <c r="B614" s="84">
        <v>3</v>
      </c>
      <c r="C614" s="123">
        <v>0.005240244112658266</v>
      </c>
      <c r="D614" s="84" t="s">
        <v>3594</v>
      </c>
      <c r="E614" s="84" t="b">
        <v>0</v>
      </c>
      <c r="F614" s="84" t="b">
        <v>0</v>
      </c>
      <c r="G614" s="84" t="b">
        <v>0</v>
      </c>
    </row>
    <row r="615" spans="1:7" ht="15">
      <c r="A615" s="84" t="s">
        <v>423</v>
      </c>
      <c r="B615" s="84">
        <v>3</v>
      </c>
      <c r="C615" s="123">
        <v>0.005240244112658266</v>
      </c>
      <c r="D615" s="84" t="s">
        <v>3594</v>
      </c>
      <c r="E615" s="84" t="b">
        <v>0</v>
      </c>
      <c r="F615" s="84" t="b">
        <v>0</v>
      </c>
      <c r="G615" s="84" t="b">
        <v>0</v>
      </c>
    </row>
    <row r="616" spans="1:7" ht="15">
      <c r="A616" s="84" t="s">
        <v>422</v>
      </c>
      <c r="B616" s="84">
        <v>3</v>
      </c>
      <c r="C616" s="123">
        <v>0.005240244112658266</v>
      </c>
      <c r="D616" s="84" t="s">
        <v>3594</v>
      </c>
      <c r="E616" s="84" t="b">
        <v>0</v>
      </c>
      <c r="F616" s="84" t="b">
        <v>0</v>
      </c>
      <c r="G616" s="84" t="b">
        <v>0</v>
      </c>
    </row>
    <row r="617" spans="1:7" ht="15">
      <c r="A617" s="84" t="s">
        <v>4591</v>
      </c>
      <c r="B617" s="84">
        <v>3</v>
      </c>
      <c r="C617" s="123">
        <v>0.005240244112658266</v>
      </c>
      <c r="D617" s="84" t="s">
        <v>3594</v>
      </c>
      <c r="E617" s="84" t="b">
        <v>0</v>
      </c>
      <c r="F617" s="84" t="b">
        <v>0</v>
      </c>
      <c r="G617" s="84" t="b">
        <v>0</v>
      </c>
    </row>
    <row r="618" spans="1:7" ht="15">
      <c r="A618" s="84" t="s">
        <v>4592</v>
      </c>
      <c r="B618" s="84">
        <v>3</v>
      </c>
      <c r="C618" s="123">
        <v>0.005240244112658266</v>
      </c>
      <c r="D618" s="84" t="s">
        <v>3594</v>
      </c>
      <c r="E618" s="84" t="b">
        <v>0</v>
      </c>
      <c r="F618" s="84" t="b">
        <v>0</v>
      </c>
      <c r="G618" s="84" t="b">
        <v>0</v>
      </c>
    </row>
    <row r="619" spans="1:7" ht="15">
      <c r="A619" s="84" t="s">
        <v>441</v>
      </c>
      <c r="B619" s="84">
        <v>3</v>
      </c>
      <c r="C619" s="123">
        <v>0.005240244112658266</v>
      </c>
      <c r="D619" s="84" t="s">
        <v>3594</v>
      </c>
      <c r="E619" s="84" t="b">
        <v>0</v>
      </c>
      <c r="F619" s="84" t="b">
        <v>0</v>
      </c>
      <c r="G619" s="84" t="b">
        <v>0</v>
      </c>
    </row>
    <row r="620" spans="1:7" ht="15">
      <c r="A620" s="84" t="s">
        <v>438</v>
      </c>
      <c r="B620" s="84">
        <v>3</v>
      </c>
      <c r="C620" s="123">
        <v>0.005240244112658266</v>
      </c>
      <c r="D620" s="84" t="s">
        <v>3594</v>
      </c>
      <c r="E620" s="84" t="b">
        <v>0</v>
      </c>
      <c r="F620" s="84" t="b">
        <v>0</v>
      </c>
      <c r="G620" s="84" t="b">
        <v>0</v>
      </c>
    </row>
    <row r="621" spans="1:7" ht="15">
      <c r="A621" s="84" t="s">
        <v>437</v>
      </c>
      <c r="B621" s="84">
        <v>3</v>
      </c>
      <c r="C621" s="123">
        <v>0.005240244112658266</v>
      </c>
      <c r="D621" s="84" t="s">
        <v>3594</v>
      </c>
      <c r="E621" s="84" t="b">
        <v>0</v>
      </c>
      <c r="F621" s="84" t="b">
        <v>0</v>
      </c>
      <c r="G621" s="84" t="b">
        <v>0</v>
      </c>
    </row>
    <row r="622" spans="1:7" ht="15">
      <c r="A622" s="84" t="s">
        <v>436</v>
      </c>
      <c r="B622" s="84">
        <v>3</v>
      </c>
      <c r="C622" s="123">
        <v>0.005240244112658266</v>
      </c>
      <c r="D622" s="84" t="s">
        <v>3594</v>
      </c>
      <c r="E622" s="84" t="b">
        <v>0</v>
      </c>
      <c r="F622" s="84" t="b">
        <v>0</v>
      </c>
      <c r="G622" s="84" t="b">
        <v>0</v>
      </c>
    </row>
    <row r="623" spans="1:7" ht="15">
      <c r="A623" s="84" t="s">
        <v>432</v>
      </c>
      <c r="B623" s="84">
        <v>3</v>
      </c>
      <c r="C623" s="123">
        <v>0.005240244112658266</v>
      </c>
      <c r="D623" s="84" t="s">
        <v>3594</v>
      </c>
      <c r="E623" s="84" t="b">
        <v>0</v>
      </c>
      <c r="F623" s="84" t="b">
        <v>0</v>
      </c>
      <c r="G623" s="84" t="b">
        <v>0</v>
      </c>
    </row>
    <row r="624" spans="1:7" ht="15">
      <c r="A624" s="84" t="s">
        <v>431</v>
      </c>
      <c r="B624" s="84">
        <v>3</v>
      </c>
      <c r="C624" s="123">
        <v>0.005240244112658266</v>
      </c>
      <c r="D624" s="84" t="s">
        <v>3594</v>
      </c>
      <c r="E624" s="84" t="b">
        <v>0</v>
      </c>
      <c r="F624" s="84" t="b">
        <v>0</v>
      </c>
      <c r="G624" s="84" t="b">
        <v>0</v>
      </c>
    </row>
    <row r="625" spans="1:7" ht="15">
      <c r="A625" s="84" t="s">
        <v>4582</v>
      </c>
      <c r="B625" s="84">
        <v>3</v>
      </c>
      <c r="C625" s="123">
        <v>0.005240244112658266</v>
      </c>
      <c r="D625" s="84" t="s">
        <v>3594</v>
      </c>
      <c r="E625" s="84" t="b">
        <v>0</v>
      </c>
      <c r="F625" s="84" t="b">
        <v>0</v>
      </c>
      <c r="G625" s="84" t="b">
        <v>0</v>
      </c>
    </row>
    <row r="626" spans="1:7" ht="15">
      <c r="A626" s="84" t="s">
        <v>450</v>
      </c>
      <c r="B626" s="84">
        <v>3</v>
      </c>
      <c r="C626" s="123">
        <v>0.006038240754904557</v>
      </c>
      <c r="D626" s="84" t="s">
        <v>3594</v>
      </c>
      <c r="E626" s="84" t="b">
        <v>0</v>
      </c>
      <c r="F626" s="84" t="b">
        <v>0</v>
      </c>
      <c r="G626" s="84" t="b">
        <v>0</v>
      </c>
    </row>
    <row r="627" spans="1:7" ht="15">
      <c r="A627" s="84" t="s">
        <v>4698</v>
      </c>
      <c r="B627" s="84">
        <v>2</v>
      </c>
      <c r="C627" s="123">
        <v>0.004934950016856757</v>
      </c>
      <c r="D627" s="84" t="s">
        <v>3594</v>
      </c>
      <c r="E627" s="84" t="b">
        <v>0</v>
      </c>
      <c r="F627" s="84" t="b">
        <v>1</v>
      </c>
      <c r="G627" s="84" t="b">
        <v>1</v>
      </c>
    </row>
    <row r="628" spans="1:7" ht="15">
      <c r="A628" s="84" t="s">
        <v>4700</v>
      </c>
      <c r="B628" s="84">
        <v>2</v>
      </c>
      <c r="C628" s="123">
        <v>0.0040254938366030375</v>
      </c>
      <c r="D628" s="84" t="s">
        <v>3594</v>
      </c>
      <c r="E628" s="84" t="b">
        <v>0</v>
      </c>
      <c r="F628" s="84" t="b">
        <v>1</v>
      </c>
      <c r="G628" s="84" t="b">
        <v>0</v>
      </c>
    </row>
    <row r="629" spans="1:7" ht="15">
      <c r="A629" s="84" t="s">
        <v>4784</v>
      </c>
      <c r="B629" s="84">
        <v>2</v>
      </c>
      <c r="C629" s="123">
        <v>0.0040254938366030375</v>
      </c>
      <c r="D629" s="84" t="s">
        <v>3594</v>
      </c>
      <c r="E629" s="84" t="b">
        <v>0</v>
      </c>
      <c r="F629" s="84" t="b">
        <v>1</v>
      </c>
      <c r="G629" s="84" t="b">
        <v>0</v>
      </c>
    </row>
    <row r="630" spans="1:7" ht="15">
      <c r="A630" s="84" t="s">
        <v>4785</v>
      </c>
      <c r="B630" s="84">
        <v>2</v>
      </c>
      <c r="C630" s="123">
        <v>0.0040254938366030375</v>
      </c>
      <c r="D630" s="84" t="s">
        <v>3594</v>
      </c>
      <c r="E630" s="84" t="b">
        <v>0</v>
      </c>
      <c r="F630" s="84" t="b">
        <v>0</v>
      </c>
      <c r="G630" s="84" t="b">
        <v>0</v>
      </c>
    </row>
    <row r="631" spans="1:7" ht="15">
      <c r="A631" s="84" t="s">
        <v>3858</v>
      </c>
      <c r="B631" s="84">
        <v>2</v>
      </c>
      <c r="C631" s="123">
        <v>0.0040254938366030375</v>
      </c>
      <c r="D631" s="84" t="s">
        <v>3594</v>
      </c>
      <c r="E631" s="84" t="b">
        <v>0</v>
      </c>
      <c r="F631" s="84" t="b">
        <v>0</v>
      </c>
      <c r="G631" s="84" t="b">
        <v>0</v>
      </c>
    </row>
    <row r="632" spans="1:7" ht="15">
      <c r="A632" s="84" t="s">
        <v>4786</v>
      </c>
      <c r="B632" s="84">
        <v>2</v>
      </c>
      <c r="C632" s="123">
        <v>0.0040254938366030375</v>
      </c>
      <c r="D632" s="84" t="s">
        <v>3594</v>
      </c>
      <c r="E632" s="84" t="b">
        <v>0</v>
      </c>
      <c r="F632" s="84" t="b">
        <v>0</v>
      </c>
      <c r="G632" s="84" t="b">
        <v>0</v>
      </c>
    </row>
    <row r="633" spans="1:7" ht="15">
      <c r="A633" s="84" t="s">
        <v>4787</v>
      </c>
      <c r="B633" s="84">
        <v>2</v>
      </c>
      <c r="C633" s="123">
        <v>0.0040254938366030375</v>
      </c>
      <c r="D633" s="84" t="s">
        <v>3594</v>
      </c>
      <c r="E633" s="84" t="b">
        <v>0</v>
      </c>
      <c r="F633" s="84" t="b">
        <v>0</v>
      </c>
      <c r="G633" s="84" t="b">
        <v>0</v>
      </c>
    </row>
    <row r="634" spans="1:7" ht="15">
      <c r="A634" s="84" t="s">
        <v>4521</v>
      </c>
      <c r="B634" s="84">
        <v>2</v>
      </c>
      <c r="C634" s="123">
        <v>0.0040254938366030375</v>
      </c>
      <c r="D634" s="84" t="s">
        <v>3594</v>
      </c>
      <c r="E634" s="84" t="b">
        <v>0</v>
      </c>
      <c r="F634" s="84" t="b">
        <v>0</v>
      </c>
      <c r="G634" s="84" t="b">
        <v>0</v>
      </c>
    </row>
    <row r="635" spans="1:7" ht="15">
      <c r="A635" s="84" t="s">
        <v>4788</v>
      </c>
      <c r="B635" s="84">
        <v>2</v>
      </c>
      <c r="C635" s="123">
        <v>0.0040254938366030375</v>
      </c>
      <c r="D635" s="84" t="s">
        <v>3594</v>
      </c>
      <c r="E635" s="84" t="b">
        <v>0</v>
      </c>
      <c r="F635" s="84" t="b">
        <v>1</v>
      </c>
      <c r="G635" s="84" t="b">
        <v>0</v>
      </c>
    </row>
    <row r="636" spans="1:7" ht="15">
      <c r="A636" s="84" t="s">
        <v>4789</v>
      </c>
      <c r="B636" s="84">
        <v>2</v>
      </c>
      <c r="C636" s="123">
        <v>0.0040254938366030375</v>
      </c>
      <c r="D636" s="84" t="s">
        <v>3594</v>
      </c>
      <c r="E636" s="84" t="b">
        <v>0</v>
      </c>
      <c r="F636" s="84" t="b">
        <v>0</v>
      </c>
      <c r="G636" s="84" t="b">
        <v>0</v>
      </c>
    </row>
    <row r="637" spans="1:7" ht="15">
      <c r="A637" s="84" t="s">
        <v>4798</v>
      </c>
      <c r="B637" s="84">
        <v>2</v>
      </c>
      <c r="C637" s="123">
        <v>0.0040254938366030375</v>
      </c>
      <c r="D637" s="84" t="s">
        <v>3594</v>
      </c>
      <c r="E637" s="84" t="b">
        <v>0</v>
      </c>
      <c r="F637" s="84" t="b">
        <v>0</v>
      </c>
      <c r="G637" s="84" t="b">
        <v>0</v>
      </c>
    </row>
    <row r="638" spans="1:7" ht="15">
      <c r="A638" s="84" t="s">
        <v>4564</v>
      </c>
      <c r="B638" s="84">
        <v>2</v>
      </c>
      <c r="C638" s="123">
        <v>0.0040254938366030375</v>
      </c>
      <c r="D638" s="84" t="s">
        <v>3594</v>
      </c>
      <c r="E638" s="84" t="b">
        <v>1</v>
      </c>
      <c r="F638" s="84" t="b">
        <v>0</v>
      </c>
      <c r="G638" s="84" t="b">
        <v>0</v>
      </c>
    </row>
    <row r="639" spans="1:7" ht="15">
      <c r="A639" s="84" t="s">
        <v>4614</v>
      </c>
      <c r="B639" s="84">
        <v>2</v>
      </c>
      <c r="C639" s="123">
        <v>0.0040254938366030375</v>
      </c>
      <c r="D639" s="84" t="s">
        <v>3594</v>
      </c>
      <c r="E639" s="84" t="b">
        <v>1</v>
      </c>
      <c r="F639" s="84" t="b">
        <v>0</v>
      </c>
      <c r="G639" s="84" t="b">
        <v>0</v>
      </c>
    </row>
    <row r="640" spans="1:7" ht="15">
      <c r="A640" s="84" t="s">
        <v>4799</v>
      </c>
      <c r="B640" s="84">
        <v>2</v>
      </c>
      <c r="C640" s="123">
        <v>0.0040254938366030375</v>
      </c>
      <c r="D640" s="84" t="s">
        <v>3594</v>
      </c>
      <c r="E640" s="84" t="b">
        <v>0</v>
      </c>
      <c r="F640" s="84" t="b">
        <v>0</v>
      </c>
      <c r="G640" s="84" t="b">
        <v>0</v>
      </c>
    </row>
    <row r="641" spans="1:7" ht="15">
      <c r="A641" s="84" t="s">
        <v>4800</v>
      </c>
      <c r="B641" s="84">
        <v>2</v>
      </c>
      <c r="C641" s="123">
        <v>0.0040254938366030375</v>
      </c>
      <c r="D641" s="84" t="s">
        <v>3594</v>
      </c>
      <c r="E641" s="84" t="b">
        <v>1</v>
      </c>
      <c r="F641" s="84" t="b">
        <v>0</v>
      </c>
      <c r="G641" s="84" t="b">
        <v>0</v>
      </c>
    </row>
    <row r="642" spans="1:7" ht="15">
      <c r="A642" s="84" t="s">
        <v>4491</v>
      </c>
      <c r="B642" s="84">
        <v>2</v>
      </c>
      <c r="C642" s="123">
        <v>0.0040254938366030375</v>
      </c>
      <c r="D642" s="84" t="s">
        <v>3594</v>
      </c>
      <c r="E642" s="84" t="b">
        <v>0</v>
      </c>
      <c r="F642" s="84" t="b">
        <v>0</v>
      </c>
      <c r="G642" s="84" t="b">
        <v>0</v>
      </c>
    </row>
    <row r="643" spans="1:7" ht="15">
      <c r="A643" s="84" t="s">
        <v>4801</v>
      </c>
      <c r="B643" s="84">
        <v>2</v>
      </c>
      <c r="C643" s="123">
        <v>0.0040254938366030375</v>
      </c>
      <c r="D643" s="84" t="s">
        <v>3594</v>
      </c>
      <c r="E643" s="84" t="b">
        <v>0</v>
      </c>
      <c r="F643" s="84" t="b">
        <v>0</v>
      </c>
      <c r="G643" s="84" t="b">
        <v>0</v>
      </c>
    </row>
    <row r="644" spans="1:7" ht="15">
      <c r="A644" s="84" t="s">
        <v>4608</v>
      </c>
      <c r="B644" s="84">
        <v>2</v>
      </c>
      <c r="C644" s="123">
        <v>0.0040254938366030375</v>
      </c>
      <c r="D644" s="84" t="s">
        <v>3594</v>
      </c>
      <c r="E644" s="84" t="b">
        <v>1</v>
      </c>
      <c r="F644" s="84" t="b">
        <v>0</v>
      </c>
      <c r="G644" s="84" t="b">
        <v>0</v>
      </c>
    </row>
    <row r="645" spans="1:7" ht="15">
      <c r="A645" s="84" t="s">
        <v>3727</v>
      </c>
      <c r="B645" s="84">
        <v>2</v>
      </c>
      <c r="C645" s="123">
        <v>0.0040254938366030375</v>
      </c>
      <c r="D645" s="84" t="s">
        <v>3594</v>
      </c>
      <c r="E645" s="84" t="b">
        <v>0</v>
      </c>
      <c r="F645" s="84" t="b">
        <v>0</v>
      </c>
      <c r="G645" s="84" t="b">
        <v>0</v>
      </c>
    </row>
    <row r="646" spans="1:7" ht="15">
      <c r="A646" s="84" t="s">
        <v>4713</v>
      </c>
      <c r="B646" s="84">
        <v>2</v>
      </c>
      <c r="C646" s="123">
        <v>0.0040254938366030375</v>
      </c>
      <c r="D646" s="84" t="s">
        <v>3594</v>
      </c>
      <c r="E646" s="84" t="b">
        <v>0</v>
      </c>
      <c r="F646" s="84" t="b">
        <v>0</v>
      </c>
      <c r="G646" s="84" t="b">
        <v>0</v>
      </c>
    </row>
    <row r="647" spans="1:7" ht="15">
      <c r="A647" s="84" t="s">
        <v>4796</v>
      </c>
      <c r="B647" s="84">
        <v>2</v>
      </c>
      <c r="C647" s="123">
        <v>0.0040254938366030375</v>
      </c>
      <c r="D647" s="84" t="s">
        <v>3594</v>
      </c>
      <c r="E647" s="84" t="b">
        <v>0</v>
      </c>
      <c r="F647" s="84" t="b">
        <v>1</v>
      </c>
      <c r="G647" s="84" t="b">
        <v>0</v>
      </c>
    </row>
    <row r="648" spans="1:7" ht="15">
      <c r="A648" s="84" t="s">
        <v>4702</v>
      </c>
      <c r="B648" s="84">
        <v>2</v>
      </c>
      <c r="C648" s="123">
        <v>0.0040254938366030375</v>
      </c>
      <c r="D648" s="84" t="s">
        <v>3594</v>
      </c>
      <c r="E648" s="84" t="b">
        <v>1</v>
      </c>
      <c r="F648" s="84" t="b">
        <v>0</v>
      </c>
      <c r="G648" s="84" t="b">
        <v>0</v>
      </c>
    </row>
    <row r="649" spans="1:7" ht="15">
      <c r="A649" s="84" t="s">
        <v>3728</v>
      </c>
      <c r="B649" s="84">
        <v>2</v>
      </c>
      <c r="C649" s="123">
        <v>0.0040254938366030375</v>
      </c>
      <c r="D649" s="84" t="s">
        <v>3594</v>
      </c>
      <c r="E649" s="84" t="b">
        <v>0</v>
      </c>
      <c r="F649" s="84" t="b">
        <v>0</v>
      </c>
      <c r="G649" s="84" t="b">
        <v>0</v>
      </c>
    </row>
    <row r="650" spans="1:7" ht="15">
      <c r="A650" s="84" t="s">
        <v>4581</v>
      </c>
      <c r="B650" s="84">
        <v>2</v>
      </c>
      <c r="C650" s="123">
        <v>0.0040254938366030375</v>
      </c>
      <c r="D650" s="84" t="s">
        <v>3594</v>
      </c>
      <c r="E650" s="84" t="b">
        <v>0</v>
      </c>
      <c r="F650" s="84" t="b">
        <v>0</v>
      </c>
      <c r="G650" s="84" t="b">
        <v>0</v>
      </c>
    </row>
    <row r="651" spans="1:7" ht="15">
      <c r="A651" s="84" t="s">
        <v>4714</v>
      </c>
      <c r="B651" s="84">
        <v>2</v>
      </c>
      <c r="C651" s="123">
        <v>0.0040254938366030375</v>
      </c>
      <c r="D651" s="84" t="s">
        <v>3594</v>
      </c>
      <c r="E651" s="84" t="b">
        <v>0</v>
      </c>
      <c r="F651" s="84" t="b">
        <v>1</v>
      </c>
      <c r="G651" s="84" t="b">
        <v>0</v>
      </c>
    </row>
    <row r="652" spans="1:7" ht="15">
      <c r="A652" s="84" t="s">
        <v>4706</v>
      </c>
      <c r="B652" s="84">
        <v>2</v>
      </c>
      <c r="C652" s="123">
        <v>0.0040254938366030375</v>
      </c>
      <c r="D652" s="84" t="s">
        <v>3594</v>
      </c>
      <c r="E652" s="84" t="b">
        <v>0</v>
      </c>
      <c r="F652" s="84" t="b">
        <v>0</v>
      </c>
      <c r="G652" s="84" t="b">
        <v>0</v>
      </c>
    </row>
    <row r="653" spans="1:7" ht="15">
      <c r="A653" s="84" t="s">
        <v>4468</v>
      </c>
      <c r="B653" s="84">
        <v>2</v>
      </c>
      <c r="C653" s="123">
        <v>0.0040254938366030375</v>
      </c>
      <c r="D653" s="84" t="s">
        <v>3594</v>
      </c>
      <c r="E653" s="84" t="b">
        <v>0</v>
      </c>
      <c r="F653" s="84" t="b">
        <v>0</v>
      </c>
      <c r="G653" s="84" t="b">
        <v>0</v>
      </c>
    </row>
    <row r="654" spans="1:7" ht="15">
      <c r="A654" s="84" t="s">
        <v>4586</v>
      </c>
      <c r="B654" s="84">
        <v>2</v>
      </c>
      <c r="C654" s="123">
        <v>0.0040254938366030375</v>
      </c>
      <c r="D654" s="84" t="s">
        <v>3594</v>
      </c>
      <c r="E654" s="84" t="b">
        <v>0</v>
      </c>
      <c r="F654" s="84" t="b">
        <v>0</v>
      </c>
      <c r="G654" s="84" t="b">
        <v>0</v>
      </c>
    </row>
    <row r="655" spans="1:7" ht="15">
      <c r="A655" s="84" t="s">
        <v>3724</v>
      </c>
      <c r="B655" s="84">
        <v>2</v>
      </c>
      <c r="C655" s="123">
        <v>0.0040254938366030375</v>
      </c>
      <c r="D655" s="84" t="s">
        <v>3594</v>
      </c>
      <c r="E655" s="84" t="b">
        <v>0</v>
      </c>
      <c r="F655" s="84" t="b">
        <v>1</v>
      </c>
      <c r="G655" s="84" t="b">
        <v>0</v>
      </c>
    </row>
    <row r="656" spans="1:7" ht="15">
      <c r="A656" s="84" t="s">
        <v>4516</v>
      </c>
      <c r="B656" s="84">
        <v>2</v>
      </c>
      <c r="C656" s="123">
        <v>0.0040254938366030375</v>
      </c>
      <c r="D656" s="84" t="s">
        <v>3594</v>
      </c>
      <c r="E656" s="84" t="b">
        <v>1</v>
      </c>
      <c r="F656" s="84" t="b">
        <v>0</v>
      </c>
      <c r="G656" s="84" t="b">
        <v>0</v>
      </c>
    </row>
    <row r="657" spans="1:7" ht="15">
      <c r="A657" s="84" t="s">
        <v>4705</v>
      </c>
      <c r="B657" s="84">
        <v>2</v>
      </c>
      <c r="C657" s="123">
        <v>0.004934950016856757</v>
      </c>
      <c r="D657" s="84" t="s">
        <v>3594</v>
      </c>
      <c r="E657" s="84" t="b">
        <v>0</v>
      </c>
      <c r="F657" s="84" t="b">
        <v>0</v>
      </c>
      <c r="G657" s="84" t="b">
        <v>0</v>
      </c>
    </row>
    <row r="658" spans="1:7" ht="15">
      <c r="A658" s="84" t="s">
        <v>4522</v>
      </c>
      <c r="B658" s="84">
        <v>2</v>
      </c>
      <c r="C658" s="123">
        <v>0.004934950016856757</v>
      </c>
      <c r="D658" s="84" t="s">
        <v>3594</v>
      </c>
      <c r="E658" s="84" t="b">
        <v>0</v>
      </c>
      <c r="F658" s="84" t="b">
        <v>0</v>
      </c>
      <c r="G658" s="84" t="b">
        <v>0</v>
      </c>
    </row>
    <row r="659" spans="1:7" ht="15">
      <c r="A659" s="84" t="s">
        <v>3729</v>
      </c>
      <c r="B659" s="84">
        <v>2</v>
      </c>
      <c r="C659" s="123">
        <v>0.0040254938366030375</v>
      </c>
      <c r="D659" s="84" t="s">
        <v>3594</v>
      </c>
      <c r="E659" s="84" t="b">
        <v>0</v>
      </c>
      <c r="F659" s="84" t="b">
        <v>0</v>
      </c>
      <c r="G659" s="84" t="b">
        <v>0</v>
      </c>
    </row>
    <row r="660" spans="1:7" ht="15">
      <c r="A660" s="84" t="s">
        <v>3730</v>
      </c>
      <c r="B660" s="84">
        <v>2</v>
      </c>
      <c r="C660" s="123">
        <v>0.0040254938366030375</v>
      </c>
      <c r="D660" s="84" t="s">
        <v>3594</v>
      </c>
      <c r="E660" s="84" t="b">
        <v>0</v>
      </c>
      <c r="F660" s="84" t="b">
        <v>0</v>
      </c>
      <c r="G660" s="84" t="b">
        <v>0</v>
      </c>
    </row>
    <row r="661" spans="1:7" ht="15">
      <c r="A661" s="84" t="s">
        <v>449</v>
      </c>
      <c r="B661" s="84">
        <v>2</v>
      </c>
      <c r="C661" s="123">
        <v>0.0040254938366030375</v>
      </c>
      <c r="D661" s="84" t="s">
        <v>3594</v>
      </c>
      <c r="E661" s="84" t="b">
        <v>0</v>
      </c>
      <c r="F661" s="84" t="b">
        <v>0</v>
      </c>
      <c r="G661" s="84" t="b">
        <v>0</v>
      </c>
    </row>
    <row r="662" spans="1:7" ht="15">
      <c r="A662" s="84" t="s">
        <v>448</v>
      </c>
      <c r="B662" s="84">
        <v>2</v>
      </c>
      <c r="C662" s="123">
        <v>0.0040254938366030375</v>
      </c>
      <c r="D662" s="84" t="s">
        <v>3594</v>
      </c>
      <c r="E662" s="84" t="b">
        <v>0</v>
      </c>
      <c r="F662" s="84" t="b">
        <v>0</v>
      </c>
      <c r="G662" s="84" t="b">
        <v>0</v>
      </c>
    </row>
    <row r="663" spans="1:7" ht="15">
      <c r="A663" s="84" t="s">
        <v>447</v>
      </c>
      <c r="B663" s="84">
        <v>2</v>
      </c>
      <c r="C663" s="123">
        <v>0.0040254938366030375</v>
      </c>
      <c r="D663" s="84" t="s">
        <v>3594</v>
      </c>
      <c r="E663" s="84" t="b">
        <v>0</v>
      </c>
      <c r="F663" s="84" t="b">
        <v>0</v>
      </c>
      <c r="G663" s="84" t="b">
        <v>0</v>
      </c>
    </row>
    <row r="664" spans="1:7" ht="15">
      <c r="A664" s="84" t="s">
        <v>315</v>
      </c>
      <c r="B664" s="84">
        <v>2</v>
      </c>
      <c r="C664" s="123">
        <v>0.0040254938366030375</v>
      </c>
      <c r="D664" s="84" t="s">
        <v>3594</v>
      </c>
      <c r="E664" s="84" t="b">
        <v>0</v>
      </c>
      <c r="F664" s="84" t="b">
        <v>0</v>
      </c>
      <c r="G664" s="84" t="b">
        <v>0</v>
      </c>
    </row>
    <row r="665" spans="1:7" ht="15">
      <c r="A665" s="84" t="s">
        <v>4717</v>
      </c>
      <c r="B665" s="84">
        <v>2</v>
      </c>
      <c r="C665" s="123">
        <v>0.0040254938366030375</v>
      </c>
      <c r="D665" s="84" t="s">
        <v>3594</v>
      </c>
      <c r="E665" s="84" t="b">
        <v>0</v>
      </c>
      <c r="F665" s="84" t="b">
        <v>0</v>
      </c>
      <c r="G665" s="84" t="b">
        <v>0</v>
      </c>
    </row>
    <row r="666" spans="1:7" ht="15">
      <c r="A666" s="84" t="s">
        <v>736</v>
      </c>
      <c r="B666" s="84">
        <v>61</v>
      </c>
      <c r="C666" s="123">
        <v>0</v>
      </c>
      <c r="D666" s="84" t="s">
        <v>3595</v>
      </c>
      <c r="E666" s="84" t="b">
        <v>0</v>
      </c>
      <c r="F666" s="84" t="b">
        <v>0</v>
      </c>
      <c r="G666" s="84" t="b">
        <v>0</v>
      </c>
    </row>
    <row r="667" spans="1:7" ht="15">
      <c r="A667" s="84" t="s">
        <v>3725</v>
      </c>
      <c r="B667" s="84">
        <v>18</v>
      </c>
      <c r="C667" s="123">
        <v>0.010713648244217031</v>
      </c>
      <c r="D667" s="84" t="s">
        <v>3595</v>
      </c>
      <c r="E667" s="84" t="b">
        <v>0</v>
      </c>
      <c r="F667" s="84" t="b">
        <v>0</v>
      </c>
      <c r="G667" s="84" t="b">
        <v>0</v>
      </c>
    </row>
    <row r="668" spans="1:7" ht="15">
      <c r="A668" s="84" t="s">
        <v>3811</v>
      </c>
      <c r="B668" s="84">
        <v>17</v>
      </c>
      <c r="C668" s="123">
        <v>0.010636238107940477</v>
      </c>
      <c r="D668" s="84" t="s">
        <v>3595</v>
      </c>
      <c r="E668" s="84" t="b">
        <v>0</v>
      </c>
      <c r="F668" s="84" t="b">
        <v>0</v>
      </c>
      <c r="G668" s="84" t="b">
        <v>0</v>
      </c>
    </row>
    <row r="669" spans="1:7" ht="15">
      <c r="A669" s="84" t="s">
        <v>3812</v>
      </c>
      <c r="B669" s="84">
        <v>16</v>
      </c>
      <c r="C669" s="123">
        <v>0.010527464183328965</v>
      </c>
      <c r="D669" s="84" t="s">
        <v>3595</v>
      </c>
      <c r="E669" s="84" t="b">
        <v>0</v>
      </c>
      <c r="F669" s="84" t="b">
        <v>0</v>
      </c>
      <c r="G669" s="84" t="b">
        <v>0</v>
      </c>
    </row>
    <row r="670" spans="1:7" ht="15">
      <c r="A670" s="84" t="s">
        <v>3801</v>
      </c>
      <c r="B670" s="84">
        <v>15</v>
      </c>
      <c r="C670" s="123">
        <v>0.010385363750402991</v>
      </c>
      <c r="D670" s="84" t="s">
        <v>3595</v>
      </c>
      <c r="E670" s="84" t="b">
        <v>1</v>
      </c>
      <c r="F670" s="84" t="b">
        <v>0</v>
      </c>
      <c r="G670" s="84" t="b">
        <v>0</v>
      </c>
    </row>
    <row r="671" spans="1:7" ht="15">
      <c r="A671" s="84" t="s">
        <v>3813</v>
      </c>
      <c r="B671" s="84">
        <v>14</v>
      </c>
      <c r="C671" s="123">
        <v>0.010207711844692125</v>
      </c>
      <c r="D671" s="84" t="s">
        <v>3595</v>
      </c>
      <c r="E671" s="84" t="b">
        <v>0</v>
      </c>
      <c r="F671" s="84" t="b">
        <v>0</v>
      </c>
      <c r="G671" s="84" t="b">
        <v>0</v>
      </c>
    </row>
    <row r="672" spans="1:7" ht="15">
      <c r="A672" s="84" t="s">
        <v>3814</v>
      </c>
      <c r="B672" s="84">
        <v>14</v>
      </c>
      <c r="C672" s="123">
        <v>0.010207711844692125</v>
      </c>
      <c r="D672" s="84" t="s">
        <v>3595</v>
      </c>
      <c r="E672" s="84" t="b">
        <v>0</v>
      </c>
      <c r="F672" s="84" t="b">
        <v>0</v>
      </c>
      <c r="G672" s="84" t="b">
        <v>0</v>
      </c>
    </row>
    <row r="673" spans="1:7" ht="15">
      <c r="A673" s="84" t="s">
        <v>3815</v>
      </c>
      <c r="B673" s="84">
        <v>14</v>
      </c>
      <c r="C673" s="123">
        <v>0.010207711844692125</v>
      </c>
      <c r="D673" s="84" t="s">
        <v>3595</v>
      </c>
      <c r="E673" s="84" t="b">
        <v>0</v>
      </c>
      <c r="F673" s="84" t="b">
        <v>0</v>
      </c>
      <c r="G673" s="84" t="b">
        <v>0</v>
      </c>
    </row>
    <row r="674" spans="1:7" ht="15">
      <c r="A674" s="84" t="s">
        <v>3720</v>
      </c>
      <c r="B674" s="84">
        <v>14</v>
      </c>
      <c r="C674" s="123">
        <v>0.010207711844692125</v>
      </c>
      <c r="D674" s="84" t="s">
        <v>3595</v>
      </c>
      <c r="E674" s="84" t="b">
        <v>0</v>
      </c>
      <c r="F674" s="84" t="b">
        <v>0</v>
      </c>
      <c r="G674" s="84" t="b">
        <v>0</v>
      </c>
    </row>
    <row r="675" spans="1:7" ht="15">
      <c r="A675" s="84" t="s">
        <v>3816</v>
      </c>
      <c r="B675" s="84">
        <v>14</v>
      </c>
      <c r="C675" s="123">
        <v>0.010207711844692125</v>
      </c>
      <c r="D675" s="84" t="s">
        <v>3595</v>
      </c>
      <c r="E675" s="84" t="b">
        <v>0</v>
      </c>
      <c r="F675" s="84" t="b">
        <v>0</v>
      </c>
      <c r="G675" s="84" t="b">
        <v>0</v>
      </c>
    </row>
    <row r="676" spans="1:7" ht="15">
      <c r="A676" s="84" t="s">
        <v>4440</v>
      </c>
      <c r="B676" s="84">
        <v>14</v>
      </c>
      <c r="C676" s="123">
        <v>0.010207711844692125</v>
      </c>
      <c r="D676" s="84" t="s">
        <v>3595</v>
      </c>
      <c r="E676" s="84" t="b">
        <v>0</v>
      </c>
      <c r="F676" s="84" t="b">
        <v>0</v>
      </c>
      <c r="G676" s="84" t="b">
        <v>0</v>
      </c>
    </row>
    <row r="677" spans="1:7" ht="15">
      <c r="A677" s="84" t="s">
        <v>4441</v>
      </c>
      <c r="B677" s="84">
        <v>14</v>
      </c>
      <c r="C677" s="123">
        <v>0.010207711844692125</v>
      </c>
      <c r="D677" s="84" t="s">
        <v>3595</v>
      </c>
      <c r="E677" s="84" t="b">
        <v>0</v>
      </c>
      <c r="F677" s="84" t="b">
        <v>0</v>
      </c>
      <c r="G677" s="84" t="b">
        <v>0</v>
      </c>
    </row>
    <row r="678" spans="1:7" ht="15">
      <c r="A678" s="84" t="s">
        <v>4442</v>
      </c>
      <c r="B678" s="84">
        <v>14</v>
      </c>
      <c r="C678" s="123">
        <v>0.010207711844692125</v>
      </c>
      <c r="D678" s="84" t="s">
        <v>3595</v>
      </c>
      <c r="E678" s="84" t="b">
        <v>0</v>
      </c>
      <c r="F678" s="84" t="b">
        <v>0</v>
      </c>
      <c r="G678" s="84" t="b">
        <v>0</v>
      </c>
    </row>
    <row r="679" spans="1:7" ht="15">
      <c r="A679" s="84" t="s">
        <v>4443</v>
      </c>
      <c r="B679" s="84">
        <v>14</v>
      </c>
      <c r="C679" s="123">
        <v>0.010207711844692125</v>
      </c>
      <c r="D679" s="84" t="s">
        <v>3595</v>
      </c>
      <c r="E679" s="84" t="b">
        <v>0</v>
      </c>
      <c r="F679" s="84" t="b">
        <v>0</v>
      </c>
      <c r="G679" s="84" t="b">
        <v>0</v>
      </c>
    </row>
    <row r="680" spans="1:7" ht="15">
      <c r="A680" s="84" t="s">
        <v>4449</v>
      </c>
      <c r="B680" s="84">
        <v>7</v>
      </c>
      <c r="C680" s="123">
        <v>0.008264392728557302</v>
      </c>
      <c r="D680" s="84" t="s">
        <v>3595</v>
      </c>
      <c r="E680" s="84" t="b">
        <v>0</v>
      </c>
      <c r="F680" s="84" t="b">
        <v>0</v>
      </c>
      <c r="G680" s="84" t="b">
        <v>0</v>
      </c>
    </row>
    <row r="681" spans="1:7" ht="15">
      <c r="A681" s="84" t="s">
        <v>4438</v>
      </c>
      <c r="B681" s="84">
        <v>5</v>
      </c>
      <c r="C681" s="123">
        <v>0.006983452135989457</v>
      </c>
      <c r="D681" s="84" t="s">
        <v>3595</v>
      </c>
      <c r="E681" s="84" t="b">
        <v>0</v>
      </c>
      <c r="F681" s="84" t="b">
        <v>0</v>
      </c>
      <c r="G681" s="84" t="b">
        <v>0</v>
      </c>
    </row>
    <row r="682" spans="1:7" ht="15">
      <c r="A682" s="84" t="s">
        <v>3819</v>
      </c>
      <c r="B682" s="84">
        <v>5</v>
      </c>
      <c r="C682" s="123">
        <v>0.006983452135989457</v>
      </c>
      <c r="D682" s="84" t="s">
        <v>3595</v>
      </c>
      <c r="E682" s="84" t="b">
        <v>0</v>
      </c>
      <c r="F682" s="84" t="b">
        <v>0</v>
      </c>
      <c r="G682" s="84" t="b">
        <v>0</v>
      </c>
    </row>
    <row r="683" spans="1:7" ht="15">
      <c r="A683" s="84" t="s">
        <v>4454</v>
      </c>
      <c r="B683" s="84">
        <v>4</v>
      </c>
      <c r="C683" s="123">
        <v>0.006199957962083835</v>
      </c>
      <c r="D683" s="84" t="s">
        <v>3595</v>
      </c>
      <c r="E683" s="84" t="b">
        <v>0</v>
      </c>
      <c r="F683" s="84" t="b">
        <v>0</v>
      </c>
      <c r="G683" s="84" t="b">
        <v>0</v>
      </c>
    </row>
    <row r="684" spans="1:7" ht="15">
      <c r="A684" s="84" t="s">
        <v>4543</v>
      </c>
      <c r="B684" s="84">
        <v>4</v>
      </c>
      <c r="C684" s="123">
        <v>0.008541657371750892</v>
      </c>
      <c r="D684" s="84" t="s">
        <v>3595</v>
      </c>
      <c r="E684" s="84" t="b">
        <v>0</v>
      </c>
      <c r="F684" s="84" t="b">
        <v>0</v>
      </c>
      <c r="G684" s="84" t="b">
        <v>0</v>
      </c>
    </row>
    <row r="685" spans="1:7" ht="15">
      <c r="A685" s="84" t="s">
        <v>4490</v>
      </c>
      <c r="B685" s="84">
        <v>3</v>
      </c>
      <c r="C685" s="123">
        <v>0.0046499684715628755</v>
      </c>
      <c r="D685" s="84" t="s">
        <v>3595</v>
      </c>
      <c r="E685" s="84" t="b">
        <v>0</v>
      </c>
      <c r="F685" s="84" t="b">
        <v>0</v>
      </c>
      <c r="G685" s="84" t="b">
        <v>0</v>
      </c>
    </row>
    <row r="686" spans="1:7" ht="15">
      <c r="A686" s="84" t="s">
        <v>3723</v>
      </c>
      <c r="B686" s="84">
        <v>3</v>
      </c>
      <c r="C686" s="123">
        <v>0.0046499684715628755</v>
      </c>
      <c r="D686" s="84" t="s">
        <v>3595</v>
      </c>
      <c r="E686" s="84" t="b">
        <v>0</v>
      </c>
      <c r="F686" s="84" t="b">
        <v>0</v>
      </c>
      <c r="G686" s="84" t="b">
        <v>0</v>
      </c>
    </row>
    <row r="687" spans="1:7" ht="15">
      <c r="A687" s="84" t="s">
        <v>3735</v>
      </c>
      <c r="B687" s="84">
        <v>3</v>
      </c>
      <c r="C687" s="123">
        <v>0.005298157155203421</v>
      </c>
      <c r="D687" s="84" t="s">
        <v>3595</v>
      </c>
      <c r="E687" s="84" t="b">
        <v>0</v>
      </c>
      <c r="F687" s="84" t="b">
        <v>0</v>
      </c>
      <c r="G687" s="84" t="b">
        <v>0</v>
      </c>
    </row>
    <row r="688" spans="1:7" ht="15">
      <c r="A688" s="84" t="s">
        <v>4511</v>
      </c>
      <c r="B688" s="84">
        <v>3</v>
      </c>
      <c r="C688" s="123">
        <v>0.005298157155203421</v>
      </c>
      <c r="D688" s="84" t="s">
        <v>3595</v>
      </c>
      <c r="E688" s="84" t="b">
        <v>0</v>
      </c>
      <c r="F688" s="84" t="b">
        <v>0</v>
      </c>
      <c r="G688" s="84" t="b">
        <v>0</v>
      </c>
    </row>
    <row r="689" spans="1:7" ht="15">
      <c r="A689" s="84" t="s">
        <v>4607</v>
      </c>
      <c r="B689" s="84">
        <v>3</v>
      </c>
      <c r="C689" s="123">
        <v>0.0046499684715628755</v>
      </c>
      <c r="D689" s="84" t="s">
        <v>3595</v>
      </c>
      <c r="E689" s="84" t="b">
        <v>0</v>
      </c>
      <c r="F689" s="84" t="b">
        <v>0</v>
      </c>
      <c r="G689" s="84" t="b">
        <v>0</v>
      </c>
    </row>
    <row r="690" spans="1:7" ht="15">
      <c r="A690" s="84" t="s">
        <v>4472</v>
      </c>
      <c r="B690" s="84">
        <v>3</v>
      </c>
      <c r="C690" s="123">
        <v>0.0046499684715628755</v>
      </c>
      <c r="D690" s="84" t="s">
        <v>3595</v>
      </c>
      <c r="E690" s="84" t="b">
        <v>0</v>
      </c>
      <c r="F690" s="84" t="b">
        <v>0</v>
      </c>
      <c r="G690" s="84" t="b">
        <v>0</v>
      </c>
    </row>
    <row r="691" spans="1:7" ht="15">
      <c r="A691" s="84" t="s">
        <v>4569</v>
      </c>
      <c r="B691" s="84">
        <v>3</v>
      </c>
      <c r="C691" s="123">
        <v>0.0046499684715628755</v>
      </c>
      <c r="D691" s="84" t="s">
        <v>3595</v>
      </c>
      <c r="E691" s="84" t="b">
        <v>0</v>
      </c>
      <c r="F691" s="84" t="b">
        <v>0</v>
      </c>
      <c r="G691" s="84" t="b">
        <v>0</v>
      </c>
    </row>
    <row r="692" spans="1:7" ht="15">
      <c r="A692" s="84" t="s">
        <v>3851</v>
      </c>
      <c r="B692" s="84">
        <v>3</v>
      </c>
      <c r="C692" s="123">
        <v>0.005298157155203421</v>
      </c>
      <c r="D692" s="84" t="s">
        <v>3595</v>
      </c>
      <c r="E692" s="84" t="b">
        <v>0</v>
      </c>
      <c r="F692" s="84" t="b">
        <v>0</v>
      </c>
      <c r="G692" s="84" t="b">
        <v>0</v>
      </c>
    </row>
    <row r="693" spans="1:7" ht="15">
      <c r="A693" s="84" t="s">
        <v>4452</v>
      </c>
      <c r="B693" s="84">
        <v>2</v>
      </c>
      <c r="C693" s="123">
        <v>0.003532104770135614</v>
      </c>
      <c r="D693" s="84" t="s">
        <v>3595</v>
      </c>
      <c r="E693" s="84" t="b">
        <v>0</v>
      </c>
      <c r="F693" s="84" t="b">
        <v>0</v>
      </c>
      <c r="G693" s="84" t="b">
        <v>0</v>
      </c>
    </row>
    <row r="694" spans="1:7" ht="15">
      <c r="A694" s="84" t="s">
        <v>4852</v>
      </c>
      <c r="B694" s="84">
        <v>2</v>
      </c>
      <c r="C694" s="123">
        <v>0.004270828685875446</v>
      </c>
      <c r="D694" s="84" t="s">
        <v>3595</v>
      </c>
      <c r="E694" s="84" t="b">
        <v>0</v>
      </c>
      <c r="F694" s="84" t="b">
        <v>0</v>
      </c>
      <c r="G694" s="84" t="b">
        <v>0</v>
      </c>
    </row>
    <row r="695" spans="1:7" ht="15">
      <c r="A695" s="84" t="s">
        <v>4790</v>
      </c>
      <c r="B695" s="84">
        <v>2</v>
      </c>
      <c r="C695" s="123">
        <v>0.003532104770135614</v>
      </c>
      <c r="D695" s="84" t="s">
        <v>3595</v>
      </c>
      <c r="E695" s="84" t="b">
        <v>0</v>
      </c>
      <c r="F695" s="84" t="b">
        <v>0</v>
      </c>
      <c r="G695" s="84" t="b">
        <v>0</v>
      </c>
    </row>
    <row r="696" spans="1:7" ht="15">
      <c r="A696" s="84" t="s">
        <v>4853</v>
      </c>
      <c r="B696" s="84">
        <v>2</v>
      </c>
      <c r="C696" s="123">
        <v>0.004270828685875446</v>
      </c>
      <c r="D696" s="84" t="s">
        <v>3595</v>
      </c>
      <c r="E696" s="84" t="b">
        <v>0</v>
      </c>
      <c r="F696" s="84" t="b">
        <v>1</v>
      </c>
      <c r="G696" s="84" t="b">
        <v>0</v>
      </c>
    </row>
    <row r="697" spans="1:7" ht="15">
      <c r="A697" s="84" t="s">
        <v>4854</v>
      </c>
      <c r="B697" s="84">
        <v>2</v>
      </c>
      <c r="C697" s="123">
        <v>0.004270828685875446</v>
      </c>
      <c r="D697" s="84" t="s">
        <v>3595</v>
      </c>
      <c r="E697" s="84" t="b">
        <v>0</v>
      </c>
      <c r="F697" s="84" t="b">
        <v>0</v>
      </c>
      <c r="G697" s="84" t="b">
        <v>0</v>
      </c>
    </row>
    <row r="698" spans="1:7" ht="15">
      <c r="A698" s="84" t="s">
        <v>4735</v>
      </c>
      <c r="B698" s="84">
        <v>2</v>
      </c>
      <c r="C698" s="123">
        <v>0.003532104770135614</v>
      </c>
      <c r="D698" s="84" t="s">
        <v>3595</v>
      </c>
      <c r="E698" s="84" t="b">
        <v>0</v>
      </c>
      <c r="F698" s="84" t="b">
        <v>0</v>
      </c>
      <c r="G698" s="84" t="b">
        <v>0</v>
      </c>
    </row>
    <row r="699" spans="1:7" ht="15">
      <c r="A699" s="84" t="s">
        <v>4584</v>
      </c>
      <c r="B699" s="84">
        <v>2</v>
      </c>
      <c r="C699" s="123">
        <v>0.003532104770135614</v>
      </c>
      <c r="D699" s="84" t="s">
        <v>3595</v>
      </c>
      <c r="E699" s="84" t="b">
        <v>0</v>
      </c>
      <c r="F699" s="84" t="b">
        <v>0</v>
      </c>
      <c r="G699" s="84" t="b">
        <v>0</v>
      </c>
    </row>
    <row r="700" spans="1:7" ht="15">
      <c r="A700" s="84" t="s">
        <v>3734</v>
      </c>
      <c r="B700" s="84">
        <v>2</v>
      </c>
      <c r="C700" s="123">
        <v>0.003532104770135614</v>
      </c>
      <c r="D700" s="84" t="s">
        <v>3595</v>
      </c>
      <c r="E700" s="84" t="b">
        <v>0</v>
      </c>
      <c r="F700" s="84" t="b">
        <v>0</v>
      </c>
      <c r="G700" s="84" t="b">
        <v>0</v>
      </c>
    </row>
    <row r="701" spans="1:7" ht="15">
      <c r="A701" s="84" t="s">
        <v>3736</v>
      </c>
      <c r="B701" s="84">
        <v>2</v>
      </c>
      <c r="C701" s="123">
        <v>0.003532104770135614</v>
      </c>
      <c r="D701" s="84" t="s">
        <v>3595</v>
      </c>
      <c r="E701" s="84" t="b">
        <v>0</v>
      </c>
      <c r="F701" s="84" t="b">
        <v>0</v>
      </c>
      <c r="G701" s="84" t="b">
        <v>0</v>
      </c>
    </row>
    <row r="702" spans="1:7" ht="15">
      <c r="A702" s="84" t="s">
        <v>3737</v>
      </c>
      <c r="B702" s="84">
        <v>2</v>
      </c>
      <c r="C702" s="123">
        <v>0.003532104770135614</v>
      </c>
      <c r="D702" s="84" t="s">
        <v>3595</v>
      </c>
      <c r="E702" s="84" t="b">
        <v>0</v>
      </c>
      <c r="F702" s="84" t="b">
        <v>0</v>
      </c>
      <c r="G702" s="84" t="b">
        <v>0</v>
      </c>
    </row>
    <row r="703" spans="1:7" ht="15">
      <c r="A703" s="84" t="s">
        <v>3738</v>
      </c>
      <c r="B703" s="84">
        <v>2</v>
      </c>
      <c r="C703" s="123">
        <v>0.003532104770135614</v>
      </c>
      <c r="D703" s="84" t="s">
        <v>3595</v>
      </c>
      <c r="E703" s="84" t="b">
        <v>0</v>
      </c>
      <c r="F703" s="84" t="b">
        <v>0</v>
      </c>
      <c r="G703" s="84" t="b">
        <v>0</v>
      </c>
    </row>
    <row r="704" spans="1:7" ht="15">
      <c r="A704" s="84" t="s">
        <v>3739</v>
      </c>
      <c r="B704" s="84">
        <v>2</v>
      </c>
      <c r="C704" s="123">
        <v>0.003532104770135614</v>
      </c>
      <c r="D704" s="84" t="s">
        <v>3595</v>
      </c>
      <c r="E704" s="84" t="b">
        <v>0</v>
      </c>
      <c r="F704" s="84" t="b">
        <v>0</v>
      </c>
      <c r="G704" s="84" t="b">
        <v>0</v>
      </c>
    </row>
    <row r="705" spans="1:7" ht="15">
      <c r="A705" s="84" t="s">
        <v>3740</v>
      </c>
      <c r="B705" s="84">
        <v>2</v>
      </c>
      <c r="C705" s="123">
        <v>0.003532104770135614</v>
      </c>
      <c r="D705" s="84" t="s">
        <v>3595</v>
      </c>
      <c r="E705" s="84" t="b">
        <v>0</v>
      </c>
      <c r="F705" s="84" t="b">
        <v>0</v>
      </c>
      <c r="G705" s="84" t="b">
        <v>0</v>
      </c>
    </row>
    <row r="706" spans="1:7" ht="15">
      <c r="A706" s="84" t="s">
        <v>4834</v>
      </c>
      <c r="B706" s="84">
        <v>2</v>
      </c>
      <c r="C706" s="123">
        <v>0.003532104770135614</v>
      </c>
      <c r="D706" s="84" t="s">
        <v>3595</v>
      </c>
      <c r="E706" s="84" t="b">
        <v>0</v>
      </c>
      <c r="F706" s="84" t="b">
        <v>0</v>
      </c>
      <c r="G706" s="84" t="b">
        <v>0</v>
      </c>
    </row>
    <row r="707" spans="1:7" ht="15">
      <c r="A707" s="84" t="s">
        <v>4835</v>
      </c>
      <c r="B707" s="84">
        <v>2</v>
      </c>
      <c r="C707" s="123">
        <v>0.003532104770135614</v>
      </c>
      <c r="D707" s="84" t="s">
        <v>3595</v>
      </c>
      <c r="E707" s="84" t="b">
        <v>0</v>
      </c>
      <c r="F707" s="84" t="b">
        <v>0</v>
      </c>
      <c r="G707" s="84" t="b">
        <v>0</v>
      </c>
    </row>
    <row r="708" spans="1:7" ht="15">
      <c r="A708" s="84" t="s">
        <v>4836</v>
      </c>
      <c r="B708" s="84">
        <v>2</v>
      </c>
      <c r="C708" s="123">
        <v>0.003532104770135614</v>
      </c>
      <c r="D708" s="84" t="s">
        <v>3595</v>
      </c>
      <c r="E708" s="84" t="b">
        <v>0</v>
      </c>
      <c r="F708" s="84" t="b">
        <v>0</v>
      </c>
      <c r="G708" s="84" t="b">
        <v>0</v>
      </c>
    </row>
    <row r="709" spans="1:7" ht="15">
      <c r="A709" s="84" t="s">
        <v>4837</v>
      </c>
      <c r="B709" s="84">
        <v>2</v>
      </c>
      <c r="C709" s="123">
        <v>0.003532104770135614</v>
      </c>
      <c r="D709" s="84" t="s">
        <v>3595</v>
      </c>
      <c r="E709" s="84" t="b">
        <v>0</v>
      </c>
      <c r="F709" s="84" t="b">
        <v>0</v>
      </c>
      <c r="G709" s="84" t="b">
        <v>0</v>
      </c>
    </row>
    <row r="710" spans="1:7" ht="15">
      <c r="A710" s="84" t="s">
        <v>4589</v>
      </c>
      <c r="B710" s="84">
        <v>2</v>
      </c>
      <c r="C710" s="123">
        <v>0.003532104770135614</v>
      </c>
      <c r="D710" s="84" t="s">
        <v>3595</v>
      </c>
      <c r="E710" s="84" t="b">
        <v>0</v>
      </c>
      <c r="F710" s="84" t="b">
        <v>0</v>
      </c>
      <c r="G710" s="84" t="b">
        <v>0</v>
      </c>
    </row>
    <row r="711" spans="1:7" ht="15">
      <c r="A711" s="84" t="s">
        <v>4640</v>
      </c>
      <c r="B711" s="84">
        <v>2</v>
      </c>
      <c r="C711" s="123">
        <v>0.003532104770135614</v>
      </c>
      <c r="D711" s="84" t="s">
        <v>3595</v>
      </c>
      <c r="E711" s="84" t="b">
        <v>0</v>
      </c>
      <c r="F711" s="84" t="b">
        <v>0</v>
      </c>
      <c r="G711" s="84" t="b">
        <v>0</v>
      </c>
    </row>
    <row r="712" spans="1:7" ht="15">
      <c r="A712" s="84" t="s">
        <v>4457</v>
      </c>
      <c r="B712" s="84">
        <v>2</v>
      </c>
      <c r="C712" s="123">
        <v>0.003532104770135614</v>
      </c>
      <c r="D712" s="84" t="s">
        <v>3595</v>
      </c>
      <c r="E712" s="84" t="b">
        <v>0</v>
      </c>
      <c r="F712" s="84" t="b">
        <v>0</v>
      </c>
      <c r="G712" s="84" t="b">
        <v>0</v>
      </c>
    </row>
    <row r="713" spans="1:7" ht="15">
      <c r="A713" s="84" t="s">
        <v>757</v>
      </c>
      <c r="B713" s="84">
        <v>2</v>
      </c>
      <c r="C713" s="123">
        <v>0.003532104770135614</v>
      </c>
      <c r="D713" s="84" t="s">
        <v>3595</v>
      </c>
      <c r="E713" s="84" t="b">
        <v>0</v>
      </c>
      <c r="F713" s="84" t="b">
        <v>0</v>
      </c>
      <c r="G713" s="84" t="b">
        <v>0</v>
      </c>
    </row>
    <row r="714" spans="1:7" ht="15">
      <c r="A714" s="84" t="s">
        <v>4824</v>
      </c>
      <c r="B714" s="84">
        <v>2</v>
      </c>
      <c r="C714" s="123">
        <v>0.004270828685875446</v>
      </c>
      <c r="D714" s="84" t="s">
        <v>3595</v>
      </c>
      <c r="E714" s="84" t="b">
        <v>0</v>
      </c>
      <c r="F714" s="84" t="b">
        <v>1</v>
      </c>
      <c r="G714" s="84" t="b">
        <v>0</v>
      </c>
    </row>
    <row r="715" spans="1:7" ht="15">
      <c r="A715" s="84" t="s">
        <v>4611</v>
      </c>
      <c r="B715" s="84">
        <v>2</v>
      </c>
      <c r="C715" s="123">
        <v>0.004270828685875446</v>
      </c>
      <c r="D715" s="84" t="s">
        <v>3595</v>
      </c>
      <c r="E715" s="84" t="b">
        <v>0</v>
      </c>
      <c r="F715" s="84" t="b">
        <v>0</v>
      </c>
      <c r="G715" s="84" t="b">
        <v>0</v>
      </c>
    </row>
    <row r="716" spans="1:7" ht="15">
      <c r="A716" s="84" t="s">
        <v>4476</v>
      </c>
      <c r="B716" s="84">
        <v>2</v>
      </c>
      <c r="C716" s="123">
        <v>0.003532104770135614</v>
      </c>
      <c r="D716" s="84" t="s">
        <v>3595</v>
      </c>
      <c r="E716" s="84" t="b">
        <v>1</v>
      </c>
      <c r="F716" s="84" t="b">
        <v>0</v>
      </c>
      <c r="G716" s="84" t="b">
        <v>0</v>
      </c>
    </row>
    <row r="717" spans="1:7" ht="15">
      <c r="A717" s="84" t="s">
        <v>4780</v>
      </c>
      <c r="B717" s="84">
        <v>2</v>
      </c>
      <c r="C717" s="123">
        <v>0.004270828685875446</v>
      </c>
      <c r="D717" s="84" t="s">
        <v>3595</v>
      </c>
      <c r="E717" s="84" t="b">
        <v>0</v>
      </c>
      <c r="F717" s="84" t="b">
        <v>0</v>
      </c>
      <c r="G717" s="84" t="b">
        <v>0</v>
      </c>
    </row>
    <row r="718" spans="1:7" ht="15">
      <c r="A718" s="84" t="s">
        <v>4621</v>
      </c>
      <c r="B718" s="84">
        <v>2</v>
      </c>
      <c r="C718" s="123">
        <v>0.003532104770135614</v>
      </c>
      <c r="D718" s="84" t="s">
        <v>3595</v>
      </c>
      <c r="E718" s="84" t="b">
        <v>0</v>
      </c>
      <c r="F718" s="84" t="b">
        <v>0</v>
      </c>
      <c r="G718" s="84" t="b">
        <v>0</v>
      </c>
    </row>
    <row r="719" spans="1:7" ht="15">
      <c r="A719" s="84" t="s">
        <v>4749</v>
      </c>
      <c r="B719" s="84">
        <v>2</v>
      </c>
      <c r="C719" s="123">
        <v>0.004270828685875446</v>
      </c>
      <c r="D719" s="84" t="s">
        <v>3595</v>
      </c>
      <c r="E719" s="84" t="b">
        <v>0</v>
      </c>
      <c r="F719" s="84" t="b">
        <v>0</v>
      </c>
      <c r="G719" s="84" t="b">
        <v>0</v>
      </c>
    </row>
    <row r="720" spans="1:7" ht="15">
      <c r="A720" s="84" t="s">
        <v>4750</v>
      </c>
      <c r="B720" s="84">
        <v>2</v>
      </c>
      <c r="C720" s="123">
        <v>0.004270828685875446</v>
      </c>
      <c r="D720" s="84" t="s">
        <v>3595</v>
      </c>
      <c r="E720" s="84" t="b">
        <v>0</v>
      </c>
      <c r="F720" s="84" t="b">
        <v>0</v>
      </c>
      <c r="G720" s="84" t="b">
        <v>0</v>
      </c>
    </row>
    <row r="721" spans="1:7" ht="15">
      <c r="A721" s="84" t="s">
        <v>4746</v>
      </c>
      <c r="B721" s="84">
        <v>2</v>
      </c>
      <c r="C721" s="123">
        <v>0.004270828685875446</v>
      </c>
      <c r="D721" s="84" t="s">
        <v>3595</v>
      </c>
      <c r="E721" s="84" t="b">
        <v>0</v>
      </c>
      <c r="F721" s="84" t="b">
        <v>0</v>
      </c>
      <c r="G721" s="84" t="b">
        <v>0</v>
      </c>
    </row>
    <row r="722" spans="1:7" ht="15">
      <c r="A722" s="84" t="s">
        <v>4748</v>
      </c>
      <c r="B722" s="84">
        <v>2</v>
      </c>
      <c r="C722" s="123">
        <v>0.004270828685875446</v>
      </c>
      <c r="D722" s="84" t="s">
        <v>3595</v>
      </c>
      <c r="E722" s="84" t="b">
        <v>0</v>
      </c>
      <c r="F722" s="84" t="b">
        <v>0</v>
      </c>
      <c r="G722" s="84" t="b">
        <v>0</v>
      </c>
    </row>
    <row r="723" spans="1:7" ht="15">
      <c r="A723" s="84" t="s">
        <v>4460</v>
      </c>
      <c r="B723" s="84">
        <v>2</v>
      </c>
      <c r="C723" s="123">
        <v>0.003532104770135614</v>
      </c>
      <c r="D723" s="84" t="s">
        <v>3595</v>
      </c>
      <c r="E723" s="84" t="b">
        <v>0</v>
      </c>
      <c r="F723" s="84" t="b">
        <v>0</v>
      </c>
      <c r="G723" s="84" t="b">
        <v>0</v>
      </c>
    </row>
    <row r="724" spans="1:7" ht="15">
      <c r="A724" s="84" t="s">
        <v>4744</v>
      </c>
      <c r="B724" s="84">
        <v>2</v>
      </c>
      <c r="C724" s="123">
        <v>0.004270828685875446</v>
      </c>
      <c r="D724" s="84" t="s">
        <v>3595</v>
      </c>
      <c r="E724" s="84" t="b">
        <v>0</v>
      </c>
      <c r="F724" s="84" t="b">
        <v>0</v>
      </c>
      <c r="G724" s="84" t="b">
        <v>0</v>
      </c>
    </row>
    <row r="725" spans="1:7" ht="15">
      <c r="A725" s="84" t="s">
        <v>4658</v>
      </c>
      <c r="B725" s="84">
        <v>2</v>
      </c>
      <c r="C725" s="123">
        <v>0.003532104770135614</v>
      </c>
      <c r="D725" s="84" t="s">
        <v>3595</v>
      </c>
      <c r="E725" s="84" t="b">
        <v>0</v>
      </c>
      <c r="F725" s="84" t="b">
        <v>0</v>
      </c>
      <c r="G725" s="84" t="b">
        <v>0</v>
      </c>
    </row>
    <row r="726" spans="1:7" ht="15">
      <c r="A726" s="84" t="s">
        <v>4477</v>
      </c>
      <c r="B726" s="84">
        <v>2</v>
      </c>
      <c r="C726" s="123">
        <v>0.003532104770135614</v>
      </c>
      <c r="D726" s="84" t="s">
        <v>3595</v>
      </c>
      <c r="E726" s="84" t="b">
        <v>0</v>
      </c>
      <c r="F726" s="84" t="b">
        <v>0</v>
      </c>
      <c r="G726" s="84" t="b">
        <v>0</v>
      </c>
    </row>
    <row r="727" spans="1:7" ht="15">
      <c r="A727" s="84" t="s">
        <v>4741</v>
      </c>
      <c r="B727" s="84">
        <v>2</v>
      </c>
      <c r="C727" s="123">
        <v>0.004270828685875446</v>
      </c>
      <c r="D727" s="84" t="s">
        <v>3595</v>
      </c>
      <c r="E727" s="84" t="b">
        <v>0</v>
      </c>
      <c r="F727" s="84" t="b">
        <v>0</v>
      </c>
      <c r="G727" s="84" t="b">
        <v>0</v>
      </c>
    </row>
    <row r="728" spans="1:7" ht="15">
      <c r="A728" s="84" t="s">
        <v>4571</v>
      </c>
      <c r="B728" s="84">
        <v>2</v>
      </c>
      <c r="C728" s="123">
        <v>0.003532104770135614</v>
      </c>
      <c r="D728" s="84" t="s">
        <v>3595</v>
      </c>
      <c r="E728" s="84" t="b">
        <v>0</v>
      </c>
      <c r="F728" s="84" t="b">
        <v>0</v>
      </c>
      <c r="G728" s="84" t="b">
        <v>0</v>
      </c>
    </row>
    <row r="729" spans="1:7" ht="15">
      <c r="A729" s="84" t="s">
        <v>4734</v>
      </c>
      <c r="B729" s="84">
        <v>2</v>
      </c>
      <c r="C729" s="123">
        <v>0.003532104770135614</v>
      </c>
      <c r="D729" s="84" t="s">
        <v>3595</v>
      </c>
      <c r="E729" s="84" t="b">
        <v>1</v>
      </c>
      <c r="F729" s="84" t="b">
        <v>0</v>
      </c>
      <c r="G729" s="84" t="b">
        <v>0</v>
      </c>
    </row>
    <row r="730" spans="1:7" ht="15">
      <c r="A730" s="84" t="s">
        <v>3757</v>
      </c>
      <c r="B730" s="84">
        <v>2</v>
      </c>
      <c r="C730" s="123">
        <v>0.003532104770135614</v>
      </c>
      <c r="D730" s="84" t="s">
        <v>3595</v>
      </c>
      <c r="E730" s="84" t="b">
        <v>0</v>
      </c>
      <c r="F730" s="84" t="b">
        <v>0</v>
      </c>
      <c r="G730" s="84" t="b">
        <v>0</v>
      </c>
    </row>
    <row r="731" spans="1:7" ht="15">
      <c r="A731" s="84" t="s">
        <v>4487</v>
      </c>
      <c r="B731" s="84">
        <v>2</v>
      </c>
      <c r="C731" s="123">
        <v>0.003532104770135614</v>
      </c>
      <c r="D731" s="84" t="s">
        <v>3595</v>
      </c>
      <c r="E731" s="84" t="b">
        <v>0</v>
      </c>
      <c r="F731" s="84" t="b">
        <v>0</v>
      </c>
      <c r="G731" s="84" t="b">
        <v>0</v>
      </c>
    </row>
    <row r="732" spans="1:7" ht="15">
      <c r="A732" s="84" t="s">
        <v>3751</v>
      </c>
      <c r="B732" s="84">
        <v>2</v>
      </c>
      <c r="C732" s="123">
        <v>0.003532104770135614</v>
      </c>
      <c r="D732" s="84" t="s">
        <v>3595</v>
      </c>
      <c r="E732" s="84" t="b">
        <v>0</v>
      </c>
      <c r="F732" s="84" t="b">
        <v>0</v>
      </c>
      <c r="G732" s="84" t="b">
        <v>0</v>
      </c>
    </row>
    <row r="733" spans="1:7" ht="15">
      <c r="A733" s="84" t="s">
        <v>4559</v>
      </c>
      <c r="B733" s="84">
        <v>2</v>
      </c>
      <c r="C733" s="123">
        <v>0.003532104770135614</v>
      </c>
      <c r="D733" s="84" t="s">
        <v>3595</v>
      </c>
      <c r="E733" s="84" t="b">
        <v>0</v>
      </c>
      <c r="F733" s="84" t="b">
        <v>0</v>
      </c>
      <c r="G733" s="84" t="b">
        <v>0</v>
      </c>
    </row>
    <row r="734" spans="1:7" ht="15">
      <c r="A734" s="84" t="s">
        <v>4565</v>
      </c>
      <c r="B734" s="84">
        <v>2</v>
      </c>
      <c r="C734" s="123">
        <v>0.003532104770135614</v>
      </c>
      <c r="D734" s="84" t="s">
        <v>3595</v>
      </c>
      <c r="E734" s="84" t="b">
        <v>0</v>
      </c>
      <c r="F734" s="84" t="b">
        <v>0</v>
      </c>
      <c r="G734" s="84" t="b">
        <v>0</v>
      </c>
    </row>
    <row r="735" spans="1:7" ht="15">
      <c r="A735" s="84" t="s">
        <v>4558</v>
      </c>
      <c r="B735" s="84">
        <v>2</v>
      </c>
      <c r="C735" s="123">
        <v>0.003532104770135614</v>
      </c>
      <c r="D735" s="84" t="s">
        <v>3595</v>
      </c>
      <c r="E735" s="84" t="b">
        <v>0</v>
      </c>
      <c r="F735" s="84" t="b">
        <v>0</v>
      </c>
      <c r="G735" s="84" t="b">
        <v>0</v>
      </c>
    </row>
    <row r="736" spans="1:7" ht="15">
      <c r="A736" s="84" t="s">
        <v>4732</v>
      </c>
      <c r="B736" s="84">
        <v>2</v>
      </c>
      <c r="C736" s="123">
        <v>0.004270828685875446</v>
      </c>
      <c r="D736" s="84" t="s">
        <v>3595</v>
      </c>
      <c r="E736" s="84" t="b">
        <v>0</v>
      </c>
      <c r="F736" s="84" t="b">
        <v>1</v>
      </c>
      <c r="G736" s="84" t="b">
        <v>0</v>
      </c>
    </row>
    <row r="737" spans="1:7" ht="15">
      <c r="A737" s="84" t="s">
        <v>4514</v>
      </c>
      <c r="B737" s="84">
        <v>2</v>
      </c>
      <c r="C737" s="123">
        <v>0.003532104770135614</v>
      </c>
      <c r="D737" s="84" t="s">
        <v>3595</v>
      </c>
      <c r="E737" s="84" t="b">
        <v>0</v>
      </c>
      <c r="F737" s="84" t="b">
        <v>0</v>
      </c>
      <c r="G737" s="84" t="b">
        <v>0</v>
      </c>
    </row>
    <row r="738" spans="1:7" ht="15">
      <c r="A738" s="84" t="s">
        <v>4733</v>
      </c>
      <c r="B738" s="84">
        <v>2</v>
      </c>
      <c r="C738" s="123">
        <v>0.004270828685875446</v>
      </c>
      <c r="D738" s="84" t="s">
        <v>3595</v>
      </c>
      <c r="E738" s="84" t="b">
        <v>0</v>
      </c>
      <c r="F738" s="84" t="b">
        <v>0</v>
      </c>
      <c r="G738" s="84" t="b">
        <v>0</v>
      </c>
    </row>
    <row r="739" spans="1:7" ht="15">
      <c r="A739" s="84" t="s">
        <v>4576</v>
      </c>
      <c r="B739" s="84">
        <v>2</v>
      </c>
      <c r="C739" s="123">
        <v>0.003532104770135614</v>
      </c>
      <c r="D739" s="84" t="s">
        <v>3595</v>
      </c>
      <c r="E739" s="84" t="b">
        <v>0</v>
      </c>
      <c r="F739" s="84" t="b">
        <v>0</v>
      </c>
      <c r="G739" s="84" t="b">
        <v>0</v>
      </c>
    </row>
    <row r="740" spans="1:7" ht="15">
      <c r="A740" s="84" t="s">
        <v>4722</v>
      </c>
      <c r="B740" s="84">
        <v>2</v>
      </c>
      <c r="C740" s="123">
        <v>0.003532104770135614</v>
      </c>
      <c r="D740" s="84" t="s">
        <v>3595</v>
      </c>
      <c r="E740" s="84" t="b">
        <v>0</v>
      </c>
      <c r="F740" s="84" t="b">
        <v>0</v>
      </c>
      <c r="G740" s="84" t="b">
        <v>0</v>
      </c>
    </row>
    <row r="741" spans="1:7" ht="15">
      <c r="A741" s="84" t="s">
        <v>4723</v>
      </c>
      <c r="B741" s="84">
        <v>2</v>
      </c>
      <c r="C741" s="123">
        <v>0.003532104770135614</v>
      </c>
      <c r="D741" s="84" t="s">
        <v>3595</v>
      </c>
      <c r="E741" s="84" t="b">
        <v>0</v>
      </c>
      <c r="F741" s="84" t="b">
        <v>0</v>
      </c>
      <c r="G741" s="84" t="b">
        <v>0</v>
      </c>
    </row>
    <row r="742" spans="1:7" ht="15">
      <c r="A742" s="84" t="s">
        <v>4681</v>
      </c>
      <c r="B742" s="84">
        <v>2</v>
      </c>
      <c r="C742" s="123">
        <v>0.003532104770135614</v>
      </c>
      <c r="D742" s="84" t="s">
        <v>3595</v>
      </c>
      <c r="E742" s="84" t="b">
        <v>0</v>
      </c>
      <c r="F742" s="84" t="b">
        <v>0</v>
      </c>
      <c r="G742" s="84" t="b">
        <v>0</v>
      </c>
    </row>
    <row r="743" spans="1:7" ht="15">
      <c r="A743" s="84" t="s">
        <v>4682</v>
      </c>
      <c r="B743" s="84">
        <v>2</v>
      </c>
      <c r="C743" s="123">
        <v>0.003532104770135614</v>
      </c>
      <c r="D743" s="84" t="s">
        <v>3595</v>
      </c>
      <c r="E743" s="84" t="b">
        <v>0</v>
      </c>
      <c r="F743" s="84" t="b">
        <v>0</v>
      </c>
      <c r="G743" s="84" t="b">
        <v>0</v>
      </c>
    </row>
    <row r="744" spans="1:7" ht="15">
      <c r="A744" s="84" t="s">
        <v>4683</v>
      </c>
      <c r="B744" s="84">
        <v>2</v>
      </c>
      <c r="C744" s="123">
        <v>0.003532104770135614</v>
      </c>
      <c r="D744" s="84" t="s">
        <v>3595</v>
      </c>
      <c r="E744" s="84" t="b">
        <v>0</v>
      </c>
      <c r="F744" s="84" t="b">
        <v>0</v>
      </c>
      <c r="G744" s="84" t="b">
        <v>0</v>
      </c>
    </row>
    <row r="745" spans="1:7" ht="15">
      <c r="A745" s="84" t="s">
        <v>4684</v>
      </c>
      <c r="B745" s="84">
        <v>2</v>
      </c>
      <c r="C745" s="123">
        <v>0.003532104770135614</v>
      </c>
      <c r="D745" s="84" t="s">
        <v>3595</v>
      </c>
      <c r="E745" s="84" t="b">
        <v>0</v>
      </c>
      <c r="F745" s="84" t="b">
        <v>0</v>
      </c>
      <c r="G745" s="84" t="b">
        <v>0</v>
      </c>
    </row>
    <row r="746" spans="1:7" ht="15">
      <c r="A746" s="84" t="s">
        <v>4685</v>
      </c>
      <c r="B746" s="84">
        <v>2</v>
      </c>
      <c r="C746" s="123">
        <v>0.003532104770135614</v>
      </c>
      <c r="D746" s="84" t="s">
        <v>3595</v>
      </c>
      <c r="E746" s="84" t="b">
        <v>0</v>
      </c>
      <c r="F746" s="84" t="b">
        <v>0</v>
      </c>
      <c r="G746" s="84" t="b">
        <v>0</v>
      </c>
    </row>
    <row r="747" spans="1:7" ht="15">
      <c r="A747" s="84" t="s">
        <v>4686</v>
      </c>
      <c r="B747" s="84">
        <v>2</v>
      </c>
      <c r="C747" s="123">
        <v>0.003532104770135614</v>
      </c>
      <c r="D747" s="84" t="s">
        <v>3595</v>
      </c>
      <c r="E747" s="84" t="b">
        <v>0</v>
      </c>
      <c r="F747" s="84" t="b">
        <v>0</v>
      </c>
      <c r="G747" s="84" t="b">
        <v>0</v>
      </c>
    </row>
    <row r="748" spans="1:7" ht="15">
      <c r="A748" s="84" t="s">
        <v>4687</v>
      </c>
      <c r="B748" s="84">
        <v>2</v>
      </c>
      <c r="C748" s="123">
        <v>0.003532104770135614</v>
      </c>
      <c r="D748" s="84" t="s">
        <v>3595</v>
      </c>
      <c r="E748" s="84" t="b">
        <v>0</v>
      </c>
      <c r="F748" s="84" t="b">
        <v>0</v>
      </c>
      <c r="G748" s="84" t="b">
        <v>0</v>
      </c>
    </row>
    <row r="749" spans="1:7" ht="15">
      <c r="A749" s="84" t="s">
        <v>4688</v>
      </c>
      <c r="B749" s="84">
        <v>2</v>
      </c>
      <c r="C749" s="123">
        <v>0.003532104770135614</v>
      </c>
      <c r="D749" s="84" t="s">
        <v>3595</v>
      </c>
      <c r="E749" s="84" t="b">
        <v>0</v>
      </c>
      <c r="F749" s="84" t="b">
        <v>0</v>
      </c>
      <c r="G749" s="84" t="b">
        <v>0</v>
      </c>
    </row>
    <row r="750" spans="1:7" ht="15">
      <c r="A750" s="84" t="s">
        <v>4689</v>
      </c>
      <c r="B750" s="84">
        <v>2</v>
      </c>
      <c r="C750" s="123">
        <v>0.003532104770135614</v>
      </c>
      <c r="D750" s="84" t="s">
        <v>3595</v>
      </c>
      <c r="E750" s="84" t="b">
        <v>0</v>
      </c>
      <c r="F750" s="84" t="b">
        <v>0</v>
      </c>
      <c r="G750" s="84" t="b">
        <v>0</v>
      </c>
    </row>
    <row r="751" spans="1:7" ht="15">
      <c r="A751" s="84" t="s">
        <v>4690</v>
      </c>
      <c r="B751" s="84">
        <v>2</v>
      </c>
      <c r="C751" s="123">
        <v>0.003532104770135614</v>
      </c>
      <c r="D751" s="84" t="s">
        <v>3595</v>
      </c>
      <c r="E751" s="84" t="b">
        <v>0</v>
      </c>
      <c r="F751" s="84" t="b">
        <v>0</v>
      </c>
      <c r="G751" s="84" t="b">
        <v>0</v>
      </c>
    </row>
    <row r="752" spans="1:7" ht="15">
      <c r="A752" s="84" t="s">
        <v>4691</v>
      </c>
      <c r="B752" s="84">
        <v>2</v>
      </c>
      <c r="C752" s="123">
        <v>0.003532104770135614</v>
      </c>
      <c r="D752" s="84" t="s">
        <v>3595</v>
      </c>
      <c r="E752" s="84" t="b">
        <v>0</v>
      </c>
      <c r="F752" s="84" t="b">
        <v>0</v>
      </c>
      <c r="G752" s="84" t="b">
        <v>0</v>
      </c>
    </row>
    <row r="753" spans="1:7" ht="15">
      <c r="A753" s="84" t="s">
        <v>4692</v>
      </c>
      <c r="B753" s="84">
        <v>2</v>
      </c>
      <c r="C753" s="123">
        <v>0.003532104770135614</v>
      </c>
      <c r="D753" s="84" t="s">
        <v>3595</v>
      </c>
      <c r="E753" s="84" t="b">
        <v>0</v>
      </c>
      <c r="F753" s="84" t="b">
        <v>0</v>
      </c>
      <c r="G753" s="84" t="b">
        <v>0</v>
      </c>
    </row>
    <row r="754" spans="1:7" ht="15">
      <c r="A754" s="84" t="s">
        <v>4578</v>
      </c>
      <c r="B754" s="84">
        <v>2</v>
      </c>
      <c r="C754" s="123">
        <v>0.003532104770135614</v>
      </c>
      <c r="D754" s="84" t="s">
        <v>3595</v>
      </c>
      <c r="E754" s="84" t="b">
        <v>0</v>
      </c>
      <c r="F754" s="84" t="b">
        <v>0</v>
      </c>
      <c r="G754" s="84" t="b">
        <v>0</v>
      </c>
    </row>
    <row r="755" spans="1:7" ht="15">
      <c r="A755" s="84" t="s">
        <v>4693</v>
      </c>
      <c r="B755" s="84">
        <v>2</v>
      </c>
      <c r="C755" s="123">
        <v>0.003532104770135614</v>
      </c>
      <c r="D755" s="84" t="s">
        <v>3595</v>
      </c>
      <c r="E755" s="84" t="b">
        <v>0</v>
      </c>
      <c r="F755" s="84" t="b">
        <v>0</v>
      </c>
      <c r="G755" s="84" t="b">
        <v>0</v>
      </c>
    </row>
    <row r="756" spans="1:7" ht="15">
      <c r="A756" s="84" t="s">
        <v>4694</v>
      </c>
      <c r="B756" s="84">
        <v>2</v>
      </c>
      <c r="C756" s="123">
        <v>0.003532104770135614</v>
      </c>
      <c r="D756" s="84" t="s">
        <v>3595</v>
      </c>
      <c r="E756" s="84" t="b">
        <v>0</v>
      </c>
      <c r="F756" s="84" t="b">
        <v>0</v>
      </c>
      <c r="G756" s="84" t="b">
        <v>0</v>
      </c>
    </row>
    <row r="757" spans="1:7" ht="15">
      <c r="A757" s="84" t="s">
        <v>4695</v>
      </c>
      <c r="B757" s="84">
        <v>2</v>
      </c>
      <c r="C757" s="123">
        <v>0.003532104770135614</v>
      </c>
      <c r="D757" s="84" t="s">
        <v>3595</v>
      </c>
      <c r="E757" s="84" t="b">
        <v>0</v>
      </c>
      <c r="F757" s="84" t="b">
        <v>0</v>
      </c>
      <c r="G757" s="84" t="b">
        <v>0</v>
      </c>
    </row>
    <row r="758" spans="1:7" ht="15">
      <c r="A758" s="84" t="s">
        <v>4696</v>
      </c>
      <c r="B758" s="84">
        <v>2</v>
      </c>
      <c r="C758" s="123">
        <v>0.003532104770135614</v>
      </c>
      <c r="D758" s="84" t="s">
        <v>3595</v>
      </c>
      <c r="E758" s="84" t="b">
        <v>0</v>
      </c>
      <c r="F758" s="84" t="b">
        <v>0</v>
      </c>
      <c r="G758" s="84" t="b">
        <v>0</v>
      </c>
    </row>
    <row r="759" spans="1:7" ht="15">
      <c r="A759" s="84" t="s">
        <v>4697</v>
      </c>
      <c r="B759" s="84">
        <v>2</v>
      </c>
      <c r="C759" s="123">
        <v>0.003532104770135614</v>
      </c>
      <c r="D759" s="84" t="s">
        <v>3595</v>
      </c>
      <c r="E759" s="84" t="b">
        <v>1</v>
      </c>
      <c r="F759" s="84" t="b">
        <v>0</v>
      </c>
      <c r="G759" s="84" t="b">
        <v>0</v>
      </c>
    </row>
    <row r="760" spans="1:7" ht="15">
      <c r="A760" s="84" t="s">
        <v>4554</v>
      </c>
      <c r="B760" s="84">
        <v>2</v>
      </c>
      <c r="C760" s="123">
        <v>0.003532104770135614</v>
      </c>
      <c r="D760" s="84" t="s">
        <v>3595</v>
      </c>
      <c r="E760" s="84" t="b">
        <v>0</v>
      </c>
      <c r="F760" s="84" t="b">
        <v>0</v>
      </c>
      <c r="G760" s="84" t="b">
        <v>0</v>
      </c>
    </row>
    <row r="761" spans="1:7" ht="15">
      <c r="A761" s="84" t="s">
        <v>4637</v>
      </c>
      <c r="B761" s="84">
        <v>2</v>
      </c>
      <c r="C761" s="123">
        <v>0.003532104770135614</v>
      </c>
      <c r="D761" s="84" t="s">
        <v>3595</v>
      </c>
      <c r="E761" s="84" t="b">
        <v>0</v>
      </c>
      <c r="F761" s="84" t="b">
        <v>0</v>
      </c>
      <c r="G761" s="84" t="b">
        <v>0</v>
      </c>
    </row>
    <row r="762" spans="1:7" ht="15">
      <c r="A762" s="84" t="s">
        <v>4638</v>
      </c>
      <c r="B762" s="84">
        <v>2</v>
      </c>
      <c r="C762" s="123">
        <v>0.003532104770135614</v>
      </c>
      <c r="D762" s="84" t="s">
        <v>3595</v>
      </c>
      <c r="E762" s="84" t="b">
        <v>0</v>
      </c>
      <c r="F762" s="84" t="b">
        <v>0</v>
      </c>
      <c r="G762" s="84" t="b">
        <v>0</v>
      </c>
    </row>
    <row r="763" spans="1:7" ht="15">
      <c r="A763" s="84" t="s">
        <v>3724</v>
      </c>
      <c r="B763" s="84">
        <v>2</v>
      </c>
      <c r="C763" s="123">
        <v>0.003532104770135614</v>
      </c>
      <c r="D763" s="84" t="s">
        <v>3595</v>
      </c>
      <c r="E763" s="84" t="b">
        <v>0</v>
      </c>
      <c r="F763" s="84" t="b">
        <v>1</v>
      </c>
      <c r="G763" s="84" t="b">
        <v>0</v>
      </c>
    </row>
    <row r="764" spans="1:7" ht="15">
      <c r="A764" s="84" t="s">
        <v>4635</v>
      </c>
      <c r="B764" s="84">
        <v>2</v>
      </c>
      <c r="C764" s="123">
        <v>0.004270828685875446</v>
      </c>
      <c r="D764" s="84" t="s">
        <v>3595</v>
      </c>
      <c r="E764" s="84" t="b">
        <v>0</v>
      </c>
      <c r="F764" s="84" t="b">
        <v>0</v>
      </c>
      <c r="G764" s="84" t="b">
        <v>0</v>
      </c>
    </row>
    <row r="765" spans="1:7" ht="15">
      <c r="A765" s="84" t="s">
        <v>4622</v>
      </c>
      <c r="B765" s="84">
        <v>2</v>
      </c>
      <c r="C765" s="123">
        <v>0.003532104770135614</v>
      </c>
      <c r="D765" s="84" t="s">
        <v>3595</v>
      </c>
      <c r="E765" s="84" t="b">
        <v>0</v>
      </c>
      <c r="F765" s="84" t="b">
        <v>0</v>
      </c>
      <c r="G765" s="84" t="b">
        <v>0</v>
      </c>
    </row>
    <row r="766" spans="1:7" ht="15">
      <c r="A766" s="84" t="s">
        <v>4623</v>
      </c>
      <c r="B766" s="84">
        <v>2</v>
      </c>
      <c r="C766" s="123">
        <v>0.003532104770135614</v>
      </c>
      <c r="D766" s="84" t="s">
        <v>3595</v>
      </c>
      <c r="E766" s="84" t="b">
        <v>0</v>
      </c>
      <c r="F766" s="84" t="b">
        <v>0</v>
      </c>
      <c r="G766" s="84" t="b">
        <v>0</v>
      </c>
    </row>
    <row r="767" spans="1:7" ht="15">
      <c r="A767" s="84" t="s">
        <v>4624</v>
      </c>
      <c r="B767" s="84">
        <v>2</v>
      </c>
      <c r="C767" s="123">
        <v>0.003532104770135614</v>
      </c>
      <c r="D767" s="84" t="s">
        <v>3595</v>
      </c>
      <c r="E767" s="84" t="b">
        <v>0</v>
      </c>
      <c r="F767" s="84" t="b">
        <v>0</v>
      </c>
      <c r="G767" s="84" t="b">
        <v>0</v>
      </c>
    </row>
    <row r="768" spans="1:7" ht="15">
      <c r="A768" s="84" t="s">
        <v>4625</v>
      </c>
      <c r="B768" s="84">
        <v>2</v>
      </c>
      <c r="C768" s="123">
        <v>0.003532104770135614</v>
      </c>
      <c r="D768" s="84" t="s">
        <v>3595</v>
      </c>
      <c r="E768" s="84" t="b">
        <v>0</v>
      </c>
      <c r="F768" s="84" t="b">
        <v>0</v>
      </c>
      <c r="G768" s="84" t="b">
        <v>0</v>
      </c>
    </row>
    <row r="769" spans="1:7" ht="15">
      <c r="A769" s="84" t="s">
        <v>4626</v>
      </c>
      <c r="B769" s="84">
        <v>2</v>
      </c>
      <c r="C769" s="123">
        <v>0.003532104770135614</v>
      </c>
      <c r="D769" s="84" t="s">
        <v>3595</v>
      </c>
      <c r="E769" s="84" t="b">
        <v>0</v>
      </c>
      <c r="F769" s="84" t="b">
        <v>0</v>
      </c>
      <c r="G769" s="84" t="b">
        <v>0</v>
      </c>
    </row>
    <row r="770" spans="1:7" ht="15">
      <c r="A770" s="84" t="s">
        <v>4627</v>
      </c>
      <c r="B770" s="84">
        <v>2</v>
      </c>
      <c r="C770" s="123">
        <v>0.003532104770135614</v>
      </c>
      <c r="D770" s="84" t="s">
        <v>3595</v>
      </c>
      <c r="E770" s="84" t="b">
        <v>0</v>
      </c>
      <c r="F770" s="84" t="b">
        <v>0</v>
      </c>
      <c r="G770" s="84" t="b">
        <v>0</v>
      </c>
    </row>
    <row r="771" spans="1:7" ht="15">
      <c r="A771" s="84" t="s">
        <v>4628</v>
      </c>
      <c r="B771" s="84">
        <v>2</v>
      </c>
      <c r="C771" s="123">
        <v>0.003532104770135614</v>
      </c>
      <c r="D771" s="84" t="s">
        <v>3595</v>
      </c>
      <c r="E771" s="84" t="b">
        <v>0</v>
      </c>
      <c r="F771" s="84" t="b">
        <v>0</v>
      </c>
      <c r="G771" s="84" t="b">
        <v>0</v>
      </c>
    </row>
    <row r="772" spans="1:7" ht="15">
      <c r="A772" s="84" t="s">
        <v>4629</v>
      </c>
      <c r="B772" s="84">
        <v>2</v>
      </c>
      <c r="C772" s="123">
        <v>0.003532104770135614</v>
      </c>
      <c r="D772" s="84" t="s">
        <v>3595</v>
      </c>
      <c r="E772" s="84" t="b">
        <v>0</v>
      </c>
      <c r="F772" s="84" t="b">
        <v>0</v>
      </c>
      <c r="G772" s="84" t="b">
        <v>0</v>
      </c>
    </row>
    <row r="773" spans="1:7" ht="15">
      <c r="A773" s="84" t="s">
        <v>4630</v>
      </c>
      <c r="B773" s="84">
        <v>2</v>
      </c>
      <c r="C773" s="123">
        <v>0.003532104770135614</v>
      </c>
      <c r="D773" s="84" t="s">
        <v>3595</v>
      </c>
      <c r="E773" s="84" t="b">
        <v>0</v>
      </c>
      <c r="F773" s="84" t="b">
        <v>0</v>
      </c>
      <c r="G773" s="84" t="b">
        <v>0</v>
      </c>
    </row>
    <row r="774" spans="1:7" ht="15">
      <c r="A774" s="84" t="s">
        <v>477</v>
      </c>
      <c r="B774" s="84">
        <v>2</v>
      </c>
      <c r="C774" s="123">
        <v>0</v>
      </c>
      <c r="D774" s="84" t="s">
        <v>3596</v>
      </c>
      <c r="E774" s="84" t="b">
        <v>0</v>
      </c>
      <c r="F774" s="84" t="b">
        <v>0</v>
      </c>
      <c r="G774" s="84" t="b">
        <v>0</v>
      </c>
    </row>
    <row r="775" spans="1:7" ht="15">
      <c r="A775" s="84" t="s">
        <v>476</v>
      </c>
      <c r="B775" s="84">
        <v>2</v>
      </c>
      <c r="C775" s="123">
        <v>0</v>
      </c>
      <c r="D775" s="84" t="s">
        <v>3596</v>
      </c>
      <c r="E775" s="84" t="b">
        <v>0</v>
      </c>
      <c r="F775" s="84" t="b">
        <v>0</v>
      </c>
      <c r="G775" s="84" t="b">
        <v>0</v>
      </c>
    </row>
    <row r="776" spans="1:7" ht="15">
      <c r="A776" s="84" t="s">
        <v>475</v>
      </c>
      <c r="B776" s="84">
        <v>2</v>
      </c>
      <c r="C776" s="123">
        <v>0</v>
      </c>
      <c r="D776" s="84" t="s">
        <v>3596</v>
      </c>
      <c r="E776" s="84" t="b">
        <v>0</v>
      </c>
      <c r="F776" s="84" t="b">
        <v>0</v>
      </c>
      <c r="G776" s="84" t="b">
        <v>0</v>
      </c>
    </row>
    <row r="777" spans="1:7" ht="15">
      <c r="A777" s="84" t="s">
        <v>474</v>
      </c>
      <c r="B777" s="84">
        <v>2</v>
      </c>
      <c r="C777" s="123">
        <v>0</v>
      </c>
      <c r="D777" s="84" t="s">
        <v>3596</v>
      </c>
      <c r="E777" s="84" t="b">
        <v>0</v>
      </c>
      <c r="F777" s="84" t="b">
        <v>0</v>
      </c>
      <c r="G777" s="84" t="b">
        <v>0</v>
      </c>
    </row>
    <row r="778" spans="1:7" ht="15">
      <c r="A778" s="84" t="s">
        <v>473</v>
      </c>
      <c r="B778" s="84">
        <v>2</v>
      </c>
      <c r="C778" s="123">
        <v>0</v>
      </c>
      <c r="D778" s="84" t="s">
        <v>3596</v>
      </c>
      <c r="E778" s="84" t="b">
        <v>0</v>
      </c>
      <c r="F778" s="84" t="b">
        <v>0</v>
      </c>
      <c r="G778" s="84" t="b">
        <v>0</v>
      </c>
    </row>
    <row r="779" spans="1:7" ht="15">
      <c r="A779" s="84" t="s">
        <v>472</v>
      </c>
      <c r="B779" s="84">
        <v>2</v>
      </c>
      <c r="C779" s="123">
        <v>0</v>
      </c>
      <c r="D779" s="84" t="s">
        <v>3596</v>
      </c>
      <c r="E779" s="84" t="b">
        <v>0</v>
      </c>
      <c r="F779" s="84" t="b">
        <v>0</v>
      </c>
      <c r="G779" s="84" t="b">
        <v>0</v>
      </c>
    </row>
    <row r="780" spans="1:7" ht="15">
      <c r="A780" s="84" t="s">
        <v>471</v>
      </c>
      <c r="B780" s="84">
        <v>2</v>
      </c>
      <c r="C780" s="123">
        <v>0</v>
      </c>
      <c r="D780" s="84" t="s">
        <v>3596</v>
      </c>
      <c r="E780" s="84" t="b">
        <v>0</v>
      </c>
      <c r="F780" s="84" t="b">
        <v>0</v>
      </c>
      <c r="G780" s="84" t="b">
        <v>0</v>
      </c>
    </row>
    <row r="781" spans="1:7" ht="15">
      <c r="A781" s="84" t="s">
        <v>3819</v>
      </c>
      <c r="B781" s="84">
        <v>8</v>
      </c>
      <c r="C781" s="123">
        <v>0</v>
      </c>
      <c r="D781" s="84" t="s">
        <v>3597</v>
      </c>
      <c r="E781" s="84" t="b">
        <v>0</v>
      </c>
      <c r="F781" s="84" t="b">
        <v>0</v>
      </c>
      <c r="G781" s="84" t="b">
        <v>0</v>
      </c>
    </row>
    <row r="782" spans="1:7" ht="15">
      <c r="A782" s="84" t="s">
        <v>3749</v>
      </c>
      <c r="B782" s="84">
        <v>6</v>
      </c>
      <c r="C782" s="123">
        <v>0.0265614702056454</v>
      </c>
      <c r="D782" s="84" t="s">
        <v>3597</v>
      </c>
      <c r="E782" s="84" t="b">
        <v>0</v>
      </c>
      <c r="F782" s="84" t="b">
        <v>0</v>
      </c>
      <c r="G782" s="84" t="b">
        <v>0</v>
      </c>
    </row>
    <row r="783" spans="1:7" ht="15">
      <c r="A783" s="84" t="s">
        <v>3820</v>
      </c>
      <c r="B783" s="84">
        <v>6</v>
      </c>
      <c r="C783" s="123">
        <v>0.005512003085660292</v>
      </c>
      <c r="D783" s="84" t="s">
        <v>3597</v>
      </c>
      <c r="E783" s="84" t="b">
        <v>0</v>
      </c>
      <c r="F783" s="84" t="b">
        <v>0</v>
      </c>
      <c r="G783" s="84" t="b">
        <v>0</v>
      </c>
    </row>
    <row r="784" spans="1:7" ht="15">
      <c r="A784" s="84" t="s">
        <v>3821</v>
      </c>
      <c r="B784" s="84">
        <v>6</v>
      </c>
      <c r="C784" s="123">
        <v>0.005512003085660292</v>
      </c>
      <c r="D784" s="84" t="s">
        <v>3597</v>
      </c>
      <c r="E784" s="84" t="b">
        <v>0</v>
      </c>
      <c r="F784" s="84" t="b">
        <v>0</v>
      </c>
      <c r="G784" s="84" t="b">
        <v>0</v>
      </c>
    </row>
    <row r="785" spans="1:7" ht="15">
      <c r="A785" s="84" t="s">
        <v>3822</v>
      </c>
      <c r="B785" s="84">
        <v>6</v>
      </c>
      <c r="C785" s="123">
        <v>0.005512003085660292</v>
      </c>
      <c r="D785" s="84" t="s">
        <v>3597</v>
      </c>
      <c r="E785" s="84" t="b">
        <v>0</v>
      </c>
      <c r="F785" s="84" t="b">
        <v>0</v>
      </c>
      <c r="G785" s="84" t="b">
        <v>0</v>
      </c>
    </row>
    <row r="786" spans="1:7" ht="15">
      <c r="A786" s="84" t="s">
        <v>3823</v>
      </c>
      <c r="B786" s="84">
        <v>6</v>
      </c>
      <c r="C786" s="123">
        <v>0.005512003085660292</v>
      </c>
      <c r="D786" s="84" t="s">
        <v>3597</v>
      </c>
      <c r="E786" s="84" t="b">
        <v>0</v>
      </c>
      <c r="F786" s="84" t="b">
        <v>0</v>
      </c>
      <c r="G786" s="84" t="b">
        <v>0</v>
      </c>
    </row>
    <row r="787" spans="1:7" ht="15">
      <c r="A787" s="84" t="s">
        <v>3824</v>
      </c>
      <c r="B787" s="84">
        <v>6</v>
      </c>
      <c r="C787" s="123">
        <v>0.005512003085660292</v>
      </c>
      <c r="D787" s="84" t="s">
        <v>3597</v>
      </c>
      <c r="E787" s="84" t="b">
        <v>1</v>
      </c>
      <c r="F787" s="84" t="b">
        <v>0</v>
      </c>
      <c r="G787" s="84" t="b">
        <v>0</v>
      </c>
    </row>
    <row r="788" spans="1:7" ht="15">
      <c r="A788" s="84" t="s">
        <v>3825</v>
      </c>
      <c r="B788" s="84">
        <v>6</v>
      </c>
      <c r="C788" s="123">
        <v>0.005512003085660292</v>
      </c>
      <c r="D788" s="84" t="s">
        <v>3597</v>
      </c>
      <c r="E788" s="84" t="b">
        <v>0</v>
      </c>
      <c r="F788" s="84" t="b">
        <v>0</v>
      </c>
      <c r="G788" s="84" t="b">
        <v>0</v>
      </c>
    </row>
    <row r="789" spans="1:7" ht="15">
      <c r="A789" s="84" t="s">
        <v>3826</v>
      </c>
      <c r="B789" s="84">
        <v>6</v>
      </c>
      <c r="C789" s="123">
        <v>0.005512003085660292</v>
      </c>
      <c r="D789" s="84" t="s">
        <v>3597</v>
      </c>
      <c r="E789" s="84" t="b">
        <v>0</v>
      </c>
      <c r="F789" s="84" t="b">
        <v>0</v>
      </c>
      <c r="G789" s="84" t="b">
        <v>0</v>
      </c>
    </row>
    <row r="790" spans="1:7" ht="15">
      <c r="A790" s="84" t="s">
        <v>3827</v>
      </c>
      <c r="B790" s="84">
        <v>6</v>
      </c>
      <c r="C790" s="123">
        <v>0.005512003085660292</v>
      </c>
      <c r="D790" s="84" t="s">
        <v>3597</v>
      </c>
      <c r="E790" s="84" t="b">
        <v>0</v>
      </c>
      <c r="F790" s="84" t="b">
        <v>0</v>
      </c>
      <c r="G790" s="84" t="b">
        <v>0</v>
      </c>
    </row>
    <row r="791" spans="1:7" ht="15">
      <c r="A791" s="84" t="s">
        <v>4480</v>
      </c>
      <c r="B791" s="84">
        <v>6</v>
      </c>
      <c r="C791" s="123">
        <v>0.005512003085660292</v>
      </c>
      <c r="D791" s="84" t="s">
        <v>3597</v>
      </c>
      <c r="E791" s="84" t="b">
        <v>0</v>
      </c>
      <c r="F791" s="84" t="b">
        <v>0</v>
      </c>
      <c r="G791" s="84" t="b">
        <v>0</v>
      </c>
    </row>
    <row r="792" spans="1:7" ht="15">
      <c r="A792" s="84" t="s">
        <v>4481</v>
      </c>
      <c r="B792" s="84">
        <v>6</v>
      </c>
      <c r="C792" s="123">
        <v>0.005512003085660292</v>
      </c>
      <c r="D792" s="84" t="s">
        <v>3597</v>
      </c>
      <c r="E792" s="84" t="b">
        <v>0</v>
      </c>
      <c r="F792" s="84" t="b">
        <v>0</v>
      </c>
      <c r="G792" s="84" t="b">
        <v>0</v>
      </c>
    </row>
    <row r="793" spans="1:7" ht="15">
      <c r="A793" s="84" t="s">
        <v>4470</v>
      </c>
      <c r="B793" s="84">
        <v>6</v>
      </c>
      <c r="C793" s="123">
        <v>0.005512003085660292</v>
      </c>
      <c r="D793" s="84" t="s">
        <v>3597</v>
      </c>
      <c r="E793" s="84" t="b">
        <v>0</v>
      </c>
      <c r="F793" s="84" t="b">
        <v>0</v>
      </c>
      <c r="G793" s="84" t="b">
        <v>0</v>
      </c>
    </row>
    <row r="794" spans="1:7" ht="15">
      <c r="A794" s="84" t="s">
        <v>4482</v>
      </c>
      <c r="B794" s="84">
        <v>6</v>
      </c>
      <c r="C794" s="123">
        <v>0.005512003085660292</v>
      </c>
      <c r="D794" s="84" t="s">
        <v>3597</v>
      </c>
      <c r="E794" s="84" t="b">
        <v>0</v>
      </c>
      <c r="F794" s="84" t="b">
        <v>0</v>
      </c>
      <c r="G794" s="84" t="b">
        <v>0</v>
      </c>
    </row>
    <row r="795" spans="1:7" ht="15">
      <c r="A795" s="84" t="s">
        <v>4483</v>
      </c>
      <c r="B795" s="84">
        <v>6</v>
      </c>
      <c r="C795" s="123">
        <v>0.005512003085660292</v>
      </c>
      <c r="D795" s="84" t="s">
        <v>3597</v>
      </c>
      <c r="E795" s="84" t="b">
        <v>0</v>
      </c>
      <c r="F795" s="84" t="b">
        <v>0</v>
      </c>
      <c r="G795" s="84" t="b">
        <v>0</v>
      </c>
    </row>
    <row r="796" spans="1:7" ht="15">
      <c r="A796" s="84" t="s">
        <v>4484</v>
      </c>
      <c r="B796" s="84">
        <v>6</v>
      </c>
      <c r="C796" s="123">
        <v>0.005512003085660292</v>
      </c>
      <c r="D796" s="84" t="s">
        <v>3597</v>
      </c>
      <c r="E796" s="84" t="b">
        <v>0</v>
      </c>
      <c r="F796" s="84" t="b">
        <v>0</v>
      </c>
      <c r="G796" s="84" t="b">
        <v>0</v>
      </c>
    </row>
    <row r="797" spans="1:7" ht="15">
      <c r="A797" s="84" t="s">
        <v>215</v>
      </c>
      <c r="B797" s="84">
        <v>5</v>
      </c>
      <c r="C797" s="123">
        <v>0.007504411127056059</v>
      </c>
      <c r="D797" s="84" t="s">
        <v>3597</v>
      </c>
      <c r="E797" s="84" t="b">
        <v>0</v>
      </c>
      <c r="F797" s="84" t="b">
        <v>0</v>
      </c>
      <c r="G797" s="84" t="b">
        <v>0</v>
      </c>
    </row>
    <row r="798" spans="1:7" ht="15">
      <c r="A798" s="84" t="s">
        <v>3751</v>
      </c>
      <c r="B798" s="84">
        <v>3</v>
      </c>
      <c r="C798" s="123">
        <v>0.0132807351028227</v>
      </c>
      <c r="D798" s="84" t="s">
        <v>3597</v>
      </c>
      <c r="E798" s="84" t="b">
        <v>0</v>
      </c>
      <c r="F798" s="84" t="b">
        <v>0</v>
      </c>
      <c r="G798" s="84" t="b">
        <v>0</v>
      </c>
    </row>
    <row r="799" spans="1:7" ht="15">
      <c r="A799" s="84" t="s">
        <v>736</v>
      </c>
      <c r="B799" s="84">
        <v>3</v>
      </c>
      <c r="C799" s="123">
        <v>0.009396369094241495</v>
      </c>
      <c r="D799" s="84" t="s">
        <v>3597</v>
      </c>
      <c r="E799" s="84" t="b">
        <v>0</v>
      </c>
      <c r="F799" s="84" t="b">
        <v>0</v>
      </c>
      <c r="G799" s="84" t="b">
        <v>0</v>
      </c>
    </row>
    <row r="800" spans="1:7" ht="15">
      <c r="A800" s="84" t="s">
        <v>3750</v>
      </c>
      <c r="B800" s="84">
        <v>3</v>
      </c>
      <c r="C800" s="123">
        <v>0.0132807351028227</v>
      </c>
      <c r="D800" s="84" t="s">
        <v>3597</v>
      </c>
      <c r="E800" s="84" t="b">
        <v>0</v>
      </c>
      <c r="F800" s="84" t="b">
        <v>0</v>
      </c>
      <c r="G800" s="84" t="b">
        <v>0</v>
      </c>
    </row>
    <row r="801" spans="1:7" ht="15">
      <c r="A801" s="84" t="s">
        <v>4452</v>
      </c>
      <c r="B801" s="84">
        <v>2</v>
      </c>
      <c r="C801" s="123">
        <v>0.0088538234018818</v>
      </c>
      <c r="D801" s="84" t="s">
        <v>3597</v>
      </c>
      <c r="E801" s="84" t="b">
        <v>0</v>
      </c>
      <c r="F801" s="84" t="b">
        <v>0</v>
      </c>
      <c r="G801" s="84" t="b">
        <v>0</v>
      </c>
    </row>
    <row r="802" spans="1:7" ht="15">
      <c r="A802" s="84" t="s">
        <v>4737</v>
      </c>
      <c r="B802" s="84">
        <v>2</v>
      </c>
      <c r="C802" s="123">
        <v>0.0088538234018818</v>
      </c>
      <c r="D802" s="84" t="s">
        <v>3597</v>
      </c>
      <c r="E802" s="84" t="b">
        <v>0</v>
      </c>
      <c r="F802" s="84" t="b">
        <v>0</v>
      </c>
      <c r="G802" s="84" t="b">
        <v>0</v>
      </c>
    </row>
    <row r="803" spans="1:7" ht="15">
      <c r="A803" s="84" t="s">
        <v>4738</v>
      </c>
      <c r="B803" s="84">
        <v>2</v>
      </c>
      <c r="C803" s="123">
        <v>0.0088538234018818</v>
      </c>
      <c r="D803" s="84" t="s">
        <v>3597</v>
      </c>
      <c r="E803" s="84" t="b">
        <v>0</v>
      </c>
      <c r="F803" s="84" t="b">
        <v>0</v>
      </c>
      <c r="G803" s="84" t="b">
        <v>0</v>
      </c>
    </row>
    <row r="804" spans="1:7" ht="15">
      <c r="A804" s="84" t="s">
        <v>4473</v>
      </c>
      <c r="B804" s="84">
        <v>2</v>
      </c>
      <c r="C804" s="123">
        <v>0.0088538234018818</v>
      </c>
      <c r="D804" s="84" t="s">
        <v>3597</v>
      </c>
      <c r="E804" s="84" t="b">
        <v>0</v>
      </c>
      <c r="F804" s="84" t="b">
        <v>0</v>
      </c>
      <c r="G804" s="84" t="b">
        <v>0</v>
      </c>
    </row>
    <row r="805" spans="1:7" ht="15">
      <c r="A805" s="84" t="s">
        <v>4544</v>
      </c>
      <c r="B805" s="84">
        <v>2</v>
      </c>
      <c r="C805" s="123">
        <v>0.0088538234018818</v>
      </c>
      <c r="D805" s="84" t="s">
        <v>3597</v>
      </c>
      <c r="E805" s="84" t="b">
        <v>0</v>
      </c>
      <c r="F805" s="84" t="b">
        <v>0</v>
      </c>
      <c r="G805" s="84" t="b">
        <v>0</v>
      </c>
    </row>
    <row r="806" spans="1:7" ht="15">
      <c r="A806" s="84" t="s">
        <v>4739</v>
      </c>
      <c r="B806" s="84">
        <v>2</v>
      </c>
      <c r="C806" s="123">
        <v>0.0088538234018818</v>
      </c>
      <c r="D806" s="84" t="s">
        <v>3597</v>
      </c>
      <c r="E806" s="84" t="b">
        <v>0</v>
      </c>
      <c r="F806" s="84" t="b">
        <v>0</v>
      </c>
      <c r="G806" s="84" t="b">
        <v>0</v>
      </c>
    </row>
    <row r="807" spans="1:7" ht="15">
      <c r="A807" s="84" t="s">
        <v>4740</v>
      </c>
      <c r="B807" s="84">
        <v>2</v>
      </c>
      <c r="C807" s="123">
        <v>0.0088538234018818</v>
      </c>
      <c r="D807" s="84" t="s">
        <v>3597</v>
      </c>
      <c r="E807" s="84" t="b">
        <v>0</v>
      </c>
      <c r="F807" s="84" t="b">
        <v>0</v>
      </c>
      <c r="G807" s="84" t="b">
        <v>0</v>
      </c>
    </row>
    <row r="808" spans="1:7" ht="15">
      <c r="A808" s="84" t="s">
        <v>380</v>
      </c>
      <c r="B808" s="84">
        <v>2</v>
      </c>
      <c r="C808" s="123">
        <v>0.0088538234018818</v>
      </c>
      <c r="D808" s="84" t="s">
        <v>3597</v>
      </c>
      <c r="E808" s="84" t="b">
        <v>0</v>
      </c>
      <c r="F808" s="84" t="b">
        <v>0</v>
      </c>
      <c r="G808" s="84" t="b">
        <v>0</v>
      </c>
    </row>
    <row r="809" spans="1:7" ht="15">
      <c r="A809" s="84" t="s">
        <v>736</v>
      </c>
      <c r="B809" s="84">
        <v>5</v>
      </c>
      <c r="C809" s="123">
        <v>0.004713169407596715</v>
      </c>
      <c r="D809" s="84" t="s">
        <v>3598</v>
      </c>
      <c r="E809" s="84" t="b">
        <v>0</v>
      </c>
      <c r="F809" s="84" t="b">
        <v>0</v>
      </c>
      <c r="G809" s="84" t="b">
        <v>0</v>
      </c>
    </row>
    <row r="810" spans="1:7" ht="15">
      <c r="A810" s="84" t="s">
        <v>255</v>
      </c>
      <c r="B810" s="84">
        <v>4</v>
      </c>
      <c r="C810" s="123">
        <v>0.008385298050270535</v>
      </c>
      <c r="D810" s="84" t="s">
        <v>3598</v>
      </c>
      <c r="E810" s="84" t="b">
        <v>0</v>
      </c>
      <c r="F810" s="84" t="b">
        <v>0</v>
      </c>
      <c r="G810" s="84" t="b">
        <v>0</v>
      </c>
    </row>
    <row r="811" spans="1:7" ht="15">
      <c r="A811" s="84" t="s">
        <v>354</v>
      </c>
      <c r="B811" s="84">
        <v>2</v>
      </c>
      <c r="C811" s="123">
        <v>0.011360029874277677</v>
      </c>
      <c r="D811" s="84" t="s">
        <v>3598</v>
      </c>
      <c r="E811" s="84" t="b">
        <v>0</v>
      </c>
      <c r="F811" s="84" t="b">
        <v>0</v>
      </c>
      <c r="G811" s="84" t="b">
        <v>0</v>
      </c>
    </row>
    <row r="812" spans="1:7" ht="15">
      <c r="A812" s="84" t="s">
        <v>3829</v>
      </c>
      <c r="B812" s="84">
        <v>2</v>
      </c>
      <c r="C812" s="123">
        <v>0.011360029874277677</v>
      </c>
      <c r="D812" s="84" t="s">
        <v>3598</v>
      </c>
      <c r="E812" s="84" t="b">
        <v>1</v>
      </c>
      <c r="F812" s="84" t="b">
        <v>0</v>
      </c>
      <c r="G812" s="84" t="b">
        <v>0</v>
      </c>
    </row>
    <row r="813" spans="1:7" ht="15">
      <c r="A813" s="84" t="s">
        <v>3830</v>
      </c>
      <c r="B813" s="84">
        <v>2</v>
      </c>
      <c r="C813" s="123">
        <v>0.011360029874277677</v>
      </c>
      <c r="D813" s="84" t="s">
        <v>3598</v>
      </c>
      <c r="E813" s="84" t="b">
        <v>1</v>
      </c>
      <c r="F813" s="84" t="b">
        <v>0</v>
      </c>
      <c r="G813" s="84" t="b">
        <v>0</v>
      </c>
    </row>
    <row r="814" spans="1:7" ht="15">
      <c r="A814" s="84" t="s">
        <v>3831</v>
      </c>
      <c r="B814" s="84">
        <v>2</v>
      </c>
      <c r="C814" s="123">
        <v>0.011360029874277677</v>
      </c>
      <c r="D814" s="84" t="s">
        <v>3598</v>
      </c>
      <c r="E814" s="84" t="b">
        <v>0</v>
      </c>
      <c r="F814" s="84" t="b">
        <v>0</v>
      </c>
      <c r="G814" s="84" t="b">
        <v>0</v>
      </c>
    </row>
    <row r="815" spans="1:7" ht="15">
      <c r="A815" s="84" t="s">
        <v>3832</v>
      </c>
      <c r="B815" s="84">
        <v>2</v>
      </c>
      <c r="C815" s="123">
        <v>0.011360029874277677</v>
      </c>
      <c r="D815" s="84" t="s">
        <v>3598</v>
      </c>
      <c r="E815" s="84" t="b">
        <v>0</v>
      </c>
      <c r="F815" s="84" t="b">
        <v>0</v>
      </c>
      <c r="G815" s="84" t="b">
        <v>0</v>
      </c>
    </row>
    <row r="816" spans="1:7" ht="15">
      <c r="A816" s="84" t="s">
        <v>3833</v>
      </c>
      <c r="B816" s="84">
        <v>2</v>
      </c>
      <c r="C816" s="123">
        <v>0.011360029874277677</v>
      </c>
      <c r="D816" s="84" t="s">
        <v>3598</v>
      </c>
      <c r="E816" s="84" t="b">
        <v>0</v>
      </c>
      <c r="F816" s="84" t="b">
        <v>0</v>
      </c>
      <c r="G816" s="84" t="b">
        <v>0</v>
      </c>
    </row>
    <row r="817" spans="1:7" ht="15">
      <c r="A817" s="84" t="s">
        <v>3834</v>
      </c>
      <c r="B817" s="84">
        <v>2</v>
      </c>
      <c r="C817" s="123">
        <v>0.011360029874277677</v>
      </c>
      <c r="D817" s="84" t="s">
        <v>3598</v>
      </c>
      <c r="E817" s="84" t="b">
        <v>0</v>
      </c>
      <c r="F817" s="84" t="b">
        <v>0</v>
      </c>
      <c r="G817" s="84" t="b">
        <v>0</v>
      </c>
    </row>
    <row r="818" spans="1:7" ht="15">
      <c r="A818" s="84" t="s">
        <v>3835</v>
      </c>
      <c r="B818" s="84">
        <v>2</v>
      </c>
      <c r="C818" s="123">
        <v>0.011360029874277677</v>
      </c>
      <c r="D818" s="84" t="s">
        <v>3598</v>
      </c>
      <c r="E818" s="84" t="b">
        <v>0</v>
      </c>
      <c r="F818" s="84" t="b">
        <v>0</v>
      </c>
      <c r="G818" s="84" t="b">
        <v>0</v>
      </c>
    </row>
    <row r="819" spans="1:7" ht="15">
      <c r="A819" s="84" t="s">
        <v>814</v>
      </c>
      <c r="B819" s="84">
        <v>2</v>
      </c>
      <c r="C819" s="123">
        <v>0.011360029874277677</v>
      </c>
      <c r="D819" s="84" t="s">
        <v>3598</v>
      </c>
      <c r="E819" s="84" t="b">
        <v>0</v>
      </c>
      <c r="F819" s="84" t="b">
        <v>0</v>
      </c>
      <c r="G819" s="84" t="b">
        <v>0</v>
      </c>
    </row>
    <row r="820" spans="1:7" ht="15">
      <c r="A820" s="84" t="s">
        <v>4486</v>
      </c>
      <c r="B820" s="84">
        <v>2</v>
      </c>
      <c r="C820" s="123">
        <v>0.011360029874277677</v>
      </c>
      <c r="D820" s="84" t="s">
        <v>3598</v>
      </c>
      <c r="E820" s="84" t="b">
        <v>0</v>
      </c>
      <c r="F820" s="84" t="b">
        <v>0</v>
      </c>
      <c r="G820" s="84" t="b">
        <v>0</v>
      </c>
    </row>
    <row r="821" spans="1:7" ht="15">
      <c r="A821" s="84" t="s">
        <v>404</v>
      </c>
      <c r="B821" s="84">
        <v>2</v>
      </c>
      <c r="C821" s="123">
        <v>0.011360029874277677</v>
      </c>
      <c r="D821" s="84" t="s">
        <v>3598</v>
      </c>
      <c r="E821" s="84" t="b">
        <v>0</v>
      </c>
      <c r="F821" s="84" t="b">
        <v>0</v>
      </c>
      <c r="G821" s="84" t="b">
        <v>0</v>
      </c>
    </row>
    <row r="822" spans="1:7" ht="15">
      <c r="A822" s="84" t="s">
        <v>3851</v>
      </c>
      <c r="B822" s="84">
        <v>2</v>
      </c>
      <c r="C822" s="123">
        <v>0.011360029874277677</v>
      </c>
      <c r="D822" s="84" t="s">
        <v>3598</v>
      </c>
      <c r="E822" s="84" t="b">
        <v>0</v>
      </c>
      <c r="F822" s="84" t="b">
        <v>0</v>
      </c>
      <c r="G822" s="84" t="b">
        <v>0</v>
      </c>
    </row>
    <row r="823" spans="1:7" ht="15">
      <c r="A823" s="84" t="s">
        <v>4802</v>
      </c>
      <c r="B823" s="84">
        <v>2</v>
      </c>
      <c r="C823" s="123">
        <v>0.011360029874277677</v>
      </c>
      <c r="D823" s="84" t="s">
        <v>3598</v>
      </c>
      <c r="E823" s="84" t="b">
        <v>1</v>
      </c>
      <c r="F823" s="84" t="b">
        <v>0</v>
      </c>
      <c r="G823" s="84" t="b">
        <v>0</v>
      </c>
    </row>
    <row r="824" spans="1:7" ht="15">
      <c r="A824" s="84" t="s">
        <v>4803</v>
      </c>
      <c r="B824" s="84">
        <v>2</v>
      </c>
      <c r="C824" s="123">
        <v>0.011360029874277677</v>
      </c>
      <c r="D824" s="84" t="s">
        <v>3598</v>
      </c>
      <c r="E824" s="84" t="b">
        <v>0</v>
      </c>
      <c r="F824" s="84" t="b">
        <v>0</v>
      </c>
      <c r="G824" s="84" t="b">
        <v>0</v>
      </c>
    </row>
    <row r="825" spans="1:7" ht="15">
      <c r="A825" s="84" t="s">
        <v>4596</v>
      </c>
      <c r="B825" s="84">
        <v>2</v>
      </c>
      <c r="C825" s="123">
        <v>0.011360029874277677</v>
      </c>
      <c r="D825" s="84" t="s">
        <v>3598</v>
      </c>
      <c r="E825" s="84" t="b">
        <v>0</v>
      </c>
      <c r="F825" s="84" t="b">
        <v>0</v>
      </c>
      <c r="G825" s="84" t="b">
        <v>0</v>
      </c>
    </row>
    <row r="826" spans="1:7" ht="15">
      <c r="A826" s="84" t="s">
        <v>4804</v>
      </c>
      <c r="B826" s="84">
        <v>2</v>
      </c>
      <c r="C826" s="123">
        <v>0.011360029874277677</v>
      </c>
      <c r="D826" s="84" t="s">
        <v>3598</v>
      </c>
      <c r="E826" s="84" t="b">
        <v>0</v>
      </c>
      <c r="F826" s="84" t="b">
        <v>0</v>
      </c>
      <c r="G826" s="84" t="b">
        <v>0</v>
      </c>
    </row>
    <row r="827" spans="1:7" ht="15">
      <c r="A827" s="84" t="s">
        <v>4805</v>
      </c>
      <c r="B827" s="84">
        <v>2</v>
      </c>
      <c r="C827" s="123">
        <v>0.011360029874277677</v>
      </c>
      <c r="D827" s="84" t="s">
        <v>3598</v>
      </c>
      <c r="E827" s="84" t="b">
        <v>0</v>
      </c>
      <c r="F827" s="84" t="b">
        <v>0</v>
      </c>
      <c r="G827" s="84" t="b">
        <v>0</v>
      </c>
    </row>
    <row r="828" spans="1:7" ht="15">
      <c r="A828" s="84" t="s">
        <v>4806</v>
      </c>
      <c r="B828" s="84">
        <v>2</v>
      </c>
      <c r="C828" s="123">
        <v>0.011360029874277677</v>
      </c>
      <c r="D828" s="84" t="s">
        <v>3598</v>
      </c>
      <c r="E828" s="84" t="b">
        <v>0</v>
      </c>
      <c r="F828" s="84" t="b">
        <v>0</v>
      </c>
      <c r="G828" s="84" t="b">
        <v>0</v>
      </c>
    </row>
    <row r="829" spans="1:7" ht="15">
      <c r="A829" s="84" t="s">
        <v>4807</v>
      </c>
      <c r="B829" s="84">
        <v>2</v>
      </c>
      <c r="C829" s="123">
        <v>0.011360029874277677</v>
      </c>
      <c r="D829" s="84" t="s">
        <v>3598</v>
      </c>
      <c r="E829" s="84" t="b">
        <v>0</v>
      </c>
      <c r="F829" s="84" t="b">
        <v>0</v>
      </c>
      <c r="G829" s="84" t="b">
        <v>0</v>
      </c>
    </row>
    <row r="830" spans="1:7" ht="15">
      <c r="A830" s="84" t="s">
        <v>3819</v>
      </c>
      <c r="B830" s="84">
        <v>2</v>
      </c>
      <c r="C830" s="123">
        <v>0.011360029874277677</v>
      </c>
      <c r="D830" s="84" t="s">
        <v>3598</v>
      </c>
      <c r="E830" s="84" t="b">
        <v>0</v>
      </c>
      <c r="F830" s="84" t="b">
        <v>0</v>
      </c>
      <c r="G830" s="84" t="b">
        <v>0</v>
      </c>
    </row>
    <row r="831" spans="1:7" ht="15">
      <c r="A831" s="84" t="s">
        <v>4808</v>
      </c>
      <c r="B831" s="84">
        <v>2</v>
      </c>
      <c r="C831" s="123">
        <v>0.011360029874277677</v>
      </c>
      <c r="D831" s="84" t="s">
        <v>3598</v>
      </c>
      <c r="E831" s="84" t="b">
        <v>1</v>
      </c>
      <c r="F831" s="84" t="b">
        <v>0</v>
      </c>
      <c r="G831" s="84" t="b">
        <v>0</v>
      </c>
    </row>
    <row r="832" spans="1:7" ht="15">
      <c r="A832" s="84" t="s">
        <v>3757</v>
      </c>
      <c r="B832" s="84">
        <v>2</v>
      </c>
      <c r="C832" s="123">
        <v>0.011360029874277677</v>
      </c>
      <c r="D832" s="84" t="s">
        <v>3598</v>
      </c>
      <c r="E832" s="84" t="b">
        <v>0</v>
      </c>
      <c r="F832" s="84" t="b">
        <v>0</v>
      </c>
      <c r="G832" s="84" t="b">
        <v>0</v>
      </c>
    </row>
    <row r="833" spans="1:7" ht="15">
      <c r="A833" s="84" t="s">
        <v>4778</v>
      </c>
      <c r="B833" s="84">
        <v>2</v>
      </c>
      <c r="C833" s="123">
        <v>0.018527410723420085</v>
      </c>
      <c r="D833" s="84" t="s">
        <v>3598</v>
      </c>
      <c r="E833" s="84" t="b">
        <v>0</v>
      </c>
      <c r="F833" s="84" t="b">
        <v>0</v>
      </c>
      <c r="G833" s="84" t="b">
        <v>0</v>
      </c>
    </row>
    <row r="834" spans="1:7" ht="15">
      <c r="A834" s="84" t="s">
        <v>3837</v>
      </c>
      <c r="B834" s="84">
        <v>10</v>
      </c>
      <c r="C834" s="123">
        <v>0.019986373839311386</v>
      </c>
      <c r="D834" s="84" t="s">
        <v>3599</v>
      </c>
      <c r="E834" s="84" t="b">
        <v>0</v>
      </c>
      <c r="F834" s="84" t="b">
        <v>0</v>
      </c>
      <c r="G834" s="84" t="b">
        <v>0</v>
      </c>
    </row>
    <row r="835" spans="1:7" ht="15">
      <c r="A835" s="84" t="s">
        <v>3724</v>
      </c>
      <c r="B835" s="84">
        <v>10</v>
      </c>
      <c r="C835" s="123">
        <v>0.019986373839311386</v>
      </c>
      <c r="D835" s="84" t="s">
        <v>3599</v>
      </c>
      <c r="E835" s="84" t="b">
        <v>0</v>
      </c>
      <c r="F835" s="84" t="b">
        <v>1</v>
      </c>
      <c r="G835" s="84" t="b">
        <v>0</v>
      </c>
    </row>
    <row r="836" spans="1:7" ht="15">
      <c r="A836" s="84" t="s">
        <v>316</v>
      </c>
      <c r="B836" s="84">
        <v>6</v>
      </c>
      <c r="C836" s="123">
        <v>0.011991824303586833</v>
      </c>
      <c r="D836" s="84" t="s">
        <v>3599</v>
      </c>
      <c r="E836" s="84" t="b">
        <v>0</v>
      </c>
      <c r="F836" s="84" t="b">
        <v>0</v>
      </c>
      <c r="G836" s="84" t="b">
        <v>0</v>
      </c>
    </row>
    <row r="837" spans="1:7" ht="15">
      <c r="A837" s="84" t="s">
        <v>3838</v>
      </c>
      <c r="B837" s="84">
        <v>6</v>
      </c>
      <c r="C837" s="123">
        <v>0.011991824303586833</v>
      </c>
      <c r="D837" s="84" t="s">
        <v>3599</v>
      </c>
      <c r="E837" s="84" t="b">
        <v>0</v>
      </c>
      <c r="F837" s="84" t="b">
        <v>0</v>
      </c>
      <c r="G837" s="84" t="b">
        <v>0</v>
      </c>
    </row>
    <row r="838" spans="1:7" ht="15">
      <c r="A838" s="84" t="s">
        <v>3839</v>
      </c>
      <c r="B838" s="84">
        <v>6</v>
      </c>
      <c r="C838" s="123">
        <v>0.011991824303586833</v>
      </c>
      <c r="D838" s="84" t="s">
        <v>3599</v>
      </c>
      <c r="E838" s="84" t="b">
        <v>0</v>
      </c>
      <c r="F838" s="84" t="b">
        <v>0</v>
      </c>
      <c r="G838" s="84" t="b">
        <v>0</v>
      </c>
    </row>
    <row r="839" spans="1:7" ht="15">
      <c r="A839" s="84" t="s">
        <v>736</v>
      </c>
      <c r="B839" s="84">
        <v>5</v>
      </c>
      <c r="C839" s="123">
        <v>0.013559909714593747</v>
      </c>
      <c r="D839" s="84" t="s">
        <v>3599</v>
      </c>
      <c r="E839" s="84" t="b">
        <v>0</v>
      </c>
      <c r="F839" s="84" t="b">
        <v>0</v>
      </c>
      <c r="G839" s="84" t="b">
        <v>0</v>
      </c>
    </row>
    <row r="840" spans="1:7" ht="15">
      <c r="A840" s="84" t="s">
        <v>3840</v>
      </c>
      <c r="B840" s="84">
        <v>4</v>
      </c>
      <c r="C840" s="123">
        <v>0.01434018049268604</v>
      </c>
      <c r="D840" s="84" t="s">
        <v>3599</v>
      </c>
      <c r="E840" s="84" t="b">
        <v>0</v>
      </c>
      <c r="F840" s="84" t="b">
        <v>0</v>
      </c>
      <c r="G840" s="84" t="b">
        <v>0</v>
      </c>
    </row>
    <row r="841" spans="1:7" ht="15">
      <c r="A841" s="84" t="s">
        <v>3841</v>
      </c>
      <c r="B841" s="84">
        <v>4</v>
      </c>
      <c r="C841" s="123">
        <v>0.01434018049268604</v>
      </c>
      <c r="D841" s="84" t="s">
        <v>3599</v>
      </c>
      <c r="E841" s="84" t="b">
        <v>0</v>
      </c>
      <c r="F841" s="84" t="b">
        <v>0</v>
      </c>
      <c r="G841" s="84" t="b">
        <v>0</v>
      </c>
    </row>
    <row r="842" spans="1:7" ht="15">
      <c r="A842" s="84" t="s">
        <v>3842</v>
      </c>
      <c r="B842" s="84">
        <v>4</v>
      </c>
      <c r="C842" s="123">
        <v>0.01434018049268604</v>
      </c>
      <c r="D842" s="84" t="s">
        <v>3599</v>
      </c>
      <c r="E842" s="84" t="b">
        <v>0</v>
      </c>
      <c r="F842" s="84" t="b">
        <v>0</v>
      </c>
      <c r="G842" s="84" t="b">
        <v>0</v>
      </c>
    </row>
    <row r="843" spans="1:7" ht="15">
      <c r="A843" s="84" t="s">
        <v>3843</v>
      </c>
      <c r="B843" s="84">
        <v>3</v>
      </c>
      <c r="C843" s="123">
        <v>0.014131857980549667</v>
      </c>
      <c r="D843" s="84" t="s">
        <v>3599</v>
      </c>
      <c r="E843" s="84" t="b">
        <v>0</v>
      </c>
      <c r="F843" s="84" t="b">
        <v>0</v>
      </c>
      <c r="G843" s="84" t="b">
        <v>0</v>
      </c>
    </row>
    <row r="844" spans="1:7" ht="15">
      <c r="A844" s="84" t="s">
        <v>4718</v>
      </c>
      <c r="B844" s="84">
        <v>2</v>
      </c>
      <c r="C844" s="123">
        <v>0.01259405413218052</v>
      </c>
      <c r="D844" s="84" t="s">
        <v>3599</v>
      </c>
      <c r="E844" s="84" t="b">
        <v>0</v>
      </c>
      <c r="F844" s="84" t="b">
        <v>0</v>
      </c>
      <c r="G844" s="84" t="b">
        <v>0</v>
      </c>
    </row>
    <row r="845" spans="1:7" ht="15">
      <c r="A845" s="84" t="s">
        <v>4719</v>
      </c>
      <c r="B845" s="84">
        <v>2</v>
      </c>
      <c r="C845" s="123">
        <v>0.01259405413218052</v>
      </c>
      <c r="D845" s="84" t="s">
        <v>3599</v>
      </c>
      <c r="E845" s="84" t="b">
        <v>0</v>
      </c>
      <c r="F845" s="84" t="b">
        <v>0</v>
      </c>
      <c r="G845" s="84" t="b">
        <v>0</v>
      </c>
    </row>
    <row r="846" spans="1:7" ht="15">
      <c r="A846" s="84" t="s">
        <v>4720</v>
      </c>
      <c r="B846" s="84">
        <v>2</v>
      </c>
      <c r="C846" s="123">
        <v>0.01259405413218052</v>
      </c>
      <c r="D846" s="84" t="s">
        <v>3599</v>
      </c>
      <c r="E846" s="84" t="b">
        <v>0</v>
      </c>
      <c r="F846" s="84" t="b">
        <v>0</v>
      </c>
      <c r="G846" s="84" t="b">
        <v>0</v>
      </c>
    </row>
    <row r="847" spans="1:7" ht="15">
      <c r="A847" s="84" t="s">
        <v>4721</v>
      </c>
      <c r="B847" s="84">
        <v>2</v>
      </c>
      <c r="C847" s="123">
        <v>0.01259405413218052</v>
      </c>
      <c r="D847" s="84" t="s">
        <v>3599</v>
      </c>
      <c r="E847" s="84" t="b">
        <v>0</v>
      </c>
      <c r="F847" s="84" t="b">
        <v>0</v>
      </c>
      <c r="G847" s="84" t="b">
        <v>0</v>
      </c>
    </row>
    <row r="848" spans="1:7" ht="15">
      <c r="A848" s="84" t="s">
        <v>3759</v>
      </c>
      <c r="B848" s="84">
        <v>2</v>
      </c>
      <c r="C848" s="123">
        <v>0.01259405413218052</v>
      </c>
      <c r="D848" s="84" t="s">
        <v>3599</v>
      </c>
      <c r="E848" s="84" t="b">
        <v>0</v>
      </c>
      <c r="F848" s="84" t="b">
        <v>0</v>
      </c>
      <c r="G848" s="84" t="b">
        <v>0</v>
      </c>
    </row>
    <row r="849" spans="1:7" ht="15">
      <c r="A849" s="84" t="s">
        <v>3760</v>
      </c>
      <c r="B849" s="84">
        <v>2</v>
      </c>
      <c r="C849" s="123">
        <v>0.01259405413218052</v>
      </c>
      <c r="D849" s="84" t="s">
        <v>3599</v>
      </c>
      <c r="E849" s="84" t="b">
        <v>0</v>
      </c>
      <c r="F849" s="84" t="b">
        <v>0</v>
      </c>
      <c r="G849" s="84" t="b">
        <v>0</v>
      </c>
    </row>
    <row r="850" spans="1:7" ht="15">
      <c r="A850" s="84" t="s">
        <v>3761</v>
      </c>
      <c r="B850" s="84">
        <v>2</v>
      </c>
      <c r="C850" s="123">
        <v>0.01259405413218052</v>
      </c>
      <c r="D850" s="84" t="s">
        <v>3599</v>
      </c>
      <c r="E850" s="84" t="b">
        <v>0</v>
      </c>
      <c r="F850" s="84" t="b">
        <v>0</v>
      </c>
      <c r="G850" s="84" t="b">
        <v>0</v>
      </c>
    </row>
    <row r="851" spans="1:7" ht="15">
      <c r="A851" s="84" t="s">
        <v>4815</v>
      </c>
      <c r="B851" s="84">
        <v>2</v>
      </c>
      <c r="C851" s="123">
        <v>0.01259405413218052</v>
      </c>
      <c r="D851" s="84" t="s">
        <v>3599</v>
      </c>
      <c r="E851" s="84" t="b">
        <v>0</v>
      </c>
      <c r="F851" s="84" t="b">
        <v>0</v>
      </c>
      <c r="G851" s="84" t="b">
        <v>0</v>
      </c>
    </row>
    <row r="852" spans="1:7" ht="15">
      <c r="A852" s="84" t="s">
        <v>4816</v>
      </c>
      <c r="B852" s="84">
        <v>2</v>
      </c>
      <c r="C852" s="123">
        <v>0.01259405413218052</v>
      </c>
      <c r="D852" s="84" t="s">
        <v>3599</v>
      </c>
      <c r="E852" s="84" t="b">
        <v>0</v>
      </c>
      <c r="F852" s="84" t="b">
        <v>0</v>
      </c>
      <c r="G852" s="84" t="b">
        <v>0</v>
      </c>
    </row>
    <row r="853" spans="1:7" ht="15">
      <c r="A853" s="84" t="s">
        <v>4817</v>
      </c>
      <c r="B853" s="84">
        <v>2</v>
      </c>
      <c r="C853" s="123">
        <v>0.01259405413218052</v>
      </c>
      <c r="D853" s="84" t="s">
        <v>3599</v>
      </c>
      <c r="E853" s="84" t="b">
        <v>0</v>
      </c>
      <c r="F853" s="84" t="b">
        <v>0</v>
      </c>
      <c r="G853" s="84" t="b">
        <v>0</v>
      </c>
    </row>
    <row r="854" spans="1:7" ht="15">
      <c r="A854" s="84" t="s">
        <v>4818</v>
      </c>
      <c r="B854" s="84">
        <v>2</v>
      </c>
      <c r="C854" s="123">
        <v>0.01259405413218052</v>
      </c>
      <c r="D854" s="84" t="s">
        <v>3599</v>
      </c>
      <c r="E854" s="84" t="b">
        <v>0</v>
      </c>
      <c r="F854" s="84" t="b">
        <v>0</v>
      </c>
      <c r="G854" s="84" t="b">
        <v>0</v>
      </c>
    </row>
    <row r="855" spans="1:7" ht="15">
      <c r="A855" s="84" t="s">
        <v>4819</v>
      </c>
      <c r="B855" s="84">
        <v>2</v>
      </c>
      <c r="C855" s="123">
        <v>0.01259405413218052</v>
      </c>
      <c r="D855" s="84" t="s">
        <v>3599</v>
      </c>
      <c r="E855" s="84" t="b">
        <v>0</v>
      </c>
      <c r="F855" s="84" t="b">
        <v>0</v>
      </c>
      <c r="G855" s="84" t="b">
        <v>0</v>
      </c>
    </row>
    <row r="856" spans="1:7" ht="15">
      <c r="A856" s="84" t="s">
        <v>4820</v>
      </c>
      <c r="B856" s="84">
        <v>2</v>
      </c>
      <c r="C856" s="123">
        <v>0.01259405413218052</v>
      </c>
      <c r="D856" s="84" t="s">
        <v>3599</v>
      </c>
      <c r="E856" s="84" t="b">
        <v>0</v>
      </c>
      <c r="F856" s="84" t="b">
        <v>0</v>
      </c>
      <c r="G856" s="84" t="b">
        <v>0</v>
      </c>
    </row>
    <row r="857" spans="1:7" ht="15">
      <c r="A857" s="84" t="s">
        <v>4821</v>
      </c>
      <c r="B857" s="84">
        <v>2</v>
      </c>
      <c r="C857" s="123">
        <v>0.01259405413218052</v>
      </c>
      <c r="D857" s="84" t="s">
        <v>3599</v>
      </c>
      <c r="E857" s="84" t="b">
        <v>0</v>
      </c>
      <c r="F857" s="84" t="b">
        <v>0</v>
      </c>
      <c r="G857" s="84" t="b">
        <v>0</v>
      </c>
    </row>
    <row r="858" spans="1:7" ht="15">
      <c r="A858" s="84" t="s">
        <v>4822</v>
      </c>
      <c r="B858" s="84">
        <v>2</v>
      </c>
      <c r="C858" s="123">
        <v>0.01259405413218052</v>
      </c>
      <c r="D858" s="84" t="s">
        <v>3599</v>
      </c>
      <c r="E858" s="84" t="b">
        <v>0</v>
      </c>
      <c r="F858" s="84" t="b">
        <v>0</v>
      </c>
      <c r="G858" s="84" t="b">
        <v>0</v>
      </c>
    </row>
    <row r="859" spans="1:7" ht="15">
      <c r="A859" s="84" t="s">
        <v>4823</v>
      </c>
      <c r="B859" s="84">
        <v>2</v>
      </c>
      <c r="C859" s="123">
        <v>0.01259405413218052</v>
      </c>
      <c r="D859" s="84" t="s">
        <v>3599</v>
      </c>
      <c r="E859" s="84" t="b">
        <v>0</v>
      </c>
      <c r="F859" s="84" t="b">
        <v>0</v>
      </c>
      <c r="G859" s="84" t="b">
        <v>0</v>
      </c>
    </row>
    <row r="860" spans="1:7" ht="15">
      <c r="A860" s="84" t="s">
        <v>4751</v>
      </c>
      <c r="B860" s="84">
        <v>2</v>
      </c>
      <c r="C860" s="123">
        <v>0.01259405413218052</v>
      </c>
      <c r="D860" s="84" t="s">
        <v>3599</v>
      </c>
      <c r="E860" s="84" t="b">
        <v>0</v>
      </c>
      <c r="F860" s="84" t="b">
        <v>0</v>
      </c>
      <c r="G860" s="84" t="b">
        <v>0</v>
      </c>
    </row>
    <row r="861" spans="1:7" ht="15">
      <c r="A861" s="84" t="s">
        <v>4752</v>
      </c>
      <c r="B861" s="84">
        <v>2</v>
      </c>
      <c r="C861" s="123">
        <v>0.01259405413218052</v>
      </c>
      <c r="D861" s="84" t="s">
        <v>3599</v>
      </c>
      <c r="E861" s="84" t="b">
        <v>0</v>
      </c>
      <c r="F861" s="84" t="b">
        <v>0</v>
      </c>
      <c r="G861" s="84" t="b">
        <v>0</v>
      </c>
    </row>
    <row r="862" spans="1:7" ht="15">
      <c r="A862" s="84" t="s">
        <v>4753</v>
      </c>
      <c r="B862" s="84">
        <v>2</v>
      </c>
      <c r="C862" s="123">
        <v>0.01259405413218052</v>
      </c>
      <c r="D862" s="84" t="s">
        <v>3599</v>
      </c>
      <c r="E862" s="84" t="b">
        <v>0</v>
      </c>
      <c r="F862" s="84" t="b">
        <v>0</v>
      </c>
      <c r="G862" s="84" t="b">
        <v>0</v>
      </c>
    </row>
    <row r="863" spans="1:7" ht="15">
      <c r="A863" s="84" t="s">
        <v>4754</v>
      </c>
      <c r="B863" s="84">
        <v>2</v>
      </c>
      <c r="C863" s="123">
        <v>0.01259405413218052</v>
      </c>
      <c r="D863" s="84" t="s">
        <v>3599</v>
      </c>
      <c r="E863" s="84" t="b">
        <v>0</v>
      </c>
      <c r="F863" s="84" t="b">
        <v>0</v>
      </c>
      <c r="G863" s="84" t="b">
        <v>0</v>
      </c>
    </row>
    <row r="864" spans="1:7" ht="15">
      <c r="A864" s="84" t="s">
        <v>4755</v>
      </c>
      <c r="B864" s="84">
        <v>2</v>
      </c>
      <c r="C864" s="123">
        <v>0.01259405413218052</v>
      </c>
      <c r="D864" s="84" t="s">
        <v>3599</v>
      </c>
      <c r="E864" s="84" t="b">
        <v>0</v>
      </c>
      <c r="F864" s="84" t="b">
        <v>0</v>
      </c>
      <c r="G864" s="84" t="b">
        <v>0</v>
      </c>
    </row>
    <row r="865" spans="1:7" ht="15">
      <c r="A865" s="84" t="s">
        <v>4756</v>
      </c>
      <c r="B865" s="84">
        <v>2</v>
      </c>
      <c r="C865" s="123">
        <v>0.01259405413218052</v>
      </c>
      <c r="D865" s="84" t="s">
        <v>3599</v>
      </c>
      <c r="E865" s="84" t="b">
        <v>0</v>
      </c>
      <c r="F865" s="84" t="b">
        <v>0</v>
      </c>
      <c r="G865" s="84" t="b">
        <v>0</v>
      </c>
    </row>
    <row r="866" spans="1:7" ht="15">
      <c r="A866" s="84" t="s">
        <v>4757</v>
      </c>
      <c r="B866" s="84">
        <v>2</v>
      </c>
      <c r="C866" s="123">
        <v>0.01259405413218052</v>
      </c>
      <c r="D866" s="84" t="s">
        <v>3599</v>
      </c>
      <c r="E866" s="84" t="b">
        <v>0</v>
      </c>
      <c r="F866" s="84" t="b">
        <v>0</v>
      </c>
      <c r="G866" s="84" t="b">
        <v>0</v>
      </c>
    </row>
    <row r="867" spans="1:7" ht="15">
      <c r="A867" s="84" t="s">
        <v>3762</v>
      </c>
      <c r="B867" s="84">
        <v>2</v>
      </c>
      <c r="C867" s="123">
        <v>0.01259405413218052</v>
      </c>
      <c r="D867" s="84" t="s">
        <v>3599</v>
      </c>
      <c r="E867" s="84" t="b">
        <v>0</v>
      </c>
      <c r="F867" s="84" t="b">
        <v>0</v>
      </c>
      <c r="G867" s="84" t="b">
        <v>0</v>
      </c>
    </row>
    <row r="868" spans="1:7" ht="15">
      <c r="A868" s="84" t="s">
        <v>3847</v>
      </c>
      <c r="B868" s="84">
        <v>4</v>
      </c>
      <c r="C868" s="123">
        <v>0</v>
      </c>
      <c r="D868" s="84" t="s">
        <v>3602</v>
      </c>
      <c r="E868" s="84" t="b">
        <v>0</v>
      </c>
      <c r="F868" s="84" t="b">
        <v>0</v>
      </c>
      <c r="G868" s="84" t="b">
        <v>0</v>
      </c>
    </row>
    <row r="869" spans="1:7" ht="15">
      <c r="A869" s="84" t="s">
        <v>736</v>
      </c>
      <c r="B869" s="84">
        <v>3</v>
      </c>
      <c r="C869" s="123">
        <v>0</v>
      </c>
      <c r="D869" s="84" t="s">
        <v>3602</v>
      </c>
      <c r="E869" s="84" t="b">
        <v>0</v>
      </c>
      <c r="F869" s="84" t="b">
        <v>0</v>
      </c>
      <c r="G869" s="84" t="b">
        <v>0</v>
      </c>
    </row>
    <row r="870" spans="1:7" ht="15">
      <c r="A870" s="84" t="s">
        <v>3848</v>
      </c>
      <c r="B870" s="84">
        <v>2</v>
      </c>
      <c r="C870" s="123">
        <v>0.011005703690980077</v>
      </c>
      <c r="D870" s="84" t="s">
        <v>3602</v>
      </c>
      <c r="E870" s="84" t="b">
        <v>0</v>
      </c>
      <c r="F870" s="84" t="b">
        <v>0</v>
      </c>
      <c r="G870" s="84" t="b">
        <v>0</v>
      </c>
    </row>
    <row r="871" spans="1:7" ht="15">
      <c r="A871" s="84" t="s">
        <v>3849</v>
      </c>
      <c r="B871" s="84">
        <v>2</v>
      </c>
      <c r="C871" s="123">
        <v>0.011005703690980077</v>
      </c>
      <c r="D871" s="84" t="s">
        <v>3602</v>
      </c>
      <c r="E871" s="84" t="b">
        <v>0</v>
      </c>
      <c r="F871" s="84" t="b">
        <v>0</v>
      </c>
      <c r="G871" s="84" t="b">
        <v>0</v>
      </c>
    </row>
    <row r="872" spans="1:7" ht="15">
      <c r="A872" s="84" t="s">
        <v>3850</v>
      </c>
      <c r="B872" s="84">
        <v>2</v>
      </c>
      <c r="C872" s="123">
        <v>0.011005703690980077</v>
      </c>
      <c r="D872" s="84" t="s">
        <v>3602</v>
      </c>
      <c r="E872" s="84" t="b">
        <v>0</v>
      </c>
      <c r="F872" s="84" t="b">
        <v>0</v>
      </c>
      <c r="G872" s="84" t="b">
        <v>0</v>
      </c>
    </row>
    <row r="873" spans="1:7" ht="15">
      <c r="A873" s="84" t="s">
        <v>3851</v>
      </c>
      <c r="B873" s="84">
        <v>2</v>
      </c>
      <c r="C873" s="123">
        <v>0.011005703690980077</v>
      </c>
      <c r="D873" s="84" t="s">
        <v>3602</v>
      </c>
      <c r="E873" s="84" t="b">
        <v>0</v>
      </c>
      <c r="F873" s="84" t="b">
        <v>0</v>
      </c>
      <c r="G873" s="84" t="b">
        <v>0</v>
      </c>
    </row>
    <row r="874" spans="1:7" ht="15">
      <c r="A874" s="84" t="s">
        <v>415</v>
      </c>
      <c r="B874" s="84">
        <v>2</v>
      </c>
      <c r="C874" s="123">
        <v>0.011005703690980077</v>
      </c>
      <c r="D874" s="84" t="s">
        <v>3602</v>
      </c>
      <c r="E874" s="84" t="b">
        <v>0</v>
      </c>
      <c r="F874" s="84" t="b">
        <v>0</v>
      </c>
      <c r="G874" s="84" t="b">
        <v>0</v>
      </c>
    </row>
    <row r="875" spans="1:7" ht="15">
      <c r="A875" s="84" t="s">
        <v>3770</v>
      </c>
      <c r="B875" s="84">
        <v>2</v>
      </c>
      <c r="C875" s="123">
        <v>0.011005703690980077</v>
      </c>
      <c r="D875" s="84" t="s">
        <v>3602</v>
      </c>
      <c r="E875" s="84" t="b">
        <v>0</v>
      </c>
      <c r="F875" s="84" t="b">
        <v>0</v>
      </c>
      <c r="G875" s="84" t="b">
        <v>0</v>
      </c>
    </row>
    <row r="876" spans="1:7" ht="15">
      <c r="A876" s="84" t="s">
        <v>3852</v>
      </c>
      <c r="B876" s="84">
        <v>2</v>
      </c>
      <c r="C876" s="123">
        <v>0.011005703690980077</v>
      </c>
      <c r="D876" s="84" t="s">
        <v>3602</v>
      </c>
      <c r="E876" s="84" t="b">
        <v>0</v>
      </c>
      <c r="F876" s="84" t="b">
        <v>0</v>
      </c>
      <c r="G876" s="84" t="b">
        <v>0</v>
      </c>
    </row>
    <row r="877" spans="1:7" ht="15">
      <c r="A877" s="84" t="s">
        <v>3854</v>
      </c>
      <c r="B877" s="84">
        <v>10</v>
      </c>
      <c r="C877" s="123">
        <v>0</v>
      </c>
      <c r="D877" s="84" t="s">
        <v>3603</v>
      </c>
      <c r="E877" s="84" t="b">
        <v>0</v>
      </c>
      <c r="F877" s="84" t="b">
        <v>0</v>
      </c>
      <c r="G877" s="84" t="b">
        <v>0</v>
      </c>
    </row>
    <row r="878" spans="1:7" ht="15">
      <c r="A878" s="84" t="s">
        <v>3855</v>
      </c>
      <c r="B878" s="84">
        <v>9</v>
      </c>
      <c r="C878" s="123">
        <v>0</v>
      </c>
      <c r="D878" s="84" t="s">
        <v>3603</v>
      </c>
      <c r="E878" s="84" t="b">
        <v>0</v>
      </c>
      <c r="F878" s="84" t="b">
        <v>0</v>
      </c>
      <c r="G878" s="84" t="b">
        <v>0</v>
      </c>
    </row>
    <row r="879" spans="1:7" ht="15">
      <c r="A879" s="84" t="s">
        <v>3856</v>
      </c>
      <c r="B879" s="84">
        <v>5</v>
      </c>
      <c r="C879" s="123">
        <v>0</v>
      </c>
      <c r="D879" s="84" t="s">
        <v>3603</v>
      </c>
      <c r="E879" s="84" t="b">
        <v>0</v>
      </c>
      <c r="F879" s="84" t="b">
        <v>0</v>
      </c>
      <c r="G879" s="84" t="b">
        <v>0</v>
      </c>
    </row>
    <row r="880" spans="1:7" ht="15">
      <c r="A880" s="84" t="s">
        <v>3857</v>
      </c>
      <c r="B880" s="84">
        <v>5</v>
      </c>
      <c r="C880" s="123">
        <v>0</v>
      </c>
      <c r="D880" s="84" t="s">
        <v>3603</v>
      </c>
      <c r="E880" s="84" t="b">
        <v>0</v>
      </c>
      <c r="F880" s="84" t="b">
        <v>0</v>
      </c>
      <c r="G880" s="84" t="b">
        <v>0</v>
      </c>
    </row>
    <row r="881" spans="1:7" ht="15">
      <c r="A881" s="84" t="s">
        <v>3858</v>
      </c>
      <c r="B881" s="84">
        <v>5</v>
      </c>
      <c r="C881" s="123">
        <v>0</v>
      </c>
      <c r="D881" s="84" t="s">
        <v>3603</v>
      </c>
      <c r="E881" s="84" t="b">
        <v>0</v>
      </c>
      <c r="F881" s="84" t="b">
        <v>0</v>
      </c>
      <c r="G881" s="84" t="b">
        <v>0</v>
      </c>
    </row>
    <row r="882" spans="1:7" ht="15">
      <c r="A882" s="84" t="s">
        <v>3859</v>
      </c>
      <c r="B882" s="84">
        <v>5</v>
      </c>
      <c r="C882" s="123">
        <v>0</v>
      </c>
      <c r="D882" s="84" t="s">
        <v>3603</v>
      </c>
      <c r="E882" s="84" t="b">
        <v>0</v>
      </c>
      <c r="F882" s="84" t="b">
        <v>0</v>
      </c>
      <c r="G882" s="84" t="b">
        <v>0</v>
      </c>
    </row>
    <row r="883" spans="1:7" ht="15">
      <c r="A883" s="84" t="s">
        <v>3860</v>
      </c>
      <c r="B883" s="84">
        <v>5</v>
      </c>
      <c r="C883" s="123">
        <v>0</v>
      </c>
      <c r="D883" s="84" t="s">
        <v>3603</v>
      </c>
      <c r="E883" s="84" t="b">
        <v>0</v>
      </c>
      <c r="F883" s="84" t="b">
        <v>0</v>
      </c>
      <c r="G883" s="84" t="b">
        <v>0</v>
      </c>
    </row>
    <row r="884" spans="1:7" ht="15">
      <c r="A884" s="84" t="s">
        <v>3861</v>
      </c>
      <c r="B884" s="84">
        <v>5</v>
      </c>
      <c r="C884" s="123">
        <v>0</v>
      </c>
      <c r="D884" s="84" t="s">
        <v>3603</v>
      </c>
      <c r="E884" s="84" t="b">
        <v>0</v>
      </c>
      <c r="F884" s="84" t="b">
        <v>0</v>
      </c>
      <c r="G884" s="84" t="b">
        <v>0</v>
      </c>
    </row>
    <row r="885" spans="1:7" ht="15">
      <c r="A885" s="84" t="s">
        <v>3862</v>
      </c>
      <c r="B885" s="84">
        <v>5</v>
      </c>
      <c r="C885" s="123">
        <v>0</v>
      </c>
      <c r="D885" s="84" t="s">
        <v>3603</v>
      </c>
      <c r="E885" s="84" t="b">
        <v>0</v>
      </c>
      <c r="F885" s="84" t="b">
        <v>0</v>
      </c>
      <c r="G885" s="84" t="b">
        <v>0</v>
      </c>
    </row>
    <row r="886" spans="1:7" ht="15">
      <c r="A886" s="84" t="s">
        <v>3863</v>
      </c>
      <c r="B886" s="84">
        <v>5</v>
      </c>
      <c r="C886" s="123">
        <v>0</v>
      </c>
      <c r="D886" s="84" t="s">
        <v>3603</v>
      </c>
      <c r="E886" s="84" t="b">
        <v>0</v>
      </c>
      <c r="F886" s="84" t="b">
        <v>0</v>
      </c>
      <c r="G886" s="84" t="b">
        <v>0</v>
      </c>
    </row>
    <row r="887" spans="1:7" ht="15">
      <c r="A887" s="84" t="s">
        <v>4492</v>
      </c>
      <c r="B887" s="84">
        <v>5</v>
      </c>
      <c r="C887" s="123">
        <v>0</v>
      </c>
      <c r="D887" s="84" t="s">
        <v>3603</v>
      </c>
      <c r="E887" s="84" t="b">
        <v>0</v>
      </c>
      <c r="F887" s="84" t="b">
        <v>0</v>
      </c>
      <c r="G887" s="84" t="b">
        <v>0</v>
      </c>
    </row>
    <row r="888" spans="1:7" ht="15">
      <c r="A888" s="84" t="s">
        <v>750</v>
      </c>
      <c r="B888" s="84">
        <v>5</v>
      </c>
      <c r="C888" s="123">
        <v>0</v>
      </c>
      <c r="D888" s="84" t="s">
        <v>3603</v>
      </c>
      <c r="E888" s="84" t="b">
        <v>0</v>
      </c>
      <c r="F888" s="84" t="b">
        <v>0</v>
      </c>
      <c r="G888" s="84" t="b">
        <v>0</v>
      </c>
    </row>
    <row r="889" spans="1:7" ht="15">
      <c r="A889" s="84" t="s">
        <v>272</v>
      </c>
      <c r="B889" s="84">
        <v>4</v>
      </c>
      <c r="C889" s="123">
        <v>0.004560471200379126</v>
      </c>
      <c r="D889" s="84" t="s">
        <v>3603</v>
      </c>
      <c r="E889" s="84" t="b">
        <v>0</v>
      </c>
      <c r="F889" s="84" t="b">
        <v>0</v>
      </c>
      <c r="G889" s="84" t="b">
        <v>0</v>
      </c>
    </row>
    <row r="890" spans="1:7" ht="15">
      <c r="A890" s="84" t="s">
        <v>4448</v>
      </c>
      <c r="B890" s="84">
        <v>10</v>
      </c>
      <c r="C890" s="123">
        <v>0</v>
      </c>
      <c r="D890" s="84" t="s">
        <v>3604</v>
      </c>
      <c r="E890" s="84" t="b">
        <v>0</v>
      </c>
      <c r="F890" s="84" t="b">
        <v>0</v>
      </c>
      <c r="G890" s="84" t="b">
        <v>0</v>
      </c>
    </row>
    <row r="891" spans="1:7" ht="15">
      <c r="A891" s="84" t="s">
        <v>4465</v>
      </c>
      <c r="B891" s="84">
        <v>5</v>
      </c>
      <c r="C891" s="123">
        <v>0</v>
      </c>
      <c r="D891" s="84" t="s">
        <v>3604</v>
      </c>
      <c r="E891" s="84" t="b">
        <v>0</v>
      </c>
      <c r="F891" s="84" t="b">
        <v>0</v>
      </c>
      <c r="G891" s="84" t="b">
        <v>0</v>
      </c>
    </row>
    <row r="892" spans="1:7" ht="15">
      <c r="A892" s="84" t="s">
        <v>4493</v>
      </c>
      <c r="B892" s="84">
        <v>5</v>
      </c>
      <c r="C892" s="123">
        <v>0</v>
      </c>
      <c r="D892" s="84" t="s">
        <v>3604</v>
      </c>
      <c r="E892" s="84" t="b">
        <v>0</v>
      </c>
      <c r="F892" s="84" t="b">
        <v>0</v>
      </c>
      <c r="G892" s="84" t="b">
        <v>0</v>
      </c>
    </row>
    <row r="893" spans="1:7" ht="15">
      <c r="A893" s="84" t="s">
        <v>4494</v>
      </c>
      <c r="B893" s="84">
        <v>5</v>
      </c>
      <c r="C893" s="123">
        <v>0</v>
      </c>
      <c r="D893" s="84" t="s">
        <v>3604</v>
      </c>
      <c r="E893" s="84" t="b">
        <v>0</v>
      </c>
      <c r="F893" s="84" t="b">
        <v>0</v>
      </c>
      <c r="G893" s="84" t="b">
        <v>0</v>
      </c>
    </row>
    <row r="894" spans="1:7" ht="15">
      <c r="A894" s="84" t="s">
        <v>4495</v>
      </c>
      <c r="B894" s="84">
        <v>5</v>
      </c>
      <c r="C894" s="123">
        <v>0</v>
      </c>
      <c r="D894" s="84" t="s">
        <v>3604</v>
      </c>
      <c r="E894" s="84" t="b">
        <v>0</v>
      </c>
      <c r="F894" s="84" t="b">
        <v>0</v>
      </c>
      <c r="G894" s="84" t="b">
        <v>0</v>
      </c>
    </row>
    <row r="895" spans="1:7" ht="15">
      <c r="A895" s="84" t="s">
        <v>4496</v>
      </c>
      <c r="B895" s="84">
        <v>5</v>
      </c>
      <c r="C895" s="123">
        <v>0</v>
      </c>
      <c r="D895" s="84" t="s">
        <v>3604</v>
      </c>
      <c r="E895" s="84" t="b">
        <v>0</v>
      </c>
      <c r="F895" s="84" t="b">
        <v>0</v>
      </c>
      <c r="G895" s="84" t="b">
        <v>0</v>
      </c>
    </row>
    <row r="896" spans="1:7" ht="15">
      <c r="A896" s="84" t="s">
        <v>4497</v>
      </c>
      <c r="B896" s="84">
        <v>5</v>
      </c>
      <c r="C896" s="123">
        <v>0</v>
      </c>
      <c r="D896" s="84" t="s">
        <v>3604</v>
      </c>
      <c r="E896" s="84" t="b">
        <v>0</v>
      </c>
      <c r="F896" s="84" t="b">
        <v>1</v>
      </c>
      <c r="G896" s="84" t="b">
        <v>0</v>
      </c>
    </row>
    <row r="897" spans="1:7" ht="15">
      <c r="A897" s="84" t="s">
        <v>4498</v>
      </c>
      <c r="B897" s="84">
        <v>5</v>
      </c>
      <c r="C897" s="123">
        <v>0</v>
      </c>
      <c r="D897" s="84" t="s">
        <v>3604</v>
      </c>
      <c r="E897" s="84" t="b">
        <v>0</v>
      </c>
      <c r="F897" s="84" t="b">
        <v>0</v>
      </c>
      <c r="G897" s="84" t="b">
        <v>0</v>
      </c>
    </row>
    <row r="898" spans="1:7" ht="15">
      <c r="A898" s="84" t="s">
        <v>4479</v>
      </c>
      <c r="B898" s="84">
        <v>5</v>
      </c>
      <c r="C898" s="123">
        <v>0</v>
      </c>
      <c r="D898" s="84" t="s">
        <v>3604</v>
      </c>
      <c r="E898" s="84" t="b">
        <v>0</v>
      </c>
      <c r="F898" s="84" t="b">
        <v>0</v>
      </c>
      <c r="G898" s="84" t="b">
        <v>0</v>
      </c>
    </row>
    <row r="899" spans="1:7" ht="15">
      <c r="A899" s="84" t="s">
        <v>4499</v>
      </c>
      <c r="B899" s="84">
        <v>5</v>
      </c>
      <c r="C899" s="123">
        <v>0</v>
      </c>
      <c r="D899" s="84" t="s">
        <v>3604</v>
      </c>
      <c r="E899" s="84" t="b">
        <v>0</v>
      </c>
      <c r="F899" s="84" t="b">
        <v>0</v>
      </c>
      <c r="G899" s="84" t="b">
        <v>0</v>
      </c>
    </row>
    <row r="900" spans="1:7" ht="15">
      <c r="A900" s="84" t="s">
        <v>4500</v>
      </c>
      <c r="B900" s="84">
        <v>5</v>
      </c>
      <c r="C900" s="123">
        <v>0</v>
      </c>
      <c r="D900" s="84" t="s">
        <v>3604</v>
      </c>
      <c r="E900" s="84" t="b">
        <v>0</v>
      </c>
      <c r="F900" s="84" t="b">
        <v>0</v>
      </c>
      <c r="G900" s="84" t="b">
        <v>0</v>
      </c>
    </row>
    <row r="901" spans="1:7" ht="15">
      <c r="A901" s="84" t="s">
        <v>4501</v>
      </c>
      <c r="B901" s="84">
        <v>5</v>
      </c>
      <c r="C901" s="123">
        <v>0</v>
      </c>
      <c r="D901" s="84" t="s">
        <v>3604</v>
      </c>
      <c r="E901" s="84" t="b">
        <v>0</v>
      </c>
      <c r="F901" s="84" t="b">
        <v>0</v>
      </c>
      <c r="G901" s="84" t="b">
        <v>0</v>
      </c>
    </row>
    <row r="902" spans="1:7" ht="15">
      <c r="A902" s="84" t="s">
        <v>4502</v>
      </c>
      <c r="B902" s="84">
        <v>5</v>
      </c>
      <c r="C902" s="123">
        <v>0</v>
      </c>
      <c r="D902" s="84" t="s">
        <v>3604</v>
      </c>
      <c r="E902" s="84" t="b">
        <v>0</v>
      </c>
      <c r="F902" s="84" t="b">
        <v>0</v>
      </c>
      <c r="G902" s="84" t="b">
        <v>0</v>
      </c>
    </row>
    <row r="903" spans="1:7" ht="15">
      <c r="A903" s="84" t="s">
        <v>4503</v>
      </c>
      <c r="B903" s="84">
        <v>5</v>
      </c>
      <c r="C903" s="123">
        <v>0</v>
      </c>
      <c r="D903" s="84" t="s">
        <v>3604</v>
      </c>
      <c r="E903" s="84" t="b">
        <v>0</v>
      </c>
      <c r="F903" s="84" t="b">
        <v>0</v>
      </c>
      <c r="G903" s="84" t="b">
        <v>0</v>
      </c>
    </row>
    <row r="904" spans="1:7" ht="15">
      <c r="A904" s="84" t="s">
        <v>4504</v>
      </c>
      <c r="B904" s="84">
        <v>5</v>
      </c>
      <c r="C904" s="123">
        <v>0</v>
      </c>
      <c r="D904" s="84" t="s">
        <v>3604</v>
      </c>
      <c r="E904" s="84" t="b">
        <v>0</v>
      </c>
      <c r="F904" s="84" t="b">
        <v>0</v>
      </c>
      <c r="G904" s="84" t="b">
        <v>0</v>
      </c>
    </row>
    <row r="905" spans="1:7" ht="15">
      <c r="A905" s="84" t="s">
        <v>4505</v>
      </c>
      <c r="B905" s="84">
        <v>5</v>
      </c>
      <c r="C905" s="123">
        <v>0</v>
      </c>
      <c r="D905" s="84" t="s">
        <v>3604</v>
      </c>
      <c r="E905" s="84" t="b">
        <v>0</v>
      </c>
      <c r="F905" s="84" t="b">
        <v>0</v>
      </c>
      <c r="G905" s="84" t="b">
        <v>0</v>
      </c>
    </row>
    <row r="906" spans="1:7" ht="15">
      <c r="A906" s="84" t="s">
        <v>4506</v>
      </c>
      <c r="B906" s="84">
        <v>5</v>
      </c>
      <c r="C906" s="123">
        <v>0</v>
      </c>
      <c r="D906" s="84" t="s">
        <v>3604</v>
      </c>
      <c r="E906" s="84" t="b">
        <v>0</v>
      </c>
      <c r="F906" s="84" t="b">
        <v>0</v>
      </c>
      <c r="G906" s="84" t="b">
        <v>0</v>
      </c>
    </row>
    <row r="907" spans="1:7" ht="15">
      <c r="A907" s="84" t="s">
        <v>4507</v>
      </c>
      <c r="B907" s="84">
        <v>5</v>
      </c>
      <c r="C907" s="123">
        <v>0</v>
      </c>
      <c r="D907" s="84" t="s">
        <v>3604</v>
      </c>
      <c r="E907" s="84" t="b">
        <v>0</v>
      </c>
      <c r="F907" s="84" t="b">
        <v>0</v>
      </c>
      <c r="G907" s="84" t="b">
        <v>0</v>
      </c>
    </row>
    <row r="908" spans="1:7" ht="15">
      <c r="A908" s="84" t="s">
        <v>4508</v>
      </c>
      <c r="B908" s="84">
        <v>5</v>
      </c>
      <c r="C908" s="123">
        <v>0</v>
      </c>
      <c r="D908" s="84" t="s">
        <v>3604</v>
      </c>
      <c r="E908" s="84" t="b">
        <v>0</v>
      </c>
      <c r="F908" s="84" t="b">
        <v>0</v>
      </c>
      <c r="G908" s="84" t="b">
        <v>0</v>
      </c>
    </row>
    <row r="909" spans="1:7" ht="15">
      <c r="A909" s="84" t="s">
        <v>250</v>
      </c>
      <c r="B909" s="84">
        <v>4</v>
      </c>
      <c r="C909" s="123">
        <v>0.003492252721011042</v>
      </c>
      <c r="D909" s="84" t="s">
        <v>3604</v>
      </c>
      <c r="E909" s="84" t="b">
        <v>0</v>
      </c>
      <c r="F909" s="84" t="b">
        <v>0</v>
      </c>
      <c r="G909" s="84" t="b">
        <v>0</v>
      </c>
    </row>
    <row r="910" spans="1:7" ht="15">
      <c r="A910" s="84" t="s">
        <v>4475</v>
      </c>
      <c r="B910" s="84">
        <v>4</v>
      </c>
      <c r="C910" s="123">
        <v>0</v>
      </c>
      <c r="D910" s="84" t="s">
        <v>3605</v>
      </c>
      <c r="E910" s="84" t="b">
        <v>0</v>
      </c>
      <c r="F910" s="84" t="b">
        <v>0</v>
      </c>
      <c r="G910" s="84" t="b">
        <v>0</v>
      </c>
    </row>
    <row r="911" spans="1:7" ht="15">
      <c r="A911" s="84" t="s">
        <v>4562</v>
      </c>
      <c r="B911" s="84">
        <v>3</v>
      </c>
      <c r="C911" s="123">
        <v>0</v>
      </c>
      <c r="D911" s="84" t="s">
        <v>3605</v>
      </c>
      <c r="E911" s="84" t="b">
        <v>0</v>
      </c>
      <c r="F911" s="84" t="b">
        <v>0</v>
      </c>
      <c r="G911" s="84" t="b">
        <v>0</v>
      </c>
    </row>
    <row r="912" spans="1:7" ht="15">
      <c r="A912" s="84" t="s">
        <v>736</v>
      </c>
      <c r="B912" s="84">
        <v>3</v>
      </c>
      <c r="C912" s="123">
        <v>0</v>
      </c>
      <c r="D912" s="84" t="s">
        <v>3605</v>
      </c>
      <c r="E912" s="84" t="b">
        <v>0</v>
      </c>
      <c r="F912" s="84" t="b">
        <v>0</v>
      </c>
      <c r="G912" s="84" t="b">
        <v>0</v>
      </c>
    </row>
    <row r="913" spans="1:7" ht="15">
      <c r="A913" s="84" t="s">
        <v>4563</v>
      </c>
      <c r="B913" s="84">
        <v>3</v>
      </c>
      <c r="C913" s="123">
        <v>0</v>
      </c>
      <c r="D913" s="84" t="s">
        <v>3605</v>
      </c>
      <c r="E913" s="84" t="b">
        <v>0</v>
      </c>
      <c r="F913" s="84" t="b">
        <v>0</v>
      </c>
      <c r="G913" s="84" t="b">
        <v>0</v>
      </c>
    </row>
    <row r="914" spans="1:7" ht="15">
      <c r="A914" s="84" t="s">
        <v>4649</v>
      </c>
      <c r="B914" s="84">
        <v>2</v>
      </c>
      <c r="C914" s="123">
        <v>0.004960317156498063</v>
      </c>
      <c r="D914" s="84" t="s">
        <v>3605</v>
      </c>
      <c r="E914" s="84" t="b">
        <v>0</v>
      </c>
      <c r="F914" s="84" t="b">
        <v>0</v>
      </c>
      <c r="G914" s="84" t="b">
        <v>0</v>
      </c>
    </row>
    <row r="915" spans="1:7" ht="15">
      <c r="A915" s="84" t="s">
        <v>4650</v>
      </c>
      <c r="B915" s="84">
        <v>2</v>
      </c>
      <c r="C915" s="123">
        <v>0.004960317156498063</v>
      </c>
      <c r="D915" s="84" t="s">
        <v>3605</v>
      </c>
      <c r="E915" s="84" t="b">
        <v>0</v>
      </c>
      <c r="F915" s="84" t="b">
        <v>0</v>
      </c>
      <c r="G915" s="84" t="b">
        <v>0</v>
      </c>
    </row>
    <row r="916" spans="1:7" ht="15">
      <c r="A916" s="84" t="s">
        <v>4561</v>
      </c>
      <c r="B916" s="84">
        <v>2</v>
      </c>
      <c r="C916" s="123">
        <v>0.004960317156498063</v>
      </c>
      <c r="D916" s="84" t="s">
        <v>3605</v>
      </c>
      <c r="E916" s="84" t="b">
        <v>0</v>
      </c>
      <c r="F916" s="84" t="b">
        <v>0</v>
      </c>
      <c r="G916" s="84" t="b">
        <v>0</v>
      </c>
    </row>
    <row r="917" spans="1:7" ht="15">
      <c r="A917" s="84" t="s">
        <v>486</v>
      </c>
      <c r="B917" s="84">
        <v>2</v>
      </c>
      <c r="C917" s="123">
        <v>0.004960317156498063</v>
      </c>
      <c r="D917" s="84" t="s">
        <v>3605</v>
      </c>
      <c r="E917" s="84" t="b">
        <v>0</v>
      </c>
      <c r="F917" s="84" t="b">
        <v>0</v>
      </c>
      <c r="G917" s="84" t="b">
        <v>0</v>
      </c>
    </row>
    <row r="918" spans="1:7" ht="15">
      <c r="A918" s="84" t="s">
        <v>4651</v>
      </c>
      <c r="B918" s="84">
        <v>2</v>
      </c>
      <c r="C918" s="123">
        <v>0.004960317156498063</v>
      </c>
      <c r="D918" s="84" t="s">
        <v>3605</v>
      </c>
      <c r="E918" s="84" t="b">
        <v>0</v>
      </c>
      <c r="F918" s="84" t="b">
        <v>0</v>
      </c>
      <c r="G918" s="84" t="b">
        <v>0</v>
      </c>
    </row>
    <row r="919" spans="1:7" ht="15">
      <c r="A919" s="84" t="s">
        <v>4652</v>
      </c>
      <c r="B919" s="84">
        <v>2</v>
      </c>
      <c r="C919" s="123">
        <v>0.004960317156498063</v>
      </c>
      <c r="D919" s="84" t="s">
        <v>3605</v>
      </c>
      <c r="E919" s="84" t="b">
        <v>0</v>
      </c>
      <c r="F919" s="84" t="b">
        <v>0</v>
      </c>
      <c r="G919" s="84" t="b">
        <v>0</v>
      </c>
    </row>
    <row r="920" spans="1:7" ht="15">
      <c r="A920" s="84" t="s">
        <v>4513</v>
      </c>
      <c r="B920" s="84">
        <v>2</v>
      </c>
      <c r="C920" s="123">
        <v>0.004960317156498063</v>
      </c>
      <c r="D920" s="84" t="s">
        <v>3605</v>
      </c>
      <c r="E920" s="84" t="b">
        <v>0</v>
      </c>
      <c r="F920" s="84" t="b">
        <v>0</v>
      </c>
      <c r="G920" s="84" t="b">
        <v>0</v>
      </c>
    </row>
    <row r="921" spans="1:7" ht="15">
      <c r="A921" s="84" t="s">
        <v>4653</v>
      </c>
      <c r="B921" s="84">
        <v>2</v>
      </c>
      <c r="C921" s="123">
        <v>0.004960317156498063</v>
      </c>
      <c r="D921" s="84" t="s">
        <v>3605</v>
      </c>
      <c r="E921" s="84" t="b">
        <v>0</v>
      </c>
      <c r="F921" s="84" t="b">
        <v>0</v>
      </c>
      <c r="G921" s="84" t="b">
        <v>0</v>
      </c>
    </row>
    <row r="922" spans="1:7" ht="15">
      <c r="A922" s="84" t="s">
        <v>4654</v>
      </c>
      <c r="B922" s="84">
        <v>2</v>
      </c>
      <c r="C922" s="123">
        <v>0.004960317156498063</v>
      </c>
      <c r="D922" s="84" t="s">
        <v>3605</v>
      </c>
      <c r="E922" s="84" t="b">
        <v>0</v>
      </c>
      <c r="F922" s="84" t="b">
        <v>0</v>
      </c>
      <c r="G922" s="84" t="b">
        <v>0</v>
      </c>
    </row>
    <row r="923" spans="1:7" ht="15">
      <c r="A923" s="84" t="s">
        <v>4485</v>
      </c>
      <c r="B923" s="84">
        <v>2</v>
      </c>
      <c r="C923" s="123">
        <v>0.004960317156498063</v>
      </c>
      <c r="D923" s="84" t="s">
        <v>3605</v>
      </c>
      <c r="E923" s="84" t="b">
        <v>0</v>
      </c>
      <c r="F923" s="84" t="b">
        <v>0</v>
      </c>
      <c r="G923" s="84" t="b">
        <v>0</v>
      </c>
    </row>
    <row r="924" spans="1:7" ht="15">
      <c r="A924" s="84" t="s">
        <v>4514</v>
      </c>
      <c r="B924" s="84">
        <v>2</v>
      </c>
      <c r="C924" s="123">
        <v>0.004960317156498063</v>
      </c>
      <c r="D924" s="84" t="s">
        <v>3605</v>
      </c>
      <c r="E924" s="84" t="b">
        <v>0</v>
      </c>
      <c r="F924" s="84" t="b">
        <v>0</v>
      </c>
      <c r="G924" s="84" t="b">
        <v>0</v>
      </c>
    </row>
    <row r="925" spans="1:7" ht="15">
      <c r="A925" s="84" t="s">
        <v>4465</v>
      </c>
      <c r="B925" s="84">
        <v>2</v>
      </c>
      <c r="C925" s="123">
        <v>0.004960317156498063</v>
      </c>
      <c r="D925" s="84" t="s">
        <v>3605</v>
      </c>
      <c r="E925" s="84" t="b">
        <v>0</v>
      </c>
      <c r="F925" s="84" t="b">
        <v>0</v>
      </c>
      <c r="G925" s="84" t="b">
        <v>0</v>
      </c>
    </row>
    <row r="926" spans="1:7" ht="15">
      <c r="A926" s="84" t="s">
        <v>4560</v>
      </c>
      <c r="B926" s="84">
        <v>2</v>
      </c>
      <c r="C926" s="123">
        <v>0.004960317156498063</v>
      </c>
      <c r="D926" s="84" t="s">
        <v>3605</v>
      </c>
      <c r="E926" s="84" t="b">
        <v>0</v>
      </c>
      <c r="F926" s="84" t="b">
        <v>0</v>
      </c>
      <c r="G926" s="84" t="b">
        <v>0</v>
      </c>
    </row>
    <row r="927" spans="1:7" ht="15">
      <c r="A927" s="84" t="s">
        <v>4655</v>
      </c>
      <c r="B927" s="84">
        <v>2</v>
      </c>
      <c r="C927" s="123">
        <v>0.013440035344215843</v>
      </c>
      <c r="D927" s="84" t="s">
        <v>3605</v>
      </c>
      <c r="E927" s="84" t="b">
        <v>0</v>
      </c>
      <c r="F927" s="84" t="b">
        <v>0</v>
      </c>
      <c r="G927" s="84" t="b">
        <v>0</v>
      </c>
    </row>
    <row r="928" spans="1:7" ht="15">
      <c r="A928" s="84" t="s">
        <v>4656</v>
      </c>
      <c r="B928" s="84">
        <v>2</v>
      </c>
      <c r="C928" s="123">
        <v>0.013440035344215843</v>
      </c>
      <c r="D928" s="84" t="s">
        <v>3605</v>
      </c>
      <c r="E928" s="84" t="b">
        <v>0</v>
      </c>
      <c r="F928" s="84" t="b">
        <v>0</v>
      </c>
      <c r="G928" s="84" t="b">
        <v>0</v>
      </c>
    </row>
    <row r="929" spans="1:7" ht="15">
      <c r="A929" s="84" t="s">
        <v>348</v>
      </c>
      <c r="B929" s="84">
        <v>2</v>
      </c>
      <c r="C929" s="123">
        <v>0</v>
      </c>
      <c r="D929" s="84" t="s">
        <v>3606</v>
      </c>
      <c r="E929" s="84" t="b">
        <v>0</v>
      </c>
      <c r="F929" s="84" t="b">
        <v>0</v>
      </c>
      <c r="G929" s="84" t="b">
        <v>0</v>
      </c>
    </row>
    <row r="930" spans="1:7" ht="15">
      <c r="A930" s="84" t="s">
        <v>4660</v>
      </c>
      <c r="B930" s="84">
        <v>2</v>
      </c>
      <c r="C930" s="123">
        <v>0</v>
      </c>
      <c r="D930" s="84" t="s">
        <v>3606</v>
      </c>
      <c r="E930" s="84" t="b">
        <v>0</v>
      </c>
      <c r="F930" s="84" t="b">
        <v>0</v>
      </c>
      <c r="G930" s="84" t="b">
        <v>0</v>
      </c>
    </row>
    <row r="931" spans="1:7" ht="15">
      <c r="A931" s="84" t="s">
        <v>736</v>
      </c>
      <c r="B931" s="84">
        <v>2</v>
      </c>
      <c r="C931" s="123">
        <v>0</v>
      </c>
      <c r="D931" s="84" t="s">
        <v>3606</v>
      </c>
      <c r="E931" s="84" t="b">
        <v>0</v>
      </c>
      <c r="F931" s="84" t="b">
        <v>0</v>
      </c>
      <c r="G931" s="84" t="b">
        <v>0</v>
      </c>
    </row>
    <row r="932" spans="1:7" ht="15">
      <c r="A932" s="84" t="s">
        <v>4661</v>
      </c>
      <c r="B932" s="84">
        <v>2</v>
      </c>
      <c r="C932" s="123">
        <v>0</v>
      </c>
      <c r="D932" s="84" t="s">
        <v>3606</v>
      </c>
      <c r="E932" s="84" t="b">
        <v>1</v>
      </c>
      <c r="F932" s="84" t="b">
        <v>0</v>
      </c>
      <c r="G932" s="84" t="b">
        <v>0</v>
      </c>
    </row>
    <row r="933" spans="1:7" ht="15">
      <c r="A933" s="84" t="s">
        <v>481</v>
      </c>
      <c r="B933" s="84">
        <v>2</v>
      </c>
      <c r="C933" s="123">
        <v>0</v>
      </c>
      <c r="D933" s="84" t="s">
        <v>3606</v>
      </c>
      <c r="E933" s="84" t="b">
        <v>0</v>
      </c>
      <c r="F933" s="84" t="b">
        <v>0</v>
      </c>
      <c r="G933" s="84" t="b">
        <v>0</v>
      </c>
    </row>
    <row r="934" spans="1:7" ht="15">
      <c r="A934" s="84" t="s">
        <v>480</v>
      </c>
      <c r="B934" s="84">
        <v>2</v>
      </c>
      <c r="C934" s="123">
        <v>0</v>
      </c>
      <c r="D934" s="84" t="s">
        <v>3606</v>
      </c>
      <c r="E934" s="84" t="b">
        <v>0</v>
      </c>
      <c r="F934" s="84" t="b">
        <v>0</v>
      </c>
      <c r="G934" s="84" t="b">
        <v>0</v>
      </c>
    </row>
    <row r="935" spans="1:7" ht="15">
      <c r="A935" s="84" t="s">
        <v>4566</v>
      </c>
      <c r="B935" s="84">
        <v>2</v>
      </c>
      <c r="C935" s="123">
        <v>0</v>
      </c>
      <c r="D935" s="84" t="s">
        <v>3606</v>
      </c>
      <c r="E935" s="84" t="b">
        <v>0</v>
      </c>
      <c r="F935" s="84" t="b">
        <v>0</v>
      </c>
      <c r="G935" s="84" t="b">
        <v>0</v>
      </c>
    </row>
    <row r="936" spans="1:7" ht="15">
      <c r="A936" s="84" t="s">
        <v>4662</v>
      </c>
      <c r="B936" s="84">
        <v>2</v>
      </c>
      <c r="C936" s="123">
        <v>0</v>
      </c>
      <c r="D936" s="84" t="s">
        <v>3606</v>
      </c>
      <c r="E936" s="84" t="b">
        <v>1</v>
      </c>
      <c r="F936" s="84" t="b">
        <v>0</v>
      </c>
      <c r="G936" s="84" t="b">
        <v>0</v>
      </c>
    </row>
    <row r="937" spans="1:7" ht="15">
      <c r="A937" s="84" t="s">
        <v>4663</v>
      </c>
      <c r="B937" s="84">
        <v>2</v>
      </c>
      <c r="C937" s="123">
        <v>0</v>
      </c>
      <c r="D937" s="84" t="s">
        <v>3606</v>
      </c>
      <c r="E937" s="84" t="b">
        <v>0</v>
      </c>
      <c r="F937" s="84" t="b">
        <v>0</v>
      </c>
      <c r="G937" s="84" t="b">
        <v>0</v>
      </c>
    </row>
    <row r="938" spans="1:7" ht="15">
      <c r="A938" s="84" t="s">
        <v>4438</v>
      </c>
      <c r="B938" s="84">
        <v>2</v>
      </c>
      <c r="C938" s="123">
        <v>0</v>
      </c>
      <c r="D938" s="84" t="s">
        <v>3606</v>
      </c>
      <c r="E938" s="84" t="b">
        <v>0</v>
      </c>
      <c r="F938" s="84" t="b">
        <v>0</v>
      </c>
      <c r="G938" s="84" t="b">
        <v>0</v>
      </c>
    </row>
    <row r="939" spans="1:7" ht="15">
      <c r="A939" s="84" t="s">
        <v>4664</v>
      </c>
      <c r="B939" s="84">
        <v>2</v>
      </c>
      <c r="C939" s="123">
        <v>0</v>
      </c>
      <c r="D939" s="84" t="s">
        <v>3606</v>
      </c>
      <c r="E939" s="84" t="b">
        <v>0</v>
      </c>
      <c r="F939" s="84" t="b">
        <v>1</v>
      </c>
      <c r="G939" s="84" t="b">
        <v>0</v>
      </c>
    </row>
    <row r="940" spans="1:7" ht="15">
      <c r="A940" s="84" t="s">
        <v>313</v>
      </c>
      <c r="B940" s="84">
        <v>4</v>
      </c>
      <c r="C940" s="123">
        <v>0</v>
      </c>
      <c r="D940" s="84" t="s">
        <v>3607</v>
      </c>
      <c r="E940" s="84" t="b">
        <v>0</v>
      </c>
      <c r="F940" s="84" t="b">
        <v>0</v>
      </c>
      <c r="G940" s="84" t="b">
        <v>0</v>
      </c>
    </row>
    <row r="941" spans="1:7" ht="15">
      <c r="A941" s="84" t="s">
        <v>781</v>
      </c>
      <c r="B941" s="84">
        <v>4</v>
      </c>
      <c r="C941" s="123">
        <v>0</v>
      </c>
      <c r="D941" s="84" t="s">
        <v>3607</v>
      </c>
      <c r="E941" s="84" t="b">
        <v>0</v>
      </c>
      <c r="F941" s="84" t="b">
        <v>0</v>
      </c>
      <c r="G941" s="84" t="b">
        <v>0</v>
      </c>
    </row>
    <row r="942" spans="1:7" ht="15">
      <c r="A942" s="84" t="s">
        <v>4532</v>
      </c>
      <c r="B942" s="84">
        <v>4</v>
      </c>
      <c r="C942" s="123">
        <v>0</v>
      </c>
      <c r="D942" s="84" t="s">
        <v>3607</v>
      </c>
      <c r="E942" s="84" t="b">
        <v>0</v>
      </c>
      <c r="F942" s="84" t="b">
        <v>0</v>
      </c>
      <c r="G942" s="84" t="b">
        <v>0</v>
      </c>
    </row>
    <row r="943" spans="1:7" ht="15">
      <c r="A943" s="84" t="s">
        <v>4533</v>
      </c>
      <c r="B943" s="84">
        <v>4</v>
      </c>
      <c r="C943" s="123">
        <v>0</v>
      </c>
      <c r="D943" s="84" t="s">
        <v>3607</v>
      </c>
      <c r="E943" s="84" t="b">
        <v>1</v>
      </c>
      <c r="F943" s="84" t="b">
        <v>0</v>
      </c>
      <c r="G943" s="84" t="b">
        <v>0</v>
      </c>
    </row>
    <row r="944" spans="1:7" ht="15">
      <c r="A944" s="84" t="s">
        <v>4534</v>
      </c>
      <c r="B944" s="84">
        <v>4</v>
      </c>
      <c r="C944" s="123">
        <v>0</v>
      </c>
      <c r="D944" s="84" t="s">
        <v>3607</v>
      </c>
      <c r="E944" s="84" t="b">
        <v>1</v>
      </c>
      <c r="F944" s="84" t="b">
        <v>0</v>
      </c>
      <c r="G944" s="84" t="b">
        <v>0</v>
      </c>
    </row>
    <row r="945" spans="1:7" ht="15">
      <c r="A945" s="84" t="s">
        <v>4535</v>
      </c>
      <c r="B945" s="84">
        <v>4</v>
      </c>
      <c r="C945" s="123">
        <v>0</v>
      </c>
      <c r="D945" s="84" t="s">
        <v>3607</v>
      </c>
      <c r="E945" s="84" t="b">
        <v>0</v>
      </c>
      <c r="F945" s="84" t="b">
        <v>0</v>
      </c>
      <c r="G945" s="84" t="b">
        <v>0</v>
      </c>
    </row>
    <row r="946" spans="1:7" ht="15">
      <c r="A946" s="84" t="s">
        <v>4536</v>
      </c>
      <c r="B946" s="84">
        <v>4</v>
      </c>
      <c r="C946" s="123">
        <v>0</v>
      </c>
      <c r="D946" s="84" t="s">
        <v>3607</v>
      </c>
      <c r="E946" s="84" t="b">
        <v>0</v>
      </c>
      <c r="F946" s="84" t="b">
        <v>0</v>
      </c>
      <c r="G946" s="84" t="b">
        <v>0</v>
      </c>
    </row>
    <row r="947" spans="1:7" ht="15">
      <c r="A947" s="84" t="s">
        <v>4537</v>
      </c>
      <c r="B947" s="84">
        <v>4</v>
      </c>
      <c r="C947" s="123">
        <v>0</v>
      </c>
      <c r="D947" s="84" t="s">
        <v>3607</v>
      </c>
      <c r="E947" s="84" t="b">
        <v>0</v>
      </c>
      <c r="F947" s="84" t="b">
        <v>0</v>
      </c>
      <c r="G947" s="84" t="b">
        <v>0</v>
      </c>
    </row>
    <row r="948" spans="1:7" ht="15">
      <c r="A948" s="84" t="s">
        <v>4538</v>
      </c>
      <c r="B948" s="84">
        <v>4</v>
      </c>
      <c r="C948" s="123">
        <v>0</v>
      </c>
      <c r="D948" s="84" t="s">
        <v>3607</v>
      </c>
      <c r="E948" s="84" t="b">
        <v>1</v>
      </c>
      <c r="F948" s="84" t="b">
        <v>0</v>
      </c>
      <c r="G948" s="84" t="b">
        <v>0</v>
      </c>
    </row>
    <row r="949" spans="1:7" ht="15">
      <c r="A949" s="84" t="s">
        <v>4539</v>
      </c>
      <c r="B949" s="84">
        <v>4</v>
      </c>
      <c r="C949" s="123">
        <v>0</v>
      </c>
      <c r="D949" s="84" t="s">
        <v>3607</v>
      </c>
      <c r="E949" s="84" t="b">
        <v>0</v>
      </c>
      <c r="F949" s="84" t="b">
        <v>0</v>
      </c>
      <c r="G949" s="84" t="b">
        <v>0</v>
      </c>
    </row>
    <row r="950" spans="1:7" ht="15">
      <c r="A950" s="84" t="s">
        <v>4540</v>
      </c>
      <c r="B950" s="84">
        <v>4</v>
      </c>
      <c r="C950" s="123">
        <v>0</v>
      </c>
      <c r="D950" s="84" t="s">
        <v>3607</v>
      </c>
      <c r="E950" s="84" t="b">
        <v>0</v>
      </c>
      <c r="F950" s="84" t="b">
        <v>0</v>
      </c>
      <c r="G950" s="84" t="b">
        <v>0</v>
      </c>
    </row>
    <row r="951" spans="1:7" ht="15">
      <c r="A951" s="84" t="s">
        <v>4593</v>
      </c>
      <c r="B951" s="84">
        <v>3</v>
      </c>
      <c r="C951" s="123">
        <v>0.006045422739111287</v>
      </c>
      <c r="D951" s="84" t="s">
        <v>3607</v>
      </c>
      <c r="E951" s="84" t="b">
        <v>0</v>
      </c>
      <c r="F951" s="84" t="b">
        <v>0</v>
      </c>
      <c r="G951" s="84" t="b">
        <v>0</v>
      </c>
    </row>
    <row r="952" spans="1:7" ht="15">
      <c r="A952" s="84" t="s">
        <v>4454</v>
      </c>
      <c r="B952" s="84">
        <v>4</v>
      </c>
      <c r="C952" s="123">
        <v>0</v>
      </c>
      <c r="D952" s="84" t="s">
        <v>3608</v>
      </c>
      <c r="E952" s="84" t="b">
        <v>0</v>
      </c>
      <c r="F952" s="84" t="b">
        <v>0</v>
      </c>
      <c r="G952" s="84" t="b">
        <v>0</v>
      </c>
    </row>
    <row r="953" spans="1:7" ht="15">
      <c r="A953" s="84" t="s">
        <v>4547</v>
      </c>
      <c r="B953" s="84">
        <v>4</v>
      </c>
      <c r="C953" s="123">
        <v>0</v>
      </c>
      <c r="D953" s="84" t="s">
        <v>3608</v>
      </c>
      <c r="E953" s="84" t="b">
        <v>0</v>
      </c>
      <c r="F953" s="84" t="b">
        <v>0</v>
      </c>
      <c r="G953" s="84" t="b">
        <v>0</v>
      </c>
    </row>
    <row r="954" spans="1:7" ht="15">
      <c r="A954" s="84" t="s">
        <v>4764</v>
      </c>
      <c r="B954" s="84">
        <v>2</v>
      </c>
      <c r="C954" s="123">
        <v>0</v>
      </c>
      <c r="D954" s="84" t="s">
        <v>3608</v>
      </c>
      <c r="E954" s="84" t="b">
        <v>0</v>
      </c>
      <c r="F954" s="84" t="b">
        <v>0</v>
      </c>
      <c r="G954" s="84" t="b">
        <v>0</v>
      </c>
    </row>
    <row r="955" spans="1:7" ht="15">
      <c r="A955" s="84" t="s">
        <v>4765</v>
      </c>
      <c r="B955" s="84">
        <v>2</v>
      </c>
      <c r="C955" s="123">
        <v>0</v>
      </c>
      <c r="D955" s="84" t="s">
        <v>3608</v>
      </c>
      <c r="E955" s="84" t="b">
        <v>0</v>
      </c>
      <c r="F955" s="84" t="b">
        <v>0</v>
      </c>
      <c r="G955" s="84" t="b">
        <v>0</v>
      </c>
    </row>
    <row r="956" spans="1:7" ht="15">
      <c r="A956" s="84" t="s">
        <v>4766</v>
      </c>
      <c r="B956" s="84">
        <v>2</v>
      </c>
      <c r="C956" s="123">
        <v>0</v>
      </c>
      <c r="D956" s="84" t="s">
        <v>3608</v>
      </c>
      <c r="E956" s="84" t="b">
        <v>0</v>
      </c>
      <c r="F956" s="84" t="b">
        <v>0</v>
      </c>
      <c r="G956" s="84" t="b">
        <v>0</v>
      </c>
    </row>
    <row r="957" spans="1:7" ht="15">
      <c r="A957" s="84" t="s">
        <v>4767</v>
      </c>
      <c r="B957" s="84">
        <v>2</v>
      </c>
      <c r="C957" s="123">
        <v>0</v>
      </c>
      <c r="D957" s="84" t="s">
        <v>3608</v>
      </c>
      <c r="E957" s="84" t="b">
        <v>1</v>
      </c>
      <c r="F957" s="84" t="b">
        <v>0</v>
      </c>
      <c r="G957" s="84" t="b">
        <v>0</v>
      </c>
    </row>
    <row r="958" spans="1:7" ht="15">
      <c r="A958" s="84" t="s">
        <v>4768</v>
      </c>
      <c r="B958" s="84">
        <v>2</v>
      </c>
      <c r="C958" s="123">
        <v>0</v>
      </c>
      <c r="D958" s="84" t="s">
        <v>3608</v>
      </c>
      <c r="E958" s="84" t="b">
        <v>0</v>
      </c>
      <c r="F958" s="84" t="b">
        <v>0</v>
      </c>
      <c r="G958" s="84" t="b">
        <v>0</v>
      </c>
    </row>
    <row r="959" spans="1:7" ht="15">
      <c r="A959" s="84" t="s">
        <v>736</v>
      </c>
      <c r="B959" s="84">
        <v>2</v>
      </c>
      <c r="C959" s="123">
        <v>0</v>
      </c>
      <c r="D959" s="84" t="s">
        <v>3608</v>
      </c>
      <c r="E959" s="84" t="b">
        <v>0</v>
      </c>
      <c r="F959" s="84" t="b">
        <v>0</v>
      </c>
      <c r="G959" s="84" t="b">
        <v>0</v>
      </c>
    </row>
    <row r="960" spans="1:7" ht="15">
      <c r="A960" s="84" t="s">
        <v>3751</v>
      </c>
      <c r="B960" s="84">
        <v>2</v>
      </c>
      <c r="C960" s="123">
        <v>0</v>
      </c>
      <c r="D960" s="84" t="s">
        <v>3608</v>
      </c>
      <c r="E960" s="84" t="b">
        <v>0</v>
      </c>
      <c r="F960" s="84" t="b">
        <v>0</v>
      </c>
      <c r="G960" s="84" t="b">
        <v>0</v>
      </c>
    </row>
    <row r="961" spans="1:7" ht="15">
      <c r="A961" s="84" t="s">
        <v>4769</v>
      </c>
      <c r="B961" s="84">
        <v>2</v>
      </c>
      <c r="C961" s="123">
        <v>0</v>
      </c>
      <c r="D961" s="84" t="s">
        <v>3608</v>
      </c>
      <c r="E961" s="84" t="b">
        <v>0</v>
      </c>
      <c r="F961" s="84" t="b">
        <v>0</v>
      </c>
      <c r="G961" s="84" t="b">
        <v>0</v>
      </c>
    </row>
    <row r="962" spans="1:7" ht="15">
      <c r="A962" s="84" t="s">
        <v>3724</v>
      </c>
      <c r="B962" s="84">
        <v>4</v>
      </c>
      <c r="C962" s="123">
        <v>0</v>
      </c>
      <c r="D962" s="84" t="s">
        <v>3609</v>
      </c>
      <c r="E962" s="84" t="b">
        <v>0</v>
      </c>
      <c r="F962" s="84" t="b">
        <v>1</v>
      </c>
      <c r="G962" s="84" t="b">
        <v>0</v>
      </c>
    </row>
    <row r="963" spans="1:7" ht="15">
      <c r="A963" s="84" t="s">
        <v>4457</v>
      </c>
      <c r="B963" s="84">
        <v>4</v>
      </c>
      <c r="C963" s="123">
        <v>0</v>
      </c>
      <c r="D963" s="84" t="s">
        <v>3609</v>
      </c>
      <c r="E963" s="84" t="b">
        <v>0</v>
      </c>
      <c r="F963" s="84" t="b">
        <v>0</v>
      </c>
      <c r="G963" s="84" t="b">
        <v>0</v>
      </c>
    </row>
    <row r="964" spans="1:7" ht="15">
      <c r="A964" s="84" t="s">
        <v>4509</v>
      </c>
      <c r="B964" s="84">
        <v>4</v>
      </c>
      <c r="C964" s="123">
        <v>0</v>
      </c>
      <c r="D964" s="84" t="s">
        <v>3609</v>
      </c>
      <c r="E964" s="84" t="b">
        <v>0</v>
      </c>
      <c r="F964" s="84" t="b">
        <v>0</v>
      </c>
      <c r="G964" s="84" t="b">
        <v>0</v>
      </c>
    </row>
    <row r="965" spans="1:7" ht="15">
      <c r="A965" s="84" t="s">
        <v>736</v>
      </c>
      <c r="B965" s="84">
        <v>4</v>
      </c>
      <c r="C965" s="123">
        <v>0</v>
      </c>
      <c r="D965" s="84" t="s">
        <v>3609</v>
      </c>
      <c r="E965" s="84" t="b">
        <v>0</v>
      </c>
      <c r="F965" s="84" t="b">
        <v>0</v>
      </c>
      <c r="G965" s="84" t="b">
        <v>0</v>
      </c>
    </row>
    <row r="966" spans="1:7" ht="15">
      <c r="A966" s="84" t="s">
        <v>4510</v>
      </c>
      <c r="B966" s="84">
        <v>4</v>
      </c>
      <c r="C966" s="123">
        <v>0</v>
      </c>
      <c r="D966" s="84" t="s">
        <v>3609</v>
      </c>
      <c r="E966" s="84" t="b">
        <v>0</v>
      </c>
      <c r="F966" s="84" t="b">
        <v>0</v>
      </c>
      <c r="G966" s="84" t="b">
        <v>0</v>
      </c>
    </row>
    <row r="967" spans="1:7" ht="15">
      <c r="A967" s="84" t="s">
        <v>4448</v>
      </c>
      <c r="B967" s="84">
        <v>3</v>
      </c>
      <c r="C967" s="123">
        <v>0.009141858776217067</v>
      </c>
      <c r="D967" s="84" t="s">
        <v>3609</v>
      </c>
      <c r="E967" s="84" t="b">
        <v>0</v>
      </c>
      <c r="F967" s="84" t="b">
        <v>0</v>
      </c>
      <c r="G967" s="84" t="b">
        <v>0</v>
      </c>
    </row>
    <row r="968" spans="1:7" ht="15">
      <c r="A968" s="84" t="s">
        <v>4551</v>
      </c>
      <c r="B968" s="84">
        <v>3</v>
      </c>
      <c r="C968" s="123">
        <v>0.009141858776217067</v>
      </c>
      <c r="D968" s="84" t="s">
        <v>3609</v>
      </c>
      <c r="E968" s="84" t="b">
        <v>0</v>
      </c>
      <c r="F968" s="84" t="b">
        <v>0</v>
      </c>
      <c r="G968" s="84" t="b">
        <v>0</v>
      </c>
    </row>
    <row r="969" spans="1:7" ht="15">
      <c r="A969" s="84" t="s">
        <v>4552</v>
      </c>
      <c r="B969" s="84">
        <v>3</v>
      </c>
      <c r="C969" s="123">
        <v>0.009141858776217067</v>
      </c>
      <c r="D969" s="84" t="s">
        <v>3609</v>
      </c>
      <c r="E969" s="84" t="b">
        <v>0</v>
      </c>
      <c r="F969" s="84" t="b">
        <v>0</v>
      </c>
      <c r="G969" s="84" t="b">
        <v>0</v>
      </c>
    </row>
    <row r="970" spans="1:7" ht="15">
      <c r="A970" s="84" t="s">
        <v>4553</v>
      </c>
      <c r="B970" s="84">
        <v>3</v>
      </c>
      <c r="C970" s="123">
        <v>0.009141858776217067</v>
      </c>
      <c r="D970" s="84" t="s">
        <v>3609</v>
      </c>
      <c r="E970" s="84" t="b">
        <v>0</v>
      </c>
      <c r="F970" s="84" t="b">
        <v>0</v>
      </c>
      <c r="G970" s="84" t="b">
        <v>0</v>
      </c>
    </row>
    <row r="971" spans="1:7" ht="15">
      <c r="A971" s="84" t="s">
        <v>368</v>
      </c>
      <c r="B971" s="84">
        <v>2</v>
      </c>
      <c r="C971" s="123">
        <v>0.014684390032389328</v>
      </c>
      <c r="D971" s="84" t="s">
        <v>3609</v>
      </c>
      <c r="E971" s="84" t="b">
        <v>0</v>
      </c>
      <c r="F971" s="84" t="b">
        <v>0</v>
      </c>
      <c r="G971" s="84" t="b">
        <v>0</v>
      </c>
    </row>
    <row r="972" spans="1:7" ht="15">
      <c r="A972" s="84" t="s">
        <v>337</v>
      </c>
      <c r="B972" s="84">
        <v>6</v>
      </c>
      <c r="C972" s="123">
        <v>0</v>
      </c>
      <c r="D972" s="84" t="s">
        <v>3611</v>
      </c>
      <c r="E972" s="84" t="b">
        <v>0</v>
      </c>
      <c r="F972" s="84" t="b">
        <v>0</v>
      </c>
      <c r="G972" s="84" t="b">
        <v>0</v>
      </c>
    </row>
    <row r="973" spans="1:7" ht="15">
      <c r="A973" s="84" t="s">
        <v>4452</v>
      </c>
      <c r="B973" s="84">
        <v>3</v>
      </c>
      <c r="C973" s="123">
        <v>0.0134789550297305</v>
      </c>
      <c r="D973" s="84" t="s">
        <v>3611</v>
      </c>
      <c r="E973" s="84" t="b">
        <v>0</v>
      </c>
      <c r="F973" s="84" t="b">
        <v>0</v>
      </c>
      <c r="G973" s="84" t="b">
        <v>0</v>
      </c>
    </row>
    <row r="974" spans="1:7" ht="15">
      <c r="A974" s="84" t="s">
        <v>4570</v>
      </c>
      <c r="B974" s="84">
        <v>3</v>
      </c>
      <c r="C974" s="123">
        <v>0.0134789550297305</v>
      </c>
      <c r="D974" s="84" t="s">
        <v>3611</v>
      </c>
      <c r="E974" s="84" t="b">
        <v>0</v>
      </c>
      <c r="F974" s="84" t="b">
        <v>0</v>
      </c>
      <c r="G974" s="84" t="b">
        <v>0</v>
      </c>
    </row>
    <row r="975" spans="1:7" ht="15">
      <c r="A975" s="84" t="s">
        <v>4520</v>
      </c>
      <c r="B975" s="84">
        <v>3</v>
      </c>
      <c r="C975" s="123">
        <v>0.00559427178843134</v>
      </c>
      <c r="D975" s="84" t="s">
        <v>3611</v>
      </c>
      <c r="E975" s="84" t="b">
        <v>0</v>
      </c>
      <c r="F975" s="84" t="b">
        <v>0</v>
      </c>
      <c r="G975" s="84" t="b">
        <v>0</v>
      </c>
    </row>
    <row r="976" spans="1:7" ht="15">
      <c r="A976" s="84" t="s">
        <v>4671</v>
      </c>
      <c r="B976" s="84">
        <v>2</v>
      </c>
      <c r="C976" s="123">
        <v>0.008985970019820334</v>
      </c>
      <c r="D976" s="84" t="s">
        <v>3611</v>
      </c>
      <c r="E976" s="84" t="b">
        <v>0</v>
      </c>
      <c r="F976" s="84" t="b">
        <v>0</v>
      </c>
      <c r="G976" s="84" t="b">
        <v>0</v>
      </c>
    </row>
    <row r="977" spans="1:7" ht="15">
      <c r="A977" s="84" t="s">
        <v>4672</v>
      </c>
      <c r="B977" s="84">
        <v>2</v>
      </c>
      <c r="C977" s="123">
        <v>0.008985970019820334</v>
      </c>
      <c r="D977" s="84" t="s">
        <v>3611</v>
      </c>
      <c r="E977" s="84" t="b">
        <v>0</v>
      </c>
      <c r="F977" s="84" t="b">
        <v>0</v>
      </c>
      <c r="G977" s="84" t="b">
        <v>0</v>
      </c>
    </row>
    <row r="978" spans="1:7" ht="15">
      <c r="A978" s="84" t="s">
        <v>4488</v>
      </c>
      <c r="B978" s="84">
        <v>2</v>
      </c>
      <c r="C978" s="123">
        <v>0.008985970019820334</v>
      </c>
      <c r="D978" s="84" t="s">
        <v>3611</v>
      </c>
      <c r="E978" s="84" t="b">
        <v>0</v>
      </c>
      <c r="F978" s="84" t="b">
        <v>0</v>
      </c>
      <c r="G978" s="84" t="b">
        <v>0</v>
      </c>
    </row>
    <row r="979" spans="1:7" ht="15">
      <c r="A979" s="84" t="s">
        <v>4673</v>
      </c>
      <c r="B979" s="84">
        <v>2</v>
      </c>
      <c r="C979" s="123">
        <v>0.008985970019820334</v>
      </c>
      <c r="D979" s="84" t="s">
        <v>3611</v>
      </c>
      <c r="E979" s="84" t="b">
        <v>0</v>
      </c>
      <c r="F979" s="84" t="b">
        <v>0</v>
      </c>
      <c r="G979" s="84" t="b">
        <v>0</v>
      </c>
    </row>
    <row r="980" spans="1:7" ht="15">
      <c r="A980" s="84" t="s">
        <v>3819</v>
      </c>
      <c r="B980" s="84">
        <v>2</v>
      </c>
      <c r="C980" s="123">
        <v>0.008985970019820334</v>
      </c>
      <c r="D980" s="84" t="s">
        <v>3611</v>
      </c>
      <c r="E980" s="84" t="b">
        <v>0</v>
      </c>
      <c r="F980" s="84" t="b">
        <v>0</v>
      </c>
      <c r="G980" s="84" t="b">
        <v>0</v>
      </c>
    </row>
    <row r="981" spans="1:7" ht="15">
      <c r="A981" s="84" t="s">
        <v>4674</v>
      </c>
      <c r="B981" s="84">
        <v>2</v>
      </c>
      <c r="C981" s="123">
        <v>0.008985970019820334</v>
      </c>
      <c r="D981" s="84" t="s">
        <v>3611</v>
      </c>
      <c r="E981" s="84" t="b">
        <v>0</v>
      </c>
      <c r="F981" s="84" t="b">
        <v>0</v>
      </c>
      <c r="G981" s="84" t="b">
        <v>0</v>
      </c>
    </row>
    <row r="982" spans="1:7" ht="15">
      <c r="A982" s="84" t="s">
        <v>4519</v>
      </c>
      <c r="B982" s="84">
        <v>2</v>
      </c>
      <c r="C982" s="123">
        <v>0.008985970019820334</v>
      </c>
      <c r="D982" s="84" t="s">
        <v>3611</v>
      </c>
      <c r="E982" s="84" t="b">
        <v>0</v>
      </c>
      <c r="F982" s="84" t="b">
        <v>0</v>
      </c>
      <c r="G982" s="84" t="b">
        <v>0</v>
      </c>
    </row>
    <row r="983" spans="1:7" ht="15">
      <c r="A983" s="84" t="s">
        <v>4675</v>
      </c>
      <c r="B983" s="84">
        <v>2</v>
      </c>
      <c r="C983" s="123">
        <v>0.008985970019820334</v>
      </c>
      <c r="D983" s="84" t="s">
        <v>3611</v>
      </c>
      <c r="E983" s="84" t="b">
        <v>0</v>
      </c>
      <c r="F983" s="84" t="b">
        <v>0</v>
      </c>
      <c r="G983" s="84" t="b">
        <v>0</v>
      </c>
    </row>
    <row r="984" spans="1:7" ht="15">
      <c r="A984" s="84" t="s">
        <v>4572</v>
      </c>
      <c r="B984" s="84">
        <v>2</v>
      </c>
      <c r="C984" s="123">
        <v>0.008985970019820334</v>
      </c>
      <c r="D984" s="84" t="s">
        <v>3611</v>
      </c>
      <c r="E984" s="84" t="b">
        <v>1</v>
      </c>
      <c r="F984" s="84" t="b">
        <v>0</v>
      </c>
      <c r="G984" s="84" t="b">
        <v>0</v>
      </c>
    </row>
    <row r="985" spans="1:7" ht="15">
      <c r="A985" s="84" t="s">
        <v>3835</v>
      </c>
      <c r="B985" s="84">
        <v>2</v>
      </c>
      <c r="C985" s="123">
        <v>0.008985970019820334</v>
      </c>
      <c r="D985" s="84" t="s">
        <v>3611</v>
      </c>
      <c r="E985" s="84" t="b">
        <v>0</v>
      </c>
      <c r="F985" s="84" t="b">
        <v>0</v>
      </c>
      <c r="G985" s="84" t="b">
        <v>0</v>
      </c>
    </row>
    <row r="986" spans="1:7" ht="15">
      <c r="A986" s="84" t="s">
        <v>4676</v>
      </c>
      <c r="B986" s="84">
        <v>2</v>
      </c>
      <c r="C986" s="123">
        <v>0.008985970019820334</v>
      </c>
      <c r="D986" s="84" t="s">
        <v>3611</v>
      </c>
      <c r="E986" s="84" t="b">
        <v>1</v>
      </c>
      <c r="F986" s="84" t="b">
        <v>0</v>
      </c>
      <c r="G986" s="84" t="b">
        <v>0</v>
      </c>
    </row>
    <row r="987" spans="1:7" ht="15">
      <c r="A987" s="84" t="s">
        <v>4573</v>
      </c>
      <c r="B987" s="84">
        <v>2</v>
      </c>
      <c r="C987" s="123">
        <v>0.008985970019820334</v>
      </c>
      <c r="D987" s="84" t="s">
        <v>3611</v>
      </c>
      <c r="E987" s="84" t="b">
        <v>0</v>
      </c>
      <c r="F987" s="84" t="b">
        <v>0</v>
      </c>
      <c r="G987" s="84" t="b">
        <v>0</v>
      </c>
    </row>
    <row r="988" spans="1:7" ht="15">
      <c r="A988" s="84" t="s">
        <v>4468</v>
      </c>
      <c r="B988" s="84">
        <v>2</v>
      </c>
      <c r="C988" s="123">
        <v>0.008985970019820334</v>
      </c>
      <c r="D988" s="84" t="s">
        <v>3611</v>
      </c>
      <c r="E988" s="84" t="b">
        <v>0</v>
      </c>
      <c r="F988" s="84" t="b">
        <v>0</v>
      </c>
      <c r="G988" s="84" t="b">
        <v>0</v>
      </c>
    </row>
    <row r="989" spans="1:7" ht="15">
      <c r="A989" s="84" t="s">
        <v>4677</v>
      </c>
      <c r="B989" s="84">
        <v>2</v>
      </c>
      <c r="C989" s="123">
        <v>0.008985970019820334</v>
      </c>
      <c r="D989" s="84" t="s">
        <v>3611</v>
      </c>
      <c r="E989" s="84" t="b">
        <v>0</v>
      </c>
      <c r="F989" s="84" t="b">
        <v>0</v>
      </c>
      <c r="G989" s="84" t="b">
        <v>0</v>
      </c>
    </row>
    <row r="990" spans="1:7" ht="15">
      <c r="A990" s="84" t="s">
        <v>804</v>
      </c>
      <c r="B990" s="84">
        <v>2</v>
      </c>
      <c r="C990" s="123">
        <v>0.008985970019820334</v>
      </c>
      <c r="D990" s="84" t="s">
        <v>3611</v>
      </c>
      <c r="E990" s="84" t="b">
        <v>0</v>
      </c>
      <c r="F990" s="84" t="b">
        <v>0</v>
      </c>
      <c r="G990" s="84" t="b">
        <v>0</v>
      </c>
    </row>
    <row r="991" spans="1:7" ht="15">
      <c r="A991" s="84" t="s">
        <v>736</v>
      </c>
      <c r="B991" s="84">
        <v>2</v>
      </c>
      <c r="C991" s="123">
        <v>0.008985970019820334</v>
      </c>
      <c r="D991" s="84" t="s">
        <v>3611</v>
      </c>
      <c r="E991" s="84" t="b">
        <v>0</v>
      </c>
      <c r="F991" s="84" t="b">
        <v>0</v>
      </c>
      <c r="G991" s="84" t="b">
        <v>0</v>
      </c>
    </row>
    <row r="992" spans="1:7" ht="15">
      <c r="A992" s="84" t="s">
        <v>4460</v>
      </c>
      <c r="B992" s="84">
        <v>2</v>
      </c>
      <c r="C992" s="123">
        <v>0.008985970019820334</v>
      </c>
      <c r="D992" s="84" t="s">
        <v>3611</v>
      </c>
      <c r="E992" s="84" t="b">
        <v>0</v>
      </c>
      <c r="F992" s="84" t="b">
        <v>0</v>
      </c>
      <c r="G992" s="84" t="b">
        <v>0</v>
      </c>
    </row>
    <row r="993" spans="1:7" ht="15">
      <c r="A993" s="84" t="s">
        <v>4678</v>
      </c>
      <c r="B993" s="84">
        <v>2</v>
      </c>
      <c r="C993" s="123">
        <v>0</v>
      </c>
      <c r="D993" s="84" t="s">
        <v>3612</v>
      </c>
      <c r="E993" s="84" t="b">
        <v>0</v>
      </c>
      <c r="F993" s="84" t="b">
        <v>0</v>
      </c>
      <c r="G993" s="84" t="b">
        <v>0</v>
      </c>
    </row>
    <row r="994" spans="1:7" ht="15">
      <c r="A994" s="84" t="s">
        <v>4449</v>
      </c>
      <c r="B994" s="84">
        <v>2</v>
      </c>
      <c r="C994" s="123">
        <v>0</v>
      </c>
      <c r="D994" s="84" t="s">
        <v>3612</v>
      </c>
      <c r="E994" s="84" t="b">
        <v>0</v>
      </c>
      <c r="F994" s="84" t="b">
        <v>0</v>
      </c>
      <c r="G994" s="84" t="b">
        <v>0</v>
      </c>
    </row>
    <row r="995" spans="1:7" ht="15">
      <c r="A995" s="84" t="s">
        <v>4521</v>
      </c>
      <c r="B995" s="84">
        <v>2</v>
      </c>
      <c r="C995" s="123">
        <v>0</v>
      </c>
      <c r="D995" s="84" t="s">
        <v>3612</v>
      </c>
      <c r="E995" s="84" t="b">
        <v>0</v>
      </c>
      <c r="F995" s="84" t="b">
        <v>0</v>
      </c>
      <c r="G995" s="84" t="b">
        <v>0</v>
      </c>
    </row>
    <row r="996" spans="1:7" ht="15">
      <c r="A996" s="84" t="s">
        <v>736</v>
      </c>
      <c r="B996" s="84">
        <v>2</v>
      </c>
      <c r="C996" s="123">
        <v>0</v>
      </c>
      <c r="D996" s="84" t="s">
        <v>3612</v>
      </c>
      <c r="E996" s="84" t="b">
        <v>0</v>
      </c>
      <c r="F996" s="84" t="b">
        <v>0</v>
      </c>
      <c r="G996" s="84" t="b">
        <v>0</v>
      </c>
    </row>
    <row r="997" spans="1:7" ht="15">
      <c r="A997" s="84" t="s">
        <v>4469</v>
      </c>
      <c r="B997" s="84">
        <v>2</v>
      </c>
      <c r="C997" s="123">
        <v>0</v>
      </c>
      <c r="D997" s="84" t="s">
        <v>3612</v>
      </c>
      <c r="E997" s="84" t="b">
        <v>1</v>
      </c>
      <c r="F997" s="84" t="b">
        <v>0</v>
      </c>
      <c r="G997" s="84" t="b">
        <v>0</v>
      </c>
    </row>
    <row r="998" spans="1:7" ht="15">
      <c r="A998" s="84" t="s">
        <v>479</v>
      </c>
      <c r="B998" s="84">
        <v>2</v>
      </c>
      <c r="C998" s="123">
        <v>0</v>
      </c>
      <c r="D998" s="84" t="s">
        <v>3612</v>
      </c>
      <c r="E998" s="84" t="b">
        <v>0</v>
      </c>
      <c r="F998" s="84" t="b">
        <v>0</v>
      </c>
      <c r="G998" s="84" t="b">
        <v>0</v>
      </c>
    </row>
    <row r="999" spans="1:7" ht="15">
      <c r="A999" s="84" t="s">
        <v>4450</v>
      </c>
      <c r="B999" s="84">
        <v>2</v>
      </c>
      <c r="C999" s="123">
        <v>0</v>
      </c>
      <c r="D999" s="84" t="s">
        <v>3612</v>
      </c>
      <c r="E999" s="84" t="b">
        <v>0</v>
      </c>
      <c r="F999" s="84" t="b">
        <v>0</v>
      </c>
      <c r="G999" s="84" t="b">
        <v>0</v>
      </c>
    </row>
    <row r="1000" spans="1:7" ht="15">
      <c r="A1000" s="84" t="s">
        <v>4438</v>
      </c>
      <c r="B1000" s="84">
        <v>2</v>
      </c>
      <c r="C1000" s="123">
        <v>0</v>
      </c>
      <c r="D1000" s="84" t="s">
        <v>3612</v>
      </c>
      <c r="E1000" s="84" t="b">
        <v>0</v>
      </c>
      <c r="F1000" s="84" t="b">
        <v>0</v>
      </c>
      <c r="G1000" s="84" t="b">
        <v>0</v>
      </c>
    </row>
    <row r="1001" spans="1:7" ht="15">
      <c r="A1001" s="84" t="s">
        <v>4574</v>
      </c>
      <c r="B1001" s="84">
        <v>2</v>
      </c>
      <c r="C1001" s="123">
        <v>0</v>
      </c>
      <c r="D1001" s="84" t="s">
        <v>3612</v>
      </c>
      <c r="E1001" s="84" t="b">
        <v>0</v>
      </c>
      <c r="F1001" s="84" t="b">
        <v>1</v>
      </c>
      <c r="G1001" s="84" t="b">
        <v>0</v>
      </c>
    </row>
    <row r="1002" spans="1:7" ht="15">
      <c r="A1002" s="84" t="s">
        <v>4679</v>
      </c>
      <c r="B1002" s="84">
        <v>2</v>
      </c>
      <c r="C1002" s="123">
        <v>0</v>
      </c>
      <c r="D1002" s="84" t="s">
        <v>3612</v>
      </c>
      <c r="E1002" s="84" t="b">
        <v>0</v>
      </c>
      <c r="F1002" s="84" t="b">
        <v>0</v>
      </c>
      <c r="G1002" s="84" t="b">
        <v>0</v>
      </c>
    </row>
    <row r="1003" spans="1:7" ht="15">
      <c r="A1003" s="84" t="s">
        <v>787</v>
      </c>
      <c r="B1003" s="84">
        <v>10</v>
      </c>
      <c r="C1003" s="123">
        <v>0</v>
      </c>
      <c r="D1003" s="84" t="s">
        <v>3613</v>
      </c>
      <c r="E1003" s="84" t="b">
        <v>0</v>
      </c>
      <c r="F1003" s="84" t="b">
        <v>0</v>
      </c>
      <c r="G1003" s="84" t="b">
        <v>0</v>
      </c>
    </row>
    <row r="1004" spans="1:7" ht="15">
      <c r="A1004" s="84" t="s">
        <v>4453</v>
      </c>
      <c r="B1004" s="84">
        <v>10</v>
      </c>
      <c r="C1004" s="123">
        <v>0</v>
      </c>
      <c r="D1004" s="84" t="s">
        <v>3613</v>
      </c>
      <c r="E1004" s="84" t="b">
        <v>0</v>
      </c>
      <c r="F1004" s="84" t="b">
        <v>0</v>
      </c>
      <c r="G1004" s="84" t="b">
        <v>0</v>
      </c>
    </row>
    <row r="1005" spans="1:7" ht="15">
      <c r="A1005" s="84" t="s">
        <v>3722</v>
      </c>
      <c r="B1005" s="84">
        <v>7</v>
      </c>
      <c r="C1005" s="123">
        <v>0.009347532068105192</v>
      </c>
      <c r="D1005" s="84" t="s">
        <v>3613</v>
      </c>
      <c r="E1005" s="84" t="b">
        <v>0</v>
      </c>
      <c r="F1005" s="84" t="b">
        <v>0</v>
      </c>
      <c r="G1005" s="84" t="b">
        <v>0</v>
      </c>
    </row>
    <row r="1006" spans="1:7" ht="15">
      <c r="A1006" s="84" t="s">
        <v>736</v>
      </c>
      <c r="B1006" s="84">
        <v>7</v>
      </c>
      <c r="C1006" s="123">
        <v>0.009347532068105192</v>
      </c>
      <c r="D1006" s="84" t="s">
        <v>3613</v>
      </c>
      <c r="E1006" s="84" t="b">
        <v>0</v>
      </c>
      <c r="F1006" s="84" t="b">
        <v>0</v>
      </c>
      <c r="G1006" s="84" t="b">
        <v>0</v>
      </c>
    </row>
    <row r="1007" spans="1:7" ht="15">
      <c r="A1007" s="84" t="s">
        <v>321</v>
      </c>
      <c r="B1007" s="84">
        <v>5</v>
      </c>
      <c r="C1007" s="123">
        <v>0.012975430847585397</v>
      </c>
      <c r="D1007" s="84" t="s">
        <v>3613</v>
      </c>
      <c r="E1007" s="84" t="b">
        <v>0</v>
      </c>
      <c r="F1007" s="84" t="b">
        <v>0</v>
      </c>
      <c r="G1007" s="84" t="b">
        <v>0</v>
      </c>
    </row>
    <row r="1008" spans="1:7" ht="15">
      <c r="A1008" s="84" t="s">
        <v>4527</v>
      </c>
      <c r="B1008" s="84">
        <v>4</v>
      </c>
      <c r="C1008" s="123">
        <v>0.01372206926455302</v>
      </c>
      <c r="D1008" s="84" t="s">
        <v>3613</v>
      </c>
      <c r="E1008" s="84" t="b">
        <v>0</v>
      </c>
      <c r="F1008" s="84" t="b">
        <v>0</v>
      </c>
      <c r="G1008" s="84" t="b">
        <v>0</v>
      </c>
    </row>
    <row r="1009" spans="1:7" ht="15">
      <c r="A1009" s="84" t="s">
        <v>4528</v>
      </c>
      <c r="B1009" s="84">
        <v>4</v>
      </c>
      <c r="C1009" s="123">
        <v>0.01372206926455302</v>
      </c>
      <c r="D1009" s="84" t="s">
        <v>3613</v>
      </c>
      <c r="E1009" s="84" t="b">
        <v>0</v>
      </c>
      <c r="F1009" s="84" t="b">
        <v>0</v>
      </c>
      <c r="G1009" s="84" t="b">
        <v>0</v>
      </c>
    </row>
    <row r="1010" spans="1:7" ht="15">
      <c r="A1010" s="84" t="s">
        <v>4466</v>
      </c>
      <c r="B1010" s="84">
        <v>4</v>
      </c>
      <c r="C1010" s="123">
        <v>0.01372206926455302</v>
      </c>
      <c r="D1010" s="84" t="s">
        <v>3613</v>
      </c>
      <c r="E1010" s="84" t="b">
        <v>0</v>
      </c>
      <c r="F1010" s="84" t="b">
        <v>0</v>
      </c>
      <c r="G1010" s="84" t="b">
        <v>0</v>
      </c>
    </row>
    <row r="1011" spans="1:7" ht="15">
      <c r="A1011" s="84" t="s">
        <v>4529</v>
      </c>
      <c r="B1011" s="84">
        <v>4</v>
      </c>
      <c r="C1011" s="123">
        <v>0.01372206926455302</v>
      </c>
      <c r="D1011" s="84" t="s">
        <v>3613</v>
      </c>
      <c r="E1011" s="84" t="b">
        <v>0</v>
      </c>
      <c r="F1011" s="84" t="b">
        <v>0</v>
      </c>
      <c r="G1011" s="84" t="b">
        <v>0</v>
      </c>
    </row>
    <row r="1012" spans="1:7" ht="15">
      <c r="A1012" s="84" t="s">
        <v>4530</v>
      </c>
      <c r="B1012" s="84">
        <v>4</v>
      </c>
      <c r="C1012" s="123">
        <v>0.01372206926455302</v>
      </c>
      <c r="D1012" s="84" t="s">
        <v>3613</v>
      </c>
      <c r="E1012" s="84" t="b">
        <v>0</v>
      </c>
      <c r="F1012" s="84" t="b">
        <v>0</v>
      </c>
      <c r="G1012" s="84" t="b">
        <v>0</v>
      </c>
    </row>
    <row r="1013" spans="1:7" ht="15">
      <c r="A1013" s="84" t="s">
        <v>4531</v>
      </c>
      <c r="B1013" s="84">
        <v>4</v>
      </c>
      <c r="C1013" s="123">
        <v>0.01372206926455302</v>
      </c>
      <c r="D1013" s="84" t="s">
        <v>3613</v>
      </c>
      <c r="E1013" s="84" t="b">
        <v>0</v>
      </c>
      <c r="F1013" s="84" t="b">
        <v>0</v>
      </c>
      <c r="G1013" s="84" t="b">
        <v>0</v>
      </c>
    </row>
    <row r="1014" spans="1:7" ht="15">
      <c r="A1014" s="84" t="s">
        <v>3723</v>
      </c>
      <c r="B1014" s="84">
        <v>4</v>
      </c>
      <c r="C1014" s="123">
        <v>0.01372206926455302</v>
      </c>
      <c r="D1014" s="84" t="s">
        <v>3613</v>
      </c>
      <c r="E1014" s="84" t="b">
        <v>0</v>
      </c>
      <c r="F1014" s="84" t="b">
        <v>0</v>
      </c>
      <c r="G1014" s="84" t="b">
        <v>0</v>
      </c>
    </row>
    <row r="1015" spans="1:7" ht="15">
      <c r="A1015" s="84" t="s">
        <v>4471</v>
      </c>
      <c r="B1015" s="84">
        <v>4</v>
      </c>
      <c r="C1015" s="123">
        <v>0.01372206926455302</v>
      </c>
      <c r="D1015" s="84" t="s">
        <v>3613</v>
      </c>
      <c r="E1015" s="84" t="b">
        <v>0</v>
      </c>
      <c r="F1015" s="84" t="b">
        <v>0</v>
      </c>
      <c r="G1015" s="84" t="b">
        <v>0</v>
      </c>
    </row>
    <row r="1016" spans="1:7" ht="15">
      <c r="A1016" s="84" t="s">
        <v>4478</v>
      </c>
      <c r="B1016" s="84">
        <v>4</v>
      </c>
      <c r="C1016" s="123">
        <v>0.01372206926455302</v>
      </c>
      <c r="D1016" s="84" t="s">
        <v>3613</v>
      </c>
      <c r="E1016" s="84" t="b">
        <v>0</v>
      </c>
      <c r="F1016" s="84" t="b">
        <v>0</v>
      </c>
      <c r="G1016" s="84" t="b">
        <v>0</v>
      </c>
    </row>
    <row r="1017" spans="1:7" ht="15">
      <c r="A1017" s="84" t="s">
        <v>4523</v>
      </c>
      <c r="B1017" s="84">
        <v>4</v>
      </c>
      <c r="C1017" s="123">
        <v>0.01372206926455302</v>
      </c>
      <c r="D1017" s="84" t="s">
        <v>3613</v>
      </c>
      <c r="E1017" s="84" t="b">
        <v>0</v>
      </c>
      <c r="F1017" s="84" t="b">
        <v>0</v>
      </c>
      <c r="G1017" s="84" t="b">
        <v>0</v>
      </c>
    </row>
    <row r="1018" spans="1:7" ht="15">
      <c r="A1018" s="84" t="s">
        <v>4524</v>
      </c>
      <c r="B1018" s="84">
        <v>4</v>
      </c>
      <c r="C1018" s="123">
        <v>0.01372206926455302</v>
      </c>
      <c r="D1018" s="84" t="s">
        <v>3613</v>
      </c>
      <c r="E1018" s="84" t="b">
        <v>0</v>
      </c>
      <c r="F1018" s="84" t="b">
        <v>0</v>
      </c>
      <c r="G1018" s="84" t="b">
        <v>0</v>
      </c>
    </row>
    <row r="1019" spans="1:7" ht="15">
      <c r="A1019" s="84" t="s">
        <v>4472</v>
      </c>
      <c r="B1019" s="84">
        <v>4</v>
      </c>
      <c r="C1019" s="123">
        <v>0.01372206926455302</v>
      </c>
      <c r="D1019" s="84" t="s">
        <v>3613</v>
      </c>
      <c r="E1019" s="84" t="b">
        <v>0</v>
      </c>
      <c r="F1019" s="84" t="b">
        <v>0</v>
      </c>
      <c r="G1019" s="84" t="b">
        <v>0</v>
      </c>
    </row>
    <row r="1020" spans="1:7" ht="15">
      <c r="A1020" s="84" t="s">
        <v>4525</v>
      </c>
      <c r="B1020" s="84">
        <v>4</v>
      </c>
      <c r="C1020" s="123">
        <v>0.01372206926455302</v>
      </c>
      <c r="D1020" s="84" t="s">
        <v>3613</v>
      </c>
      <c r="E1020" s="84" t="b">
        <v>0</v>
      </c>
      <c r="F1020" s="84" t="b">
        <v>0</v>
      </c>
      <c r="G1020" s="84" t="b">
        <v>0</v>
      </c>
    </row>
    <row r="1021" spans="1:7" ht="15">
      <c r="A1021" s="84" t="s">
        <v>4526</v>
      </c>
      <c r="B1021" s="84">
        <v>4</v>
      </c>
      <c r="C1021" s="123">
        <v>0.01372206926455302</v>
      </c>
      <c r="D1021" s="84" t="s">
        <v>3613</v>
      </c>
      <c r="E1021" s="84" t="b">
        <v>0</v>
      </c>
      <c r="F1021" s="84" t="b">
        <v>0</v>
      </c>
      <c r="G1021" s="84" t="b">
        <v>0</v>
      </c>
    </row>
    <row r="1022" spans="1:7" ht="15">
      <c r="A1022" s="84" t="s">
        <v>4512</v>
      </c>
      <c r="B1022" s="84">
        <v>3</v>
      </c>
      <c r="C1022" s="123">
        <v>0.013522726171043215</v>
      </c>
      <c r="D1022" s="84" t="s">
        <v>3613</v>
      </c>
      <c r="E1022" s="84" t="b">
        <v>0</v>
      </c>
      <c r="F1022" s="84" t="b">
        <v>0</v>
      </c>
      <c r="G1022" s="84" t="b">
        <v>0</v>
      </c>
    </row>
    <row r="1023" spans="1:7" ht="15">
      <c r="A1023" s="84" t="s">
        <v>4707</v>
      </c>
      <c r="B1023" s="84">
        <v>2</v>
      </c>
      <c r="C1023" s="123">
        <v>0.012051206971310669</v>
      </c>
      <c r="D1023" s="84" t="s">
        <v>3613</v>
      </c>
      <c r="E1023" s="84" t="b">
        <v>0</v>
      </c>
      <c r="F1023" s="84" t="b">
        <v>0</v>
      </c>
      <c r="G1023" s="84" t="b">
        <v>0</v>
      </c>
    </row>
    <row r="1024" spans="1:7" ht="15">
      <c r="A1024" s="84" t="s">
        <v>429</v>
      </c>
      <c r="B1024" s="84">
        <v>2</v>
      </c>
      <c r="C1024" s="123">
        <v>0.012051206971310669</v>
      </c>
      <c r="D1024" s="84" t="s">
        <v>3613</v>
      </c>
      <c r="E1024" s="84" t="b">
        <v>0</v>
      </c>
      <c r="F1024" s="84" t="b">
        <v>0</v>
      </c>
      <c r="G1024" s="84" t="b">
        <v>0</v>
      </c>
    </row>
    <row r="1025" spans="1:7" ht="15">
      <c r="A1025" s="84" t="s">
        <v>4590</v>
      </c>
      <c r="B1025" s="84">
        <v>2</v>
      </c>
      <c r="C1025" s="123">
        <v>0.012051206971310669</v>
      </c>
      <c r="D1025" s="84" t="s">
        <v>3613</v>
      </c>
      <c r="E1025" s="84" t="b">
        <v>0</v>
      </c>
      <c r="F1025" s="84" t="b">
        <v>0</v>
      </c>
      <c r="G1025" s="84" t="b">
        <v>0</v>
      </c>
    </row>
    <row r="1026" spans="1:7" ht="15">
      <c r="A1026" s="84" t="s">
        <v>4708</v>
      </c>
      <c r="B1026" s="84">
        <v>2</v>
      </c>
      <c r="C1026" s="123">
        <v>0.012051206971310669</v>
      </c>
      <c r="D1026" s="84" t="s">
        <v>3613</v>
      </c>
      <c r="E1026" s="84" t="b">
        <v>0</v>
      </c>
      <c r="F1026" s="84" t="b">
        <v>0</v>
      </c>
      <c r="G1026" s="84" t="b">
        <v>0</v>
      </c>
    </row>
    <row r="1027" spans="1:7" ht="15">
      <c r="A1027" s="84" t="s">
        <v>4583</v>
      </c>
      <c r="B1027" s="84">
        <v>2</v>
      </c>
      <c r="C1027" s="123">
        <v>0.012051206971310669</v>
      </c>
      <c r="D1027" s="84" t="s">
        <v>3613</v>
      </c>
      <c r="E1027" s="84" t="b">
        <v>0</v>
      </c>
      <c r="F1027" s="84" t="b">
        <v>0</v>
      </c>
      <c r="G1027" s="84" t="b">
        <v>0</v>
      </c>
    </row>
    <row r="1028" spans="1:7" ht="15">
      <c r="A1028" s="84" t="s">
        <v>4709</v>
      </c>
      <c r="B1028" s="84">
        <v>2</v>
      </c>
      <c r="C1028" s="123">
        <v>0.012051206971310669</v>
      </c>
      <c r="D1028" s="84" t="s">
        <v>3613</v>
      </c>
      <c r="E1028" s="84" t="b">
        <v>0</v>
      </c>
      <c r="F1028" s="84" t="b">
        <v>0</v>
      </c>
      <c r="G1028" s="84" t="b">
        <v>0</v>
      </c>
    </row>
    <row r="1029" spans="1:7" ht="15">
      <c r="A1029" s="84" t="s">
        <v>4710</v>
      </c>
      <c r="B1029" s="84">
        <v>2</v>
      </c>
      <c r="C1029" s="123">
        <v>0.012051206971310669</v>
      </c>
      <c r="D1029" s="84" t="s">
        <v>3613</v>
      </c>
      <c r="E1029" s="84" t="b">
        <v>0</v>
      </c>
      <c r="F1029" s="84" t="b">
        <v>0</v>
      </c>
      <c r="G1029" s="84" t="b">
        <v>0</v>
      </c>
    </row>
    <row r="1030" spans="1:7" ht="15">
      <c r="A1030" s="84" t="s">
        <v>4711</v>
      </c>
      <c r="B1030" s="84">
        <v>2</v>
      </c>
      <c r="C1030" s="123">
        <v>0.012051206971310669</v>
      </c>
      <c r="D1030" s="84" t="s">
        <v>3613</v>
      </c>
      <c r="E1030" s="84" t="b">
        <v>0</v>
      </c>
      <c r="F1030" s="84" t="b">
        <v>0</v>
      </c>
      <c r="G1030" s="84" t="b">
        <v>0</v>
      </c>
    </row>
    <row r="1031" spans="1:7" ht="15">
      <c r="A1031" s="84" t="s">
        <v>4712</v>
      </c>
      <c r="B1031" s="84">
        <v>2</v>
      </c>
      <c r="C1031" s="123">
        <v>0.012051206971310669</v>
      </c>
      <c r="D1031" s="84" t="s">
        <v>3613</v>
      </c>
      <c r="E1031" s="84" t="b">
        <v>0</v>
      </c>
      <c r="F1031" s="84" t="b">
        <v>0</v>
      </c>
      <c r="G1031" s="84" t="b">
        <v>0</v>
      </c>
    </row>
    <row r="1032" spans="1:7" ht="15">
      <c r="A1032" s="84" t="s">
        <v>3725</v>
      </c>
      <c r="B1032" s="84">
        <v>4</v>
      </c>
      <c r="C1032" s="123">
        <v>0</v>
      </c>
      <c r="D1032" s="84" t="s">
        <v>3615</v>
      </c>
      <c r="E1032" s="84" t="b">
        <v>0</v>
      </c>
      <c r="F1032" s="84" t="b">
        <v>0</v>
      </c>
      <c r="G1032" s="84" t="b">
        <v>0</v>
      </c>
    </row>
    <row r="1033" spans="1:7" ht="15">
      <c r="A1033" s="84" t="s">
        <v>4597</v>
      </c>
      <c r="B1033" s="84">
        <v>3</v>
      </c>
      <c r="C1033" s="123">
        <v>0</v>
      </c>
      <c r="D1033" s="84" t="s">
        <v>3615</v>
      </c>
      <c r="E1033" s="84" t="b">
        <v>0</v>
      </c>
      <c r="F1033" s="84" t="b">
        <v>0</v>
      </c>
      <c r="G1033" s="84" t="b">
        <v>0</v>
      </c>
    </row>
    <row r="1034" spans="1:7" ht="15">
      <c r="A1034" s="84" t="s">
        <v>4438</v>
      </c>
      <c r="B1034" s="84">
        <v>3</v>
      </c>
      <c r="C1034" s="123">
        <v>0</v>
      </c>
      <c r="D1034" s="84" t="s">
        <v>3615</v>
      </c>
      <c r="E1034" s="84" t="b">
        <v>0</v>
      </c>
      <c r="F1034" s="84" t="b">
        <v>0</v>
      </c>
      <c r="G1034" s="84" t="b">
        <v>0</v>
      </c>
    </row>
    <row r="1035" spans="1:7" ht="15">
      <c r="A1035" s="84" t="s">
        <v>4598</v>
      </c>
      <c r="B1035" s="84">
        <v>3</v>
      </c>
      <c r="C1035" s="123">
        <v>0</v>
      </c>
      <c r="D1035" s="84" t="s">
        <v>3615</v>
      </c>
      <c r="E1035" s="84" t="b">
        <v>0</v>
      </c>
      <c r="F1035" s="84" t="b">
        <v>0</v>
      </c>
      <c r="G1035" s="84" t="b">
        <v>0</v>
      </c>
    </row>
    <row r="1036" spans="1:7" ht="15">
      <c r="A1036" s="84" t="s">
        <v>4599</v>
      </c>
      <c r="B1036" s="84">
        <v>3</v>
      </c>
      <c r="C1036" s="123">
        <v>0</v>
      </c>
      <c r="D1036" s="84" t="s">
        <v>3615</v>
      </c>
      <c r="E1036" s="84" t="b">
        <v>0</v>
      </c>
      <c r="F1036" s="84" t="b">
        <v>0</v>
      </c>
      <c r="G1036" s="84" t="b">
        <v>0</v>
      </c>
    </row>
    <row r="1037" spans="1:7" ht="15">
      <c r="A1037" s="84" t="s">
        <v>736</v>
      </c>
      <c r="B1037" s="84">
        <v>3</v>
      </c>
      <c r="C1037" s="123">
        <v>0</v>
      </c>
      <c r="D1037" s="84" t="s">
        <v>3615</v>
      </c>
      <c r="E1037" s="84" t="b">
        <v>0</v>
      </c>
      <c r="F1037" s="84" t="b">
        <v>0</v>
      </c>
      <c r="G1037" s="84" t="b">
        <v>0</v>
      </c>
    </row>
    <row r="1038" spans="1:7" ht="15">
      <c r="A1038" s="84" t="s">
        <v>4600</v>
      </c>
      <c r="B1038" s="84">
        <v>3</v>
      </c>
      <c r="C1038" s="123">
        <v>0</v>
      </c>
      <c r="D1038" s="84" t="s">
        <v>3615</v>
      </c>
      <c r="E1038" s="84" t="b">
        <v>0</v>
      </c>
      <c r="F1038" s="84" t="b">
        <v>0</v>
      </c>
      <c r="G1038" s="84" t="b">
        <v>0</v>
      </c>
    </row>
    <row r="1039" spans="1:7" ht="15">
      <c r="A1039" s="84" t="s">
        <v>4601</v>
      </c>
      <c r="B1039" s="84">
        <v>3</v>
      </c>
      <c r="C1039" s="123">
        <v>0</v>
      </c>
      <c r="D1039" s="84" t="s">
        <v>3615</v>
      </c>
      <c r="E1039" s="84" t="b">
        <v>0</v>
      </c>
      <c r="F1039" s="84" t="b">
        <v>0</v>
      </c>
      <c r="G1039" s="84" t="b">
        <v>0</v>
      </c>
    </row>
    <row r="1040" spans="1:7" ht="15">
      <c r="A1040" s="84" t="s">
        <v>4602</v>
      </c>
      <c r="B1040" s="84">
        <v>3</v>
      </c>
      <c r="C1040" s="123">
        <v>0</v>
      </c>
      <c r="D1040" s="84" t="s">
        <v>3615</v>
      </c>
      <c r="E1040" s="84" t="b">
        <v>0</v>
      </c>
      <c r="F1040" s="84" t="b">
        <v>0</v>
      </c>
      <c r="G1040" s="84" t="b">
        <v>0</v>
      </c>
    </row>
    <row r="1041" spans="1:7" ht="15">
      <c r="A1041" s="84" t="s">
        <v>4603</v>
      </c>
      <c r="B1041" s="84">
        <v>3</v>
      </c>
      <c r="C1041" s="123">
        <v>0</v>
      </c>
      <c r="D1041" s="84" t="s">
        <v>3615</v>
      </c>
      <c r="E1041" s="84" t="b">
        <v>0</v>
      </c>
      <c r="F1041" s="84" t="b">
        <v>0</v>
      </c>
      <c r="G1041" s="84" t="b">
        <v>0</v>
      </c>
    </row>
    <row r="1042" spans="1:7" ht="15">
      <c r="A1042" s="84" t="s">
        <v>4489</v>
      </c>
      <c r="B1042" s="84">
        <v>3</v>
      </c>
      <c r="C1042" s="123">
        <v>0</v>
      </c>
      <c r="D1042" s="84" t="s">
        <v>3615</v>
      </c>
      <c r="E1042" s="84" t="b">
        <v>0</v>
      </c>
      <c r="F1042" s="84" t="b">
        <v>0</v>
      </c>
      <c r="G1042" s="84" t="b">
        <v>0</v>
      </c>
    </row>
    <row r="1043" spans="1:7" ht="15">
      <c r="A1043" s="84" t="s">
        <v>4604</v>
      </c>
      <c r="B1043" s="84">
        <v>3</v>
      </c>
      <c r="C1043" s="123">
        <v>0</v>
      </c>
      <c r="D1043" s="84" t="s">
        <v>3615</v>
      </c>
      <c r="E1043" s="84" t="b">
        <v>0</v>
      </c>
      <c r="F1043" s="84" t="b">
        <v>1</v>
      </c>
      <c r="G1043" s="84" t="b">
        <v>0</v>
      </c>
    </row>
    <row r="1044" spans="1:7" ht="15">
      <c r="A1044" s="84" t="s">
        <v>4605</v>
      </c>
      <c r="B1044" s="84">
        <v>3</v>
      </c>
      <c r="C1044" s="123">
        <v>0</v>
      </c>
      <c r="D1044" s="84" t="s">
        <v>3615</v>
      </c>
      <c r="E1044" s="84" t="b">
        <v>0</v>
      </c>
      <c r="F1044" s="84" t="b">
        <v>0</v>
      </c>
      <c r="G1044" s="84" t="b">
        <v>0</v>
      </c>
    </row>
    <row r="1045" spans="1:7" ht="15">
      <c r="A1045" s="84" t="s">
        <v>4542</v>
      </c>
      <c r="B1045" s="84">
        <v>3</v>
      </c>
      <c r="C1045" s="123">
        <v>0</v>
      </c>
      <c r="D1045" s="84" t="s">
        <v>3615</v>
      </c>
      <c r="E1045" s="84" t="b">
        <v>0</v>
      </c>
      <c r="F1045" s="84" t="b">
        <v>0</v>
      </c>
      <c r="G1045" s="84" t="b">
        <v>0</v>
      </c>
    </row>
    <row r="1046" spans="1:7" ht="15">
      <c r="A1046" s="84" t="s">
        <v>300</v>
      </c>
      <c r="B1046" s="84">
        <v>2</v>
      </c>
      <c r="C1046" s="123">
        <v>0.005869708635189375</v>
      </c>
      <c r="D1046" s="84" t="s">
        <v>3615</v>
      </c>
      <c r="E1046" s="84" t="b">
        <v>0</v>
      </c>
      <c r="F1046" s="84" t="b">
        <v>0</v>
      </c>
      <c r="G1046" s="84" t="b">
        <v>0</v>
      </c>
    </row>
    <row r="1047" spans="1:7" ht="15">
      <c r="A1047" s="84" t="s">
        <v>4517</v>
      </c>
      <c r="B1047" s="84">
        <v>2</v>
      </c>
      <c r="C1047" s="123">
        <v>0.005869708635189375</v>
      </c>
      <c r="D1047" s="84" t="s">
        <v>3615</v>
      </c>
      <c r="E1047" s="84" t="b">
        <v>0</v>
      </c>
      <c r="F1047" s="84" t="b">
        <v>0</v>
      </c>
      <c r="G1047" s="84" t="b">
        <v>0</v>
      </c>
    </row>
    <row r="1048" spans="1:7" ht="15">
      <c r="A1048" s="84" t="s">
        <v>402</v>
      </c>
      <c r="B1048" s="84">
        <v>2</v>
      </c>
      <c r="C1048" s="123">
        <v>0</v>
      </c>
      <c r="D1048" s="84" t="s">
        <v>3616</v>
      </c>
      <c r="E1048" s="84" t="b">
        <v>0</v>
      </c>
      <c r="F1048" s="84" t="b">
        <v>0</v>
      </c>
      <c r="G1048" s="84" t="b">
        <v>0</v>
      </c>
    </row>
    <row r="1049" spans="1:7" ht="15">
      <c r="A1049" s="84" t="s">
        <v>736</v>
      </c>
      <c r="B1049" s="84">
        <v>2</v>
      </c>
      <c r="C1049" s="123">
        <v>0</v>
      </c>
      <c r="D1049" s="84" t="s">
        <v>3616</v>
      </c>
      <c r="E1049" s="84" t="b">
        <v>0</v>
      </c>
      <c r="F1049" s="84" t="b">
        <v>0</v>
      </c>
      <c r="G1049" s="84" t="b">
        <v>0</v>
      </c>
    </row>
    <row r="1050" spans="1:7" ht="15">
      <c r="A1050" s="84" t="s">
        <v>736</v>
      </c>
      <c r="B1050" s="84">
        <v>3</v>
      </c>
      <c r="C1050" s="123">
        <v>0</v>
      </c>
      <c r="D1050" s="84" t="s">
        <v>3619</v>
      </c>
      <c r="E1050" s="84" t="b">
        <v>0</v>
      </c>
      <c r="F1050" s="84" t="b">
        <v>0</v>
      </c>
      <c r="G1050" s="84" t="b">
        <v>0</v>
      </c>
    </row>
    <row r="1051" spans="1:7" ht="15">
      <c r="A1051" s="84" t="s">
        <v>403</v>
      </c>
      <c r="B1051" s="84">
        <v>2</v>
      </c>
      <c r="C1051" s="123">
        <v>0</v>
      </c>
      <c r="D1051" s="84" t="s">
        <v>3619</v>
      </c>
      <c r="E1051" s="84" t="b">
        <v>0</v>
      </c>
      <c r="F1051" s="84" t="b">
        <v>0</v>
      </c>
      <c r="G1051" s="84" t="b">
        <v>0</v>
      </c>
    </row>
    <row r="1052" spans="1:7" ht="15">
      <c r="A1052" s="84" t="s">
        <v>4809</v>
      </c>
      <c r="B1052" s="84">
        <v>2</v>
      </c>
      <c r="C1052" s="123">
        <v>0</v>
      </c>
      <c r="D1052" s="84" t="s">
        <v>3619</v>
      </c>
      <c r="E1052" s="84" t="b">
        <v>0</v>
      </c>
      <c r="F1052" s="84" t="b">
        <v>0</v>
      </c>
      <c r="G1052" s="84" t="b">
        <v>0</v>
      </c>
    </row>
    <row r="1053" spans="1:7" ht="15">
      <c r="A1053" s="84" t="s">
        <v>4810</v>
      </c>
      <c r="B1053" s="84">
        <v>2</v>
      </c>
      <c r="C1053" s="123">
        <v>0</v>
      </c>
      <c r="D1053" s="84" t="s">
        <v>3619</v>
      </c>
      <c r="E1053" s="84" t="b">
        <v>0</v>
      </c>
      <c r="F1053" s="84" t="b">
        <v>0</v>
      </c>
      <c r="G1053" s="84" t="b">
        <v>0</v>
      </c>
    </row>
    <row r="1054" spans="1:7" ht="15">
      <c r="A1054" s="84" t="s">
        <v>4556</v>
      </c>
      <c r="B1054" s="84">
        <v>2</v>
      </c>
      <c r="C1054" s="123">
        <v>0</v>
      </c>
      <c r="D1054" s="84" t="s">
        <v>3619</v>
      </c>
      <c r="E1054" s="84" t="b">
        <v>0</v>
      </c>
      <c r="F1054" s="84" t="b">
        <v>0</v>
      </c>
      <c r="G1054" s="84" t="b">
        <v>0</v>
      </c>
    </row>
    <row r="1055" spans="1:7" ht="15">
      <c r="A1055" s="84" t="s">
        <v>4811</v>
      </c>
      <c r="B1055" s="84">
        <v>2</v>
      </c>
      <c r="C1055" s="123">
        <v>0</v>
      </c>
      <c r="D1055" s="84" t="s">
        <v>3619</v>
      </c>
      <c r="E1055" s="84" t="b">
        <v>0</v>
      </c>
      <c r="F1055" s="84" t="b">
        <v>0</v>
      </c>
      <c r="G1055" s="84" t="b">
        <v>0</v>
      </c>
    </row>
    <row r="1056" spans="1:7" ht="15">
      <c r="A1056" s="84" t="s">
        <v>4812</v>
      </c>
      <c r="B1056" s="84">
        <v>2</v>
      </c>
      <c r="C1056" s="123">
        <v>0</v>
      </c>
      <c r="D1056" s="84" t="s">
        <v>3619</v>
      </c>
      <c r="E1056" s="84" t="b">
        <v>0</v>
      </c>
      <c r="F1056" s="84" t="b">
        <v>0</v>
      </c>
      <c r="G1056" s="84" t="b">
        <v>0</v>
      </c>
    </row>
    <row r="1057" spans="1:7" ht="15">
      <c r="A1057" s="84" t="s">
        <v>4813</v>
      </c>
      <c r="B1057" s="84">
        <v>2</v>
      </c>
      <c r="C1057" s="123">
        <v>0</v>
      </c>
      <c r="D1057" s="84" t="s">
        <v>3619</v>
      </c>
      <c r="E1057" s="84" t="b">
        <v>0</v>
      </c>
      <c r="F1057" s="84" t="b">
        <v>0</v>
      </c>
      <c r="G1057" s="84" t="b">
        <v>0</v>
      </c>
    </row>
    <row r="1058" spans="1:7" ht="15">
      <c r="A1058" s="84" t="s">
        <v>4617</v>
      </c>
      <c r="B1058" s="84">
        <v>2</v>
      </c>
      <c r="C1058" s="123">
        <v>0</v>
      </c>
      <c r="D1058" s="84" t="s">
        <v>3619</v>
      </c>
      <c r="E1058" s="84" t="b">
        <v>0</v>
      </c>
      <c r="F1058" s="84" t="b">
        <v>0</v>
      </c>
      <c r="G1058" s="84" t="b">
        <v>0</v>
      </c>
    </row>
    <row r="1059" spans="1:7" ht="15">
      <c r="A1059" s="84" t="s">
        <v>4549</v>
      </c>
      <c r="B1059" s="84">
        <v>2</v>
      </c>
      <c r="C1059" s="123">
        <v>0</v>
      </c>
      <c r="D1059" s="84" t="s">
        <v>3619</v>
      </c>
      <c r="E1059" s="84" t="b">
        <v>0</v>
      </c>
      <c r="F1059" s="84" t="b">
        <v>0</v>
      </c>
      <c r="G1059" s="84" t="b">
        <v>0</v>
      </c>
    </row>
    <row r="1060" spans="1:7" ht="15">
      <c r="A1060" s="84" t="s">
        <v>4515</v>
      </c>
      <c r="B1060" s="84">
        <v>2</v>
      </c>
      <c r="C1060" s="123">
        <v>0</v>
      </c>
      <c r="D1060" s="84" t="s">
        <v>3619</v>
      </c>
      <c r="E1060" s="84" t="b">
        <v>0</v>
      </c>
      <c r="F1060" s="84" t="b">
        <v>0</v>
      </c>
      <c r="G1060" s="84" t="b">
        <v>0</v>
      </c>
    </row>
    <row r="1061" spans="1:7" ht="15">
      <c r="A1061" s="84" t="s">
        <v>3801</v>
      </c>
      <c r="B1061" s="84">
        <v>2</v>
      </c>
      <c r="C1061" s="123">
        <v>0.015437435675075958</v>
      </c>
      <c r="D1061" s="84" t="s">
        <v>3619</v>
      </c>
      <c r="E1061" s="84" t="b">
        <v>1</v>
      </c>
      <c r="F1061" s="84" t="b">
        <v>0</v>
      </c>
      <c r="G1061" s="84" t="b">
        <v>0</v>
      </c>
    </row>
    <row r="1062" spans="1:7" ht="15">
      <c r="A1062" s="84" t="s">
        <v>4555</v>
      </c>
      <c r="B1062" s="84">
        <v>2</v>
      </c>
      <c r="C1062" s="123">
        <v>0</v>
      </c>
      <c r="D1062" s="84" t="s">
        <v>3622</v>
      </c>
      <c r="E1062" s="84" t="b">
        <v>1</v>
      </c>
      <c r="F1062" s="84" t="b">
        <v>0</v>
      </c>
      <c r="G1062" s="84" t="b">
        <v>0</v>
      </c>
    </row>
    <row r="1063" spans="1:7" ht="15">
      <c r="A1063" s="84" t="s">
        <v>736</v>
      </c>
      <c r="B1063" s="84">
        <v>2</v>
      </c>
      <c r="C1063" s="123">
        <v>0</v>
      </c>
      <c r="D1063" s="84" t="s">
        <v>3622</v>
      </c>
      <c r="E1063" s="84" t="b">
        <v>0</v>
      </c>
      <c r="F1063" s="84" t="b">
        <v>0</v>
      </c>
      <c r="G1063" s="84" t="b">
        <v>0</v>
      </c>
    </row>
    <row r="1064" spans="1:7" ht="15">
      <c r="A1064" s="84" t="s">
        <v>4847</v>
      </c>
      <c r="B1064" s="84">
        <v>2</v>
      </c>
      <c r="C1064" s="123">
        <v>0</v>
      </c>
      <c r="D1064" s="84" t="s">
        <v>3622</v>
      </c>
      <c r="E1064" s="84" t="b">
        <v>0</v>
      </c>
      <c r="F1064" s="84" t="b">
        <v>0</v>
      </c>
      <c r="G1064" s="84" t="b">
        <v>0</v>
      </c>
    </row>
    <row r="1065" spans="1:7" ht="15">
      <c r="A1065" s="84" t="s">
        <v>4848</v>
      </c>
      <c r="B1065" s="84">
        <v>2</v>
      </c>
      <c r="C1065" s="123">
        <v>0</v>
      </c>
      <c r="D1065" s="84" t="s">
        <v>3622</v>
      </c>
      <c r="E1065" s="84" t="b">
        <v>0</v>
      </c>
      <c r="F1065" s="84" t="b">
        <v>0</v>
      </c>
      <c r="G1065" s="84" t="b">
        <v>0</v>
      </c>
    </row>
    <row r="1066" spans="1:7" ht="15">
      <c r="A1066" s="84" t="s">
        <v>3815</v>
      </c>
      <c r="B1066" s="84">
        <v>2</v>
      </c>
      <c r="C1066" s="123">
        <v>0</v>
      </c>
      <c r="D1066" s="84" t="s">
        <v>3622</v>
      </c>
      <c r="E1066" s="84" t="b">
        <v>0</v>
      </c>
      <c r="F1066" s="84" t="b">
        <v>0</v>
      </c>
      <c r="G1066" s="84" t="b">
        <v>0</v>
      </c>
    </row>
    <row r="1067" spans="1:7" ht="15">
      <c r="A1067" s="84" t="s">
        <v>3725</v>
      </c>
      <c r="B1067" s="84">
        <v>2</v>
      </c>
      <c r="C1067" s="123">
        <v>0</v>
      </c>
      <c r="D1067" s="84" t="s">
        <v>3622</v>
      </c>
      <c r="E1067" s="84" t="b">
        <v>0</v>
      </c>
      <c r="F1067" s="84" t="b">
        <v>0</v>
      </c>
      <c r="G1067" s="84" t="b">
        <v>0</v>
      </c>
    </row>
    <row r="1068" spans="1:7" ht="15">
      <c r="A1068" s="84" t="s">
        <v>4849</v>
      </c>
      <c r="B1068" s="84">
        <v>2</v>
      </c>
      <c r="C1068" s="123">
        <v>0</v>
      </c>
      <c r="D1068" s="84" t="s">
        <v>3622</v>
      </c>
      <c r="E1068" s="84" t="b">
        <v>0</v>
      </c>
      <c r="F1068" s="84" t="b">
        <v>0</v>
      </c>
      <c r="G1068" s="84" t="b">
        <v>0</v>
      </c>
    </row>
    <row r="1069" spans="1:7" ht="15">
      <c r="A1069" s="84" t="s">
        <v>4850</v>
      </c>
      <c r="B1069" s="84">
        <v>2</v>
      </c>
      <c r="C1069" s="123">
        <v>0</v>
      </c>
      <c r="D1069" s="84" t="s">
        <v>3622</v>
      </c>
      <c r="E1069" s="84" t="b">
        <v>0</v>
      </c>
      <c r="F1069" s="84" t="b">
        <v>0</v>
      </c>
      <c r="G1069" s="84" t="b">
        <v>0</v>
      </c>
    </row>
    <row r="1070" spans="1:7" ht="15">
      <c r="A1070" s="84" t="s">
        <v>4469</v>
      </c>
      <c r="B1070" s="84">
        <v>2</v>
      </c>
      <c r="C1070" s="123">
        <v>0</v>
      </c>
      <c r="D1070" s="84" t="s">
        <v>3622</v>
      </c>
      <c r="E1070" s="84" t="b">
        <v>1</v>
      </c>
      <c r="F1070" s="84" t="b">
        <v>0</v>
      </c>
      <c r="G1070" s="84" t="b">
        <v>0</v>
      </c>
    </row>
    <row r="1071" spans="1:7" ht="15">
      <c r="A1071" s="84" t="s">
        <v>4851</v>
      </c>
      <c r="B1071" s="84">
        <v>2</v>
      </c>
      <c r="C1071" s="123">
        <v>0</v>
      </c>
      <c r="D1071" s="84" t="s">
        <v>3622</v>
      </c>
      <c r="E1071" s="84" t="b">
        <v>1</v>
      </c>
      <c r="F1071" s="84" t="b">
        <v>0</v>
      </c>
      <c r="G1071" s="84" t="b">
        <v>0</v>
      </c>
    </row>
    <row r="1072" spans="1:7" ht="15">
      <c r="A1072" s="84" t="s">
        <v>4587</v>
      </c>
      <c r="B1072" s="84">
        <v>2</v>
      </c>
      <c r="C1072" s="123">
        <v>0</v>
      </c>
      <c r="D1072" s="84" t="s">
        <v>3622</v>
      </c>
      <c r="E1072" s="84" t="b">
        <v>0</v>
      </c>
      <c r="F1072" s="84" t="b">
        <v>0</v>
      </c>
      <c r="G1072" s="84" t="b">
        <v>0</v>
      </c>
    </row>
    <row r="1073" spans="1:7" ht="15">
      <c r="A1073" s="84" t="s">
        <v>3829</v>
      </c>
      <c r="B1073" s="84">
        <v>2</v>
      </c>
      <c r="C1073" s="123">
        <v>0</v>
      </c>
      <c r="D1073" s="84" t="s">
        <v>3623</v>
      </c>
      <c r="E1073" s="84" t="b">
        <v>1</v>
      </c>
      <c r="F1073" s="84" t="b">
        <v>0</v>
      </c>
      <c r="G1073" s="84" t="b">
        <v>0</v>
      </c>
    </row>
    <row r="1074" spans="1:7" ht="15">
      <c r="A1074" s="84" t="s">
        <v>3801</v>
      </c>
      <c r="B1074" s="84">
        <v>2</v>
      </c>
      <c r="C1074" s="123">
        <v>0</v>
      </c>
      <c r="D1074" s="84" t="s">
        <v>3623</v>
      </c>
      <c r="E1074" s="84" t="b">
        <v>1</v>
      </c>
      <c r="F1074" s="84" t="b">
        <v>0</v>
      </c>
      <c r="G1074" s="84" t="b">
        <v>0</v>
      </c>
    </row>
    <row r="1075" spans="1:7" ht="15">
      <c r="A1075" s="84" t="s">
        <v>3886</v>
      </c>
      <c r="B1075" s="84">
        <v>2</v>
      </c>
      <c r="C1075" s="123">
        <v>0</v>
      </c>
      <c r="D1075" s="84" t="s">
        <v>3624</v>
      </c>
      <c r="E1075" s="84" t="b">
        <v>0</v>
      </c>
      <c r="F1075" s="84" t="b">
        <v>0</v>
      </c>
      <c r="G1075" s="84" t="b">
        <v>0</v>
      </c>
    </row>
    <row r="1076" spans="1:7" ht="15">
      <c r="A1076" s="84" t="s">
        <v>4641</v>
      </c>
      <c r="B1076" s="84">
        <v>2</v>
      </c>
      <c r="C1076" s="123">
        <v>0</v>
      </c>
      <c r="D1076" s="84" t="s">
        <v>3626</v>
      </c>
      <c r="E1076" s="84" t="b">
        <v>0</v>
      </c>
      <c r="F1076" s="84" t="b">
        <v>0</v>
      </c>
      <c r="G1076" s="84" t="b">
        <v>0</v>
      </c>
    </row>
    <row r="1077" spans="1:7" ht="15">
      <c r="A1077" s="84" t="s">
        <v>4643</v>
      </c>
      <c r="B1077" s="84">
        <v>2</v>
      </c>
      <c r="C1077" s="123">
        <v>0</v>
      </c>
      <c r="D1077" s="84" t="s">
        <v>3626</v>
      </c>
      <c r="E1077" s="84" t="b">
        <v>0</v>
      </c>
      <c r="F1077" s="84" t="b">
        <v>0</v>
      </c>
      <c r="G1077" s="84" t="b">
        <v>0</v>
      </c>
    </row>
    <row r="1078" spans="1:7" ht="15">
      <c r="A1078" s="84" t="s">
        <v>736</v>
      </c>
      <c r="B1078" s="84">
        <v>2</v>
      </c>
      <c r="C1078" s="123">
        <v>0</v>
      </c>
      <c r="D1078" s="84" t="s">
        <v>3627</v>
      </c>
      <c r="E1078" s="84" t="b">
        <v>0</v>
      </c>
      <c r="F1078" s="84" t="b">
        <v>0</v>
      </c>
      <c r="G1078" s="84" t="b">
        <v>0</v>
      </c>
    </row>
    <row r="1079" spans="1:7" ht="15">
      <c r="A1079" s="84" t="s">
        <v>4666</v>
      </c>
      <c r="B1079" s="84">
        <v>2</v>
      </c>
      <c r="C1079" s="123">
        <v>0</v>
      </c>
      <c r="D1079" s="84" t="s">
        <v>3627</v>
      </c>
      <c r="E1079" s="84" t="b">
        <v>0</v>
      </c>
      <c r="F1079" s="84" t="b">
        <v>0</v>
      </c>
      <c r="G1079" s="84" t="b">
        <v>0</v>
      </c>
    </row>
    <row r="1080" spans="1:7" ht="15">
      <c r="A1080" s="84" t="s">
        <v>4467</v>
      </c>
      <c r="B1080" s="84">
        <v>2</v>
      </c>
      <c r="C1080" s="123">
        <v>0</v>
      </c>
      <c r="D1080" s="84" t="s">
        <v>3627</v>
      </c>
      <c r="E1080" s="84" t="b">
        <v>0</v>
      </c>
      <c r="F1080" s="84" t="b">
        <v>0</v>
      </c>
      <c r="G1080" s="84" t="b">
        <v>0</v>
      </c>
    </row>
    <row r="1081" spans="1:7" ht="15">
      <c r="A1081" s="84" t="s">
        <v>3801</v>
      </c>
      <c r="B1081" s="84">
        <v>2</v>
      </c>
      <c r="C1081" s="123">
        <v>0</v>
      </c>
      <c r="D1081" s="84" t="s">
        <v>3627</v>
      </c>
      <c r="E1081" s="84" t="b">
        <v>1</v>
      </c>
      <c r="F1081" s="84" t="b">
        <v>0</v>
      </c>
      <c r="G1081" s="84" t="b">
        <v>0</v>
      </c>
    </row>
    <row r="1082" spans="1:7" ht="15">
      <c r="A1082" s="84" t="s">
        <v>4517</v>
      </c>
      <c r="B1082" s="84">
        <v>2</v>
      </c>
      <c r="C1082" s="123">
        <v>0</v>
      </c>
      <c r="D1082" s="84" t="s">
        <v>3627</v>
      </c>
      <c r="E1082" s="84" t="b">
        <v>0</v>
      </c>
      <c r="F1082" s="84" t="b">
        <v>0</v>
      </c>
      <c r="G1082" s="84" t="b">
        <v>0</v>
      </c>
    </row>
    <row r="1083" spans="1:7" ht="15">
      <c r="A1083" s="84" t="s">
        <v>4667</v>
      </c>
      <c r="B1083" s="84">
        <v>2</v>
      </c>
      <c r="C1083" s="123">
        <v>0</v>
      </c>
      <c r="D1083" s="84" t="s">
        <v>3627</v>
      </c>
      <c r="E1083" s="84" t="b">
        <v>0</v>
      </c>
      <c r="F1083" s="84" t="b">
        <v>0</v>
      </c>
      <c r="G1083" s="84" t="b">
        <v>0</v>
      </c>
    </row>
    <row r="1084" spans="1:7" ht="15">
      <c r="A1084" s="84" t="s">
        <v>4668</v>
      </c>
      <c r="B1084" s="84">
        <v>2</v>
      </c>
      <c r="C1084" s="123">
        <v>0</v>
      </c>
      <c r="D1084" s="84" t="s">
        <v>3627</v>
      </c>
      <c r="E1084" s="84" t="b">
        <v>0</v>
      </c>
      <c r="F1084" s="84" t="b">
        <v>0</v>
      </c>
      <c r="G1084" s="84" t="b">
        <v>0</v>
      </c>
    </row>
    <row r="1085" spans="1:7" ht="15">
      <c r="A1085" s="84" t="s">
        <v>757</v>
      </c>
      <c r="B1085" s="84">
        <v>2</v>
      </c>
      <c r="C1085" s="123">
        <v>0</v>
      </c>
      <c r="D1085" s="84" t="s">
        <v>3630</v>
      </c>
      <c r="E1085" s="84" t="b">
        <v>0</v>
      </c>
      <c r="F1085" s="84" t="b">
        <v>0</v>
      </c>
      <c r="G1085" s="84" t="b">
        <v>0</v>
      </c>
    </row>
    <row r="1086" spans="1:7" ht="15">
      <c r="A1086" s="84" t="s">
        <v>4595</v>
      </c>
      <c r="B1086" s="84">
        <v>2</v>
      </c>
      <c r="C1086" s="123">
        <v>0</v>
      </c>
      <c r="D1086" s="84" t="s">
        <v>3630</v>
      </c>
      <c r="E1086" s="84" t="b">
        <v>0</v>
      </c>
      <c r="F1086" s="84" t="b">
        <v>0</v>
      </c>
      <c r="G1086" s="84" t="b">
        <v>0</v>
      </c>
    </row>
    <row r="1087" spans="1:7" ht="15">
      <c r="A1087" s="84" t="s">
        <v>4725</v>
      </c>
      <c r="B1087" s="84">
        <v>2</v>
      </c>
      <c r="C1087" s="123">
        <v>0</v>
      </c>
      <c r="D1087" s="84" t="s">
        <v>3630</v>
      </c>
      <c r="E1087" s="84" t="b">
        <v>0</v>
      </c>
      <c r="F1087" s="84" t="b">
        <v>0</v>
      </c>
      <c r="G1087" s="84" t="b">
        <v>0</v>
      </c>
    </row>
    <row r="1088" spans="1:7" ht="15">
      <c r="A1088" s="84" t="s">
        <v>4726</v>
      </c>
      <c r="B1088" s="84">
        <v>2</v>
      </c>
      <c r="C1088" s="123">
        <v>0</v>
      </c>
      <c r="D1088" s="84" t="s">
        <v>3630</v>
      </c>
      <c r="E1088" s="84" t="b">
        <v>0</v>
      </c>
      <c r="F1088" s="84" t="b">
        <v>0</v>
      </c>
      <c r="G1088" s="84" t="b">
        <v>0</v>
      </c>
    </row>
    <row r="1089" spans="1:7" ht="15">
      <c r="A1089" s="84" t="s">
        <v>3724</v>
      </c>
      <c r="B1089" s="84">
        <v>2</v>
      </c>
      <c r="C1089" s="123">
        <v>0</v>
      </c>
      <c r="D1089" s="84" t="s">
        <v>3630</v>
      </c>
      <c r="E1089" s="84" t="b">
        <v>0</v>
      </c>
      <c r="F1089" s="84" t="b">
        <v>1</v>
      </c>
      <c r="G1089" s="84" t="b">
        <v>0</v>
      </c>
    </row>
    <row r="1090" spans="1:7" ht="15">
      <c r="A1090" s="84" t="s">
        <v>4438</v>
      </c>
      <c r="B1090" s="84">
        <v>2</v>
      </c>
      <c r="C1090" s="123">
        <v>0</v>
      </c>
      <c r="D1090" s="84" t="s">
        <v>3630</v>
      </c>
      <c r="E1090" s="84" t="b">
        <v>0</v>
      </c>
      <c r="F1090" s="84" t="b">
        <v>0</v>
      </c>
      <c r="G1090" s="84" t="b">
        <v>0</v>
      </c>
    </row>
    <row r="1091" spans="1:7" ht="15">
      <c r="A1091" s="84" t="s">
        <v>4727</v>
      </c>
      <c r="B1091" s="84">
        <v>2</v>
      </c>
      <c r="C1091" s="123">
        <v>0</v>
      </c>
      <c r="D1091" s="84" t="s">
        <v>3630</v>
      </c>
      <c r="E1091" s="84" t="b">
        <v>0</v>
      </c>
      <c r="F1091" s="84" t="b">
        <v>0</v>
      </c>
      <c r="G1091" s="84" t="b">
        <v>0</v>
      </c>
    </row>
    <row r="1092" spans="1:7" ht="15">
      <c r="A1092" s="84" t="s">
        <v>4728</v>
      </c>
      <c r="B1092" s="84">
        <v>2</v>
      </c>
      <c r="C1092" s="123">
        <v>0</v>
      </c>
      <c r="D1092" s="84" t="s">
        <v>3630</v>
      </c>
      <c r="E1092" s="84" t="b">
        <v>0</v>
      </c>
      <c r="F1092" s="84" t="b">
        <v>0</v>
      </c>
      <c r="G1092" s="84" t="b">
        <v>0</v>
      </c>
    </row>
    <row r="1093" spans="1:7" ht="15">
      <c r="A1093" s="84" t="s">
        <v>4729</v>
      </c>
      <c r="B1093" s="84">
        <v>2</v>
      </c>
      <c r="C1093" s="123">
        <v>0</v>
      </c>
      <c r="D1093" s="84" t="s">
        <v>3630</v>
      </c>
      <c r="E1093" s="84" t="b">
        <v>0</v>
      </c>
      <c r="F1093" s="84" t="b">
        <v>0</v>
      </c>
      <c r="G1093" s="84" t="b">
        <v>0</v>
      </c>
    </row>
    <row r="1094" spans="1:7" ht="15">
      <c r="A1094" s="84" t="s">
        <v>4730</v>
      </c>
      <c r="B1094" s="84">
        <v>2</v>
      </c>
      <c r="C1094" s="123">
        <v>0</v>
      </c>
      <c r="D1094" s="84" t="s">
        <v>3630</v>
      </c>
      <c r="E1094" s="84" t="b">
        <v>1</v>
      </c>
      <c r="F1094" s="84" t="b">
        <v>0</v>
      </c>
      <c r="G1094" s="84" t="b">
        <v>0</v>
      </c>
    </row>
    <row r="1095" spans="1:7" ht="15">
      <c r="A1095" s="84" t="s">
        <v>736</v>
      </c>
      <c r="B1095" s="84">
        <v>2</v>
      </c>
      <c r="C1095" s="123">
        <v>0</v>
      </c>
      <c r="D1095" s="84" t="s">
        <v>3630</v>
      </c>
      <c r="E1095" s="84" t="b">
        <v>0</v>
      </c>
      <c r="F1095" s="84" t="b">
        <v>0</v>
      </c>
      <c r="G1095" s="84" t="b">
        <v>0</v>
      </c>
    </row>
    <row r="1096" spans="1:7" ht="15">
      <c r="A1096" s="84" t="s">
        <v>4545</v>
      </c>
      <c r="B1096" s="84">
        <v>4</v>
      </c>
      <c r="C1096" s="123">
        <v>0</v>
      </c>
      <c r="D1096" s="84" t="s">
        <v>3634</v>
      </c>
      <c r="E1096" s="84" t="b">
        <v>0</v>
      </c>
      <c r="F1096" s="84" t="b">
        <v>0</v>
      </c>
      <c r="G1096" s="84" t="b">
        <v>0</v>
      </c>
    </row>
    <row r="1097" spans="1:7" ht="15">
      <c r="A1097" s="84" t="s">
        <v>4609</v>
      </c>
      <c r="B1097" s="84">
        <v>3</v>
      </c>
      <c r="C1097" s="123">
        <v>0</v>
      </c>
      <c r="D1097" s="84" t="s">
        <v>3634</v>
      </c>
      <c r="E1097" s="84" t="b">
        <v>0</v>
      </c>
      <c r="F1097" s="84" t="b">
        <v>0</v>
      </c>
      <c r="G1097" s="84" t="b">
        <v>0</v>
      </c>
    </row>
    <row r="1098" spans="1:7" ht="15">
      <c r="A1098" s="84" t="s">
        <v>4758</v>
      </c>
      <c r="B1098" s="84">
        <v>2</v>
      </c>
      <c r="C1098" s="123">
        <v>0</v>
      </c>
      <c r="D1098" s="84" t="s">
        <v>3634</v>
      </c>
      <c r="E1098" s="84" t="b">
        <v>0</v>
      </c>
      <c r="F1098" s="84" t="b">
        <v>0</v>
      </c>
      <c r="G1098" s="84" t="b">
        <v>0</v>
      </c>
    </row>
    <row r="1099" spans="1:7" ht="15">
      <c r="A1099" s="84" t="s">
        <v>4546</v>
      </c>
      <c r="B1099" s="84">
        <v>2</v>
      </c>
      <c r="C1099" s="123">
        <v>0</v>
      </c>
      <c r="D1099" s="84" t="s">
        <v>3634</v>
      </c>
      <c r="E1099" s="84" t="b">
        <v>0</v>
      </c>
      <c r="F1099" s="84" t="b">
        <v>0</v>
      </c>
      <c r="G1099" s="84" t="b">
        <v>0</v>
      </c>
    </row>
    <row r="1100" spans="1:7" ht="15">
      <c r="A1100" s="84" t="s">
        <v>4759</v>
      </c>
      <c r="B1100" s="84">
        <v>2</v>
      </c>
      <c r="C1100" s="123">
        <v>0</v>
      </c>
      <c r="D1100" s="84" t="s">
        <v>3634</v>
      </c>
      <c r="E1100" s="84" t="b">
        <v>0</v>
      </c>
      <c r="F1100" s="84" t="b">
        <v>0</v>
      </c>
      <c r="G1100" s="84" t="b">
        <v>0</v>
      </c>
    </row>
    <row r="1101" spans="1:7" ht="15">
      <c r="A1101" s="84" t="s">
        <v>4760</v>
      </c>
      <c r="B1101" s="84">
        <v>2</v>
      </c>
      <c r="C1101" s="123">
        <v>0</v>
      </c>
      <c r="D1101" s="84" t="s">
        <v>3634</v>
      </c>
      <c r="E1101" s="84" t="b">
        <v>0</v>
      </c>
      <c r="F1101" s="84" t="b">
        <v>0</v>
      </c>
      <c r="G1101" s="84" t="b">
        <v>0</v>
      </c>
    </row>
    <row r="1102" spans="1:7" ht="15">
      <c r="A1102" s="84" t="s">
        <v>4761</v>
      </c>
      <c r="B1102" s="84">
        <v>2</v>
      </c>
      <c r="C1102" s="123">
        <v>0</v>
      </c>
      <c r="D1102" s="84" t="s">
        <v>3634</v>
      </c>
      <c r="E1102" s="84" t="b">
        <v>0</v>
      </c>
      <c r="F1102" s="84" t="b">
        <v>0</v>
      </c>
      <c r="G1102" s="84" t="b">
        <v>0</v>
      </c>
    </row>
    <row r="1103" spans="1:7" ht="15">
      <c r="A1103" s="84" t="s">
        <v>4762</v>
      </c>
      <c r="B1103" s="84">
        <v>2</v>
      </c>
      <c r="C1103" s="123">
        <v>0</v>
      </c>
      <c r="D1103" s="84" t="s">
        <v>3634</v>
      </c>
      <c r="E1103" s="84" t="b">
        <v>0</v>
      </c>
      <c r="F1103" s="84" t="b">
        <v>0</v>
      </c>
      <c r="G1103" s="84" t="b">
        <v>0</v>
      </c>
    </row>
    <row r="1104" spans="1:7" ht="15">
      <c r="A1104" s="84" t="s">
        <v>4763</v>
      </c>
      <c r="B1104" s="84">
        <v>2</v>
      </c>
      <c r="C1104" s="123">
        <v>0</v>
      </c>
      <c r="D1104" s="84" t="s">
        <v>3634</v>
      </c>
      <c r="E1104" s="84" t="b">
        <v>0</v>
      </c>
      <c r="F1104" s="84" t="b">
        <v>0</v>
      </c>
      <c r="G1104" s="84" t="b">
        <v>0</v>
      </c>
    </row>
    <row r="1105" spans="1:7" ht="15">
      <c r="A1105" s="84" t="s">
        <v>280</v>
      </c>
      <c r="B1105" s="84">
        <v>2</v>
      </c>
      <c r="C1105" s="123">
        <v>0</v>
      </c>
      <c r="D1105" s="84" t="s">
        <v>3634</v>
      </c>
      <c r="E1105" s="84" t="b">
        <v>0</v>
      </c>
      <c r="F1105" s="84" t="b">
        <v>0</v>
      </c>
      <c r="G1105" s="84" t="b">
        <v>0</v>
      </c>
    </row>
    <row r="1106" spans="1:7" ht="15">
      <c r="A1106" s="84" t="s">
        <v>736</v>
      </c>
      <c r="B1106" s="84">
        <v>3</v>
      </c>
      <c r="C1106" s="123">
        <v>0</v>
      </c>
      <c r="D1106" s="84" t="s">
        <v>3636</v>
      </c>
      <c r="E1106" s="84" t="b">
        <v>0</v>
      </c>
      <c r="F1106" s="84" t="b">
        <v>0</v>
      </c>
      <c r="G1106" s="84" t="b">
        <v>0</v>
      </c>
    </row>
    <row r="1107" spans="1:7" ht="15">
      <c r="A1107" s="84" t="s">
        <v>4473</v>
      </c>
      <c r="B1107" s="84">
        <v>3</v>
      </c>
      <c r="C1107" s="123">
        <v>0</v>
      </c>
      <c r="D1107" s="84" t="s">
        <v>3636</v>
      </c>
      <c r="E1107" s="84" t="b">
        <v>0</v>
      </c>
      <c r="F1107" s="84" t="b">
        <v>0</v>
      </c>
      <c r="G1107" s="84" t="b">
        <v>0</v>
      </c>
    </row>
    <row r="1108" spans="1:7" ht="15">
      <c r="A1108" s="84" t="s">
        <v>4770</v>
      </c>
      <c r="B1108" s="84">
        <v>2</v>
      </c>
      <c r="C1108" s="123">
        <v>0</v>
      </c>
      <c r="D1108" s="84" t="s">
        <v>3636</v>
      </c>
      <c r="E1108" s="84" t="b">
        <v>0</v>
      </c>
      <c r="F1108" s="84" t="b">
        <v>0</v>
      </c>
      <c r="G1108" s="84" t="b">
        <v>0</v>
      </c>
    </row>
    <row r="1109" spans="1:7" ht="15">
      <c r="A1109" s="84" t="s">
        <v>4477</v>
      </c>
      <c r="B1109" s="84">
        <v>2</v>
      </c>
      <c r="C1109" s="123">
        <v>0</v>
      </c>
      <c r="D1109" s="84" t="s">
        <v>3636</v>
      </c>
      <c r="E1109" s="84" t="b">
        <v>0</v>
      </c>
      <c r="F1109" s="84" t="b">
        <v>0</v>
      </c>
      <c r="G1109" s="84" t="b">
        <v>0</v>
      </c>
    </row>
    <row r="1110" spans="1:7" ht="15">
      <c r="A1110" s="84" t="s">
        <v>4488</v>
      </c>
      <c r="B1110" s="84">
        <v>2</v>
      </c>
      <c r="C1110" s="123">
        <v>0</v>
      </c>
      <c r="D1110" s="84" t="s">
        <v>3636</v>
      </c>
      <c r="E1110" s="84" t="b">
        <v>0</v>
      </c>
      <c r="F1110" s="84" t="b">
        <v>0</v>
      </c>
      <c r="G1110" s="84" t="b">
        <v>0</v>
      </c>
    </row>
    <row r="1111" spans="1:7" ht="15">
      <c r="A1111" s="84" t="s">
        <v>1648</v>
      </c>
      <c r="B1111" s="84">
        <v>2</v>
      </c>
      <c r="C1111" s="123">
        <v>0</v>
      </c>
      <c r="D1111" s="84" t="s">
        <v>3636</v>
      </c>
      <c r="E1111" s="84" t="b">
        <v>0</v>
      </c>
      <c r="F1111" s="84" t="b">
        <v>0</v>
      </c>
      <c r="G1111" s="84" t="b">
        <v>0</v>
      </c>
    </row>
    <row r="1112" spans="1:7" ht="15">
      <c r="A1112" s="84" t="s">
        <v>4548</v>
      </c>
      <c r="B1112" s="84">
        <v>2</v>
      </c>
      <c r="C1112" s="123">
        <v>0</v>
      </c>
      <c r="D1112" s="84" t="s">
        <v>3636</v>
      </c>
      <c r="E1112" s="84" t="b">
        <v>0</v>
      </c>
      <c r="F1112" s="84" t="b">
        <v>0</v>
      </c>
      <c r="G1112" s="84" t="b">
        <v>0</v>
      </c>
    </row>
    <row r="1113" spans="1:7" ht="15">
      <c r="A1113" s="84" t="s">
        <v>4610</v>
      </c>
      <c r="B1113" s="84">
        <v>2</v>
      </c>
      <c r="C1113" s="123">
        <v>0</v>
      </c>
      <c r="D1113" s="84" t="s">
        <v>3636</v>
      </c>
      <c r="E1113" s="84" t="b">
        <v>0</v>
      </c>
      <c r="F1113" s="84" t="b">
        <v>0</v>
      </c>
      <c r="G1113" s="84" t="b">
        <v>0</v>
      </c>
    </row>
    <row r="1114" spans="1:7" ht="15">
      <c r="A1114" s="84" t="s">
        <v>4771</v>
      </c>
      <c r="B1114" s="84">
        <v>2</v>
      </c>
      <c r="C1114" s="123">
        <v>0</v>
      </c>
      <c r="D1114" s="84" t="s">
        <v>3636</v>
      </c>
      <c r="E1114" s="84" t="b">
        <v>1</v>
      </c>
      <c r="F1114" s="84" t="b">
        <v>0</v>
      </c>
      <c r="G1114" s="84" t="b">
        <v>0</v>
      </c>
    </row>
    <row r="1115" spans="1:7" ht="15">
      <c r="A1115" s="84" t="s">
        <v>4772</v>
      </c>
      <c r="B1115" s="84">
        <v>2</v>
      </c>
      <c r="C1115" s="123">
        <v>0</v>
      </c>
      <c r="D1115" s="84" t="s">
        <v>3636</v>
      </c>
      <c r="E1115" s="84" t="b">
        <v>0</v>
      </c>
      <c r="F1115" s="84" t="b">
        <v>0</v>
      </c>
      <c r="G1115" s="84" t="b">
        <v>0</v>
      </c>
    </row>
    <row r="1116" spans="1:7" ht="15">
      <c r="A1116" s="84" t="s">
        <v>4773</v>
      </c>
      <c r="B1116" s="84">
        <v>2</v>
      </c>
      <c r="C1116" s="123">
        <v>0</v>
      </c>
      <c r="D1116" s="84" t="s">
        <v>3636</v>
      </c>
      <c r="E1116" s="84" t="b">
        <v>0</v>
      </c>
      <c r="F1116" s="84" t="b">
        <v>0</v>
      </c>
      <c r="G1116" s="84" t="b">
        <v>0</v>
      </c>
    </row>
    <row r="1117" spans="1:7" ht="15">
      <c r="A1117" s="84" t="s">
        <v>4774</v>
      </c>
      <c r="B1117" s="84">
        <v>2</v>
      </c>
      <c r="C1117" s="123">
        <v>0</v>
      </c>
      <c r="D1117" s="84" t="s">
        <v>3636</v>
      </c>
      <c r="E1117" s="84" t="b">
        <v>0</v>
      </c>
      <c r="F1117" s="84" t="b">
        <v>0</v>
      </c>
      <c r="G1117" s="84" t="b">
        <v>0</v>
      </c>
    </row>
    <row r="1118" spans="1:7" ht="15">
      <c r="A1118" s="84" t="s">
        <v>4588</v>
      </c>
      <c r="B1118" s="84">
        <v>2</v>
      </c>
      <c r="C1118" s="123">
        <v>0</v>
      </c>
      <c r="D1118" s="84" t="s">
        <v>3636</v>
      </c>
      <c r="E1118" s="84" t="b">
        <v>0</v>
      </c>
      <c r="F1118" s="84" t="b">
        <v>0</v>
      </c>
      <c r="G1118" s="84" t="b">
        <v>0</v>
      </c>
    </row>
    <row r="1119" spans="1:7" ht="15">
      <c r="A1119" s="84" t="s">
        <v>4775</v>
      </c>
      <c r="B1119" s="84">
        <v>2</v>
      </c>
      <c r="C1119" s="123">
        <v>0</v>
      </c>
      <c r="D1119" s="84" t="s">
        <v>3636</v>
      </c>
      <c r="E1119" s="84" t="b">
        <v>0</v>
      </c>
      <c r="F1119" s="84" t="b">
        <v>0</v>
      </c>
      <c r="G1119" s="84" t="b">
        <v>0</v>
      </c>
    </row>
    <row r="1120" spans="1:7" ht="15">
      <c r="A1120" s="84" t="s">
        <v>4776</v>
      </c>
      <c r="B1120" s="84">
        <v>2</v>
      </c>
      <c r="C1120" s="123">
        <v>0</v>
      </c>
      <c r="D1120" s="84" t="s">
        <v>3636</v>
      </c>
      <c r="E1120" s="84" t="b">
        <v>0</v>
      </c>
      <c r="F1120" s="84" t="b">
        <v>0</v>
      </c>
      <c r="G1120" s="84" t="b">
        <v>0</v>
      </c>
    </row>
    <row r="1121" spans="1:7" ht="15">
      <c r="A1121" s="84" t="s">
        <v>3892</v>
      </c>
      <c r="B1121" s="84">
        <v>2</v>
      </c>
      <c r="C1121" s="123">
        <v>0</v>
      </c>
      <c r="D1121" s="84" t="s">
        <v>3637</v>
      </c>
      <c r="E1121" s="84" t="b">
        <v>0</v>
      </c>
      <c r="F1121" s="84" t="b">
        <v>0</v>
      </c>
      <c r="G1121" s="84" t="b">
        <v>0</v>
      </c>
    </row>
    <row r="1122" spans="1:7" ht="15">
      <c r="A1122" s="84" t="s">
        <v>4486</v>
      </c>
      <c r="B1122" s="84">
        <v>2</v>
      </c>
      <c r="C1122" s="123">
        <v>0</v>
      </c>
      <c r="D1122" s="84" t="s">
        <v>3638</v>
      </c>
      <c r="E1122" s="84" t="b">
        <v>0</v>
      </c>
      <c r="F1122" s="84" t="b">
        <v>0</v>
      </c>
      <c r="G1122" s="84" t="b">
        <v>0</v>
      </c>
    </row>
    <row r="1123" spans="1:7" ht="15">
      <c r="A1123" s="84" t="s">
        <v>4518</v>
      </c>
      <c r="B1123" s="84">
        <v>2</v>
      </c>
      <c r="C1123" s="123">
        <v>0</v>
      </c>
      <c r="D1123" s="84" t="s">
        <v>3638</v>
      </c>
      <c r="E1123" s="84" t="b">
        <v>0</v>
      </c>
      <c r="F1123" s="84" t="b">
        <v>0</v>
      </c>
      <c r="G1123" s="84" t="b">
        <v>0</v>
      </c>
    </row>
    <row r="1124" spans="1:7" ht="15">
      <c r="A1124" s="84" t="s">
        <v>3724</v>
      </c>
      <c r="B1124" s="84">
        <v>2</v>
      </c>
      <c r="C1124" s="123">
        <v>0</v>
      </c>
      <c r="D1124" s="84" t="s">
        <v>3638</v>
      </c>
      <c r="E1124" s="84" t="b">
        <v>0</v>
      </c>
      <c r="F1124" s="84" t="b">
        <v>1</v>
      </c>
      <c r="G1124" s="84" t="b">
        <v>0</v>
      </c>
    </row>
    <row r="1125" spans="1:7" ht="15">
      <c r="A1125" s="84" t="s">
        <v>4568</v>
      </c>
      <c r="B1125" s="84">
        <v>2</v>
      </c>
      <c r="C1125" s="123">
        <v>0</v>
      </c>
      <c r="D1125" s="84" t="s">
        <v>3638</v>
      </c>
      <c r="E1125" s="84" t="b">
        <v>1</v>
      </c>
      <c r="F1125" s="84" t="b">
        <v>0</v>
      </c>
      <c r="G1125" s="84" t="b">
        <v>0</v>
      </c>
    </row>
    <row r="1126" spans="1:7" ht="15">
      <c r="A1126" s="84" t="s">
        <v>4781</v>
      </c>
      <c r="B1126" s="84">
        <v>2</v>
      </c>
      <c r="C1126" s="123">
        <v>0</v>
      </c>
      <c r="D1126" s="84" t="s">
        <v>3638</v>
      </c>
      <c r="E1126" s="84" t="b">
        <v>0</v>
      </c>
      <c r="F1126" s="84" t="b">
        <v>0</v>
      </c>
      <c r="G1126" s="84" t="b">
        <v>0</v>
      </c>
    </row>
    <row r="1127" spans="1:7" ht="15">
      <c r="A1127" s="84" t="s">
        <v>4782</v>
      </c>
      <c r="B1127" s="84">
        <v>2</v>
      </c>
      <c r="C1127" s="123">
        <v>0</v>
      </c>
      <c r="D1127" s="84" t="s">
        <v>3638</v>
      </c>
      <c r="E1127" s="84" t="b">
        <v>0</v>
      </c>
      <c r="F1127" s="84" t="b">
        <v>0</v>
      </c>
      <c r="G1127" s="84" t="b">
        <v>0</v>
      </c>
    </row>
    <row r="1128" spans="1:7" ht="15">
      <c r="A1128" s="84" t="s">
        <v>757</v>
      </c>
      <c r="B1128" s="84">
        <v>2</v>
      </c>
      <c r="C1128" s="123">
        <v>0</v>
      </c>
      <c r="D1128" s="84" t="s">
        <v>3638</v>
      </c>
      <c r="E1128" s="84" t="b">
        <v>0</v>
      </c>
      <c r="F1128" s="84" t="b">
        <v>0</v>
      </c>
      <c r="G1128" s="84" t="b">
        <v>0</v>
      </c>
    </row>
    <row r="1129" spans="1:7" ht="15">
      <c r="A1129" s="84" t="s">
        <v>4783</v>
      </c>
      <c r="B1129" s="84">
        <v>2</v>
      </c>
      <c r="C1129" s="123">
        <v>0</v>
      </c>
      <c r="D1129" s="84" t="s">
        <v>3638</v>
      </c>
      <c r="E1129" s="84" t="b">
        <v>0</v>
      </c>
      <c r="F1129" s="84" t="b">
        <v>0</v>
      </c>
      <c r="G1129" s="84" t="b">
        <v>0</v>
      </c>
    </row>
    <row r="1130" spans="1:7" ht="15">
      <c r="A1130" s="84" t="s">
        <v>736</v>
      </c>
      <c r="B1130" s="84">
        <v>4</v>
      </c>
      <c r="C1130" s="123">
        <v>0</v>
      </c>
      <c r="D1130" s="84" t="s">
        <v>3640</v>
      </c>
      <c r="E1130" s="84" t="b">
        <v>0</v>
      </c>
      <c r="F1130" s="84" t="b">
        <v>0</v>
      </c>
      <c r="G1130" s="84" t="b">
        <v>0</v>
      </c>
    </row>
    <row r="1131" spans="1:7" ht="15">
      <c r="A1131" s="84" t="s">
        <v>4791</v>
      </c>
      <c r="B1131" s="84">
        <v>2</v>
      </c>
      <c r="C1131" s="123">
        <v>0</v>
      </c>
      <c r="D1131" s="84" t="s">
        <v>3640</v>
      </c>
      <c r="E1131" s="84" t="b">
        <v>0</v>
      </c>
      <c r="F1131" s="84" t="b">
        <v>0</v>
      </c>
      <c r="G1131" s="84" t="b">
        <v>0</v>
      </c>
    </row>
    <row r="1132" spans="1:7" ht="15">
      <c r="A1132" s="84" t="s">
        <v>4792</v>
      </c>
      <c r="B1132" s="84">
        <v>2</v>
      </c>
      <c r="C1132" s="123">
        <v>0</v>
      </c>
      <c r="D1132" s="84" t="s">
        <v>3640</v>
      </c>
      <c r="E1132" s="84" t="b">
        <v>0</v>
      </c>
      <c r="F1132" s="84" t="b">
        <v>0</v>
      </c>
      <c r="G1132" s="84" t="b">
        <v>0</v>
      </c>
    </row>
    <row r="1133" spans="1:7" ht="15">
      <c r="A1133" s="84" t="s">
        <v>4613</v>
      </c>
      <c r="B1133" s="84">
        <v>2</v>
      </c>
      <c r="C1133" s="123">
        <v>0</v>
      </c>
      <c r="D1133" s="84" t="s">
        <v>3640</v>
      </c>
      <c r="E1133" s="84" t="b">
        <v>0</v>
      </c>
      <c r="F1133" s="84" t="b">
        <v>0</v>
      </c>
      <c r="G1133" s="84" t="b">
        <v>0</v>
      </c>
    </row>
    <row r="1134" spans="1:7" ht="15">
      <c r="A1134" s="84" t="s">
        <v>4793</v>
      </c>
      <c r="B1134" s="84">
        <v>2</v>
      </c>
      <c r="C1134" s="123">
        <v>0</v>
      </c>
      <c r="D1134" s="84" t="s">
        <v>3640</v>
      </c>
      <c r="E1134" s="84" t="b">
        <v>0</v>
      </c>
      <c r="F1134" s="84" t="b">
        <v>0</v>
      </c>
      <c r="G1134" s="84" t="b">
        <v>0</v>
      </c>
    </row>
    <row r="1135" spans="1:7" ht="15">
      <c r="A1135" s="84" t="s">
        <v>4794</v>
      </c>
      <c r="B1135" s="84">
        <v>2</v>
      </c>
      <c r="C1135" s="123">
        <v>0</v>
      </c>
      <c r="D1135" s="84" t="s">
        <v>3640</v>
      </c>
      <c r="E1135" s="84" t="b">
        <v>0</v>
      </c>
      <c r="F1135" s="84" t="b">
        <v>0</v>
      </c>
      <c r="G1135" s="84" t="b">
        <v>0</v>
      </c>
    </row>
    <row r="1136" spans="1:7" ht="15">
      <c r="A1136" s="84" t="s">
        <v>4577</v>
      </c>
      <c r="B1136" s="84">
        <v>2</v>
      </c>
      <c r="C1136" s="123">
        <v>0</v>
      </c>
      <c r="D1136" s="84" t="s">
        <v>3640</v>
      </c>
      <c r="E1136" s="84" t="b">
        <v>0</v>
      </c>
      <c r="F1136" s="84" t="b">
        <v>0</v>
      </c>
      <c r="G1136" s="84" t="b">
        <v>0</v>
      </c>
    </row>
    <row r="1137" spans="1:7" ht="15">
      <c r="A1137" s="84" t="s">
        <v>4795</v>
      </c>
      <c r="B1137" s="84">
        <v>2</v>
      </c>
      <c r="C1137" s="123">
        <v>0</v>
      </c>
      <c r="D1137" s="84" t="s">
        <v>3640</v>
      </c>
      <c r="E1137" s="84" t="b">
        <v>0</v>
      </c>
      <c r="F1137" s="84" t="b">
        <v>0</v>
      </c>
      <c r="G1137" s="84" t="b">
        <v>0</v>
      </c>
    </row>
    <row r="1138" spans="1:7" ht="15">
      <c r="A1138" s="84" t="s">
        <v>4612</v>
      </c>
      <c r="B1138" s="84">
        <v>2</v>
      </c>
      <c r="C1138" s="123">
        <v>0</v>
      </c>
      <c r="D1138" s="84" t="s">
        <v>3640</v>
      </c>
      <c r="E1138" s="84" t="b">
        <v>0</v>
      </c>
      <c r="F1138" s="84" t="b">
        <v>0</v>
      </c>
      <c r="G1138" s="84" t="b">
        <v>0</v>
      </c>
    </row>
    <row r="1139" spans="1:7" ht="15">
      <c r="A1139" s="84" t="s">
        <v>4550</v>
      </c>
      <c r="B1139" s="84">
        <v>2</v>
      </c>
      <c r="C1139" s="123">
        <v>0</v>
      </c>
      <c r="D1139" s="84" t="s">
        <v>3640</v>
      </c>
      <c r="E1139" s="84" t="b">
        <v>0</v>
      </c>
      <c r="F1139" s="84" t="b">
        <v>0</v>
      </c>
      <c r="G1139" s="84" t="b">
        <v>0</v>
      </c>
    </row>
    <row r="1140" spans="1:7" ht="15">
      <c r="A1140" s="84" t="s">
        <v>4826</v>
      </c>
      <c r="B1140" s="84">
        <v>2</v>
      </c>
      <c r="C1140" s="123">
        <v>0</v>
      </c>
      <c r="D1140" s="84" t="s">
        <v>3643</v>
      </c>
      <c r="E1140" s="84" t="b">
        <v>0</v>
      </c>
      <c r="F1140" s="84" t="b">
        <v>0</v>
      </c>
      <c r="G1140" s="84" t="b">
        <v>0</v>
      </c>
    </row>
    <row r="1141" spans="1:7" ht="15">
      <c r="A1141" s="84" t="s">
        <v>4827</v>
      </c>
      <c r="B1141" s="84">
        <v>2</v>
      </c>
      <c r="C1141" s="123">
        <v>0</v>
      </c>
      <c r="D1141" s="84" t="s">
        <v>3643</v>
      </c>
      <c r="E1141" s="84" t="b">
        <v>0</v>
      </c>
      <c r="F1141" s="84" t="b">
        <v>0</v>
      </c>
      <c r="G1141" s="84" t="b">
        <v>0</v>
      </c>
    </row>
    <row r="1142" spans="1:7" ht="15">
      <c r="A1142" s="84" t="s">
        <v>736</v>
      </c>
      <c r="B1142" s="84">
        <v>2</v>
      </c>
      <c r="C1142" s="123">
        <v>0</v>
      </c>
      <c r="D1142" s="84" t="s">
        <v>3643</v>
      </c>
      <c r="E1142" s="84" t="b">
        <v>0</v>
      </c>
      <c r="F1142" s="84" t="b">
        <v>0</v>
      </c>
      <c r="G1142" s="84" t="b">
        <v>0</v>
      </c>
    </row>
    <row r="1143" spans="1:7" ht="15">
      <c r="A1143" s="84" t="s">
        <v>4828</v>
      </c>
      <c r="B1143" s="84">
        <v>2</v>
      </c>
      <c r="C1143" s="123">
        <v>0</v>
      </c>
      <c r="D1143" s="84" t="s">
        <v>3643</v>
      </c>
      <c r="E1143" s="84" t="b">
        <v>0</v>
      </c>
      <c r="F1143" s="84" t="b">
        <v>1</v>
      </c>
      <c r="G1143" s="84" t="b">
        <v>0</v>
      </c>
    </row>
    <row r="1144" spans="1:7" ht="15">
      <c r="A1144" s="84" t="s">
        <v>4829</v>
      </c>
      <c r="B1144" s="84">
        <v>2</v>
      </c>
      <c r="C1144" s="123">
        <v>0</v>
      </c>
      <c r="D1144" s="84" t="s">
        <v>3643</v>
      </c>
      <c r="E1144" s="84" t="b">
        <v>0</v>
      </c>
      <c r="F1144" s="84" t="b">
        <v>0</v>
      </c>
      <c r="G1144" s="84" t="b">
        <v>0</v>
      </c>
    </row>
    <row r="1145" spans="1:7" ht="15">
      <c r="A1145" s="84" t="s">
        <v>4513</v>
      </c>
      <c r="B1145" s="84">
        <v>2</v>
      </c>
      <c r="C1145" s="123">
        <v>0</v>
      </c>
      <c r="D1145" s="84" t="s">
        <v>3643</v>
      </c>
      <c r="E1145" s="84" t="b">
        <v>0</v>
      </c>
      <c r="F1145" s="84" t="b">
        <v>0</v>
      </c>
      <c r="G1145" s="84" t="b">
        <v>0</v>
      </c>
    </row>
    <row r="1146" spans="1:7" ht="15">
      <c r="A1146" s="84" t="s">
        <v>4830</v>
      </c>
      <c r="B1146" s="84">
        <v>2</v>
      </c>
      <c r="C1146" s="123">
        <v>0</v>
      </c>
      <c r="D1146" s="84" t="s">
        <v>3643</v>
      </c>
      <c r="E1146" s="84" t="b">
        <v>0</v>
      </c>
      <c r="F1146" s="84" t="b">
        <v>0</v>
      </c>
      <c r="G1146" s="84" t="b">
        <v>0</v>
      </c>
    </row>
    <row r="1147" spans="1:7" ht="15">
      <c r="A1147" s="84" t="s">
        <v>4831</v>
      </c>
      <c r="B1147" s="84">
        <v>2</v>
      </c>
      <c r="C1147" s="123">
        <v>0</v>
      </c>
      <c r="D1147" s="84" t="s">
        <v>3643</v>
      </c>
      <c r="E1147" s="84" t="b">
        <v>0</v>
      </c>
      <c r="F1147" s="84" t="b">
        <v>0</v>
      </c>
      <c r="G1147" s="84" t="b">
        <v>0</v>
      </c>
    </row>
    <row r="1148" spans="1:7" ht="15">
      <c r="A1148" s="84" t="s">
        <v>4475</v>
      </c>
      <c r="B1148" s="84">
        <v>2</v>
      </c>
      <c r="C1148" s="123">
        <v>0</v>
      </c>
      <c r="D1148" s="84" t="s">
        <v>3643</v>
      </c>
      <c r="E1148" s="84" t="b">
        <v>0</v>
      </c>
      <c r="F1148" s="84" t="b">
        <v>0</v>
      </c>
      <c r="G1148" s="84" t="b">
        <v>0</v>
      </c>
    </row>
    <row r="1149" spans="1:7" ht="15">
      <c r="A1149" s="84" t="s">
        <v>4832</v>
      </c>
      <c r="B1149" s="84">
        <v>2</v>
      </c>
      <c r="C1149" s="123">
        <v>0</v>
      </c>
      <c r="D1149" s="84" t="s">
        <v>3643</v>
      </c>
      <c r="E1149" s="84" t="b">
        <v>0</v>
      </c>
      <c r="F1149" s="84" t="b">
        <v>0</v>
      </c>
      <c r="G1149" s="84" t="b">
        <v>0</v>
      </c>
    </row>
    <row r="1150" spans="1:7" ht="15">
      <c r="A1150" s="84" t="s">
        <v>4833</v>
      </c>
      <c r="B1150" s="84">
        <v>2</v>
      </c>
      <c r="C1150" s="123">
        <v>0</v>
      </c>
      <c r="D1150" s="84" t="s">
        <v>3643</v>
      </c>
      <c r="E1150" s="84" t="b">
        <v>0</v>
      </c>
      <c r="F1150" s="84" t="b">
        <v>0</v>
      </c>
      <c r="G1150" s="84" t="b">
        <v>0</v>
      </c>
    </row>
    <row r="1151" spans="1:7" ht="15">
      <c r="A1151" s="84" t="s">
        <v>4467</v>
      </c>
      <c r="B1151" s="84">
        <v>4</v>
      </c>
      <c r="C1151" s="123">
        <v>0</v>
      </c>
      <c r="D1151" s="84" t="s">
        <v>3646</v>
      </c>
      <c r="E1151" s="84" t="b">
        <v>0</v>
      </c>
      <c r="F1151" s="84" t="b">
        <v>0</v>
      </c>
      <c r="G1151" s="84" t="b">
        <v>0</v>
      </c>
    </row>
    <row r="1152" spans="1:7" ht="15">
      <c r="A1152" s="84" t="s">
        <v>4618</v>
      </c>
      <c r="B1152" s="84">
        <v>3</v>
      </c>
      <c r="C1152" s="123">
        <v>0</v>
      </c>
      <c r="D1152" s="84" t="s">
        <v>3646</v>
      </c>
      <c r="E1152" s="84" t="b">
        <v>0</v>
      </c>
      <c r="F1152" s="84" t="b">
        <v>0</v>
      </c>
      <c r="G1152" s="84" t="b">
        <v>0</v>
      </c>
    </row>
    <row r="1153" spans="1:7" ht="15">
      <c r="A1153" s="84" t="s">
        <v>4619</v>
      </c>
      <c r="B1153" s="84">
        <v>3</v>
      </c>
      <c r="C1153" s="123">
        <v>0</v>
      </c>
      <c r="D1153" s="84" t="s">
        <v>3646</v>
      </c>
      <c r="E1153" s="84" t="b">
        <v>0</v>
      </c>
      <c r="F1153" s="84" t="b">
        <v>0</v>
      </c>
      <c r="G1153" s="84" t="b">
        <v>0</v>
      </c>
    </row>
    <row r="1154" spans="1:7" ht="15">
      <c r="A1154" s="84" t="s">
        <v>4575</v>
      </c>
      <c r="B1154" s="84">
        <v>2</v>
      </c>
      <c r="C1154" s="123">
        <v>0</v>
      </c>
      <c r="D1154" s="84" t="s">
        <v>3646</v>
      </c>
      <c r="E1154" s="84" t="b">
        <v>0</v>
      </c>
      <c r="F1154" s="84" t="b">
        <v>0</v>
      </c>
      <c r="G1154" s="84" t="b">
        <v>0</v>
      </c>
    </row>
    <row r="1155" spans="1:7" ht="15">
      <c r="A1155" s="84" t="s">
        <v>4838</v>
      </c>
      <c r="B1155" s="84">
        <v>2</v>
      </c>
      <c r="C1155" s="123">
        <v>0</v>
      </c>
      <c r="D1155" s="84" t="s">
        <v>3646</v>
      </c>
      <c r="E1155" s="84" t="b">
        <v>0</v>
      </c>
      <c r="F1155" s="84" t="b">
        <v>0</v>
      </c>
      <c r="G1155" s="84" t="b">
        <v>0</v>
      </c>
    </row>
    <row r="1156" spans="1:7" ht="15">
      <c r="A1156" s="84" t="s">
        <v>4615</v>
      </c>
      <c r="B1156" s="84">
        <v>2</v>
      </c>
      <c r="C1156" s="123">
        <v>0</v>
      </c>
      <c r="D1156" s="84" t="s">
        <v>3646</v>
      </c>
      <c r="E1156" s="84" t="b">
        <v>0</v>
      </c>
      <c r="F1156" s="84" t="b">
        <v>0</v>
      </c>
      <c r="G1156" s="84" t="b">
        <v>0</v>
      </c>
    </row>
    <row r="1157" spans="1:7" ht="15">
      <c r="A1157" s="84" t="s">
        <v>4616</v>
      </c>
      <c r="B1157" s="84">
        <v>2</v>
      </c>
      <c r="C1157" s="123">
        <v>0</v>
      </c>
      <c r="D1157" s="84" t="s">
        <v>3646</v>
      </c>
      <c r="E1157" s="84" t="b">
        <v>0</v>
      </c>
      <c r="F1157" s="84" t="b">
        <v>0</v>
      </c>
      <c r="G1157" s="84" t="b">
        <v>0</v>
      </c>
    </row>
    <row r="1158" spans="1:7" ht="15">
      <c r="A1158" s="84" t="s">
        <v>4839</v>
      </c>
      <c r="B1158" s="84">
        <v>2</v>
      </c>
      <c r="C1158" s="123">
        <v>0</v>
      </c>
      <c r="D1158" s="84" t="s">
        <v>3646</v>
      </c>
      <c r="E1158" s="84" t="b">
        <v>0</v>
      </c>
      <c r="F1158" s="84" t="b">
        <v>0</v>
      </c>
      <c r="G1158" s="84" t="b">
        <v>0</v>
      </c>
    </row>
    <row r="1159" spans="1:7" ht="15">
      <c r="A1159" s="84" t="s">
        <v>389</v>
      </c>
      <c r="B1159" s="84">
        <v>2</v>
      </c>
      <c r="C1159" s="123">
        <v>0</v>
      </c>
      <c r="D1159" s="84" t="s">
        <v>3646</v>
      </c>
      <c r="E1159" s="84" t="b">
        <v>0</v>
      </c>
      <c r="F1159" s="84" t="b">
        <v>0</v>
      </c>
      <c r="G1159" s="84" t="b">
        <v>0</v>
      </c>
    </row>
    <row r="1160" spans="1:7" ht="15">
      <c r="A1160" s="84" t="s">
        <v>4840</v>
      </c>
      <c r="B1160" s="84">
        <v>2</v>
      </c>
      <c r="C1160" s="123">
        <v>0</v>
      </c>
      <c r="D1160" s="84" t="s">
        <v>3646</v>
      </c>
      <c r="E1160" s="84" t="b">
        <v>0</v>
      </c>
      <c r="F1160" s="84" t="b">
        <v>0</v>
      </c>
      <c r="G1160" s="84" t="b">
        <v>0</v>
      </c>
    </row>
    <row r="1161" spans="1:7" ht="15">
      <c r="A1161" s="84" t="s">
        <v>4841</v>
      </c>
      <c r="B1161" s="84">
        <v>2</v>
      </c>
      <c r="C1161" s="123">
        <v>0</v>
      </c>
      <c r="D1161" s="84" t="s">
        <v>3646</v>
      </c>
      <c r="E1161" s="84" t="b">
        <v>0</v>
      </c>
      <c r="F1161" s="84" t="b">
        <v>0</v>
      </c>
      <c r="G1161" s="84" t="b">
        <v>0</v>
      </c>
    </row>
    <row r="1162" spans="1:7" ht="15">
      <c r="A1162" s="84" t="s">
        <v>3824</v>
      </c>
      <c r="B1162" s="84">
        <v>2</v>
      </c>
      <c r="C1162" s="123">
        <v>0</v>
      </c>
      <c r="D1162" s="84" t="s">
        <v>3646</v>
      </c>
      <c r="E1162" s="84" t="b">
        <v>1</v>
      </c>
      <c r="F1162" s="84" t="b">
        <v>0</v>
      </c>
      <c r="G1162" s="84" t="b">
        <v>0</v>
      </c>
    </row>
    <row r="1163" spans="1:7" ht="15">
      <c r="A1163" s="84" t="s">
        <v>3801</v>
      </c>
      <c r="B1163" s="84">
        <v>2</v>
      </c>
      <c r="C1163" s="123">
        <v>0</v>
      </c>
      <c r="D1163" s="84" t="s">
        <v>3646</v>
      </c>
      <c r="E1163" s="84" t="b">
        <v>1</v>
      </c>
      <c r="F1163" s="84" t="b">
        <v>0</v>
      </c>
      <c r="G1163" s="84" t="b">
        <v>0</v>
      </c>
    </row>
    <row r="1164" spans="1:7" ht="15">
      <c r="A1164" s="84" t="s">
        <v>4842</v>
      </c>
      <c r="B1164" s="84">
        <v>2</v>
      </c>
      <c r="C1164" s="123">
        <v>0</v>
      </c>
      <c r="D1164" s="84" t="s">
        <v>3647</v>
      </c>
      <c r="E1164" s="84" t="b">
        <v>0</v>
      </c>
      <c r="F1164" s="84" t="b">
        <v>0</v>
      </c>
      <c r="G1164" s="84" t="b">
        <v>0</v>
      </c>
    </row>
    <row r="1165" spans="1:7" ht="15">
      <c r="A1165" s="84" t="s">
        <v>4557</v>
      </c>
      <c r="B1165" s="84">
        <v>2</v>
      </c>
      <c r="C1165" s="123">
        <v>0</v>
      </c>
      <c r="D1165" s="84" t="s">
        <v>3647</v>
      </c>
      <c r="E1165" s="84" t="b">
        <v>0</v>
      </c>
      <c r="F1165" s="84" t="b">
        <v>0</v>
      </c>
      <c r="G1165" s="84" t="b">
        <v>0</v>
      </c>
    </row>
    <row r="1166" spans="1:7" ht="15">
      <c r="A1166" s="84" t="s">
        <v>4843</v>
      </c>
      <c r="B1166" s="84">
        <v>2</v>
      </c>
      <c r="C1166" s="123">
        <v>0</v>
      </c>
      <c r="D1166" s="84" t="s">
        <v>3647</v>
      </c>
      <c r="E1166" s="84" t="b">
        <v>0</v>
      </c>
      <c r="F1166" s="84" t="b">
        <v>1</v>
      </c>
      <c r="G1166" s="84" t="b">
        <v>0</v>
      </c>
    </row>
    <row r="1167" spans="1:7" ht="15">
      <c r="A1167" s="84" t="s">
        <v>4620</v>
      </c>
      <c r="B1167" s="84">
        <v>2</v>
      </c>
      <c r="C1167" s="123">
        <v>0</v>
      </c>
      <c r="D1167" s="84" t="s">
        <v>3647</v>
      </c>
      <c r="E1167" s="84" t="b">
        <v>0</v>
      </c>
      <c r="F1167" s="84" t="b">
        <v>0</v>
      </c>
      <c r="G1167" s="84" t="b">
        <v>0</v>
      </c>
    </row>
    <row r="1168" spans="1:7" ht="15">
      <c r="A1168" s="84" t="s">
        <v>4469</v>
      </c>
      <c r="B1168" s="84">
        <v>2</v>
      </c>
      <c r="C1168" s="123">
        <v>0</v>
      </c>
      <c r="D1168" s="84" t="s">
        <v>3647</v>
      </c>
      <c r="E1168" s="84" t="b">
        <v>1</v>
      </c>
      <c r="F1168" s="84" t="b">
        <v>0</v>
      </c>
      <c r="G1168" s="84" t="b">
        <v>0</v>
      </c>
    </row>
    <row r="1169" spans="1:7" ht="15">
      <c r="A1169" s="84" t="s">
        <v>4844</v>
      </c>
      <c r="B1169" s="84">
        <v>2</v>
      </c>
      <c r="C1169" s="123">
        <v>0</v>
      </c>
      <c r="D1169" s="84" t="s">
        <v>3647</v>
      </c>
      <c r="E1169" s="84" t="b">
        <v>0</v>
      </c>
      <c r="F1169" s="84" t="b">
        <v>0</v>
      </c>
      <c r="G1169" s="84" t="b">
        <v>0</v>
      </c>
    </row>
    <row r="1170" spans="1:7" ht="15">
      <c r="A1170" s="84" t="s">
        <v>4845</v>
      </c>
      <c r="B1170" s="84">
        <v>2</v>
      </c>
      <c r="C1170" s="123">
        <v>0</v>
      </c>
      <c r="D1170" s="84" t="s">
        <v>3647</v>
      </c>
      <c r="E1170" s="84" t="b">
        <v>0</v>
      </c>
      <c r="F1170" s="84" t="b">
        <v>0</v>
      </c>
      <c r="G1170" s="84" t="b">
        <v>0</v>
      </c>
    </row>
    <row r="1171" spans="1:7" ht="15">
      <c r="A1171" s="84" t="s">
        <v>4846</v>
      </c>
      <c r="B1171" s="84">
        <v>2</v>
      </c>
      <c r="C1171" s="123">
        <v>0</v>
      </c>
      <c r="D1171" s="84" t="s">
        <v>3647</v>
      </c>
      <c r="E1171" s="84" t="b">
        <v>0</v>
      </c>
      <c r="F1171" s="84" t="b">
        <v>0</v>
      </c>
      <c r="G117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4861</v>
      </c>
      <c r="B1" s="13" t="s">
        <v>4862</v>
      </c>
      <c r="C1" s="13" t="s">
        <v>4855</v>
      </c>
      <c r="D1" s="13" t="s">
        <v>4856</v>
      </c>
      <c r="E1" s="13" t="s">
        <v>4863</v>
      </c>
      <c r="F1" s="13" t="s">
        <v>144</v>
      </c>
      <c r="G1" s="13" t="s">
        <v>4864</v>
      </c>
      <c r="H1" s="13" t="s">
        <v>4865</v>
      </c>
      <c r="I1" s="13" t="s">
        <v>4866</v>
      </c>
      <c r="J1" s="13" t="s">
        <v>4867</v>
      </c>
      <c r="K1" s="13" t="s">
        <v>4868</v>
      </c>
      <c r="L1" s="13" t="s">
        <v>4869</v>
      </c>
    </row>
    <row r="2" spans="1:12" ht="15">
      <c r="A2" s="84" t="s">
        <v>3815</v>
      </c>
      <c r="B2" s="84" t="s">
        <v>3725</v>
      </c>
      <c r="C2" s="84">
        <v>18</v>
      </c>
      <c r="D2" s="123">
        <v>0.006094270682946186</v>
      </c>
      <c r="E2" s="123">
        <v>2.0608430650605003</v>
      </c>
      <c r="F2" s="84" t="s">
        <v>4857</v>
      </c>
      <c r="G2" s="84" t="b">
        <v>0</v>
      </c>
      <c r="H2" s="84" t="b">
        <v>0</v>
      </c>
      <c r="I2" s="84" t="b">
        <v>0</v>
      </c>
      <c r="J2" s="84" t="b">
        <v>0</v>
      </c>
      <c r="K2" s="84" t="b">
        <v>0</v>
      </c>
      <c r="L2" s="84" t="b">
        <v>0</v>
      </c>
    </row>
    <row r="3" spans="1:12" ht="15">
      <c r="A3" s="84" t="s">
        <v>3801</v>
      </c>
      <c r="B3" s="84" t="s">
        <v>3815</v>
      </c>
      <c r="C3" s="84">
        <v>15</v>
      </c>
      <c r="D3" s="123">
        <v>0.005448449494393608</v>
      </c>
      <c r="E3" s="123">
        <v>2.0349073309661003</v>
      </c>
      <c r="F3" s="84" t="s">
        <v>4857</v>
      </c>
      <c r="G3" s="84" t="b">
        <v>1</v>
      </c>
      <c r="H3" s="84" t="b">
        <v>0</v>
      </c>
      <c r="I3" s="84" t="b">
        <v>0</v>
      </c>
      <c r="J3" s="84" t="b">
        <v>0</v>
      </c>
      <c r="K3" s="84" t="b">
        <v>0</v>
      </c>
      <c r="L3" s="84" t="b">
        <v>0</v>
      </c>
    </row>
    <row r="4" spans="1:12" ht="15">
      <c r="A4" s="84" t="s">
        <v>3813</v>
      </c>
      <c r="B4" s="84" t="s">
        <v>3814</v>
      </c>
      <c r="C4" s="84">
        <v>14</v>
      </c>
      <c r="D4" s="123">
        <v>0.005215859555283573</v>
      </c>
      <c r="E4" s="123">
        <v>2.3296883773530803</v>
      </c>
      <c r="F4" s="84" t="s">
        <v>4857</v>
      </c>
      <c r="G4" s="84" t="b">
        <v>0</v>
      </c>
      <c r="H4" s="84" t="b">
        <v>0</v>
      </c>
      <c r="I4" s="84" t="b">
        <v>0</v>
      </c>
      <c r="J4" s="84" t="b">
        <v>0</v>
      </c>
      <c r="K4" s="84" t="b">
        <v>0</v>
      </c>
      <c r="L4" s="84" t="b">
        <v>0</v>
      </c>
    </row>
    <row r="5" spans="1:12" ht="15">
      <c r="A5" s="84" t="s">
        <v>3814</v>
      </c>
      <c r="B5" s="84" t="s">
        <v>736</v>
      </c>
      <c r="C5" s="84">
        <v>14</v>
      </c>
      <c r="D5" s="123">
        <v>0.005215859555283573</v>
      </c>
      <c r="E5" s="123">
        <v>1.2609725649836203</v>
      </c>
      <c r="F5" s="84" t="s">
        <v>4857</v>
      </c>
      <c r="G5" s="84" t="b">
        <v>0</v>
      </c>
      <c r="H5" s="84" t="b">
        <v>0</v>
      </c>
      <c r="I5" s="84" t="b">
        <v>0</v>
      </c>
      <c r="J5" s="84" t="b">
        <v>0</v>
      </c>
      <c r="K5" s="84" t="b">
        <v>0</v>
      </c>
      <c r="L5" s="84" t="b">
        <v>0</v>
      </c>
    </row>
    <row r="6" spans="1:12" ht="15">
      <c r="A6" s="84" t="s">
        <v>736</v>
      </c>
      <c r="B6" s="84" t="s">
        <v>3811</v>
      </c>
      <c r="C6" s="84">
        <v>14</v>
      </c>
      <c r="D6" s="123">
        <v>0.005215859555283573</v>
      </c>
      <c r="E6" s="123">
        <v>1.2709215961254325</v>
      </c>
      <c r="F6" s="84" t="s">
        <v>4857</v>
      </c>
      <c r="G6" s="84" t="b">
        <v>0</v>
      </c>
      <c r="H6" s="84" t="b">
        <v>0</v>
      </c>
      <c r="I6" s="84" t="b">
        <v>0</v>
      </c>
      <c r="J6" s="84" t="b">
        <v>0</v>
      </c>
      <c r="K6" s="84" t="b">
        <v>0</v>
      </c>
      <c r="L6" s="84" t="b">
        <v>0</v>
      </c>
    </row>
    <row r="7" spans="1:12" ht="15">
      <c r="A7" s="84" t="s">
        <v>3811</v>
      </c>
      <c r="B7" s="84" t="s">
        <v>3801</v>
      </c>
      <c r="C7" s="84">
        <v>14</v>
      </c>
      <c r="D7" s="123">
        <v>0.005215859555283573</v>
      </c>
      <c r="E7" s="123">
        <v>2.0376132243420253</v>
      </c>
      <c r="F7" s="84" t="s">
        <v>4857</v>
      </c>
      <c r="G7" s="84" t="b">
        <v>0</v>
      </c>
      <c r="H7" s="84" t="b">
        <v>0</v>
      </c>
      <c r="I7" s="84" t="b">
        <v>0</v>
      </c>
      <c r="J7" s="84" t="b">
        <v>1</v>
      </c>
      <c r="K7" s="84" t="b">
        <v>0</v>
      </c>
      <c r="L7" s="84" t="b">
        <v>0</v>
      </c>
    </row>
    <row r="8" spans="1:12" ht="15">
      <c r="A8" s="84" t="s">
        <v>3725</v>
      </c>
      <c r="B8" s="84" t="s">
        <v>3812</v>
      </c>
      <c r="C8" s="84">
        <v>14</v>
      </c>
      <c r="D8" s="123">
        <v>0.005215859555283573</v>
      </c>
      <c r="E8" s="123">
        <v>2.0028511180828135</v>
      </c>
      <c r="F8" s="84" t="s">
        <v>4857</v>
      </c>
      <c r="G8" s="84" t="b">
        <v>0</v>
      </c>
      <c r="H8" s="84" t="b">
        <v>0</v>
      </c>
      <c r="I8" s="84" t="b">
        <v>0</v>
      </c>
      <c r="J8" s="84" t="b">
        <v>0</v>
      </c>
      <c r="K8" s="84" t="b">
        <v>0</v>
      </c>
      <c r="L8" s="84" t="b">
        <v>0</v>
      </c>
    </row>
    <row r="9" spans="1:12" ht="15">
      <c r="A9" s="84" t="s">
        <v>3812</v>
      </c>
      <c r="B9" s="84" t="s">
        <v>3720</v>
      </c>
      <c r="C9" s="84">
        <v>14</v>
      </c>
      <c r="D9" s="123">
        <v>0.005215859555283573</v>
      </c>
      <c r="E9" s="123">
        <v>2.2716964303753935</v>
      </c>
      <c r="F9" s="84" t="s">
        <v>4857</v>
      </c>
      <c r="G9" s="84" t="b">
        <v>0</v>
      </c>
      <c r="H9" s="84" t="b">
        <v>0</v>
      </c>
      <c r="I9" s="84" t="b">
        <v>0</v>
      </c>
      <c r="J9" s="84" t="b">
        <v>0</v>
      </c>
      <c r="K9" s="84" t="b">
        <v>0</v>
      </c>
      <c r="L9" s="84" t="b">
        <v>0</v>
      </c>
    </row>
    <row r="10" spans="1:12" ht="15">
      <c r="A10" s="84" t="s">
        <v>3720</v>
      </c>
      <c r="B10" s="84" t="s">
        <v>3816</v>
      </c>
      <c r="C10" s="84">
        <v>14</v>
      </c>
      <c r="D10" s="123">
        <v>0.005215859555283573</v>
      </c>
      <c r="E10" s="123">
        <v>2.3296883773530803</v>
      </c>
      <c r="F10" s="84" t="s">
        <v>4857</v>
      </c>
      <c r="G10" s="84" t="b">
        <v>0</v>
      </c>
      <c r="H10" s="84" t="b">
        <v>0</v>
      </c>
      <c r="I10" s="84" t="b">
        <v>0</v>
      </c>
      <c r="J10" s="84" t="b">
        <v>0</v>
      </c>
      <c r="K10" s="84" t="b">
        <v>0</v>
      </c>
      <c r="L10" s="84" t="b">
        <v>0</v>
      </c>
    </row>
    <row r="11" spans="1:12" ht="15">
      <c r="A11" s="84" t="s">
        <v>3816</v>
      </c>
      <c r="B11" s="84" t="s">
        <v>4440</v>
      </c>
      <c r="C11" s="84">
        <v>14</v>
      </c>
      <c r="D11" s="123">
        <v>0.005215859555283573</v>
      </c>
      <c r="E11" s="123">
        <v>2.3296883773530803</v>
      </c>
      <c r="F11" s="84" t="s">
        <v>4857</v>
      </c>
      <c r="G11" s="84" t="b">
        <v>0</v>
      </c>
      <c r="H11" s="84" t="b">
        <v>0</v>
      </c>
      <c r="I11" s="84" t="b">
        <v>0</v>
      </c>
      <c r="J11" s="84" t="b">
        <v>0</v>
      </c>
      <c r="K11" s="84" t="b">
        <v>0</v>
      </c>
      <c r="L11" s="84" t="b">
        <v>0</v>
      </c>
    </row>
    <row r="12" spans="1:12" ht="15">
      <c r="A12" s="84" t="s">
        <v>4440</v>
      </c>
      <c r="B12" s="84" t="s">
        <v>4441</v>
      </c>
      <c r="C12" s="84">
        <v>14</v>
      </c>
      <c r="D12" s="123">
        <v>0.005215859555283573</v>
      </c>
      <c r="E12" s="123">
        <v>2.3296883773530803</v>
      </c>
      <c r="F12" s="84" t="s">
        <v>4857</v>
      </c>
      <c r="G12" s="84" t="b">
        <v>0</v>
      </c>
      <c r="H12" s="84" t="b">
        <v>0</v>
      </c>
      <c r="I12" s="84" t="b">
        <v>0</v>
      </c>
      <c r="J12" s="84" t="b">
        <v>0</v>
      </c>
      <c r="K12" s="84" t="b">
        <v>0</v>
      </c>
      <c r="L12" s="84" t="b">
        <v>0</v>
      </c>
    </row>
    <row r="13" spans="1:12" ht="15">
      <c r="A13" s="84" t="s">
        <v>4441</v>
      </c>
      <c r="B13" s="84" t="s">
        <v>4442</v>
      </c>
      <c r="C13" s="84">
        <v>14</v>
      </c>
      <c r="D13" s="123">
        <v>0.005215859555283573</v>
      </c>
      <c r="E13" s="123">
        <v>2.3296883773530803</v>
      </c>
      <c r="F13" s="84" t="s">
        <v>4857</v>
      </c>
      <c r="G13" s="84" t="b">
        <v>0</v>
      </c>
      <c r="H13" s="84" t="b">
        <v>0</v>
      </c>
      <c r="I13" s="84" t="b">
        <v>0</v>
      </c>
      <c r="J13" s="84" t="b">
        <v>0</v>
      </c>
      <c r="K13" s="84" t="b">
        <v>0</v>
      </c>
      <c r="L13" s="84" t="b">
        <v>0</v>
      </c>
    </row>
    <row r="14" spans="1:12" ht="15">
      <c r="A14" s="84" t="s">
        <v>4442</v>
      </c>
      <c r="B14" s="84" t="s">
        <v>4443</v>
      </c>
      <c r="C14" s="84">
        <v>14</v>
      </c>
      <c r="D14" s="123">
        <v>0.005215859555283573</v>
      </c>
      <c r="E14" s="123">
        <v>2.3296883773530803</v>
      </c>
      <c r="F14" s="84" t="s">
        <v>4857</v>
      </c>
      <c r="G14" s="84" t="b">
        <v>0</v>
      </c>
      <c r="H14" s="84" t="b">
        <v>0</v>
      </c>
      <c r="I14" s="84" t="b">
        <v>0</v>
      </c>
      <c r="J14" s="84" t="b">
        <v>0</v>
      </c>
      <c r="K14" s="84" t="b">
        <v>0</v>
      </c>
      <c r="L14" s="84" t="b">
        <v>0</v>
      </c>
    </row>
    <row r="15" spans="1:12" ht="15">
      <c r="A15" s="84" t="s">
        <v>3807</v>
      </c>
      <c r="B15" s="84" t="s">
        <v>3808</v>
      </c>
      <c r="C15" s="84">
        <v>14</v>
      </c>
      <c r="D15" s="123">
        <v>0.005215859555283573</v>
      </c>
      <c r="E15" s="123">
        <v>2.3296883773530803</v>
      </c>
      <c r="F15" s="84" t="s">
        <v>4857</v>
      </c>
      <c r="G15" s="84" t="b">
        <v>1</v>
      </c>
      <c r="H15" s="84" t="b">
        <v>0</v>
      </c>
      <c r="I15" s="84" t="b">
        <v>0</v>
      </c>
      <c r="J15" s="84" t="b">
        <v>0</v>
      </c>
      <c r="K15" s="84" t="b">
        <v>0</v>
      </c>
      <c r="L15" s="84" t="b">
        <v>0</v>
      </c>
    </row>
    <row r="16" spans="1:12" ht="15">
      <c r="A16" s="84" t="s">
        <v>3808</v>
      </c>
      <c r="B16" s="84" t="s">
        <v>3809</v>
      </c>
      <c r="C16" s="84">
        <v>14</v>
      </c>
      <c r="D16" s="123">
        <v>0.005215859555283573</v>
      </c>
      <c r="E16" s="123">
        <v>2.3296883773530803</v>
      </c>
      <c r="F16" s="84" t="s">
        <v>4857</v>
      </c>
      <c r="G16" s="84" t="b">
        <v>0</v>
      </c>
      <c r="H16" s="84" t="b">
        <v>0</v>
      </c>
      <c r="I16" s="84" t="b">
        <v>0</v>
      </c>
      <c r="J16" s="84" t="b">
        <v>0</v>
      </c>
      <c r="K16" s="84" t="b">
        <v>0</v>
      </c>
      <c r="L16" s="84" t="b">
        <v>0</v>
      </c>
    </row>
    <row r="17" spans="1:12" ht="15">
      <c r="A17" s="84" t="s">
        <v>3809</v>
      </c>
      <c r="B17" s="84" t="s">
        <v>4444</v>
      </c>
      <c r="C17" s="84">
        <v>14</v>
      </c>
      <c r="D17" s="123">
        <v>0.005215859555283573</v>
      </c>
      <c r="E17" s="123">
        <v>2.3296883773530803</v>
      </c>
      <c r="F17" s="84" t="s">
        <v>4857</v>
      </c>
      <c r="G17" s="84" t="b">
        <v>0</v>
      </c>
      <c r="H17" s="84" t="b">
        <v>0</v>
      </c>
      <c r="I17" s="84" t="b">
        <v>0</v>
      </c>
      <c r="J17" s="84" t="b">
        <v>0</v>
      </c>
      <c r="K17" s="84" t="b">
        <v>0</v>
      </c>
      <c r="L17" s="84" t="b">
        <v>0</v>
      </c>
    </row>
    <row r="18" spans="1:12" ht="15">
      <c r="A18" s="84" t="s">
        <v>4444</v>
      </c>
      <c r="B18" s="84" t="s">
        <v>3804</v>
      </c>
      <c r="C18" s="84">
        <v>14</v>
      </c>
      <c r="D18" s="123">
        <v>0.005215859555283573</v>
      </c>
      <c r="E18" s="123">
        <v>2.2716964303753935</v>
      </c>
      <c r="F18" s="84" t="s">
        <v>4857</v>
      </c>
      <c r="G18" s="84" t="b">
        <v>0</v>
      </c>
      <c r="H18" s="84" t="b">
        <v>0</v>
      </c>
      <c r="I18" s="84" t="b">
        <v>0</v>
      </c>
      <c r="J18" s="84" t="b">
        <v>0</v>
      </c>
      <c r="K18" s="84" t="b">
        <v>0</v>
      </c>
      <c r="L18" s="84" t="b">
        <v>0</v>
      </c>
    </row>
    <row r="19" spans="1:12" ht="15">
      <c r="A19" s="84" t="s">
        <v>3804</v>
      </c>
      <c r="B19" s="84" t="s">
        <v>3803</v>
      </c>
      <c r="C19" s="84">
        <v>14</v>
      </c>
      <c r="D19" s="123">
        <v>0.005215859555283573</v>
      </c>
      <c r="E19" s="123">
        <v>2.1873755446753576</v>
      </c>
      <c r="F19" s="84" t="s">
        <v>4857</v>
      </c>
      <c r="G19" s="84" t="b">
        <v>0</v>
      </c>
      <c r="H19" s="84" t="b">
        <v>0</v>
      </c>
      <c r="I19" s="84" t="b">
        <v>0</v>
      </c>
      <c r="J19" s="84" t="b">
        <v>0</v>
      </c>
      <c r="K19" s="84" t="b">
        <v>0</v>
      </c>
      <c r="L19" s="84" t="b">
        <v>0</v>
      </c>
    </row>
    <row r="20" spans="1:12" ht="15">
      <c r="A20" s="84" t="s">
        <v>3803</v>
      </c>
      <c r="B20" s="84" t="s">
        <v>4445</v>
      </c>
      <c r="C20" s="84">
        <v>14</v>
      </c>
      <c r="D20" s="123">
        <v>0.005215859555283573</v>
      </c>
      <c r="E20" s="123">
        <v>2.2453674916530444</v>
      </c>
      <c r="F20" s="84" t="s">
        <v>4857</v>
      </c>
      <c r="G20" s="84" t="b">
        <v>0</v>
      </c>
      <c r="H20" s="84" t="b">
        <v>0</v>
      </c>
      <c r="I20" s="84" t="b">
        <v>0</v>
      </c>
      <c r="J20" s="84" t="b">
        <v>0</v>
      </c>
      <c r="K20" s="84" t="b">
        <v>0</v>
      </c>
      <c r="L20" s="84" t="b">
        <v>0</v>
      </c>
    </row>
    <row r="21" spans="1:12" ht="15">
      <c r="A21" s="84" t="s">
        <v>4445</v>
      </c>
      <c r="B21" s="84" t="s">
        <v>3805</v>
      </c>
      <c r="C21" s="84">
        <v>14</v>
      </c>
      <c r="D21" s="123">
        <v>0.005215859555283573</v>
      </c>
      <c r="E21" s="123">
        <v>2.299725153975637</v>
      </c>
      <c r="F21" s="84" t="s">
        <v>4857</v>
      </c>
      <c r="G21" s="84" t="b">
        <v>0</v>
      </c>
      <c r="H21" s="84" t="b">
        <v>0</v>
      </c>
      <c r="I21" s="84" t="b">
        <v>0</v>
      </c>
      <c r="J21" s="84" t="b">
        <v>0</v>
      </c>
      <c r="K21" s="84" t="b">
        <v>0</v>
      </c>
      <c r="L21" s="84" t="b">
        <v>0</v>
      </c>
    </row>
    <row r="22" spans="1:12" ht="15">
      <c r="A22" s="84" t="s">
        <v>3805</v>
      </c>
      <c r="B22" s="84" t="s">
        <v>3806</v>
      </c>
      <c r="C22" s="84">
        <v>14</v>
      </c>
      <c r="D22" s="123">
        <v>0.005215859555283573</v>
      </c>
      <c r="E22" s="123">
        <v>2.2137044833977066</v>
      </c>
      <c r="F22" s="84" t="s">
        <v>4857</v>
      </c>
      <c r="G22" s="84" t="b">
        <v>0</v>
      </c>
      <c r="H22" s="84" t="b">
        <v>0</v>
      </c>
      <c r="I22" s="84" t="b">
        <v>0</v>
      </c>
      <c r="J22" s="84" t="b">
        <v>1</v>
      </c>
      <c r="K22" s="84" t="b">
        <v>0</v>
      </c>
      <c r="L22" s="84" t="b">
        <v>0</v>
      </c>
    </row>
    <row r="23" spans="1:12" ht="15">
      <c r="A23" s="84" t="s">
        <v>3806</v>
      </c>
      <c r="B23" s="84" t="s">
        <v>4446</v>
      </c>
      <c r="C23" s="84">
        <v>14</v>
      </c>
      <c r="D23" s="123">
        <v>0.005215859555283573</v>
      </c>
      <c r="E23" s="123">
        <v>2.2453674916530444</v>
      </c>
      <c r="F23" s="84" t="s">
        <v>4857</v>
      </c>
      <c r="G23" s="84" t="b">
        <v>1</v>
      </c>
      <c r="H23" s="84" t="b">
        <v>0</v>
      </c>
      <c r="I23" s="84" t="b">
        <v>0</v>
      </c>
      <c r="J23" s="84" t="b">
        <v>0</v>
      </c>
      <c r="K23" s="84" t="b">
        <v>0</v>
      </c>
      <c r="L23" s="84" t="b">
        <v>0</v>
      </c>
    </row>
    <row r="24" spans="1:12" ht="15">
      <c r="A24" s="84" t="s">
        <v>4446</v>
      </c>
      <c r="B24" s="84" t="s">
        <v>4439</v>
      </c>
      <c r="C24" s="84">
        <v>14</v>
      </c>
      <c r="D24" s="123">
        <v>0.005215859555283573</v>
      </c>
      <c r="E24" s="123">
        <v>2.299725153975637</v>
      </c>
      <c r="F24" s="84" t="s">
        <v>4857</v>
      </c>
      <c r="G24" s="84" t="b">
        <v>0</v>
      </c>
      <c r="H24" s="84" t="b">
        <v>0</v>
      </c>
      <c r="I24" s="84" t="b">
        <v>0</v>
      </c>
      <c r="J24" s="84" t="b">
        <v>0</v>
      </c>
      <c r="K24" s="84" t="b">
        <v>0</v>
      </c>
      <c r="L24" s="84" t="b">
        <v>0</v>
      </c>
    </row>
    <row r="25" spans="1:12" ht="15">
      <c r="A25" s="84" t="s">
        <v>323</v>
      </c>
      <c r="B25" s="84" t="s">
        <v>3807</v>
      </c>
      <c r="C25" s="84">
        <v>13</v>
      </c>
      <c r="D25" s="123">
        <v>0.004973600520305139</v>
      </c>
      <c r="E25" s="123">
        <v>2.028658381689099</v>
      </c>
      <c r="F25" s="84" t="s">
        <v>4857</v>
      </c>
      <c r="G25" s="84" t="b">
        <v>0</v>
      </c>
      <c r="H25" s="84" t="b">
        <v>0</v>
      </c>
      <c r="I25" s="84" t="b">
        <v>0</v>
      </c>
      <c r="J25" s="84" t="b">
        <v>1</v>
      </c>
      <c r="K25" s="84" t="b">
        <v>0</v>
      </c>
      <c r="L25" s="84" t="b">
        <v>0</v>
      </c>
    </row>
    <row r="26" spans="1:12" ht="15">
      <c r="A26" s="84" t="s">
        <v>4439</v>
      </c>
      <c r="B26" s="84" t="s">
        <v>4447</v>
      </c>
      <c r="C26" s="84">
        <v>13</v>
      </c>
      <c r="D26" s="123">
        <v>0.004973600520305139</v>
      </c>
      <c r="E26" s="123">
        <v>2.299725153975637</v>
      </c>
      <c r="F26" s="84" t="s">
        <v>4857</v>
      </c>
      <c r="G26" s="84" t="b">
        <v>0</v>
      </c>
      <c r="H26" s="84" t="b">
        <v>0</v>
      </c>
      <c r="I26" s="84" t="b">
        <v>0</v>
      </c>
      <c r="J26" s="84" t="b">
        <v>0</v>
      </c>
      <c r="K26" s="84" t="b">
        <v>0</v>
      </c>
      <c r="L26" s="84" t="b">
        <v>0</v>
      </c>
    </row>
    <row r="27" spans="1:12" ht="15">
      <c r="A27" s="84" t="s">
        <v>3837</v>
      </c>
      <c r="B27" s="84" t="s">
        <v>3724</v>
      </c>
      <c r="C27" s="84">
        <v>10</v>
      </c>
      <c r="D27" s="123">
        <v>0.004871602087943203</v>
      </c>
      <c r="E27" s="123">
        <v>2.1140885770137254</v>
      </c>
      <c r="F27" s="84" t="s">
        <v>4857</v>
      </c>
      <c r="G27" s="84" t="b">
        <v>0</v>
      </c>
      <c r="H27" s="84" t="b">
        <v>0</v>
      </c>
      <c r="I27" s="84" t="b">
        <v>0</v>
      </c>
      <c r="J27" s="84" t="b">
        <v>0</v>
      </c>
      <c r="K27" s="84" t="b">
        <v>1</v>
      </c>
      <c r="L27" s="84" t="b">
        <v>0</v>
      </c>
    </row>
    <row r="28" spans="1:12" ht="15">
      <c r="A28" s="84" t="s">
        <v>3722</v>
      </c>
      <c r="B28" s="84" t="s">
        <v>736</v>
      </c>
      <c r="C28" s="84">
        <v>8</v>
      </c>
      <c r="D28" s="123">
        <v>0.0035860048429280918</v>
      </c>
      <c r="E28" s="123">
        <v>1.2609725649836203</v>
      </c>
      <c r="F28" s="84" t="s">
        <v>4857</v>
      </c>
      <c r="G28" s="84" t="b">
        <v>0</v>
      </c>
      <c r="H28" s="84" t="b">
        <v>0</v>
      </c>
      <c r="I28" s="84" t="b">
        <v>0</v>
      </c>
      <c r="J28" s="84" t="b">
        <v>0</v>
      </c>
      <c r="K28" s="84" t="b">
        <v>0</v>
      </c>
      <c r="L28" s="84" t="b">
        <v>0</v>
      </c>
    </row>
    <row r="29" spans="1:12" ht="15">
      <c r="A29" s="84" t="s">
        <v>4455</v>
      </c>
      <c r="B29" s="84" t="s">
        <v>4456</v>
      </c>
      <c r="C29" s="84">
        <v>7</v>
      </c>
      <c r="D29" s="123">
        <v>0.003264177043181453</v>
      </c>
      <c r="E29" s="123">
        <v>2.4635819566143065</v>
      </c>
      <c r="F29" s="84" t="s">
        <v>4857</v>
      </c>
      <c r="G29" s="84" t="b">
        <v>0</v>
      </c>
      <c r="H29" s="84" t="b">
        <v>0</v>
      </c>
      <c r="I29" s="84" t="b">
        <v>0</v>
      </c>
      <c r="J29" s="84" t="b">
        <v>0</v>
      </c>
      <c r="K29" s="84" t="b">
        <v>1</v>
      </c>
      <c r="L29" s="84" t="b">
        <v>0</v>
      </c>
    </row>
    <row r="30" spans="1:12" ht="15">
      <c r="A30" s="84" t="s">
        <v>4456</v>
      </c>
      <c r="B30" s="84" t="s">
        <v>4461</v>
      </c>
      <c r="C30" s="84">
        <v>7</v>
      </c>
      <c r="D30" s="123">
        <v>0.003264177043181453</v>
      </c>
      <c r="E30" s="123">
        <v>2.5215739035919933</v>
      </c>
      <c r="F30" s="84" t="s">
        <v>4857</v>
      </c>
      <c r="G30" s="84" t="b">
        <v>0</v>
      </c>
      <c r="H30" s="84" t="b">
        <v>1</v>
      </c>
      <c r="I30" s="84" t="b">
        <v>0</v>
      </c>
      <c r="J30" s="84" t="b">
        <v>0</v>
      </c>
      <c r="K30" s="84" t="b">
        <v>1</v>
      </c>
      <c r="L30" s="84" t="b">
        <v>0</v>
      </c>
    </row>
    <row r="31" spans="1:12" ht="15">
      <c r="A31" s="84" t="s">
        <v>4461</v>
      </c>
      <c r="B31" s="84" t="s">
        <v>4462</v>
      </c>
      <c r="C31" s="84">
        <v>7</v>
      </c>
      <c r="D31" s="123">
        <v>0.003264177043181453</v>
      </c>
      <c r="E31" s="123">
        <v>2.6307183730170616</v>
      </c>
      <c r="F31" s="84" t="s">
        <v>4857</v>
      </c>
      <c r="G31" s="84" t="b">
        <v>0</v>
      </c>
      <c r="H31" s="84" t="b">
        <v>1</v>
      </c>
      <c r="I31" s="84" t="b">
        <v>0</v>
      </c>
      <c r="J31" s="84" t="b">
        <v>0</v>
      </c>
      <c r="K31" s="84" t="b">
        <v>1</v>
      </c>
      <c r="L31" s="84" t="b">
        <v>0</v>
      </c>
    </row>
    <row r="32" spans="1:12" ht="15">
      <c r="A32" s="84" t="s">
        <v>4462</v>
      </c>
      <c r="B32" s="84" t="s">
        <v>4458</v>
      </c>
      <c r="C32" s="84">
        <v>7</v>
      </c>
      <c r="D32" s="123">
        <v>0.003264177043181453</v>
      </c>
      <c r="E32" s="123">
        <v>2.5727264260393747</v>
      </c>
      <c r="F32" s="84" t="s">
        <v>4857</v>
      </c>
      <c r="G32" s="84" t="b">
        <v>0</v>
      </c>
      <c r="H32" s="84" t="b">
        <v>1</v>
      </c>
      <c r="I32" s="84" t="b">
        <v>0</v>
      </c>
      <c r="J32" s="84" t="b">
        <v>0</v>
      </c>
      <c r="K32" s="84" t="b">
        <v>0</v>
      </c>
      <c r="L32" s="84" t="b">
        <v>0</v>
      </c>
    </row>
    <row r="33" spans="1:12" ht="15">
      <c r="A33" s="84" t="s">
        <v>4458</v>
      </c>
      <c r="B33" s="84" t="s">
        <v>4459</v>
      </c>
      <c r="C33" s="84">
        <v>7</v>
      </c>
      <c r="D33" s="123">
        <v>0.003264177043181453</v>
      </c>
      <c r="E33" s="123">
        <v>2.514734479061688</v>
      </c>
      <c r="F33" s="84" t="s">
        <v>4857</v>
      </c>
      <c r="G33" s="84" t="b">
        <v>0</v>
      </c>
      <c r="H33" s="84" t="b">
        <v>0</v>
      </c>
      <c r="I33" s="84" t="b">
        <v>0</v>
      </c>
      <c r="J33" s="84" t="b">
        <v>0</v>
      </c>
      <c r="K33" s="84" t="b">
        <v>0</v>
      </c>
      <c r="L33" s="84" t="b">
        <v>0</v>
      </c>
    </row>
    <row r="34" spans="1:12" ht="15">
      <c r="A34" s="84" t="s">
        <v>4459</v>
      </c>
      <c r="B34" s="84" t="s">
        <v>4463</v>
      </c>
      <c r="C34" s="84">
        <v>7</v>
      </c>
      <c r="D34" s="123">
        <v>0.003264177043181453</v>
      </c>
      <c r="E34" s="123">
        <v>2.5727264260393747</v>
      </c>
      <c r="F34" s="84" t="s">
        <v>4857</v>
      </c>
      <c r="G34" s="84" t="b">
        <v>0</v>
      </c>
      <c r="H34" s="84" t="b">
        <v>0</v>
      </c>
      <c r="I34" s="84" t="b">
        <v>0</v>
      </c>
      <c r="J34" s="84" t="b">
        <v>0</v>
      </c>
      <c r="K34" s="84" t="b">
        <v>0</v>
      </c>
      <c r="L34" s="84" t="b">
        <v>0</v>
      </c>
    </row>
    <row r="35" spans="1:12" ht="15">
      <c r="A35" s="84" t="s">
        <v>4463</v>
      </c>
      <c r="B35" s="84" t="s">
        <v>4464</v>
      </c>
      <c r="C35" s="84">
        <v>7</v>
      </c>
      <c r="D35" s="123">
        <v>0.003264177043181453</v>
      </c>
      <c r="E35" s="123">
        <v>2.6307183730170616</v>
      </c>
      <c r="F35" s="84" t="s">
        <v>4857</v>
      </c>
      <c r="G35" s="84" t="b">
        <v>0</v>
      </c>
      <c r="H35" s="84" t="b">
        <v>0</v>
      </c>
      <c r="I35" s="84" t="b">
        <v>0</v>
      </c>
      <c r="J35" s="84" t="b">
        <v>0</v>
      </c>
      <c r="K35" s="84" t="b">
        <v>0</v>
      </c>
      <c r="L35" s="84" t="b">
        <v>0</v>
      </c>
    </row>
    <row r="36" spans="1:12" ht="15">
      <c r="A36" s="84" t="s">
        <v>4464</v>
      </c>
      <c r="B36" s="84" t="s">
        <v>4450</v>
      </c>
      <c r="C36" s="84">
        <v>7</v>
      </c>
      <c r="D36" s="123">
        <v>0.003264177043181453</v>
      </c>
      <c r="E36" s="123">
        <v>2.475816413031318</v>
      </c>
      <c r="F36" s="84" t="s">
        <v>4857</v>
      </c>
      <c r="G36" s="84" t="b">
        <v>0</v>
      </c>
      <c r="H36" s="84" t="b">
        <v>0</v>
      </c>
      <c r="I36" s="84" t="b">
        <v>0</v>
      </c>
      <c r="J36" s="84" t="b">
        <v>0</v>
      </c>
      <c r="K36" s="84" t="b">
        <v>0</v>
      </c>
      <c r="L36" s="84" t="b">
        <v>0</v>
      </c>
    </row>
    <row r="37" spans="1:12" ht="15">
      <c r="A37" s="84" t="s">
        <v>4450</v>
      </c>
      <c r="B37" s="84" t="s">
        <v>757</v>
      </c>
      <c r="C37" s="84">
        <v>7</v>
      </c>
      <c r="D37" s="123">
        <v>0.003264177043181453</v>
      </c>
      <c r="E37" s="123">
        <v>1.940703211333969</v>
      </c>
      <c r="F37" s="84" t="s">
        <v>4857</v>
      </c>
      <c r="G37" s="84" t="b">
        <v>0</v>
      </c>
      <c r="H37" s="84" t="b">
        <v>0</v>
      </c>
      <c r="I37" s="84" t="b">
        <v>0</v>
      </c>
      <c r="J37" s="84" t="b">
        <v>0</v>
      </c>
      <c r="K37" s="84" t="b">
        <v>0</v>
      </c>
      <c r="L37" s="84" t="b">
        <v>0</v>
      </c>
    </row>
    <row r="38" spans="1:12" ht="15">
      <c r="A38" s="84" t="s">
        <v>757</v>
      </c>
      <c r="B38" s="84" t="s">
        <v>4451</v>
      </c>
      <c r="C38" s="84">
        <v>7</v>
      </c>
      <c r="D38" s="123">
        <v>0.003264177043181453</v>
      </c>
      <c r="E38" s="123">
        <v>1.9591866170279821</v>
      </c>
      <c r="F38" s="84" t="s">
        <v>4857</v>
      </c>
      <c r="G38" s="84" t="b">
        <v>0</v>
      </c>
      <c r="H38" s="84" t="b">
        <v>0</v>
      </c>
      <c r="I38" s="84" t="b">
        <v>0</v>
      </c>
      <c r="J38" s="84" t="b">
        <v>0</v>
      </c>
      <c r="K38" s="84" t="b">
        <v>0</v>
      </c>
      <c r="L38" s="84" t="b">
        <v>0</v>
      </c>
    </row>
    <row r="39" spans="1:12" ht="15">
      <c r="A39" s="84" t="s">
        <v>3721</v>
      </c>
      <c r="B39" s="84" t="s">
        <v>3719</v>
      </c>
      <c r="C39" s="84">
        <v>7</v>
      </c>
      <c r="D39" s="123">
        <v>0.003264177043181453</v>
      </c>
      <c r="E39" s="123">
        <v>1.9986951583116557</v>
      </c>
      <c r="F39" s="84" t="s">
        <v>4857</v>
      </c>
      <c r="G39" s="84" t="b">
        <v>0</v>
      </c>
      <c r="H39" s="84" t="b">
        <v>0</v>
      </c>
      <c r="I39" s="84" t="b">
        <v>0</v>
      </c>
      <c r="J39" s="84" t="b">
        <v>0</v>
      </c>
      <c r="K39" s="84" t="b">
        <v>0</v>
      </c>
      <c r="L39" s="84" t="b">
        <v>0</v>
      </c>
    </row>
    <row r="40" spans="1:12" ht="15">
      <c r="A40" s="84" t="s">
        <v>736</v>
      </c>
      <c r="B40" s="84" t="s">
        <v>3719</v>
      </c>
      <c r="C40" s="84">
        <v>7</v>
      </c>
      <c r="D40" s="123">
        <v>0.003264177043181453</v>
      </c>
      <c r="E40" s="123">
        <v>1.0242492627840438</v>
      </c>
      <c r="F40" s="84" t="s">
        <v>4857</v>
      </c>
      <c r="G40" s="84" t="b">
        <v>0</v>
      </c>
      <c r="H40" s="84" t="b">
        <v>0</v>
      </c>
      <c r="I40" s="84" t="b">
        <v>0</v>
      </c>
      <c r="J40" s="84" t="b">
        <v>0</v>
      </c>
      <c r="K40" s="84" t="b">
        <v>0</v>
      </c>
      <c r="L40" s="84" t="b">
        <v>0</v>
      </c>
    </row>
    <row r="41" spans="1:12" ht="15">
      <c r="A41" s="84" t="s">
        <v>323</v>
      </c>
      <c r="B41" s="84" t="s">
        <v>4455</v>
      </c>
      <c r="C41" s="84">
        <v>6</v>
      </c>
      <c r="D41" s="123">
        <v>0.002922961252765922</v>
      </c>
      <c r="E41" s="123">
        <v>1.903719645080799</v>
      </c>
      <c r="F41" s="84" t="s">
        <v>4857</v>
      </c>
      <c r="G41" s="84" t="b">
        <v>0</v>
      </c>
      <c r="H41" s="84" t="b">
        <v>0</v>
      </c>
      <c r="I41" s="84" t="b">
        <v>0</v>
      </c>
      <c r="J41" s="84" t="b">
        <v>0</v>
      </c>
      <c r="K41" s="84" t="b">
        <v>0</v>
      </c>
      <c r="L41" s="84" t="b">
        <v>0</v>
      </c>
    </row>
    <row r="42" spans="1:12" ht="15">
      <c r="A42" s="84" t="s">
        <v>4451</v>
      </c>
      <c r="B42" s="84" t="s">
        <v>4474</v>
      </c>
      <c r="C42" s="84">
        <v>6</v>
      </c>
      <c r="D42" s="123">
        <v>0.002922961252765922</v>
      </c>
      <c r="E42" s="123">
        <v>2.475816413031318</v>
      </c>
      <c r="F42" s="84" t="s">
        <v>4857</v>
      </c>
      <c r="G42" s="84" t="b">
        <v>0</v>
      </c>
      <c r="H42" s="84" t="b">
        <v>0</v>
      </c>
      <c r="I42" s="84" t="b">
        <v>0</v>
      </c>
      <c r="J42" s="84" t="b">
        <v>0</v>
      </c>
      <c r="K42" s="84" t="b">
        <v>0</v>
      </c>
      <c r="L42" s="84" t="b">
        <v>0</v>
      </c>
    </row>
    <row r="43" spans="1:12" ht="15">
      <c r="A43" s="84" t="s">
        <v>3721</v>
      </c>
      <c r="B43" s="84" t="s">
        <v>736</v>
      </c>
      <c r="C43" s="84">
        <v>6</v>
      </c>
      <c r="D43" s="123">
        <v>0.002922961252765922</v>
      </c>
      <c r="E43" s="123">
        <v>0.8929957796890259</v>
      </c>
      <c r="F43" s="84" t="s">
        <v>4857</v>
      </c>
      <c r="G43" s="84" t="b">
        <v>0</v>
      </c>
      <c r="H43" s="84" t="b">
        <v>0</v>
      </c>
      <c r="I43" s="84" t="b">
        <v>0</v>
      </c>
      <c r="J43" s="84" t="b">
        <v>0</v>
      </c>
      <c r="K43" s="84" t="b">
        <v>0</v>
      </c>
      <c r="L43" s="84" t="b">
        <v>0</v>
      </c>
    </row>
    <row r="44" spans="1:12" ht="15">
      <c r="A44" s="84" t="s">
        <v>440</v>
      </c>
      <c r="B44" s="84" t="s">
        <v>439</v>
      </c>
      <c r="C44" s="84">
        <v>6</v>
      </c>
      <c r="D44" s="123">
        <v>0.002922961252765922</v>
      </c>
      <c r="E44" s="123">
        <v>2.6976651626476746</v>
      </c>
      <c r="F44" s="84" t="s">
        <v>4857</v>
      </c>
      <c r="G44" s="84" t="b">
        <v>0</v>
      </c>
      <c r="H44" s="84" t="b">
        <v>0</v>
      </c>
      <c r="I44" s="84" t="b">
        <v>0</v>
      </c>
      <c r="J44" s="84" t="b">
        <v>0</v>
      </c>
      <c r="K44" s="84" t="b">
        <v>0</v>
      </c>
      <c r="L44" s="84" t="b">
        <v>0</v>
      </c>
    </row>
    <row r="45" spans="1:12" ht="15">
      <c r="A45" s="84" t="s">
        <v>787</v>
      </c>
      <c r="B45" s="84" t="s">
        <v>4453</v>
      </c>
      <c r="C45" s="84">
        <v>6</v>
      </c>
      <c r="D45" s="123">
        <v>0.002922961252765922</v>
      </c>
      <c r="E45" s="123">
        <v>2.2125749782567365</v>
      </c>
      <c r="F45" s="84" t="s">
        <v>4857</v>
      </c>
      <c r="G45" s="84" t="b">
        <v>0</v>
      </c>
      <c r="H45" s="84" t="b">
        <v>0</v>
      </c>
      <c r="I45" s="84" t="b">
        <v>0</v>
      </c>
      <c r="J45" s="84" t="b">
        <v>0</v>
      </c>
      <c r="K45" s="84" t="b">
        <v>0</v>
      </c>
      <c r="L45" s="84" t="b">
        <v>0</v>
      </c>
    </row>
    <row r="46" spans="1:12" ht="15">
      <c r="A46" s="84" t="s">
        <v>3838</v>
      </c>
      <c r="B46" s="84" t="s">
        <v>3837</v>
      </c>
      <c r="C46" s="84">
        <v>6</v>
      </c>
      <c r="D46" s="123">
        <v>0.002922961252765922</v>
      </c>
      <c r="E46" s="123">
        <v>2.408869623400705</v>
      </c>
      <c r="F46" s="84" t="s">
        <v>4857</v>
      </c>
      <c r="G46" s="84" t="b">
        <v>0</v>
      </c>
      <c r="H46" s="84" t="b">
        <v>0</v>
      </c>
      <c r="I46" s="84" t="b">
        <v>0</v>
      </c>
      <c r="J46" s="84" t="b">
        <v>0</v>
      </c>
      <c r="K46" s="84" t="b">
        <v>0</v>
      </c>
      <c r="L46" s="84" t="b">
        <v>0</v>
      </c>
    </row>
    <row r="47" spans="1:12" ht="15">
      <c r="A47" s="84" t="s">
        <v>3724</v>
      </c>
      <c r="B47" s="84" t="s">
        <v>3839</v>
      </c>
      <c r="C47" s="84">
        <v>6</v>
      </c>
      <c r="D47" s="123">
        <v>0.002922961252765922</v>
      </c>
      <c r="E47" s="123">
        <v>2.095605171319712</v>
      </c>
      <c r="F47" s="84" t="s">
        <v>4857</v>
      </c>
      <c r="G47" s="84" t="b">
        <v>0</v>
      </c>
      <c r="H47" s="84" t="b">
        <v>1</v>
      </c>
      <c r="I47" s="84" t="b">
        <v>0</v>
      </c>
      <c r="J47" s="84" t="b">
        <v>0</v>
      </c>
      <c r="K47" s="84" t="b">
        <v>0</v>
      </c>
      <c r="L47" s="84" t="b">
        <v>0</v>
      </c>
    </row>
    <row r="48" spans="1:12" ht="15">
      <c r="A48" s="84" t="s">
        <v>3820</v>
      </c>
      <c r="B48" s="84" t="s">
        <v>3821</v>
      </c>
      <c r="C48" s="84">
        <v>6</v>
      </c>
      <c r="D48" s="123">
        <v>0.002922961252765922</v>
      </c>
      <c r="E48" s="123">
        <v>2.6976651626476746</v>
      </c>
      <c r="F48" s="84" t="s">
        <v>4857</v>
      </c>
      <c r="G48" s="84" t="b">
        <v>0</v>
      </c>
      <c r="H48" s="84" t="b">
        <v>0</v>
      </c>
      <c r="I48" s="84" t="b">
        <v>0</v>
      </c>
      <c r="J48" s="84" t="b">
        <v>0</v>
      </c>
      <c r="K48" s="84" t="b">
        <v>0</v>
      </c>
      <c r="L48" s="84" t="b">
        <v>0</v>
      </c>
    </row>
    <row r="49" spans="1:12" ht="15">
      <c r="A49" s="84" t="s">
        <v>3821</v>
      </c>
      <c r="B49" s="84" t="s">
        <v>3822</v>
      </c>
      <c r="C49" s="84">
        <v>6</v>
      </c>
      <c r="D49" s="123">
        <v>0.002922961252765922</v>
      </c>
      <c r="E49" s="123">
        <v>2.6307183730170616</v>
      </c>
      <c r="F49" s="84" t="s">
        <v>4857</v>
      </c>
      <c r="G49" s="84" t="b">
        <v>0</v>
      </c>
      <c r="H49" s="84" t="b">
        <v>0</v>
      </c>
      <c r="I49" s="84" t="b">
        <v>0</v>
      </c>
      <c r="J49" s="84" t="b">
        <v>0</v>
      </c>
      <c r="K49" s="84" t="b">
        <v>0</v>
      </c>
      <c r="L49" s="84" t="b">
        <v>0</v>
      </c>
    </row>
    <row r="50" spans="1:12" ht="15">
      <c r="A50" s="84" t="s">
        <v>3822</v>
      </c>
      <c r="B50" s="84" t="s">
        <v>3823</v>
      </c>
      <c r="C50" s="84">
        <v>6</v>
      </c>
      <c r="D50" s="123">
        <v>0.002922961252765922</v>
      </c>
      <c r="E50" s="123">
        <v>2.6307183730170616</v>
      </c>
      <c r="F50" s="84" t="s">
        <v>4857</v>
      </c>
      <c r="G50" s="84" t="b">
        <v>0</v>
      </c>
      <c r="H50" s="84" t="b">
        <v>0</v>
      </c>
      <c r="I50" s="84" t="b">
        <v>0</v>
      </c>
      <c r="J50" s="84" t="b">
        <v>0</v>
      </c>
      <c r="K50" s="84" t="b">
        <v>0</v>
      </c>
      <c r="L50" s="84" t="b">
        <v>0</v>
      </c>
    </row>
    <row r="51" spans="1:12" ht="15">
      <c r="A51" s="84" t="s">
        <v>3823</v>
      </c>
      <c r="B51" s="84" t="s">
        <v>3824</v>
      </c>
      <c r="C51" s="84">
        <v>6</v>
      </c>
      <c r="D51" s="123">
        <v>0.002922961252765922</v>
      </c>
      <c r="E51" s="123">
        <v>2.5215739035919933</v>
      </c>
      <c r="F51" s="84" t="s">
        <v>4857</v>
      </c>
      <c r="G51" s="84" t="b">
        <v>0</v>
      </c>
      <c r="H51" s="84" t="b">
        <v>0</v>
      </c>
      <c r="I51" s="84" t="b">
        <v>0</v>
      </c>
      <c r="J51" s="84" t="b">
        <v>1</v>
      </c>
      <c r="K51" s="84" t="b">
        <v>0</v>
      </c>
      <c r="L51" s="84" t="b">
        <v>0</v>
      </c>
    </row>
    <row r="52" spans="1:12" ht="15">
      <c r="A52" s="84" t="s">
        <v>3824</v>
      </c>
      <c r="B52" s="84" t="s">
        <v>3825</v>
      </c>
      <c r="C52" s="84">
        <v>6</v>
      </c>
      <c r="D52" s="123">
        <v>0.002922961252765922</v>
      </c>
      <c r="E52" s="123">
        <v>2.5215739035919933</v>
      </c>
      <c r="F52" s="84" t="s">
        <v>4857</v>
      </c>
      <c r="G52" s="84" t="b">
        <v>1</v>
      </c>
      <c r="H52" s="84" t="b">
        <v>0</v>
      </c>
      <c r="I52" s="84" t="b">
        <v>0</v>
      </c>
      <c r="J52" s="84" t="b">
        <v>0</v>
      </c>
      <c r="K52" s="84" t="b">
        <v>0</v>
      </c>
      <c r="L52" s="84" t="b">
        <v>0</v>
      </c>
    </row>
    <row r="53" spans="1:12" ht="15">
      <c r="A53" s="84" t="s">
        <v>3825</v>
      </c>
      <c r="B53" s="84" t="s">
        <v>3826</v>
      </c>
      <c r="C53" s="84">
        <v>6</v>
      </c>
      <c r="D53" s="123">
        <v>0.002922961252765922</v>
      </c>
      <c r="E53" s="123">
        <v>2.6976651626476746</v>
      </c>
      <c r="F53" s="84" t="s">
        <v>4857</v>
      </c>
      <c r="G53" s="84" t="b">
        <v>0</v>
      </c>
      <c r="H53" s="84" t="b">
        <v>0</v>
      </c>
      <c r="I53" s="84" t="b">
        <v>0</v>
      </c>
      <c r="J53" s="84" t="b">
        <v>0</v>
      </c>
      <c r="K53" s="84" t="b">
        <v>0</v>
      </c>
      <c r="L53" s="84" t="b">
        <v>0</v>
      </c>
    </row>
    <row r="54" spans="1:12" ht="15">
      <c r="A54" s="84" t="s">
        <v>3826</v>
      </c>
      <c r="B54" s="84" t="s">
        <v>3827</v>
      </c>
      <c r="C54" s="84">
        <v>6</v>
      </c>
      <c r="D54" s="123">
        <v>0.002922961252765922</v>
      </c>
      <c r="E54" s="123">
        <v>2.6976651626476746</v>
      </c>
      <c r="F54" s="84" t="s">
        <v>4857</v>
      </c>
      <c r="G54" s="84" t="b">
        <v>0</v>
      </c>
      <c r="H54" s="84" t="b">
        <v>0</v>
      </c>
      <c r="I54" s="84" t="b">
        <v>0</v>
      </c>
      <c r="J54" s="84" t="b">
        <v>0</v>
      </c>
      <c r="K54" s="84" t="b">
        <v>0</v>
      </c>
      <c r="L54" s="84" t="b">
        <v>0</v>
      </c>
    </row>
    <row r="55" spans="1:12" ht="15">
      <c r="A55" s="84" t="s">
        <v>3827</v>
      </c>
      <c r="B55" s="84" t="s">
        <v>3819</v>
      </c>
      <c r="C55" s="84">
        <v>6</v>
      </c>
      <c r="D55" s="123">
        <v>0.002922961252765922</v>
      </c>
      <c r="E55" s="123">
        <v>2.2716964303753935</v>
      </c>
      <c r="F55" s="84" t="s">
        <v>4857</v>
      </c>
      <c r="G55" s="84" t="b">
        <v>0</v>
      </c>
      <c r="H55" s="84" t="b">
        <v>0</v>
      </c>
      <c r="I55" s="84" t="b">
        <v>0</v>
      </c>
      <c r="J55" s="84" t="b">
        <v>0</v>
      </c>
      <c r="K55" s="84" t="b">
        <v>0</v>
      </c>
      <c r="L55" s="84" t="b">
        <v>0</v>
      </c>
    </row>
    <row r="56" spans="1:12" ht="15">
      <c r="A56" s="84" t="s">
        <v>3819</v>
      </c>
      <c r="B56" s="84" t="s">
        <v>4480</v>
      </c>
      <c r="C56" s="84">
        <v>6</v>
      </c>
      <c r="D56" s="123">
        <v>0.002922961252765922</v>
      </c>
      <c r="E56" s="123">
        <v>2.220543907928012</v>
      </c>
      <c r="F56" s="84" t="s">
        <v>4857</v>
      </c>
      <c r="G56" s="84" t="b">
        <v>0</v>
      </c>
      <c r="H56" s="84" t="b">
        <v>0</v>
      </c>
      <c r="I56" s="84" t="b">
        <v>0</v>
      </c>
      <c r="J56" s="84" t="b">
        <v>0</v>
      </c>
      <c r="K56" s="84" t="b">
        <v>0</v>
      </c>
      <c r="L56" s="84" t="b">
        <v>0</v>
      </c>
    </row>
    <row r="57" spans="1:12" ht="15">
      <c r="A57" s="84" t="s">
        <v>4480</v>
      </c>
      <c r="B57" s="84" t="s">
        <v>4481</v>
      </c>
      <c r="C57" s="84">
        <v>6</v>
      </c>
      <c r="D57" s="123">
        <v>0.002922961252765922</v>
      </c>
      <c r="E57" s="123">
        <v>2.6976651626476746</v>
      </c>
      <c r="F57" s="84" t="s">
        <v>4857</v>
      </c>
      <c r="G57" s="84" t="b">
        <v>0</v>
      </c>
      <c r="H57" s="84" t="b">
        <v>0</v>
      </c>
      <c r="I57" s="84" t="b">
        <v>0</v>
      </c>
      <c r="J57" s="84" t="b">
        <v>0</v>
      </c>
      <c r="K57" s="84" t="b">
        <v>0</v>
      </c>
      <c r="L57" s="84" t="b">
        <v>0</v>
      </c>
    </row>
    <row r="58" spans="1:12" ht="15">
      <c r="A58" s="84" t="s">
        <v>4481</v>
      </c>
      <c r="B58" s="84" t="s">
        <v>4470</v>
      </c>
      <c r="C58" s="84">
        <v>6</v>
      </c>
      <c r="D58" s="123">
        <v>0.002922961252765922</v>
      </c>
      <c r="E58" s="123">
        <v>2.6307183730170616</v>
      </c>
      <c r="F58" s="84" t="s">
        <v>4857</v>
      </c>
      <c r="G58" s="84" t="b">
        <v>0</v>
      </c>
      <c r="H58" s="84" t="b">
        <v>0</v>
      </c>
      <c r="I58" s="84" t="b">
        <v>0</v>
      </c>
      <c r="J58" s="84" t="b">
        <v>0</v>
      </c>
      <c r="K58" s="84" t="b">
        <v>0</v>
      </c>
      <c r="L58" s="84" t="b">
        <v>0</v>
      </c>
    </row>
    <row r="59" spans="1:12" ht="15">
      <c r="A59" s="84" t="s">
        <v>4470</v>
      </c>
      <c r="B59" s="84" t="s">
        <v>4482</v>
      </c>
      <c r="C59" s="84">
        <v>6</v>
      </c>
      <c r="D59" s="123">
        <v>0.002922961252765922</v>
      </c>
      <c r="E59" s="123">
        <v>2.6307183730170616</v>
      </c>
      <c r="F59" s="84" t="s">
        <v>4857</v>
      </c>
      <c r="G59" s="84" t="b">
        <v>0</v>
      </c>
      <c r="H59" s="84" t="b">
        <v>0</v>
      </c>
      <c r="I59" s="84" t="b">
        <v>0</v>
      </c>
      <c r="J59" s="84" t="b">
        <v>0</v>
      </c>
      <c r="K59" s="84" t="b">
        <v>0</v>
      </c>
      <c r="L59" s="84" t="b">
        <v>0</v>
      </c>
    </row>
    <row r="60" spans="1:12" ht="15">
      <c r="A60" s="84" t="s">
        <v>4482</v>
      </c>
      <c r="B60" s="84" t="s">
        <v>4483</v>
      </c>
      <c r="C60" s="84">
        <v>6</v>
      </c>
      <c r="D60" s="123">
        <v>0.002922961252765922</v>
      </c>
      <c r="E60" s="123">
        <v>2.6976651626476746</v>
      </c>
      <c r="F60" s="84" t="s">
        <v>4857</v>
      </c>
      <c r="G60" s="84" t="b">
        <v>0</v>
      </c>
      <c r="H60" s="84" t="b">
        <v>0</v>
      </c>
      <c r="I60" s="84" t="b">
        <v>0</v>
      </c>
      <c r="J60" s="84" t="b">
        <v>0</v>
      </c>
      <c r="K60" s="84" t="b">
        <v>0</v>
      </c>
      <c r="L60" s="84" t="b">
        <v>0</v>
      </c>
    </row>
    <row r="61" spans="1:12" ht="15">
      <c r="A61" s="84" t="s">
        <v>4483</v>
      </c>
      <c r="B61" s="84" t="s">
        <v>4484</v>
      </c>
      <c r="C61" s="84">
        <v>6</v>
      </c>
      <c r="D61" s="123">
        <v>0.002922961252765922</v>
      </c>
      <c r="E61" s="123">
        <v>2.6976651626476746</v>
      </c>
      <c r="F61" s="84" t="s">
        <v>4857</v>
      </c>
      <c r="G61" s="84" t="b">
        <v>0</v>
      </c>
      <c r="H61" s="84" t="b">
        <v>0</v>
      </c>
      <c r="I61" s="84" t="b">
        <v>0</v>
      </c>
      <c r="J61" s="84" t="b">
        <v>0</v>
      </c>
      <c r="K61" s="84" t="b">
        <v>0</v>
      </c>
      <c r="L61" s="84" t="b">
        <v>0</v>
      </c>
    </row>
    <row r="62" spans="1:12" ht="15">
      <c r="A62" s="84" t="s">
        <v>4467</v>
      </c>
      <c r="B62" s="84" t="s">
        <v>3801</v>
      </c>
      <c r="C62" s="84">
        <v>5</v>
      </c>
      <c r="D62" s="123">
        <v>0.002559097907951086</v>
      </c>
      <c r="E62" s="123">
        <v>1.9494771356414742</v>
      </c>
      <c r="F62" s="84" t="s">
        <v>4857</v>
      </c>
      <c r="G62" s="84" t="b">
        <v>0</v>
      </c>
      <c r="H62" s="84" t="b">
        <v>0</v>
      </c>
      <c r="I62" s="84" t="b">
        <v>0</v>
      </c>
      <c r="J62" s="84" t="b">
        <v>1</v>
      </c>
      <c r="K62" s="84" t="b">
        <v>0</v>
      </c>
      <c r="L62" s="84" t="b">
        <v>0</v>
      </c>
    </row>
    <row r="63" spans="1:12" ht="15">
      <c r="A63" s="84" t="s">
        <v>736</v>
      </c>
      <c r="B63" s="84" t="s">
        <v>3721</v>
      </c>
      <c r="C63" s="84">
        <v>5</v>
      </c>
      <c r="D63" s="123">
        <v>0.002559097907951086</v>
      </c>
      <c r="E63" s="123">
        <v>0.9080844504832492</v>
      </c>
      <c r="F63" s="84" t="s">
        <v>4857</v>
      </c>
      <c r="G63" s="84" t="b">
        <v>0</v>
      </c>
      <c r="H63" s="84" t="b">
        <v>0</v>
      </c>
      <c r="I63" s="84" t="b">
        <v>0</v>
      </c>
      <c r="J63" s="84" t="b">
        <v>0</v>
      </c>
      <c r="K63" s="84" t="b">
        <v>0</v>
      </c>
      <c r="L63" s="84" t="b">
        <v>0</v>
      </c>
    </row>
    <row r="64" spans="1:12" ht="15">
      <c r="A64" s="84" t="s">
        <v>3856</v>
      </c>
      <c r="B64" s="84" t="s">
        <v>3854</v>
      </c>
      <c r="C64" s="84">
        <v>5</v>
      </c>
      <c r="D64" s="123">
        <v>0.002559097907951086</v>
      </c>
      <c r="E64" s="123">
        <v>2.475816413031318</v>
      </c>
      <c r="F64" s="84" t="s">
        <v>4857</v>
      </c>
      <c r="G64" s="84" t="b">
        <v>0</v>
      </c>
      <c r="H64" s="84" t="b">
        <v>0</v>
      </c>
      <c r="I64" s="84" t="b">
        <v>0</v>
      </c>
      <c r="J64" s="84" t="b">
        <v>0</v>
      </c>
      <c r="K64" s="84" t="b">
        <v>0</v>
      </c>
      <c r="L64" s="84" t="b">
        <v>0</v>
      </c>
    </row>
    <row r="65" spans="1:12" ht="15">
      <c r="A65" s="84" t="s">
        <v>3854</v>
      </c>
      <c r="B65" s="84" t="s">
        <v>3857</v>
      </c>
      <c r="C65" s="84">
        <v>5</v>
      </c>
      <c r="D65" s="123">
        <v>0.002559097907951086</v>
      </c>
      <c r="E65" s="123">
        <v>2.475816413031318</v>
      </c>
      <c r="F65" s="84" t="s">
        <v>4857</v>
      </c>
      <c r="G65" s="84" t="b">
        <v>0</v>
      </c>
      <c r="H65" s="84" t="b">
        <v>0</v>
      </c>
      <c r="I65" s="84" t="b">
        <v>0</v>
      </c>
      <c r="J65" s="84" t="b">
        <v>0</v>
      </c>
      <c r="K65" s="84" t="b">
        <v>0</v>
      </c>
      <c r="L65" s="84" t="b">
        <v>0</v>
      </c>
    </row>
    <row r="66" spans="1:12" ht="15">
      <c r="A66" s="84" t="s">
        <v>3857</v>
      </c>
      <c r="B66" s="84" t="s">
        <v>3854</v>
      </c>
      <c r="C66" s="84">
        <v>5</v>
      </c>
      <c r="D66" s="123">
        <v>0.002559097907951086</v>
      </c>
      <c r="E66" s="123">
        <v>2.475816413031318</v>
      </c>
      <c r="F66" s="84" t="s">
        <v>4857</v>
      </c>
      <c r="G66" s="84" t="b">
        <v>0</v>
      </c>
      <c r="H66" s="84" t="b">
        <v>0</v>
      </c>
      <c r="I66" s="84" t="b">
        <v>0</v>
      </c>
      <c r="J66" s="84" t="b">
        <v>0</v>
      </c>
      <c r="K66" s="84" t="b">
        <v>0</v>
      </c>
      <c r="L66" s="84" t="b">
        <v>0</v>
      </c>
    </row>
    <row r="67" spans="1:12" ht="15">
      <c r="A67" s="84" t="s">
        <v>3854</v>
      </c>
      <c r="B67" s="84" t="s">
        <v>3858</v>
      </c>
      <c r="C67" s="84">
        <v>5</v>
      </c>
      <c r="D67" s="123">
        <v>0.002559097907951086</v>
      </c>
      <c r="E67" s="123">
        <v>2.3296883773530803</v>
      </c>
      <c r="F67" s="84" t="s">
        <v>4857</v>
      </c>
      <c r="G67" s="84" t="b">
        <v>0</v>
      </c>
      <c r="H67" s="84" t="b">
        <v>0</v>
      </c>
      <c r="I67" s="84" t="b">
        <v>0</v>
      </c>
      <c r="J67" s="84" t="b">
        <v>0</v>
      </c>
      <c r="K67" s="84" t="b">
        <v>0</v>
      </c>
      <c r="L67" s="84" t="b">
        <v>0</v>
      </c>
    </row>
    <row r="68" spans="1:12" ht="15">
      <c r="A68" s="84" t="s">
        <v>3858</v>
      </c>
      <c r="B68" s="84" t="s">
        <v>3859</v>
      </c>
      <c r="C68" s="84">
        <v>5</v>
      </c>
      <c r="D68" s="123">
        <v>0.002559097907951086</v>
      </c>
      <c r="E68" s="123">
        <v>2.6307183730170616</v>
      </c>
      <c r="F68" s="84" t="s">
        <v>4857</v>
      </c>
      <c r="G68" s="84" t="b">
        <v>0</v>
      </c>
      <c r="H68" s="84" t="b">
        <v>0</v>
      </c>
      <c r="I68" s="84" t="b">
        <v>0</v>
      </c>
      <c r="J68" s="84" t="b">
        <v>0</v>
      </c>
      <c r="K68" s="84" t="b">
        <v>0</v>
      </c>
      <c r="L68" s="84" t="b">
        <v>0</v>
      </c>
    </row>
    <row r="69" spans="1:12" ht="15">
      <c r="A69" s="84" t="s">
        <v>3859</v>
      </c>
      <c r="B69" s="84" t="s">
        <v>3860</v>
      </c>
      <c r="C69" s="84">
        <v>5</v>
      </c>
      <c r="D69" s="123">
        <v>0.002559097907951086</v>
      </c>
      <c r="E69" s="123">
        <v>2.7768464086952993</v>
      </c>
      <c r="F69" s="84" t="s">
        <v>4857</v>
      </c>
      <c r="G69" s="84" t="b">
        <v>0</v>
      </c>
      <c r="H69" s="84" t="b">
        <v>0</v>
      </c>
      <c r="I69" s="84" t="b">
        <v>0</v>
      </c>
      <c r="J69" s="84" t="b">
        <v>0</v>
      </c>
      <c r="K69" s="84" t="b">
        <v>0</v>
      </c>
      <c r="L69" s="84" t="b">
        <v>0</v>
      </c>
    </row>
    <row r="70" spans="1:12" ht="15">
      <c r="A70" s="84" t="s">
        <v>3860</v>
      </c>
      <c r="B70" s="84" t="s">
        <v>3861</v>
      </c>
      <c r="C70" s="84">
        <v>5</v>
      </c>
      <c r="D70" s="123">
        <v>0.002559097907951086</v>
      </c>
      <c r="E70" s="123">
        <v>2.7768464086952993</v>
      </c>
      <c r="F70" s="84" t="s">
        <v>4857</v>
      </c>
      <c r="G70" s="84" t="b">
        <v>0</v>
      </c>
      <c r="H70" s="84" t="b">
        <v>0</v>
      </c>
      <c r="I70" s="84" t="b">
        <v>0</v>
      </c>
      <c r="J70" s="84" t="b">
        <v>0</v>
      </c>
      <c r="K70" s="84" t="b">
        <v>0</v>
      </c>
      <c r="L70" s="84" t="b">
        <v>0</v>
      </c>
    </row>
    <row r="71" spans="1:12" ht="15">
      <c r="A71" s="84" t="s">
        <v>3861</v>
      </c>
      <c r="B71" s="84" t="s">
        <v>3862</v>
      </c>
      <c r="C71" s="84">
        <v>5</v>
      </c>
      <c r="D71" s="123">
        <v>0.002559097907951086</v>
      </c>
      <c r="E71" s="123">
        <v>2.7768464086952993</v>
      </c>
      <c r="F71" s="84" t="s">
        <v>4857</v>
      </c>
      <c r="G71" s="84" t="b">
        <v>0</v>
      </c>
      <c r="H71" s="84" t="b">
        <v>0</v>
      </c>
      <c r="I71" s="84" t="b">
        <v>0</v>
      </c>
      <c r="J71" s="84" t="b">
        <v>0</v>
      </c>
      <c r="K71" s="84" t="b">
        <v>0</v>
      </c>
      <c r="L71" s="84" t="b">
        <v>0</v>
      </c>
    </row>
    <row r="72" spans="1:12" ht="15">
      <c r="A72" s="84" t="s">
        <v>3862</v>
      </c>
      <c r="B72" s="84" t="s">
        <v>3855</v>
      </c>
      <c r="C72" s="84">
        <v>5</v>
      </c>
      <c r="D72" s="123">
        <v>0.002559097907951086</v>
      </c>
      <c r="E72" s="123">
        <v>2.5215739035919933</v>
      </c>
      <c r="F72" s="84" t="s">
        <v>4857</v>
      </c>
      <c r="G72" s="84" t="b">
        <v>0</v>
      </c>
      <c r="H72" s="84" t="b">
        <v>0</v>
      </c>
      <c r="I72" s="84" t="b">
        <v>0</v>
      </c>
      <c r="J72" s="84" t="b">
        <v>0</v>
      </c>
      <c r="K72" s="84" t="b">
        <v>0</v>
      </c>
      <c r="L72" s="84" t="b">
        <v>0</v>
      </c>
    </row>
    <row r="73" spans="1:12" ht="15">
      <c r="A73" s="84" t="s">
        <v>3855</v>
      </c>
      <c r="B73" s="84" t="s">
        <v>3863</v>
      </c>
      <c r="C73" s="84">
        <v>5</v>
      </c>
      <c r="D73" s="123">
        <v>0.002559097907951086</v>
      </c>
      <c r="E73" s="123">
        <v>2.7768464086952993</v>
      </c>
      <c r="F73" s="84" t="s">
        <v>4857</v>
      </c>
      <c r="G73" s="84" t="b">
        <v>0</v>
      </c>
      <c r="H73" s="84" t="b">
        <v>0</v>
      </c>
      <c r="I73" s="84" t="b">
        <v>0</v>
      </c>
      <c r="J73" s="84" t="b">
        <v>0</v>
      </c>
      <c r="K73" s="84" t="b">
        <v>0</v>
      </c>
      <c r="L73" s="84" t="b">
        <v>0</v>
      </c>
    </row>
    <row r="74" spans="1:12" ht="15">
      <c r="A74" s="84" t="s">
        <v>3863</v>
      </c>
      <c r="B74" s="84" t="s">
        <v>4492</v>
      </c>
      <c r="C74" s="84">
        <v>5</v>
      </c>
      <c r="D74" s="123">
        <v>0.002559097907951086</v>
      </c>
      <c r="E74" s="123">
        <v>2.7768464086952993</v>
      </c>
      <c r="F74" s="84" t="s">
        <v>4857</v>
      </c>
      <c r="G74" s="84" t="b">
        <v>0</v>
      </c>
      <c r="H74" s="84" t="b">
        <v>0</v>
      </c>
      <c r="I74" s="84" t="b">
        <v>0</v>
      </c>
      <c r="J74" s="84" t="b">
        <v>0</v>
      </c>
      <c r="K74" s="84" t="b">
        <v>0</v>
      </c>
      <c r="L74" s="84" t="b">
        <v>0</v>
      </c>
    </row>
    <row r="75" spans="1:12" ht="15">
      <c r="A75" s="84" t="s">
        <v>4492</v>
      </c>
      <c r="B75" s="84" t="s">
        <v>750</v>
      </c>
      <c r="C75" s="84">
        <v>5</v>
      </c>
      <c r="D75" s="123">
        <v>0.002559097907951086</v>
      </c>
      <c r="E75" s="123">
        <v>2.7768464086952993</v>
      </c>
      <c r="F75" s="84" t="s">
        <v>4857</v>
      </c>
      <c r="G75" s="84" t="b">
        <v>0</v>
      </c>
      <c r="H75" s="84" t="b">
        <v>0</v>
      </c>
      <c r="I75" s="84" t="b">
        <v>0</v>
      </c>
      <c r="J75" s="84" t="b">
        <v>0</v>
      </c>
      <c r="K75" s="84" t="b">
        <v>0</v>
      </c>
      <c r="L75" s="84" t="b">
        <v>0</v>
      </c>
    </row>
    <row r="76" spans="1:12" ht="15">
      <c r="A76" s="84" t="s">
        <v>4465</v>
      </c>
      <c r="B76" s="84" t="s">
        <v>4493</v>
      </c>
      <c r="C76" s="84">
        <v>5</v>
      </c>
      <c r="D76" s="123">
        <v>0.002559097907951086</v>
      </c>
      <c r="E76" s="123">
        <v>2.6307183730170616</v>
      </c>
      <c r="F76" s="84" t="s">
        <v>4857</v>
      </c>
      <c r="G76" s="84" t="b">
        <v>0</v>
      </c>
      <c r="H76" s="84" t="b">
        <v>0</v>
      </c>
      <c r="I76" s="84" t="b">
        <v>0</v>
      </c>
      <c r="J76" s="84" t="b">
        <v>0</v>
      </c>
      <c r="K76" s="84" t="b">
        <v>0</v>
      </c>
      <c r="L76" s="84" t="b">
        <v>0</v>
      </c>
    </row>
    <row r="77" spans="1:12" ht="15">
      <c r="A77" s="84" t="s">
        <v>4493</v>
      </c>
      <c r="B77" s="84" t="s">
        <v>4494</v>
      </c>
      <c r="C77" s="84">
        <v>5</v>
      </c>
      <c r="D77" s="123">
        <v>0.002559097907951086</v>
      </c>
      <c r="E77" s="123">
        <v>2.7768464086952993</v>
      </c>
      <c r="F77" s="84" t="s">
        <v>4857</v>
      </c>
      <c r="G77" s="84" t="b">
        <v>0</v>
      </c>
      <c r="H77" s="84" t="b">
        <v>0</v>
      </c>
      <c r="I77" s="84" t="b">
        <v>0</v>
      </c>
      <c r="J77" s="84" t="b">
        <v>0</v>
      </c>
      <c r="K77" s="84" t="b">
        <v>0</v>
      </c>
      <c r="L77" s="84" t="b">
        <v>0</v>
      </c>
    </row>
    <row r="78" spans="1:12" ht="15">
      <c r="A78" s="84" t="s">
        <v>4494</v>
      </c>
      <c r="B78" s="84" t="s">
        <v>4495</v>
      </c>
      <c r="C78" s="84">
        <v>5</v>
      </c>
      <c r="D78" s="123">
        <v>0.002559097907951086</v>
      </c>
      <c r="E78" s="123">
        <v>2.7768464086952993</v>
      </c>
      <c r="F78" s="84" t="s">
        <v>4857</v>
      </c>
      <c r="G78" s="84" t="b">
        <v>0</v>
      </c>
      <c r="H78" s="84" t="b">
        <v>0</v>
      </c>
      <c r="I78" s="84" t="b">
        <v>0</v>
      </c>
      <c r="J78" s="84" t="b">
        <v>0</v>
      </c>
      <c r="K78" s="84" t="b">
        <v>0</v>
      </c>
      <c r="L78" s="84" t="b">
        <v>0</v>
      </c>
    </row>
    <row r="79" spans="1:12" ht="15">
      <c r="A79" s="84" t="s">
        <v>4495</v>
      </c>
      <c r="B79" s="84" t="s">
        <v>4496</v>
      </c>
      <c r="C79" s="84">
        <v>5</v>
      </c>
      <c r="D79" s="123">
        <v>0.002559097907951086</v>
      </c>
      <c r="E79" s="123">
        <v>2.7768464086952993</v>
      </c>
      <c r="F79" s="84" t="s">
        <v>4857</v>
      </c>
      <c r="G79" s="84" t="b">
        <v>0</v>
      </c>
      <c r="H79" s="84" t="b">
        <v>0</v>
      </c>
      <c r="I79" s="84" t="b">
        <v>0</v>
      </c>
      <c r="J79" s="84" t="b">
        <v>0</v>
      </c>
      <c r="K79" s="84" t="b">
        <v>0</v>
      </c>
      <c r="L79" s="84" t="b">
        <v>0</v>
      </c>
    </row>
    <row r="80" spans="1:12" ht="15">
      <c r="A80" s="84" t="s">
        <v>4496</v>
      </c>
      <c r="B80" s="84" t="s">
        <v>4497</v>
      </c>
      <c r="C80" s="84">
        <v>5</v>
      </c>
      <c r="D80" s="123">
        <v>0.002559097907951086</v>
      </c>
      <c r="E80" s="123">
        <v>2.7768464086952993</v>
      </c>
      <c r="F80" s="84" t="s">
        <v>4857</v>
      </c>
      <c r="G80" s="84" t="b">
        <v>0</v>
      </c>
      <c r="H80" s="84" t="b">
        <v>0</v>
      </c>
      <c r="I80" s="84" t="b">
        <v>0</v>
      </c>
      <c r="J80" s="84" t="b">
        <v>0</v>
      </c>
      <c r="K80" s="84" t="b">
        <v>1</v>
      </c>
      <c r="L80" s="84" t="b">
        <v>0</v>
      </c>
    </row>
    <row r="81" spans="1:12" ht="15">
      <c r="A81" s="84" t="s">
        <v>4497</v>
      </c>
      <c r="B81" s="84" t="s">
        <v>4498</v>
      </c>
      <c r="C81" s="84">
        <v>5</v>
      </c>
      <c r="D81" s="123">
        <v>0.002559097907951086</v>
      </c>
      <c r="E81" s="123">
        <v>2.7768464086952993</v>
      </c>
      <c r="F81" s="84" t="s">
        <v>4857</v>
      </c>
      <c r="G81" s="84" t="b">
        <v>0</v>
      </c>
      <c r="H81" s="84" t="b">
        <v>1</v>
      </c>
      <c r="I81" s="84" t="b">
        <v>0</v>
      </c>
      <c r="J81" s="84" t="b">
        <v>0</v>
      </c>
      <c r="K81" s="84" t="b">
        <v>0</v>
      </c>
      <c r="L81" s="84" t="b">
        <v>0</v>
      </c>
    </row>
    <row r="82" spans="1:12" ht="15">
      <c r="A82" s="84" t="s">
        <v>4498</v>
      </c>
      <c r="B82" s="84" t="s">
        <v>4479</v>
      </c>
      <c r="C82" s="84">
        <v>5</v>
      </c>
      <c r="D82" s="123">
        <v>0.002559097907951086</v>
      </c>
      <c r="E82" s="123">
        <v>2.6976651626476746</v>
      </c>
      <c r="F82" s="84" t="s">
        <v>4857</v>
      </c>
      <c r="G82" s="84" t="b">
        <v>0</v>
      </c>
      <c r="H82" s="84" t="b">
        <v>0</v>
      </c>
      <c r="I82" s="84" t="b">
        <v>0</v>
      </c>
      <c r="J82" s="84" t="b">
        <v>0</v>
      </c>
      <c r="K82" s="84" t="b">
        <v>0</v>
      </c>
      <c r="L82" s="84" t="b">
        <v>0</v>
      </c>
    </row>
    <row r="83" spans="1:12" ht="15">
      <c r="A83" s="84" t="s">
        <v>4479</v>
      </c>
      <c r="B83" s="84" t="s">
        <v>4499</v>
      </c>
      <c r="C83" s="84">
        <v>5</v>
      </c>
      <c r="D83" s="123">
        <v>0.002559097907951086</v>
      </c>
      <c r="E83" s="123">
        <v>2.7768464086952993</v>
      </c>
      <c r="F83" s="84" t="s">
        <v>4857</v>
      </c>
      <c r="G83" s="84" t="b">
        <v>0</v>
      </c>
      <c r="H83" s="84" t="b">
        <v>0</v>
      </c>
      <c r="I83" s="84" t="b">
        <v>0</v>
      </c>
      <c r="J83" s="84" t="b">
        <v>0</v>
      </c>
      <c r="K83" s="84" t="b">
        <v>0</v>
      </c>
      <c r="L83" s="84" t="b">
        <v>0</v>
      </c>
    </row>
    <row r="84" spans="1:12" ht="15">
      <c r="A84" s="84" t="s">
        <v>4499</v>
      </c>
      <c r="B84" s="84" t="s">
        <v>4448</v>
      </c>
      <c r="C84" s="84">
        <v>5</v>
      </c>
      <c r="D84" s="123">
        <v>0.002559097907951086</v>
      </c>
      <c r="E84" s="123">
        <v>2.3618730607244816</v>
      </c>
      <c r="F84" s="84" t="s">
        <v>4857</v>
      </c>
      <c r="G84" s="84" t="b">
        <v>0</v>
      </c>
      <c r="H84" s="84" t="b">
        <v>0</v>
      </c>
      <c r="I84" s="84" t="b">
        <v>0</v>
      </c>
      <c r="J84" s="84" t="b">
        <v>0</v>
      </c>
      <c r="K84" s="84" t="b">
        <v>0</v>
      </c>
      <c r="L84" s="84" t="b">
        <v>0</v>
      </c>
    </row>
    <row r="85" spans="1:12" ht="15">
      <c r="A85" s="84" t="s">
        <v>4448</v>
      </c>
      <c r="B85" s="84" t="s">
        <v>4500</v>
      </c>
      <c r="C85" s="84">
        <v>5</v>
      </c>
      <c r="D85" s="123">
        <v>0.002559097907951086</v>
      </c>
      <c r="E85" s="123">
        <v>2.3618730607244816</v>
      </c>
      <c r="F85" s="84" t="s">
        <v>4857</v>
      </c>
      <c r="G85" s="84" t="b">
        <v>0</v>
      </c>
      <c r="H85" s="84" t="b">
        <v>0</v>
      </c>
      <c r="I85" s="84" t="b">
        <v>0</v>
      </c>
      <c r="J85" s="84" t="b">
        <v>0</v>
      </c>
      <c r="K85" s="84" t="b">
        <v>0</v>
      </c>
      <c r="L85" s="84" t="b">
        <v>0</v>
      </c>
    </row>
    <row r="86" spans="1:12" ht="15">
      <c r="A86" s="84" t="s">
        <v>4500</v>
      </c>
      <c r="B86" s="84" t="s">
        <v>4501</v>
      </c>
      <c r="C86" s="84">
        <v>5</v>
      </c>
      <c r="D86" s="123">
        <v>0.002559097907951086</v>
      </c>
      <c r="E86" s="123">
        <v>2.7768464086952993</v>
      </c>
      <c r="F86" s="84" t="s">
        <v>4857</v>
      </c>
      <c r="G86" s="84" t="b">
        <v>0</v>
      </c>
      <c r="H86" s="84" t="b">
        <v>0</v>
      </c>
      <c r="I86" s="84" t="b">
        <v>0</v>
      </c>
      <c r="J86" s="84" t="b">
        <v>0</v>
      </c>
      <c r="K86" s="84" t="b">
        <v>0</v>
      </c>
      <c r="L86" s="84" t="b">
        <v>0</v>
      </c>
    </row>
    <row r="87" spans="1:12" ht="15">
      <c r="A87" s="84" t="s">
        <v>4501</v>
      </c>
      <c r="B87" s="84" t="s">
        <v>4502</v>
      </c>
      <c r="C87" s="84">
        <v>5</v>
      </c>
      <c r="D87" s="123">
        <v>0.002559097907951086</v>
      </c>
      <c r="E87" s="123">
        <v>2.7768464086952993</v>
      </c>
      <c r="F87" s="84" t="s">
        <v>4857</v>
      </c>
      <c r="G87" s="84" t="b">
        <v>0</v>
      </c>
      <c r="H87" s="84" t="b">
        <v>0</v>
      </c>
      <c r="I87" s="84" t="b">
        <v>0</v>
      </c>
      <c r="J87" s="84" t="b">
        <v>0</v>
      </c>
      <c r="K87" s="84" t="b">
        <v>0</v>
      </c>
      <c r="L87" s="84" t="b">
        <v>0</v>
      </c>
    </row>
    <row r="88" spans="1:12" ht="15">
      <c r="A88" s="84" t="s">
        <v>4502</v>
      </c>
      <c r="B88" s="84" t="s">
        <v>4503</v>
      </c>
      <c r="C88" s="84">
        <v>5</v>
      </c>
      <c r="D88" s="123">
        <v>0.002559097907951086</v>
      </c>
      <c r="E88" s="123">
        <v>2.7768464086952993</v>
      </c>
      <c r="F88" s="84" t="s">
        <v>4857</v>
      </c>
      <c r="G88" s="84" t="b">
        <v>0</v>
      </c>
      <c r="H88" s="84" t="b">
        <v>0</v>
      </c>
      <c r="I88" s="84" t="b">
        <v>0</v>
      </c>
      <c r="J88" s="84" t="b">
        <v>0</v>
      </c>
      <c r="K88" s="84" t="b">
        <v>0</v>
      </c>
      <c r="L88" s="84" t="b">
        <v>0</v>
      </c>
    </row>
    <row r="89" spans="1:12" ht="15">
      <c r="A89" s="84" t="s">
        <v>4503</v>
      </c>
      <c r="B89" s="84" t="s">
        <v>4504</v>
      </c>
      <c r="C89" s="84">
        <v>5</v>
      </c>
      <c r="D89" s="123">
        <v>0.002559097907951086</v>
      </c>
      <c r="E89" s="123">
        <v>2.7768464086952993</v>
      </c>
      <c r="F89" s="84" t="s">
        <v>4857</v>
      </c>
      <c r="G89" s="84" t="b">
        <v>0</v>
      </c>
      <c r="H89" s="84" t="b">
        <v>0</v>
      </c>
      <c r="I89" s="84" t="b">
        <v>0</v>
      </c>
      <c r="J89" s="84" t="b">
        <v>0</v>
      </c>
      <c r="K89" s="84" t="b">
        <v>0</v>
      </c>
      <c r="L89" s="84" t="b">
        <v>0</v>
      </c>
    </row>
    <row r="90" spans="1:12" ht="15">
      <c r="A90" s="84" t="s">
        <v>4504</v>
      </c>
      <c r="B90" s="84" t="s">
        <v>4505</v>
      </c>
      <c r="C90" s="84">
        <v>5</v>
      </c>
      <c r="D90" s="123">
        <v>0.002559097907951086</v>
      </c>
      <c r="E90" s="123">
        <v>2.7768464086952993</v>
      </c>
      <c r="F90" s="84" t="s">
        <v>4857</v>
      </c>
      <c r="G90" s="84" t="b">
        <v>0</v>
      </c>
      <c r="H90" s="84" t="b">
        <v>0</v>
      </c>
      <c r="I90" s="84" t="b">
        <v>0</v>
      </c>
      <c r="J90" s="84" t="b">
        <v>0</v>
      </c>
      <c r="K90" s="84" t="b">
        <v>0</v>
      </c>
      <c r="L90" s="84" t="b">
        <v>0</v>
      </c>
    </row>
    <row r="91" spans="1:12" ht="15">
      <c r="A91" s="84" t="s">
        <v>4505</v>
      </c>
      <c r="B91" s="84" t="s">
        <v>4506</v>
      </c>
      <c r="C91" s="84">
        <v>5</v>
      </c>
      <c r="D91" s="123">
        <v>0.002559097907951086</v>
      </c>
      <c r="E91" s="123">
        <v>2.7768464086952993</v>
      </c>
      <c r="F91" s="84" t="s">
        <v>4857</v>
      </c>
      <c r="G91" s="84" t="b">
        <v>0</v>
      </c>
      <c r="H91" s="84" t="b">
        <v>0</v>
      </c>
      <c r="I91" s="84" t="b">
        <v>0</v>
      </c>
      <c r="J91" s="84" t="b">
        <v>0</v>
      </c>
      <c r="K91" s="84" t="b">
        <v>0</v>
      </c>
      <c r="L91" s="84" t="b">
        <v>0</v>
      </c>
    </row>
    <row r="92" spans="1:12" ht="15">
      <c r="A92" s="84" t="s">
        <v>4506</v>
      </c>
      <c r="B92" s="84" t="s">
        <v>4448</v>
      </c>
      <c r="C92" s="84">
        <v>5</v>
      </c>
      <c r="D92" s="123">
        <v>0.002559097907951086</v>
      </c>
      <c r="E92" s="123">
        <v>2.3618730607244816</v>
      </c>
      <c r="F92" s="84" t="s">
        <v>4857</v>
      </c>
      <c r="G92" s="84" t="b">
        <v>0</v>
      </c>
      <c r="H92" s="84" t="b">
        <v>0</v>
      </c>
      <c r="I92" s="84" t="b">
        <v>0</v>
      </c>
      <c r="J92" s="84" t="b">
        <v>0</v>
      </c>
      <c r="K92" s="84" t="b">
        <v>0</v>
      </c>
      <c r="L92" s="84" t="b">
        <v>0</v>
      </c>
    </row>
    <row r="93" spans="1:12" ht="15">
      <c r="A93" s="84" t="s">
        <v>4448</v>
      </c>
      <c r="B93" s="84" t="s">
        <v>4507</v>
      </c>
      <c r="C93" s="84">
        <v>5</v>
      </c>
      <c r="D93" s="123">
        <v>0.002559097907951086</v>
      </c>
      <c r="E93" s="123">
        <v>2.3618730607244816</v>
      </c>
      <c r="F93" s="84" t="s">
        <v>4857</v>
      </c>
      <c r="G93" s="84" t="b">
        <v>0</v>
      </c>
      <c r="H93" s="84" t="b">
        <v>0</v>
      </c>
      <c r="I93" s="84" t="b">
        <v>0</v>
      </c>
      <c r="J93" s="84" t="b">
        <v>0</v>
      </c>
      <c r="K93" s="84" t="b">
        <v>0</v>
      </c>
      <c r="L93" s="84" t="b">
        <v>0</v>
      </c>
    </row>
    <row r="94" spans="1:12" ht="15">
      <c r="A94" s="84" t="s">
        <v>4507</v>
      </c>
      <c r="B94" s="84" t="s">
        <v>4508</v>
      </c>
      <c r="C94" s="84">
        <v>5</v>
      </c>
      <c r="D94" s="123">
        <v>0.002559097907951086</v>
      </c>
      <c r="E94" s="123">
        <v>2.7768464086952993</v>
      </c>
      <c r="F94" s="84" t="s">
        <v>4857</v>
      </c>
      <c r="G94" s="84" t="b">
        <v>0</v>
      </c>
      <c r="H94" s="84" t="b">
        <v>0</v>
      </c>
      <c r="I94" s="84" t="b">
        <v>0</v>
      </c>
      <c r="J94" s="84" t="b">
        <v>0</v>
      </c>
      <c r="K94" s="84" t="b">
        <v>0</v>
      </c>
      <c r="L94" s="84" t="b">
        <v>0</v>
      </c>
    </row>
    <row r="95" spans="1:12" ht="15">
      <c r="A95" s="84" t="s">
        <v>215</v>
      </c>
      <c r="B95" s="84" t="s">
        <v>3820</v>
      </c>
      <c r="C95" s="84">
        <v>5</v>
      </c>
      <c r="D95" s="123">
        <v>0.002559097907951086</v>
      </c>
      <c r="E95" s="123">
        <v>2.7768464086952993</v>
      </c>
      <c r="F95" s="84" t="s">
        <v>4857</v>
      </c>
      <c r="G95" s="84" t="b">
        <v>0</v>
      </c>
      <c r="H95" s="84" t="b">
        <v>0</v>
      </c>
      <c r="I95" s="84" t="b">
        <v>0</v>
      </c>
      <c r="J95" s="84" t="b">
        <v>0</v>
      </c>
      <c r="K95" s="84" t="b">
        <v>0</v>
      </c>
      <c r="L95" s="84" t="b">
        <v>0</v>
      </c>
    </row>
    <row r="96" spans="1:12" ht="15">
      <c r="A96" s="84" t="s">
        <v>3724</v>
      </c>
      <c r="B96" s="84" t="s">
        <v>4457</v>
      </c>
      <c r="C96" s="84">
        <v>4</v>
      </c>
      <c r="D96" s="123">
        <v>0.0021680008589152837</v>
      </c>
      <c r="E96" s="123">
        <v>1.7945751756557309</v>
      </c>
      <c r="F96" s="84" t="s">
        <v>4857</v>
      </c>
      <c r="G96" s="84" t="b">
        <v>0</v>
      </c>
      <c r="H96" s="84" t="b">
        <v>1</v>
      </c>
      <c r="I96" s="84" t="b">
        <v>0</v>
      </c>
      <c r="J96" s="84" t="b">
        <v>0</v>
      </c>
      <c r="K96" s="84" t="b">
        <v>0</v>
      </c>
      <c r="L96" s="84" t="b">
        <v>0</v>
      </c>
    </row>
    <row r="97" spans="1:12" ht="15">
      <c r="A97" s="84" t="s">
        <v>3725</v>
      </c>
      <c r="B97" s="84" t="s">
        <v>736</v>
      </c>
      <c r="C97" s="84">
        <v>4</v>
      </c>
      <c r="D97" s="123">
        <v>0.0021680008589152837</v>
      </c>
      <c r="E97" s="123">
        <v>0.4480592083407647</v>
      </c>
      <c r="F97" s="84" t="s">
        <v>4857</v>
      </c>
      <c r="G97" s="84" t="b">
        <v>0</v>
      </c>
      <c r="H97" s="84" t="b">
        <v>0</v>
      </c>
      <c r="I97" s="84" t="b">
        <v>0</v>
      </c>
      <c r="J97" s="84" t="b">
        <v>0</v>
      </c>
      <c r="K97" s="84" t="b">
        <v>0</v>
      </c>
      <c r="L97" s="84" t="b">
        <v>0</v>
      </c>
    </row>
    <row r="98" spans="1:12" ht="15">
      <c r="A98" s="84" t="s">
        <v>4452</v>
      </c>
      <c r="B98" s="84" t="s">
        <v>736</v>
      </c>
      <c r="C98" s="84">
        <v>4</v>
      </c>
      <c r="D98" s="123">
        <v>0.0021680008589152837</v>
      </c>
      <c r="E98" s="123">
        <v>0.8630325563115826</v>
      </c>
      <c r="F98" s="84" t="s">
        <v>4857</v>
      </c>
      <c r="G98" s="84" t="b">
        <v>0</v>
      </c>
      <c r="H98" s="84" t="b">
        <v>0</v>
      </c>
      <c r="I98" s="84" t="b">
        <v>0</v>
      </c>
      <c r="J98" s="84" t="b">
        <v>0</v>
      </c>
      <c r="K98" s="84" t="b">
        <v>0</v>
      </c>
      <c r="L98" s="84" t="b">
        <v>0</v>
      </c>
    </row>
    <row r="99" spans="1:12" ht="15">
      <c r="A99" s="84" t="s">
        <v>4523</v>
      </c>
      <c r="B99" s="84" t="s">
        <v>4524</v>
      </c>
      <c r="C99" s="84">
        <v>4</v>
      </c>
      <c r="D99" s="123">
        <v>0.0021680008589152837</v>
      </c>
      <c r="E99" s="123">
        <v>2.8737564217033555</v>
      </c>
      <c r="F99" s="84" t="s">
        <v>4857</v>
      </c>
      <c r="G99" s="84" t="b">
        <v>0</v>
      </c>
      <c r="H99" s="84" t="b">
        <v>0</v>
      </c>
      <c r="I99" s="84" t="b">
        <v>0</v>
      </c>
      <c r="J99" s="84" t="b">
        <v>0</v>
      </c>
      <c r="K99" s="84" t="b">
        <v>0</v>
      </c>
      <c r="L99" s="84" t="b">
        <v>0</v>
      </c>
    </row>
    <row r="100" spans="1:12" ht="15">
      <c r="A100" s="84" t="s">
        <v>4524</v>
      </c>
      <c r="B100" s="84" t="s">
        <v>4472</v>
      </c>
      <c r="C100" s="84">
        <v>4</v>
      </c>
      <c r="D100" s="123">
        <v>0.0021680008589152837</v>
      </c>
      <c r="E100" s="123">
        <v>2.630718373017061</v>
      </c>
      <c r="F100" s="84" t="s">
        <v>4857</v>
      </c>
      <c r="G100" s="84" t="b">
        <v>0</v>
      </c>
      <c r="H100" s="84" t="b">
        <v>0</v>
      </c>
      <c r="I100" s="84" t="b">
        <v>0</v>
      </c>
      <c r="J100" s="84" t="b">
        <v>0</v>
      </c>
      <c r="K100" s="84" t="b">
        <v>0</v>
      </c>
      <c r="L100" s="84" t="b">
        <v>0</v>
      </c>
    </row>
    <row r="101" spans="1:12" ht="15">
      <c r="A101" s="84" t="s">
        <v>4472</v>
      </c>
      <c r="B101" s="84" t="s">
        <v>787</v>
      </c>
      <c r="C101" s="84">
        <v>4</v>
      </c>
      <c r="D101" s="123">
        <v>0.0021680008589152837</v>
      </c>
      <c r="E101" s="123">
        <v>2.1913856791867987</v>
      </c>
      <c r="F101" s="84" t="s">
        <v>4857</v>
      </c>
      <c r="G101" s="84" t="b">
        <v>0</v>
      </c>
      <c r="H101" s="84" t="b">
        <v>0</v>
      </c>
      <c r="I101" s="84" t="b">
        <v>0</v>
      </c>
      <c r="J101" s="84" t="b">
        <v>0</v>
      </c>
      <c r="K101" s="84" t="b">
        <v>0</v>
      </c>
      <c r="L101" s="84" t="b">
        <v>0</v>
      </c>
    </row>
    <row r="102" spans="1:12" ht="15">
      <c r="A102" s="84" t="s">
        <v>4453</v>
      </c>
      <c r="B102" s="84" t="s">
        <v>4525</v>
      </c>
      <c r="C102" s="84">
        <v>4</v>
      </c>
      <c r="D102" s="123">
        <v>0.0021680008589152837</v>
      </c>
      <c r="E102" s="123">
        <v>2.475816413031318</v>
      </c>
      <c r="F102" s="84" t="s">
        <v>4857</v>
      </c>
      <c r="G102" s="84" t="b">
        <v>0</v>
      </c>
      <c r="H102" s="84" t="b">
        <v>0</v>
      </c>
      <c r="I102" s="84" t="b">
        <v>0</v>
      </c>
      <c r="J102" s="84" t="b">
        <v>0</v>
      </c>
      <c r="K102" s="84" t="b">
        <v>0</v>
      </c>
      <c r="L102" s="84" t="b">
        <v>0</v>
      </c>
    </row>
    <row r="103" spans="1:12" ht="15">
      <c r="A103" s="84" t="s">
        <v>4525</v>
      </c>
      <c r="B103" s="84" t="s">
        <v>4526</v>
      </c>
      <c r="C103" s="84">
        <v>4</v>
      </c>
      <c r="D103" s="123">
        <v>0.0021680008589152837</v>
      </c>
      <c r="E103" s="123">
        <v>2.8737564217033555</v>
      </c>
      <c r="F103" s="84" t="s">
        <v>4857</v>
      </c>
      <c r="G103" s="84" t="b">
        <v>0</v>
      </c>
      <c r="H103" s="84" t="b">
        <v>0</v>
      </c>
      <c r="I103" s="84" t="b">
        <v>0</v>
      </c>
      <c r="J103" s="84" t="b">
        <v>0</v>
      </c>
      <c r="K103" s="84" t="b">
        <v>0</v>
      </c>
      <c r="L103" s="84" t="b">
        <v>0</v>
      </c>
    </row>
    <row r="104" spans="1:12" ht="15">
      <c r="A104" s="84" t="s">
        <v>4526</v>
      </c>
      <c r="B104" s="84" t="s">
        <v>3722</v>
      </c>
      <c r="C104" s="84">
        <v>4</v>
      </c>
      <c r="D104" s="123">
        <v>0.0021680008589152837</v>
      </c>
      <c r="E104" s="123">
        <v>2.5727264260393747</v>
      </c>
      <c r="F104" s="84" t="s">
        <v>4857</v>
      </c>
      <c r="G104" s="84" t="b">
        <v>0</v>
      </c>
      <c r="H104" s="84" t="b">
        <v>0</v>
      </c>
      <c r="I104" s="84" t="b">
        <v>0</v>
      </c>
      <c r="J104" s="84" t="b">
        <v>0</v>
      </c>
      <c r="K104" s="84" t="b">
        <v>0</v>
      </c>
      <c r="L104" s="84" t="b">
        <v>0</v>
      </c>
    </row>
    <row r="105" spans="1:12" ht="15">
      <c r="A105" s="84" t="s">
        <v>4527</v>
      </c>
      <c r="B105" s="84" t="s">
        <v>4528</v>
      </c>
      <c r="C105" s="84">
        <v>4</v>
      </c>
      <c r="D105" s="123">
        <v>0.0021680008589152837</v>
      </c>
      <c r="E105" s="123">
        <v>2.8737564217033555</v>
      </c>
      <c r="F105" s="84" t="s">
        <v>4857</v>
      </c>
      <c r="G105" s="84" t="b">
        <v>0</v>
      </c>
      <c r="H105" s="84" t="b">
        <v>0</v>
      </c>
      <c r="I105" s="84" t="b">
        <v>0</v>
      </c>
      <c r="J105" s="84" t="b">
        <v>0</v>
      </c>
      <c r="K105" s="84" t="b">
        <v>0</v>
      </c>
      <c r="L105" s="84" t="b">
        <v>0</v>
      </c>
    </row>
    <row r="106" spans="1:12" ht="15">
      <c r="A106" s="84" t="s">
        <v>4528</v>
      </c>
      <c r="B106" s="84" t="s">
        <v>4466</v>
      </c>
      <c r="C106" s="84">
        <v>4</v>
      </c>
      <c r="D106" s="123">
        <v>0.0021680008589152837</v>
      </c>
      <c r="E106" s="123">
        <v>2.630718373017061</v>
      </c>
      <c r="F106" s="84" t="s">
        <v>4857</v>
      </c>
      <c r="G106" s="84" t="b">
        <v>0</v>
      </c>
      <c r="H106" s="84" t="b">
        <v>0</v>
      </c>
      <c r="I106" s="84" t="b">
        <v>0</v>
      </c>
      <c r="J106" s="84" t="b">
        <v>0</v>
      </c>
      <c r="K106" s="84" t="b">
        <v>0</v>
      </c>
      <c r="L106" s="84" t="b">
        <v>0</v>
      </c>
    </row>
    <row r="107" spans="1:12" ht="15">
      <c r="A107" s="84" t="s">
        <v>4466</v>
      </c>
      <c r="B107" s="84" t="s">
        <v>4529</v>
      </c>
      <c r="C107" s="84">
        <v>4</v>
      </c>
      <c r="D107" s="123">
        <v>0.0021680008589152837</v>
      </c>
      <c r="E107" s="123">
        <v>2.630718373017061</v>
      </c>
      <c r="F107" s="84" t="s">
        <v>4857</v>
      </c>
      <c r="G107" s="84" t="b">
        <v>0</v>
      </c>
      <c r="H107" s="84" t="b">
        <v>0</v>
      </c>
      <c r="I107" s="84" t="b">
        <v>0</v>
      </c>
      <c r="J107" s="84" t="b">
        <v>0</v>
      </c>
      <c r="K107" s="84" t="b">
        <v>0</v>
      </c>
      <c r="L107" s="84" t="b">
        <v>0</v>
      </c>
    </row>
    <row r="108" spans="1:12" ht="15">
      <c r="A108" s="84" t="s">
        <v>4529</v>
      </c>
      <c r="B108" s="84" t="s">
        <v>787</v>
      </c>
      <c r="C108" s="84">
        <v>4</v>
      </c>
      <c r="D108" s="123">
        <v>0.0021680008589152837</v>
      </c>
      <c r="E108" s="123">
        <v>2.434423727873093</v>
      </c>
      <c r="F108" s="84" t="s">
        <v>4857</v>
      </c>
      <c r="G108" s="84" t="b">
        <v>0</v>
      </c>
      <c r="H108" s="84" t="b">
        <v>0</v>
      </c>
      <c r="I108" s="84" t="b">
        <v>0</v>
      </c>
      <c r="J108" s="84" t="b">
        <v>0</v>
      </c>
      <c r="K108" s="84" t="b">
        <v>0</v>
      </c>
      <c r="L108" s="84" t="b">
        <v>0</v>
      </c>
    </row>
    <row r="109" spans="1:12" ht="15">
      <c r="A109" s="84" t="s">
        <v>787</v>
      </c>
      <c r="B109" s="84" t="s">
        <v>4530</v>
      </c>
      <c r="C109" s="84">
        <v>4</v>
      </c>
      <c r="D109" s="123">
        <v>0.0021680008589152837</v>
      </c>
      <c r="E109" s="123">
        <v>2.434423727873093</v>
      </c>
      <c r="F109" s="84" t="s">
        <v>4857</v>
      </c>
      <c r="G109" s="84" t="b">
        <v>0</v>
      </c>
      <c r="H109" s="84" t="b">
        <v>0</v>
      </c>
      <c r="I109" s="84" t="b">
        <v>0</v>
      </c>
      <c r="J109" s="84" t="b">
        <v>0</v>
      </c>
      <c r="K109" s="84" t="b">
        <v>0</v>
      </c>
      <c r="L109" s="84" t="b">
        <v>0</v>
      </c>
    </row>
    <row r="110" spans="1:12" ht="15">
      <c r="A110" s="84" t="s">
        <v>4530</v>
      </c>
      <c r="B110" s="84" t="s">
        <v>4531</v>
      </c>
      <c r="C110" s="84">
        <v>4</v>
      </c>
      <c r="D110" s="123">
        <v>0.0021680008589152837</v>
      </c>
      <c r="E110" s="123">
        <v>2.8737564217033555</v>
      </c>
      <c r="F110" s="84" t="s">
        <v>4857</v>
      </c>
      <c r="G110" s="84" t="b">
        <v>0</v>
      </c>
      <c r="H110" s="84" t="b">
        <v>0</v>
      </c>
      <c r="I110" s="84" t="b">
        <v>0</v>
      </c>
      <c r="J110" s="84" t="b">
        <v>0</v>
      </c>
      <c r="K110" s="84" t="b">
        <v>0</v>
      </c>
      <c r="L110" s="84" t="b">
        <v>0</v>
      </c>
    </row>
    <row r="111" spans="1:12" ht="15">
      <c r="A111" s="84" t="s">
        <v>4531</v>
      </c>
      <c r="B111" s="84" t="s">
        <v>3723</v>
      </c>
      <c r="C111" s="84">
        <v>4</v>
      </c>
      <c r="D111" s="123">
        <v>0.0021680008589152837</v>
      </c>
      <c r="E111" s="123">
        <v>2.6976651626476746</v>
      </c>
      <c r="F111" s="84" t="s">
        <v>4857</v>
      </c>
      <c r="G111" s="84" t="b">
        <v>0</v>
      </c>
      <c r="H111" s="84" t="b">
        <v>0</v>
      </c>
      <c r="I111" s="84" t="b">
        <v>0</v>
      </c>
      <c r="J111" s="84" t="b">
        <v>0</v>
      </c>
      <c r="K111" s="84" t="b">
        <v>0</v>
      </c>
      <c r="L111" s="84" t="b">
        <v>0</v>
      </c>
    </row>
    <row r="112" spans="1:12" ht="15">
      <c r="A112" s="84" t="s">
        <v>3723</v>
      </c>
      <c r="B112" s="84" t="s">
        <v>4453</v>
      </c>
      <c r="C112" s="84">
        <v>4</v>
      </c>
      <c r="D112" s="123">
        <v>0.0021680008589152837</v>
      </c>
      <c r="E112" s="123">
        <v>2.2327783643450236</v>
      </c>
      <c r="F112" s="84" t="s">
        <v>4857</v>
      </c>
      <c r="G112" s="84" t="b">
        <v>0</v>
      </c>
      <c r="H112" s="84" t="b">
        <v>0</v>
      </c>
      <c r="I112" s="84" t="b">
        <v>0</v>
      </c>
      <c r="J112" s="84" t="b">
        <v>0</v>
      </c>
      <c r="K112" s="84" t="b">
        <v>0</v>
      </c>
      <c r="L112" s="84" t="b">
        <v>0</v>
      </c>
    </row>
    <row r="113" spans="1:12" ht="15">
      <c r="A113" s="84" t="s">
        <v>4453</v>
      </c>
      <c r="B113" s="84" t="s">
        <v>4471</v>
      </c>
      <c r="C113" s="84">
        <v>4</v>
      </c>
      <c r="D113" s="123">
        <v>0.0021680008589152837</v>
      </c>
      <c r="E113" s="123">
        <v>2.2327783643450236</v>
      </c>
      <c r="F113" s="84" t="s">
        <v>4857</v>
      </c>
      <c r="G113" s="84" t="b">
        <v>0</v>
      </c>
      <c r="H113" s="84" t="b">
        <v>0</v>
      </c>
      <c r="I113" s="84" t="b">
        <v>0</v>
      </c>
      <c r="J113" s="84" t="b">
        <v>0</v>
      </c>
      <c r="K113" s="84" t="b">
        <v>0</v>
      </c>
      <c r="L113" s="84" t="b">
        <v>0</v>
      </c>
    </row>
    <row r="114" spans="1:12" ht="15">
      <c r="A114" s="84" t="s">
        <v>4471</v>
      </c>
      <c r="B114" s="84" t="s">
        <v>4478</v>
      </c>
      <c r="C114" s="84">
        <v>4</v>
      </c>
      <c r="D114" s="123">
        <v>0.0021680008589152837</v>
      </c>
      <c r="E114" s="123">
        <v>2.4546271139613802</v>
      </c>
      <c r="F114" s="84" t="s">
        <v>4857</v>
      </c>
      <c r="G114" s="84" t="b">
        <v>0</v>
      </c>
      <c r="H114" s="84" t="b">
        <v>0</v>
      </c>
      <c r="I114" s="84" t="b">
        <v>0</v>
      </c>
      <c r="J114" s="84" t="b">
        <v>0</v>
      </c>
      <c r="K114" s="84" t="b">
        <v>0</v>
      </c>
      <c r="L114" s="84" t="b">
        <v>0</v>
      </c>
    </row>
    <row r="115" spans="1:12" ht="15">
      <c r="A115" s="84" t="s">
        <v>316</v>
      </c>
      <c r="B115" s="84" t="s">
        <v>3838</v>
      </c>
      <c r="C115" s="84">
        <v>4</v>
      </c>
      <c r="D115" s="123">
        <v>0.0021680008589152837</v>
      </c>
      <c r="E115" s="123">
        <v>2.600755149639618</v>
      </c>
      <c r="F115" s="84" t="s">
        <v>4857</v>
      </c>
      <c r="G115" s="84" t="b">
        <v>0</v>
      </c>
      <c r="H115" s="84" t="b">
        <v>0</v>
      </c>
      <c r="I115" s="84" t="b">
        <v>0</v>
      </c>
      <c r="J115" s="84" t="b">
        <v>0</v>
      </c>
      <c r="K115" s="84" t="b">
        <v>0</v>
      </c>
      <c r="L115" s="84" t="b">
        <v>0</v>
      </c>
    </row>
    <row r="116" spans="1:12" ht="15">
      <c r="A116" s="84" t="s">
        <v>3839</v>
      </c>
      <c r="B116" s="84" t="s">
        <v>3840</v>
      </c>
      <c r="C116" s="84">
        <v>4</v>
      </c>
      <c r="D116" s="123">
        <v>0.0021680008589152837</v>
      </c>
      <c r="E116" s="123">
        <v>2.6976651626476746</v>
      </c>
      <c r="F116" s="84" t="s">
        <v>4857</v>
      </c>
      <c r="G116" s="84" t="b">
        <v>0</v>
      </c>
      <c r="H116" s="84" t="b">
        <v>0</v>
      </c>
      <c r="I116" s="84" t="b">
        <v>0</v>
      </c>
      <c r="J116" s="84" t="b">
        <v>0</v>
      </c>
      <c r="K116" s="84" t="b">
        <v>0</v>
      </c>
      <c r="L116" s="84" t="b">
        <v>0</v>
      </c>
    </row>
    <row r="117" spans="1:12" ht="15">
      <c r="A117" s="84" t="s">
        <v>3840</v>
      </c>
      <c r="B117" s="84" t="s">
        <v>3837</v>
      </c>
      <c r="C117" s="84">
        <v>4</v>
      </c>
      <c r="D117" s="123">
        <v>0.0021680008589152837</v>
      </c>
      <c r="E117" s="123">
        <v>2.475816413031318</v>
      </c>
      <c r="F117" s="84" t="s">
        <v>4857</v>
      </c>
      <c r="G117" s="84" t="b">
        <v>0</v>
      </c>
      <c r="H117" s="84" t="b">
        <v>0</v>
      </c>
      <c r="I117" s="84" t="b">
        <v>0</v>
      </c>
      <c r="J117" s="84" t="b">
        <v>0</v>
      </c>
      <c r="K117" s="84" t="b">
        <v>0</v>
      </c>
      <c r="L117" s="84" t="b">
        <v>0</v>
      </c>
    </row>
    <row r="118" spans="1:12" ht="15">
      <c r="A118" s="84" t="s">
        <v>3724</v>
      </c>
      <c r="B118" s="84" t="s">
        <v>3841</v>
      </c>
      <c r="C118" s="84">
        <v>4</v>
      </c>
      <c r="D118" s="123">
        <v>0.0021680008589152837</v>
      </c>
      <c r="E118" s="123">
        <v>2.095605171319712</v>
      </c>
      <c r="F118" s="84" t="s">
        <v>4857</v>
      </c>
      <c r="G118" s="84" t="b">
        <v>0</v>
      </c>
      <c r="H118" s="84" t="b">
        <v>1</v>
      </c>
      <c r="I118" s="84" t="b">
        <v>0</v>
      </c>
      <c r="J118" s="84" t="b">
        <v>0</v>
      </c>
      <c r="K118" s="84" t="b">
        <v>0</v>
      </c>
      <c r="L118" s="84" t="b">
        <v>0</v>
      </c>
    </row>
    <row r="119" spans="1:12" ht="15">
      <c r="A119" s="84" t="s">
        <v>3841</v>
      </c>
      <c r="B119" s="84" t="s">
        <v>3842</v>
      </c>
      <c r="C119" s="84">
        <v>4</v>
      </c>
      <c r="D119" s="123">
        <v>0.0021680008589152837</v>
      </c>
      <c r="E119" s="123">
        <v>2.8737564217033555</v>
      </c>
      <c r="F119" s="84" t="s">
        <v>4857</v>
      </c>
      <c r="G119" s="84" t="b">
        <v>0</v>
      </c>
      <c r="H119" s="84" t="b">
        <v>0</v>
      </c>
      <c r="I119" s="84" t="b">
        <v>0</v>
      </c>
      <c r="J119" s="84" t="b">
        <v>0</v>
      </c>
      <c r="K119" s="84" t="b">
        <v>0</v>
      </c>
      <c r="L119" s="84" t="b">
        <v>0</v>
      </c>
    </row>
    <row r="120" spans="1:12" ht="15">
      <c r="A120" s="84" t="s">
        <v>781</v>
      </c>
      <c r="B120" s="84" t="s">
        <v>4532</v>
      </c>
      <c r="C120" s="84">
        <v>4</v>
      </c>
      <c r="D120" s="123">
        <v>0.0021680008589152837</v>
      </c>
      <c r="E120" s="123">
        <v>2.8737564217033555</v>
      </c>
      <c r="F120" s="84" t="s">
        <v>4857</v>
      </c>
      <c r="G120" s="84" t="b">
        <v>0</v>
      </c>
      <c r="H120" s="84" t="b">
        <v>0</v>
      </c>
      <c r="I120" s="84" t="b">
        <v>0</v>
      </c>
      <c r="J120" s="84" t="b">
        <v>0</v>
      </c>
      <c r="K120" s="84" t="b">
        <v>0</v>
      </c>
      <c r="L120" s="84" t="b">
        <v>0</v>
      </c>
    </row>
    <row r="121" spans="1:12" ht="15">
      <c r="A121" s="84" t="s">
        <v>4532</v>
      </c>
      <c r="B121" s="84" t="s">
        <v>4533</v>
      </c>
      <c r="C121" s="84">
        <v>4</v>
      </c>
      <c r="D121" s="123">
        <v>0.0021680008589152837</v>
      </c>
      <c r="E121" s="123">
        <v>2.8737564217033555</v>
      </c>
      <c r="F121" s="84" t="s">
        <v>4857</v>
      </c>
      <c r="G121" s="84" t="b">
        <v>0</v>
      </c>
      <c r="H121" s="84" t="b">
        <v>0</v>
      </c>
      <c r="I121" s="84" t="b">
        <v>0</v>
      </c>
      <c r="J121" s="84" t="b">
        <v>1</v>
      </c>
      <c r="K121" s="84" t="b">
        <v>0</v>
      </c>
      <c r="L121" s="84" t="b">
        <v>0</v>
      </c>
    </row>
    <row r="122" spans="1:12" ht="15">
      <c r="A122" s="84" t="s">
        <v>4533</v>
      </c>
      <c r="B122" s="84" t="s">
        <v>4534</v>
      </c>
      <c r="C122" s="84">
        <v>4</v>
      </c>
      <c r="D122" s="123">
        <v>0.0021680008589152837</v>
      </c>
      <c r="E122" s="123">
        <v>2.8737564217033555</v>
      </c>
      <c r="F122" s="84" t="s">
        <v>4857</v>
      </c>
      <c r="G122" s="84" t="b">
        <v>1</v>
      </c>
      <c r="H122" s="84" t="b">
        <v>0</v>
      </c>
      <c r="I122" s="84" t="b">
        <v>0</v>
      </c>
      <c r="J122" s="84" t="b">
        <v>1</v>
      </c>
      <c r="K122" s="84" t="b">
        <v>0</v>
      </c>
      <c r="L122" s="84" t="b">
        <v>0</v>
      </c>
    </row>
    <row r="123" spans="1:12" ht="15">
      <c r="A123" s="84" t="s">
        <v>4534</v>
      </c>
      <c r="B123" s="84" t="s">
        <v>4535</v>
      </c>
      <c r="C123" s="84">
        <v>4</v>
      </c>
      <c r="D123" s="123">
        <v>0.0021680008589152837</v>
      </c>
      <c r="E123" s="123">
        <v>2.8737564217033555</v>
      </c>
      <c r="F123" s="84" t="s">
        <v>4857</v>
      </c>
      <c r="G123" s="84" t="b">
        <v>1</v>
      </c>
      <c r="H123" s="84" t="b">
        <v>0</v>
      </c>
      <c r="I123" s="84" t="b">
        <v>0</v>
      </c>
      <c r="J123" s="84" t="b">
        <v>0</v>
      </c>
      <c r="K123" s="84" t="b">
        <v>0</v>
      </c>
      <c r="L123" s="84" t="b">
        <v>0</v>
      </c>
    </row>
    <row r="124" spans="1:12" ht="15">
      <c r="A124" s="84" t="s">
        <v>4535</v>
      </c>
      <c r="B124" s="84" t="s">
        <v>4536</v>
      </c>
      <c r="C124" s="84">
        <v>4</v>
      </c>
      <c r="D124" s="123">
        <v>0.0021680008589152837</v>
      </c>
      <c r="E124" s="123">
        <v>2.8737564217033555</v>
      </c>
      <c r="F124" s="84" t="s">
        <v>4857</v>
      </c>
      <c r="G124" s="84" t="b">
        <v>0</v>
      </c>
      <c r="H124" s="84" t="b">
        <v>0</v>
      </c>
      <c r="I124" s="84" t="b">
        <v>0</v>
      </c>
      <c r="J124" s="84" t="b">
        <v>0</v>
      </c>
      <c r="K124" s="84" t="b">
        <v>0</v>
      </c>
      <c r="L124" s="84" t="b">
        <v>0</v>
      </c>
    </row>
    <row r="125" spans="1:12" ht="15">
      <c r="A125" s="84" t="s">
        <v>4536</v>
      </c>
      <c r="B125" s="84" t="s">
        <v>4537</v>
      </c>
      <c r="C125" s="84">
        <v>4</v>
      </c>
      <c r="D125" s="123">
        <v>0.0021680008589152837</v>
      </c>
      <c r="E125" s="123">
        <v>2.8737564217033555</v>
      </c>
      <c r="F125" s="84" t="s">
        <v>4857</v>
      </c>
      <c r="G125" s="84" t="b">
        <v>0</v>
      </c>
      <c r="H125" s="84" t="b">
        <v>0</v>
      </c>
      <c r="I125" s="84" t="b">
        <v>0</v>
      </c>
      <c r="J125" s="84" t="b">
        <v>0</v>
      </c>
      <c r="K125" s="84" t="b">
        <v>0</v>
      </c>
      <c r="L125" s="84" t="b">
        <v>0</v>
      </c>
    </row>
    <row r="126" spans="1:12" ht="15">
      <c r="A126" s="84" t="s">
        <v>4537</v>
      </c>
      <c r="B126" s="84" t="s">
        <v>4538</v>
      </c>
      <c r="C126" s="84">
        <v>4</v>
      </c>
      <c r="D126" s="123">
        <v>0.0021680008589152837</v>
      </c>
      <c r="E126" s="123">
        <v>2.8737564217033555</v>
      </c>
      <c r="F126" s="84" t="s">
        <v>4857</v>
      </c>
      <c r="G126" s="84" t="b">
        <v>0</v>
      </c>
      <c r="H126" s="84" t="b">
        <v>0</v>
      </c>
      <c r="I126" s="84" t="b">
        <v>0</v>
      </c>
      <c r="J126" s="84" t="b">
        <v>1</v>
      </c>
      <c r="K126" s="84" t="b">
        <v>0</v>
      </c>
      <c r="L126" s="84" t="b">
        <v>0</v>
      </c>
    </row>
    <row r="127" spans="1:12" ht="15">
      <c r="A127" s="84" t="s">
        <v>4538</v>
      </c>
      <c r="B127" s="84" t="s">
        <v>4539</v>
      </c>
      <c r="C127" s="84">
        <v>4</v>
      </c>
      <c r="D127" s="123">
        <v>0.0021680008589152837</v>
      </c>
      <c r="E127" s="123">
        <v>2.8737564217033555</v>
      </c>
      <c r="F127" s="84" t="s">
        <v>4857</v>
      </c>
      <c r="G127" s="84" t="b">
        <v>1</v>
      </c>
      <c r="H127" s="84" t="b">
        <v>0</v>
      </c>
      <c r="I127" s="84" t="b">
        <v>0</v>
      </c>
      <c r="J127" s="84" t="b">
        <v>0</v>
      </c>
      <c r="K127" s="84" t="b">
        <v>0</v>
      </c>
      <c r="L127" s="84" t="b">
        <v>0</v>
      </c>
    </row>
    <row r="128" spans="1:12" ht="15">
      <c r="A128" s="84" t="s">
        <v>4539</v>
      </c>
      <c r="B128" s="84" t="s">
        <v>4540</v>
      </c>
      <c r="C128" s="84">
        <v>4</v>
      </c>
      <c r="D128" s="123">
        <v>0.0021680008589152837</v>
      </c>
      <c r="E128" s="123">
        <v>2.8737564217033555</v>
      </c>
      <c r="F128" s="84" t="s">
        <v>4857</v>
      </c>
      <c r="G128" s="84" t="b">
        <v>0</v>
      </c>
      <c r="H128" s="84" t="b">
        <v>0</v>
      </c>
      <c r="I128" s="84" t="b">
        <v>0</v>
      </c>
      <c r="J128" s="84" t="b">
        <v>0</v>
      </c>
      <c r="K128" s="84" t="b">
        <v>0</v>
      </c>
      <c r="L128" s="84" t="b">
        <v>0</v>
      </c>
    </row>
    <row r="129" spans="1:12" ht="15">
      <c r="A129" s="84" t="s">
        <v>272</v>
      </c>
      <c r="B129" s="84" t="s">
        <v>3856</v>
      </c>
      <c r="C129" s="84">
        <v>4</v>
      </c>
      <c r="D129" s="123">
        <v>0.0021680008589152837</v>
      </c>
      <c r="E129" s="123">
        <v>2.8737564217033555</v>
      </c>
      <c r="F129" s="84" t="s">
        <v>4857</v>
      </c>
      <c r="G129" s="84" t="b">
        <v>0</v>
      </c>
      <c r="H129" s="84" t="b">
        <v>0</v>
      </c>
      <c r="I129" s="84" t="b">
        <v>0</v>
      </c>
      <c r="J129" s="84" t="b">
        <v>0</v>
      </c>
      <c r="K129" s="84" t="b">
        <v>0</v>
      </c>
      <c r="L129" s="84" t="b">
        <v>0</v>
      </c>
    </row>
    <row r="130" spans="1:12" ht="15">
      <c r="A130" s="84" t="s">
        <v>750</v>
      </c>
      <c r="B130" s="84" t="s">
        <v>3855</v>
      </c>
      <c r="C130" s="84">
        <v>4</v>
      </c>
      <c r="D130" s="123">
        <v>0.0021680008589152837</v>
      </c>
      <c r="E130" s="123">
        <v>2.4246638905839366</v>
      </c>
      <c r="F130" s="84" t="s">
        <v>4857</v>
      </c>
      <c r="G130" s="84" t="b">
        <v>0</v>
      </c>
      <c r="H130" s="84" t="b">
        <v>0</v>
      </c>
      <c r="I130" s="84" t="b">
        <v>0</v>
      </c>
      <c r="J130" s="84" t="b">
        <v>0</v>
      </c>
      <c r="K130" s="84" t="b">
        <v>0</v>
      </c>
      <c r="L130" s="84" t="b">
        <v>0</v>
      </c>
    </row>
    <row r="131" spans="1:12" ht="15">
      <c r="A131" s="84" t="s">
        <v>250</v>
      </c>
      <c r="B131" s="84" t="s">
        <v>4465</v>
      </c>
      <c r="C131" s="84">
        <v>4</v>
      </c>
      <c r="D131" s="123">
        <v>0.0021680008589152837</v>
      </c>
      <c r="E131" s="123">
        <v>2.6976651626476746</v>
      </c>
      <c r="F131" s="84" t="s">
        <v>4857</v>
      </c>
      <c r="G131" s="84" t="b">
        <v>0</v>
      </c>
      <c r="H131" s="84" t="b">
        <v>0</v>
      </c>
      <c r="I131" s="84" t="b">
        <v>0</v>
      </c>
      <c r="J131" s="84" t="b">
        <v>0</v>
      </c>
      <c r="K131" s="84" t="b">
        <v>0</v>
      </c>
      <c r="L131" s="84" t="b">
        <v>0</v>
      </c>
    </row>
    <row r="132" spans="1:12" ht="15">
      <c r="A132" s="84" t="s">
        <v>736</v>
      </c>
      <c r="B132" s="84" t="s">
        <v>3847</v>
      </c>
      <c r="C132" s="84">
        <v>3</v>
      </c>
      <c r="D132" s="123">
        <v>0.0017427294544713895</v>
      </c>
      <c r="E132" s="123">
        <v>1.2303037452171683</v>
      </c>
      <c r="F132" s="84" t="s">
        <v>4857</v>
      </c>
      <c r="G132" s="84" t="b">
        <v>0</v>
      </c>
      <c r="H132" s="84" t="b">
        <v>0</v>
      </c>
      <c r="I132" s="84" t="b">
        <v>0</v>
      </c>
      <c r="J132" s="84" t="b">
        <v>0</v>
      </c>
      <c r="K132" s="84" t="b">
        <v>0</v>
      </c>
      <c r="L132" s="84" t="b">
        <v>0</v>
      </c>
    </row>
    <row r="133" spans="1:12" ht="15">
      <c r="A133" s="84" t="s">
        <v>4457</v>
      </c>
      <c r="B133" s="84" t="s">
        <v>4509</v>
      </c>
      <c r="C133" s="84">
        <v>3</v>
      </c>
      <c r="D133" s="123">
        <v>0.0017427294544713895</v>
      </c>
      <c r="E133" s="123">
        <v>2.5057796364087612</v>
      </c>
      <c r="F133" s="84" t="s">
        <v>4857</v>
      </c>
      <c r="G133" s="84" t="b">
        <v>0</v>
      </c>
      <c r="H133" s="84" t="b">
        <v>0</v>
      </c>
      <c r="I133" s="84" t="b">
        <v>0</v>
      </c>
      <c r="J133" s="84" t="b">
        <v>0</v>
      </c>
      <c r="K133" s="84" t="b">
        <v>0</v>
      </c>
      <c r="L133" s="84" t="b">
        <v>0</v>
      </c>
    </row>
    <row r="134" spans="1:12" ht="15">
      <c r="A134" s="84" t="s">
        <v>4509</v>
      </c>
      <c r="B134" s="84" t="s">
        <v>4448</v>
      </c>
      <c r="C134" s="84">
        <v>3</v>
      </c>
      <c r="D134" s="123">
        <v>0.0017427294544713895</v>
      </c>
      <c r="E134" s="123">
        <v>2.2369343241161816</v>
      </c>
      <c r="F134" s="84" t="s">
        <v>4857</v>
      </c>
      <c r="G134" s="84" t="b">
        <v>0</v>
      </c>
      <c r="H134" s="84" t="b">
        <v>0</v>
      </c>
      <c r="I134" s="84" t="b">
        <v>0</v>
      </c>
      <c r="J134" s="84" t="b">
        <v>0</v>
      </c>
      <c r="K134" s="84" t="b">
        <v>0</v>
      </c>
      <c r="L134" s="84" t="b">
        <v>0</v>
      </c>
    </row>
    <row r="135" spans="1:12" ht="15">
      <c r="A135" s="84" t="s">
        <v>4448</v>
      </c>
      <c r="B135" s="84" t="s">
        <v>4551</v>
      </c>
      <c r="C135" s="84">
        <v>3</v>
      </c>
      <c r="D135" s="123">
        <v>0.0017427294544713895</v>
      </c>
      <c r="E135" s="123">
        <v>2.3618730607244816</v>
      </c>
      <c r="F135" s="84" t="s">
        <v>4857</v>
      </c>
      <c r="G135" s="84" t="b">
        <v>0</v>
      </c>
      <c r="H135" s="84" t="b">
        <v>0</v>
      </c>
      <c r="I135" s="84" t="b">
        <v>0</v>
      </c>
      <c r="J135" s="84" t="b">
        <v>0</v>
      </c>
      <c r="K135" s="84" t="b">
        <v>0</v>
      </c>
      <c r="L135" s="84" t="b">
        <v>0</v>
      </c>
    </row>
    <row r="136" spans="1:12" ht="15">
      <c r="A136" s="84" t="s">
        <v>4551</v>
      </c>
      <c r="B136" s="84" t="s">
        <v>4552</v>
      </c>
      <c r="C136" s="84">
        <v>3</v>
      </c>
      <c r="D136" s="123">
        <v>0.0017427294544713895</v>
      </c>
      <c r="E136" s="123">
        <v>2.9986951583116555</v>
      </c>
      <c r="F136" s="84" t="s">
        <v>4857</v>
      </c>
      <c r="G136" s="84" t="b">
        <v>0</v>
      </c>
      <c r="H136" s="84" t="b">
        <v>0</v>
      </c>
      <c r="I136" s="84" t="b">
        <v>0</v>
      </c>
      <c r="J136" s="84" t="b">
        <v>0</v>
      </c>
      <c r="K136" s="84" t="b">
        <v>0</v>
      </c>
      <c r="L136" s="84" t="b">
        <v>0</v>
      </c>
    </row>
    <row r="137" spans="1:12" ht="15">
      <c r="A137" s="84" t="s">
        <v>4552</v>
      </c>
      <c r="B137" s="84" t="s">
        <v>4553</v>
      </c>
      <c r="C137" s="84">
        <v>3</v>
      </c>
      <c r="D137" s="123">
        <v>0.0017427294544713895</v>
      </c>
      <c r="E137" s="123">
        <v>2.9986951583116555</v>
      </c>
      <c r="F137" s="84" t="s">
        <v>4857</v>
      </c>
      <c r="G137" s="84" t="b">
        <v>0</v>
      </c>
      <c r="H137" s="84" t="b">
        <v>0</v>
      </c>
      <c r="I137" s="84" t="b">
        <v>0</v>
      </c>
      <c r="J137" s="84" t="b">
        <v>0</v>
      </c>
      <c r="K137" s="84" t="b">
        <v>0</v>
      </c>
      <c r="L137" s="84" t="b">
        <v>0</v>
      </c>
    </row>
    <row r="138" spans="1:12" ht="15">
      <c r="A138" s="84" t="s">
        <v>4553</v>
      </c>
      <c r="B138" s="84" t="s">
        <v>736</v>
      </c>
      <c r="C138" s="84">
        <v>3</v>
      </c>
      <c r="D138" s="123">
        <v>0.0017427294544713895</v>
      </c>
      <c r="E138" s="123">
        <v>1.2609725649836203</v>
      </c>
      <c r="F138" s="84" t="s">
        <v>4857</v>
      </c>
      <c r="G138" s="84" t="b">
        <v>0</v>
      </c>
      <c r="H138" s="84" t="b">
        <v>0</v>
      </c>
      <c r="I138" s="84" t="b">
        <v>0</v>
      </c>
      <c r="J138" s="84" t="b">
        <v>0</v>
      </c>
      <c r="K138" s="84" t="b">
        <v>0</v>
      </c>
      <c r="L138" s="84" t="b">
        <v>0</v>
      </c>
    </row>
    <row r="139" spans="1:12" ht="15">
      <c r="A139" s="84" t="s">
        <v>736</v>
      </c>
      <c r="B139" s="84" t="s">
        <v>4510</v>
      </c>
      <c r="C139" s="84">
        <v>3</v>
      </c>
      <c r="D139" s="123">
        <v>0.0017427294544713895</v>
      </c>
      <c r="E139" s="123">
        <v>1.3552424818254682</v>
      </c>
      <c r="F139" s="84" t="s">
        <v>4857</v>
      </c>
      <c r="G139" s="84" t="b">
        <v>0</v>
      </c>
      <c r="H139" s="84" t="b">
        <v>0</v>
      </c>
      <c r="I139" s="84" t="b">
        <v>0</v>
      </c>
      <c r="J139" s="84" t="b">
        <v>0</v>
      </c>
      <c r="K139" s="84" t="b">
        <v>0</v>
      </c>
      <c r="L139" s="84" t="b">
        <v>0</v>
      </c>
    </row>
    <row r="140" spans="1:12" ht="15">
      <c r="A140" s="84" t="s">
        <v>736</v>
      </c>
      <c r="B140" s="84" t="s">
        <v>4563</v>
      </c>
      <c r="C140" s="84">
        <v>3</v>
      </c>
      <c r="D140" s="123">
        <v>0.0017427294544713895</v>
      </c>
      <c r="E140" s="123">
        <v>1.3552424818254682</v>
      </c>
      <c r="F140" s="84" t="s">
        <v>4857</v>
      </c>
      <c r="G140" s="84" t="b">
        <v>0</v>
      </c>
      <c r="H140" s="84" t="b">
        <v>0</v>
      </c>
      <c r="I140" s="84" t="b">
        <v>0</v>
      </c>
      <c r="J140" s="84" t="b">
        <v>0</v>
      </c>
      <c r="K140" s="84" t="b">
        <v>0</v>
      </c>
      <c r="L140" s="84" t="b">
        <v>0</v>
      </c>
    </row>
    <row r="141" spans="1:12" ht="15">
      <c r="A141" s="84" t="s">
        <v>4516</v>
      </c>
      <c r="B141" s="84" t="s">
        <v>4487</v>
      </c>
      <c r="C141" s="84">
        <v>3</v>
      </c>
      <c r="D141" s="123">
        <v>0.0017427294544713895</v>
      </c>
      <c r="E141" s="123">
        <v>2.6519076720869994</v>
      </c>
      <c r="F141" s="84" t="s">
        <v>4857</v>
      </c>
      <c r="G141" s="84" t="b">
        <v>1</v>
      </c>
      <c r="H141" s="84" t="b">
        <v>0</v>
      </c>
      <c r="I141" s="84" t="b">
        <v>0</v>
      </c>
      <c r="J141" s="84" t="b">
        <v>0</v>
      </c>
      <c r="K141" s="84" t="b">
        <v>0</v>
      </c>
      <c r="L141" s="84" t="b">
        <v>0</v>
      </c>
    </row>
    <row r="142" spans="1:12" ht="15">
      <c r="A142" s="84" t="s">
        <v>736</v>
      </c>
      <c r="B142" s="84" t="s">
        <v>3751</v>
      </c>
      <c r="C142" s="84">
        <v>3</v>
      </c>
      <c r="D142" s="123">
        <v>0.0017427294544713895</v>
      </c>
      <c r="E142" s="123">
        <v>0.9292737495531872</v>
      </c>
      <c r="F142" s="84" t="s">
        <v>4857</v>
      </c>
      <c r="G142" s="84" t="b">
        <v>0</v>
      </c>
      <c r="H142" s="84" t="b">
        <v>0</v>
      </c>
      <c r="I142" s="84" t="b">
        <v>0</v>
      </c>
      <c r="J142" s="84" t="b">
        <v>0</v>
      </c>
      <c r="K142" s="84" t="b">
        <v>0</v>
      </c>
      <c r="L142" s="84" t="b">
        <v>0</v>
      </c>
    </row>
    <row r="143" spans="1:12" ht="15">
      <c r="A143" s="84" t="s">
        <v>442</v>
      </c>
      <c r="B143" s="84" t="s">
        <v>445</v>
      </c>
      <c r="C143" s="84">
        <v>3</v>
      </c>
      <c r="D143" s="123">
        <v>0.0017427294544713895</v>
      </c>
      <c r="E143" s="123">
        <v>2.475816413031318</v>
      </c>
      <c r="F143" s="84" t="s">
        <v>4857</v>
      </c>
      <c r="G143" s="84" t="b">
        <v>0</v>
      </c>
      <c r="H143" s="84" t="b">
        <v>0</v>
      </c>
      <c r="I143" s="84" t="b">
        <v>0</v>
      </c>
      <c r="J143" s="84" t="b">
        <v>0</v>
      </c>
      <c r="K143" s="84" t="b">
        <v>0</v>
      </c>
      <c r="L143" s="84" t="b">
        <v>0</v>
      </c>
    </row>
    <row r="144" spans="1:12" ht="15">
      <c r="A144" s="84" t="s">
        <v>445</v>
      </c>
      <c r="B144" s="84" t="s">
        <v>428</v>
      </c>
      <c r="C144" s="84">
        <v>3</v>
      </c>
      <c r="D144" s="123">
        <v>0.0017427294544713895</v>
      </c>
      <c r="E144" s="123">
        <v>2.350877676423018</v>
      </c>
      <c r="F144" s="84" t="s">
        <v>4857</v>
      </c>
      <c r="G144" s="84" t="b">
        <v>0</v>
      </c>
      <c r="H144" s="84" t="b">
        <v>0</v>
      </c>
      <c r="I144" s="84" t="b">
        <v>0</v>
      </c>
      <c r="J144" s="84" t="b">
        <v>0</v>
      </c>
      <c r="K144" s="84" t="b">
        <v>0</v>
      </c>
      <c r="L144" s="84" t="b">
        <v>0</v>
      </c>
    </row>
    <row r="145" spans="1:12" ht="15">
      <c r="A145" s="84" t="s">
        <v>428</v>
      </c>
      <c r="B145" s="84" t="s">
        <v>443</v>
      </c>
      <c r="C145" s="84">
        <v>3</v>
      </c>
      <c r="D145" s="123">
        <v>0.0017427294544713895</v>
      </c>
      <c r="E145" s="123">
        <v>2.220543907928012</v>
      </c>
      <c r="F145" s="84" t="s">
        <v>4857</v>
      </c>
      <c r="G145" s="84" t="b">
        <v>0</v>
      </c>
      <c r="H145" s="84" t="b">
        <v>0</v>
      </c>
      <c r="I145" s="84" t="b">
        <v>0</v>
      </c>
      <c r="J145" s="84" t="b">
        <v>0</v>
      </c>
      <c r="K145" s="84" t="b">
        <v>0</v>
      </c>
      <c r="L145" s="84" t="b">
        <v>0</v>
      </c>
    </row>
    <row r="146" spans="1:12" ht="15">
      <c r="A146" s="84" t="s">
        <v>443</v>
      </c>
      <c r="B146" s="84" t="s">
        <v>440</v>
      </c>
      <c r="C146" s="84">
        <v>3</v>
      </c>
      <c r="D146" s="123">
        <v>0.0017427294544713895</v>
      </c>
      <c r="E146" s="123">
        <v>2.3966351669836934</v>
      </c>
      <c r="F146" s="84" t="s">
        <v>4857</v>
      </c>
      <c r="G146" s="84" t="b">
        <v>0</v>
      </c>
      <c r="H146" s="84" t="b">
        <v>0</v>
      </c>
      <c r="I146" s="84" t="b">
        <v>0</v>
      </c>
      <c r="J146" s="84" t="b">
        <v>0</v>
      </c>
      <c r="K146" s="84" t="b">
        <v>0</v>
      </c>
      <c r="L146" s="84" t="b">
        <v>0</v>
      </c>
    </row>
    <row r="147" spans="1:12" ht="15">
      <c r="A147" s="84" t="s">
        <v>439</v>
      </c>
      <c r="B147" s="84" t="s">
        <v>432</v>
      </c>
      <c r="C147" s="84">
        <v>3</v>
      </c>
      <c r="D147" s="123">
        <v>0.0017427294544713895</v>
      </c>
      <c r="E147" s="123">
        <v>2.6976651626476746</v>
      </c>
      <c r="F147" s="84" t="s">
        <v>4857</v>
      </c>
      <c r="G147" s="84" t="b">
        <v>0</v>
      </c>
      <c r="H147" s="84" t="b">
        <v>0</v>
      </c>
      <c r="I147" s="84" t="b">
        <v>0</v>
      </c>
      <c r="J147" s="84" t="b">
        <v>0</v>
      </c>
      <c r="K147" s="84" t="b">
        <v>0</v>
      </c>
      <c r="L147" s="84" t="b">
        <v>0</v>
      </c>
    </row>
    <row r="148" spans="1:12" ht="15">
      <c r="A148" s="84" t="s">
        <v>432</v>
      </c>
      <c r="B148" s="84" t="s">
        <v>431</v>
      </c>
      <c r="C148" s="84">
        <v>3</v>
      </c>
      <c r="D148" s="123">
        <v>0.0017427294544713895</v>
      </c>
      <c r="E148" s="123">
        <v>2.9986951583116555</v>
      </c>
      <c r="F148" s="84" t="s">
        <v>4857</v>
      </c>
      <c r="G148" s="84" t="b">
        <v>0</v>
      </c>
      <c r="H148" s="84" t="b">
        <v>0</v>
      </c>
      <c r="I148" s="84" t="b">
        <v>0</v>
      </c>
      <c r="J148" s="84" t="b">
        <v>0</v>
      </c>
      <c r="K148" s="84" t="b">
        <v>0</v>
      </c>
      <c r="L148" s="84" t="b">
        <v>0</v>
      </c>
    </row>
    <row r="149" spans="1:12" ht="15">
      <c r="A149" s="84" t="s">
        <v>431</v>
      </c>
      <c r="B149" s="84" t="s">
        <v>4476</v>
      </c>
      <c r="C149" s="84">
        <v>3</v>
      </c>
      <c r="D149" s="123">
        <v>0.0017427294544713895</v>
      </c>
      <c r="E149" s="123">
        <v>2.6976651626476746</v>
      </c>
      <c r="F149" s="84" t="s">
        <v>4857</v>
      </c>
      <c r="G149" s="84" t="b">
        <v>0</v>
      </c>
      <c r="H149" s="84" t="b">
        <v>0</v>
      </c>
      <c r="I149" s="84" t="b">
        <v>0</v>
      </c>
      <c r="J149" s="84" t="b">
        <v>1</v>
      </c>
      <c r="K149" s="84" t="b">
        <v>0</v>
      </c>
      <c r="L149" s="84" t="b">
        <v>0</v>
      </c>
    </row>
    <row r="150" spans="1:12" ht="15">
      <c r="A150" s="84" t="s">
        <v>4476</v>
      </c>
      <c r="B150" s="84" t="s">
        <v>4582</v>
      </c>
      <c r="C150" s="84">
        <v>3</v>
      </c>
      <c r="D150" s="123">
        <v>0.0017427294544713895</v>
      </c>
      <c r="E150" s="123">
        <v>2.6976651626476746</v>
      </c>
      <c r="F150" s="84" t="s">
        <v>4857</v>
      </c>
      <c r="G150" s="84" t="b">
        <v>1</v>
      </c>
      <c r="H150" s="84" t="b">
        <v>0</v>
      </c>
      <c r="I150" s="84" t="b">
        <v>0</v>
      </c>
      <c r="J150" s="84" t="b">
        <v>0</v>
      </c>
      <c r="K150" s="84" t="b">
        <v>0</v>
      </c>
      <c r="L150" s="84" t="b">
        <v>0</v>
      </c>
    </row>
    <row r="151" spans="1:12" ht="15">
      <c r="A151" s="84" t="s">
        <v>324</v>
      </c>
      <c r="B151" s="84" t="s">
        <v>443</v>
      </c>
      <c r="C151" s="84">
        <v>3</v>
      </c>
      <c r="D151" s="123">
        <v>0.0017427294544713895</v>
      </c>
      <c r="E151" s="123">
        <v>2.5727264260393747</v>
      </c>
      <c r="F151" s="84" t="s">
        <v>4857</v>
      </c>
      <c r="G151" s="84" t="b">
        <v>0</v>
      </c>
      <c r="H151" s="84" t="b">
        <v>0</v>
      </c>
      <c r="I151" s="84" t="b">
        <v>0</v>
      </c>
      <c r="J151" s="84" t="b">
        <v>0</v>
      </c>
      <c r="K151" s="84" t="b">
        <v>0</v>
      </c>
      <c r="L151" s="84" t="b">
        <v>0</v>
      </c>
    </row>
    <row r="152" spans="1:12" ht="15">
      <c r="A152" s="84" t="s">
        <v>443</v>
      </c>
      <c r="B152" s="84" t="s">
        <v>442</v>
      </c>
      <c r="C152" s="84">
        <v>3</v>
      </c>
      <c r="D152" s="123">
        <v>0.0017427294544713895</v>
      </c>
      <c r="E152" s="123">
        <v>2.475816413031318</v>
      </c>
      <c r="F152" s="84" t="s">
        <v>4857</v>
      </c>
      <c r="G152" s="84" t="b">
        <v>0</v>
      </c>
      <c r="H152" s="84" t="b">
        <v>0</v>
      </c>
      <c r="I152" s="84" t="b">
        <v>0</v>
      </c>
      <c r="J152" s="84" t="b">
        <v>0</v>
      </c>
      <c r="K152" s="84" t="b">
        <v>0</v>
      </c>
      <c r="L152" s="84" t="b">
        <v>0</v>
      </c>
    </row>
    <row r="153" spans="1:12" ht="15">
      <c r="A153" s="84" t="s">
        <v>442</v>
      </c>
      <c r="B153" s="84" t="s">
        <v>441</v>
      </c>
      <c r="C153" s="84">
        <v>3</v>
      </c>
      <c r="D153" s="123">
        <v>0.0017427294544713895</v>
      </c>
      <c r="E153" s="123">
        <v>2.6976651626476746</v>
      </c>
      <c r="F153" s="84" t="s">
        <v>4857</v>
      </c>
      <c r="G153" s="84" t="b">
        <v>0</v>
      </c>
      <c r="H153" s="84" t="b">
        <v>0</v>
      </c>
      <c r="I153" s="84" t="b">
        <v>0</v>
      </c>
      <c r="J153" s="84" t="b">
        <v>0</v>
      </c>
      <c r="K153" s="84" t="b">
        <v>0</v>
      </c>
      <c r="L153" s="84" t="b">
        <v>0</v>
      </c>
    </row>
    <row r="154" spans="1:12" ht="15">
      <c r="A154" s="84" t="s">
        <v>441</v>
      </c>
      <c r="B154" s="84" t="s">
        <v>440</v>
      </c>
      <c r="C154" s="84">
        <v>3</v>
      </c>
      <c r="D154" s="123">
        <v>0.0017427294544713895</v>
      </c>
      <c r="E154" s="123">
        <v>2.6976651626476746</v>
      </c>
      <c r="F154" s="84" t="s">
        <v>4857</v>
      </c>
      <c r="G154" s="84" t="b">
        <v>0</v>
      </c>
      <c r="H154" s="84" t="b">
        <v>0</v>
      </c>
      <c r="I154" s="84" t="b">
        <v>0</v>
      </c>
      <c r="J154" s="84" t="b">
        <v>0</v>
      </c>
      <c r="K154" s="84" t="b">
        <v>0</v>
      </c>
      <c r="L154" s="84" t="b">
        <v>0</v>
      </c>
    </row>
    <row r="155" spans="1:12" ht="15">
      <c r="A155" s="84" t="s">
        <v>439</v>
      </c>
      <c r="B155" s="84" t="s">
        <v>325</v>
      </c>
      <c r="C155" s="84">
        <v>3</v>
      </c>
      <c r="D155" s="123">
        <v>0.0017427294544713895</v>
      </c>
      <c r="E155" s="123">
        <v>2.2716964303753935</v>
      </c>
      <c r="F155" s="84" t="s">
        <v>4857</v>
      </c>
      <c r="G155" s="84" t="b">
        <v>0</v>
      </c>
      <c r="H155" s="84" t="b">
        <v>0</v>
      </c>
      <c r="I155" s="84" t="b">
        <v>0</v>
      </c>
      <c r="J155" s="84" t="b">
        <v>0</v>
      </c>
      <c r="K155" s="84" t="b">
        <v>0</v>
      </c>
      <c r="L155" s="84" t="b">
        <v>0</v>
      </c>
    </row>
    <row r="156" spans="1:12" ht="15">
      <c r="A156" s="84" t="s">
        <v>325</v>
      </c>
      <c r="B156" s="84" t="s">
        <v>438</v>
      </c>
      <c r="C156" s="84">
        <v>3</v>
      </c>
      <c r="D156" s="123">
        <v>0.0017427294544713895</v>
      </c>
      <c r="E156" s="123">
        <v>2.5727264260393747</v>
      </c>
      <c r="F156" s="84" t="s">
        <v>4857</v>
      </c>
      <c r="G156" s="84" t="b">
        <v>0</v>
      </c>
      <c r="H156" s="84" t="b">
        <v>0</v>
      </c>
      <c r="I156" s="84" t="b">
        <v>0</v>
      </c>
      <c r="J156" s="84" t="b">
        <v>0</v>
      </c>
      <c r="K156" s="84" t="b">
        <v>0</v>
      </c>
      <c r="L156" s="84" t="b">
        <v>0</v>
      </c>
    </row>
    <row r="157" spans="1:12" ht="15">
      <c r="A157" s="84" t="s">
        <v>438</v>
      </c>
      <c r="B157" s="84" t="s">
        <v>437</v>
      </c>
      <c r="C157" s="84">
        <v>3</v>
      </c>
      <c r="D157" s="123">
        <v>0.0017427294544713895</v>
      </c>
      <c r="E157" s="123">
        <v>2.9986951583116555</v>
      </c>
      <c r="F157" s="84" t="s">
        <v>4857</v>
      </c>
      <c r="G157" s="84" t="b">
        <v>0</v>
      </c>
      <c r="H157" s="84" t="b">
        <v>0</v>
      </c>
      <c r="I157" s="84" t="b">
        <v>0</v>
      </c>
      <c r="J157" s="84" t="b">
        <v>0</v>
      </c>
      <c r="K157" s="84" t="b">
        <v>0</v>
      </c>
      <c r="L157" s="84" t="b">
        <v>0</v>
      </c>
    </row>
    <row r="158" spans="1:12" ht="15">
      <c r="A158" s="84" t="s">
        <v>437</v>
      </c>
      <c r="B158" s="84" t="s">
        <v>436</v>
      </c>
      <c r="C158" s="84">
        <v>3</v>
      </c>
      <c r="D158" s="123">
        <v>0.0017427294544713895</v>
      </c>
      <c r="E158" s="123">
        <v>2.9986951583116555</v>
      </c>
      <c r="F158" s="84" t="s">
        <v>4857</v>
      </c>
      <c r="G158" s="84" t="b">
        <v>0</v>
      </c>
      <c r="H158" s="84" t="b">
        <v>0</v>
      </c>
      <c r="I158" s="84" t="b">
        <v>0</v>
      </c>
      <c r="J158" s="84" t="b">
        <v>0</v>
      </c>
      <c r="K158" s="84" t="b">
        <v>0</v>
      </c>
      <c r="L158" s="84" t="b">
        <v>0</v>
      </c>
    </row>
    <row r="159" spans="1:12" ht="15">
      <c r="A159" s="84" t="s">
        <v>428</v>
      </c>
      <c r="B159" s="84" t="s">
        <v>427</v>
      </c>
      <c r="C159" s="84">
        <v>3</v>
      </c>
      <c r="D159" s="123">
        <v>0.0017427294544713895</v>
      </c>
      <c r="E159" s="123">
        <v>2.3966351669836934</v>
      </c>
      <c r="F159" s="84" t="s">
        <v>4857</v>
      </c>
      <c r="G159" s="84" t="b">
        <v>0</v>
      </c>
      <c r="H159" s="84" t="b">
        <v>0</v>
      </c>
      <c r="I159" s="84" t="b">
        <v>0</v>
      </c>
      <c r="J159" s="84" t="b">
        <v>0</v>
      </c>
      <c r="K159" s="84" t="b">
        <v>0</v>
      </c>
      <c r="L159" s="84" t="b">
        <v>0</v>
      </c>
    </row>
    <row r="160" spans="1:12" ht="15">
      <c r="A160" s="84" t="s">
        <v>427</v>
      </c>
      <c r="B160" s="84" t="s">
        <v>426</v>
      </c>
      <c r="C160" s="84">
        <v>3</v>
      </c>
      <c r="D160" s="123">
        <v>0.0017427294544713895</v>
      </c>
      <c r="E160" s="123">
        <v>2.8737564217033555</v>
      </c>
      <c r="F160" s="84" t="s">
        <v>4857</v>
      </c>
      <c r="G160" s="84" t="b">
        <v>0</v>
      </c>
      <c r="H160" s="84" t="b">
        <v>0</v>
      </c>
      <c r="I160" s="84" t="b">
        <v>0</v>
      </c>
      <c r="J160" s="84" t="b">
        <v>0</v>
      </c>
      <c r="K160" s="84" t="b">
        <v>0</v>
      </c>
      <c r="L160" s="84" t="b">
        <v>0</v>
      </c>
    </row>
    <row r="161" spans="1:12" ht="15">
      <c r="A161" s="84" t="s">
        <v>426</v>
      </c>
      <c r="B161" s="84" t="s">
        <v>325</v>
      </c>
      <c r="C161" s="84">
        <v>3</v>
      </c>
      <c r="D161" s="123">
        <v>0.0017427294544713895</v>
      </c>
      <c r="E161" s="123">
        <v>2.5727264260393747</v>
      </c>
      <c r="F161" s="84" t="s">
        <v>4857</v>
      </c>
      <c r="G161" s="84" t="b">
        <v>0</v>
      </c>
      <c r="H161" s="84" t="b">
        <v>0</v>
      </c>
      <c r="I161" s="84" t="b">
        <v>0</v>
      </c>
      <c r="J161" s="84" t="b">
        <v>0</v>
      </c>
      <c r="K161" s="84" t="b">
        <v>0</v>
      </c>
      <c r="L161" s="84" t="b">
        <v>0</v>
      </c>
    </row>
    <row r="162" spans="1:12" ht="15">
      <c r="A162" s="84" t="s">
        <v>325</v>
      </c>
      <c r="B162" s="84" t="s">
        <v>425</v>
      </c>
      <c r="C162" s="84">
        <v>3</v>
      </c>
      <c r="D162" s="123">
        <v>0.0017427294544713895</v>
      </c>
      <c r="E162" s="123">
        <v>2.5727264260393747</v>
      </c>
      <c r="F162" s="84" t="s">
        <v>4857</v>
      </c>
      <c r="G162" s="84" t="b">
        <v>0</v>
      </c>
      <c r="H162" s="84" t="b">
        <v>0</v>
      </c>
      <c r="I162" s="84" t="b">
        <v>0</v>
      </c>
      <c r="J162" s="84" t="b">
        <v>0</v>
      </c>
      <c r="K162" s="84" t="b">
        <v>0</v>
      </c>
      <c r="L162" s="84" t="b">
        <v>0</v>
      </c>
    </row>
    <row r="163" spans="1:12" ht="15">
      <c r="A163" s="84" t="s">
        <v>425</v>
      </c>
      <c r="B163" s="84" t="s">
        <v>424</v>
      </c>
      <c r="C163" s="84">
        <v>3</v>
      </c>
      <c r="D163" s="123">
        <v>0.0017427294544713895</v>
      </c>
      <c r="E163" s="123">
        <v>2.9986951583116555</v>
      </c>
      <c r="F163" s="84" t="s">
        <v>4857</v>
      </c>
      <c r="G163" s="84" t="b">
        <v>0</v>
      </c>
      <c r="H163" s="84" t="b">
        <v>0</v>
      </c>
      <c r="I163" s="84" t="b">
        <v>0</v>
      </c>
      <c r="J163" s="84" t="b">
        <v>0</v>
      </c>
      <c r="K163" s="84" t="b">
        <v>0</v>
      </c>
      <c r="L163" s="84" t="b">
        <v>0</v>
      </c>
    </row>
    <row r="164" spans="1:12" ht="15">
      <c r="A164" s="84" t="s">
        <v>424</v>
      </c>
      <c r="B164" s="84" t="s">
        <v>423</v>
      </c>
      <c r="C164" s="84">
        <v>3</v>
      </c>
      <c r="D164" s="123">
        <v>0.0017427294544713895</v>
      </c>
      <c r="E164" s="123">
        <v>2.9986951583116555</v>
      </c>
      <c r="F164" s="84" t="s">
        <v>4857</v>
      </c>
      <c r="G164" s="84" t="b">
        <v>0</v>
      </c>
      <c r="H164" s="84" t="b">
        <v>0</v>
      </c>
      <c r="I164" s="84" t="b">
        <v>0</v>
      </c>
      <c r="J164" s="84" t="b">
        <v>0</v>
      </c>
      <c r="K164" s="84" t="b">
        <v>0</v>
      </c>
      <c r="L164" s="84" t="b">
        <v>0</v>
      </c>
    </row>
    <row r="165" spans="1:12" ht="15">
      <c r="A165" s="84" t="s">
        <v>423</v>
      </c>
      <c r="B165" s="84" t="s">
        <v>422</v>
      </c>
      <c r="C165" s="84">
        <v>3</v>
      </c>
      <c r="D165" s="123">
        <v>0.0017427294544713895</v>
      </c>
      <c r="E165" s="123">
        <v>2.9986951583116555</v>
      </c>
      <c r="F165" s="84" t="s">
        <v>4857</v>
      </c>
      <c r="G165" s="84" t="b">
        <v>0</v>
      </c>
      <c r="H165" s="84" t="b">
        <v>0</v>
      </c>
      <c r="I165" s="84" t="b">
        <v>0</v>
      </c>
      <c r="J165" s="84" t="b">
        <v>0</v>
      </c>
      <c r="K165" s="84" t="b">
        <v>0</v>
      </c>
      <c r="L165" s="84" t="b">
        <v>0</v>
      </c>
    </row>
    <row r="166" spans="1:12" ht="15">
      <c r="A166" s="84" t="s">
        <v>422</v>
      </c>
      <c r="B166" s="84" t="s">
        <v>4591</v>
      </c>
      <c r="C166" s="84">
        <v>3</v>
      </c>
      <c r="D166" s="123">
        <v>0.0017427294544713895</v>
      </c>
      <c r="E166" s="123">
        <v>2.9986951583116555</v>
      </c>
      <c r="F166" s="84" t="s">
        <v>4857</v>
      </c>
      <c r="G166" s="84" t="b">
        <v>0</v>
      </c>
      <c r="H166" s="84" t="b">
        <v>0</v>
      </c>
      <c r="I166" s="84" t="b">
        <v>0</v>
      </c>
      <c r="J166" s="84" t="b">
        <v>0</v>
      </c>
      <c r="K166" s="84" t="b">
        <v>0</v>
      </c>
      <c r="L166" s="84" t="b">
        <v>0</v>
      </c>
    </row>
    <row r="167" spans="1:12" ht="15">
      <c r="A167" s="84" t="s">
        <v>4591</v>
      </c>
      <c r="B167" s="84" t="s">
        <v>4592</v>
      </c>
      <c r="C167" s="84">
        <v>3</v>
      </c>
      <c r="D167" s="123">
        <v>0.0017427294544713895</v>
      </c>
      <c r="E167" s="123">
        <v>2.9986951583116555</v>
      </c>
      <c r="F167" s="84" t="s">
        <v>4857</v>
      </c>
      <c r="G167" s="84" t="b">
        <v>0</v>
      </c>
      <c r="H167" s="84" t="b">
        <v>0</v>
      </c>
      <c r="I167" s="84" t="b">
        <v>0</v>
      </c>
      <c r="J167" s="84" t="b">
        <v>0</v>
      </c>
      <c r="K167" s="84" t="b">
        <v>0</v>
      </c>
      <c r="L167" s="84" t="b">
        <v>0</v>
      </c>
    </row>
    <row r="168" spans="1:12" ht="15">
      <c r="A168" s="84" t="s">
        <v>3842</v>
      </c>
      <c r="B168" s="84" t="s">
        <v>3843</v>
      </c>
      <c r="C168" s="84">
        <v>3</v>
      </c>
      <c r="D168" s="123">
        <v>0.0017427294544713895</v>
      </c>
      <c r="E168" s="123">
        <v>2.8737564217033555</v>
      </c>
      <c r="F168" s="84" t="s">
        <v>4857</v>
      </c>
      <c r="G168" s="84" t="b">
        <v>0</v>
      </c>
      <c r="H168" s="84" t="b">
        <v>0</v>
      </c>
      <c r="I168" s="84" t="b">
        <v>0</v>
      </c>
      <c r="J168" s="84" t="b">
        <v>0</v>
      </c>
      <c r="K168" s="84" t="b">
        <v>0</v>
      </c>
      <c r="L168" s="84" t="b">
        <v>0</v>
      </c>
    </row>
    <row r="169" spans="1:12" ht="15">
      <c r="A169" s="84" t="s">
        <v>313</v>
      </c>
      <c r="B169" s="84" t="s">
        <v>781</v>
      </c>
      <c r="C169" s="84">
        <v>3</v>
      </c>
      <c r="D169" s="123">
        <v>0.0017427294544713895</v>
      </c>
      <c r="E169" s="123">
        <v>2.8737564217033555</v>
      </c>
      <c r="F169" s="84" t="s">
        <v>4857</v>
      </c>
      <c r="G169" s="84" t="b">
        <v>0</v>
      </c>
      <c r="H169" s="84" t="b">
        <v>0</v>
      </c>
      <c r="I169" s="84" t="b">
        <v>0</v>
      </c>
      <c r="J169" s="84" t="b">
        <v>0</v>
      </c>
      <c r="K169" s="84" t="b">
        <v>0</v>
      </c>
      <c r="L169" s="84" t="b">
        <v>0</v>
      </c>
    </row>
    <row r="170" spans="1:12" ht="15">
      <c r="A170" s="84" t="s">
        <v>4540</v>
      </c>
      <c r="B170" s="84" t="s">
        <v>4593</v>
      </c>
      <c r="C170" s="84">
        <v>3</v>
      </c>
      <c r="D170" s="123">
        <v>0.0017427294544713895</v>
      </c>
      <c r="E170" s="123">
        <v>2.8737564217033555</v>
      </c>
      <c r="F170" s="84" t="s">
        <v>4857</v>
      </c>
      <c r="G170" s="84" t="b">
        <v>0</v>
      </c>
      <c r="H170" s="84" t="b">
        <v>0</v>
      </c>
      <c r="I170" s="84" t="b">
        <v>0</v>
      </c>
      <c r="J170" s="84" t="b">
        <v>0</v>
      </c>
      <c r="K170" s="84" t="b">
        <v>0</v>
      </c>
      <c r="L170" s="84" t="b">
        <v>0</v>
      </c>
    </row>
    <row r="171" spans="1:12" ht="15">
      <c r="A171" s="84" t="s">
        <v>736</v>
      </c>
      <c r="B171" s="84" t="s">
        <v>4449</v>
      </c>
      <c r="C171" s="84">
        <v>3</v>
      </c>
      <c r="D171" s="123">
        <v>0.0017427294544713895</v>
      </c>
      <c r="E171" s="123">
        <v>0.7909710513869057</v>
      </c>
      <c r="F171" s="84" t="s">
        <v>4857</v>
      </c>
      <c r="G171" s="84" t="b">
        <v>0</v>
      </c>
      <c r="H171" s="84" t="b">
        <v>0</v>
      </c>
      <c r="I171" s="84" t="b">
        <v>0</v>
      </c>
      <c r="J171" s="84" t="b">
        <v>0</v>
      </c>
      <c r="K171" s="84" t="b">
        <v>0</v>
      </c>
      <c r="L171" s="84" t="b">
        <v>0</v>
      </c>
    </row>
    <row r="172" spans="1:12" ht="15">
      <c r="A172" s="84" t="s">
        <v>4472</v>
      </c>
      <c r="B172" s="84" t="s">
        <v>736</v>
      </c>
      <c r="C172" s="84">
        <v>3</v>
      </c>
      <c r="D172" s="123">
        <v>0.0017427294544713895</v>
      </c>
      <c r="E172" s="123">
        <v>0.8929957796890259</v>
      </c>
      <c r="F172" s="84" t="s">
        <v>4857</v>
      </c>
      <c r="G172" s="84" t="b">
        <v>0</v>
      </c>
      <c r="H172" s="84" t="b">
        <v>0</v>
      </c>
      <c r="I172" s="84" t="b">
        <v>0</v>
      </c>
      <c r="J172" s="84" t="b">
        <v>0</v>
      </c>
      <c r="K172" s="84" t="b">
        <v>0</v>
      </c>
      <c r="L172" s="84" t="b">
        <v>0</v>
      </c>
    </row>
    <row r="173" spans="1:12" ht="15">
      <c r="A173" s="84" t="s">
        <v>4597</v>
      </c>
      <c r="B173" s="84" t="s">
        <v>4438</v>
      </c>
      <c r="C173" s="84">
        <v>3</v>
      </c>
      <c r="D173" s="123">
        <v>0.0017427294544713895</v>
      </c>
      <c r="E173" s="123">
        <v>2.174786417367337</v>
      </c>
      <c r="F173" s="84" t="s">
        <v>4857</v>
      </c>
      <c r="G173" s="84" t="b">
        <v>0</v>
      </c>
      <c r="H173" s="84" t="b">
        <v>0</v>
      </c>
      <c r="I173" s="84" t="b">
        <v>0</v>
      </c>
      <c r="J173" s="84" t="b">
        <v>0</v>
      </c>
      <c r="K173" s="84" t="b">
        <v>0</v>
      </c>
      <c r="L173" s="84" t="b">
        <v>0</v>
      </c>
    </row>
    <row r="174" spans="1:12" ht="15">
      <c r="A174" s="84" t="s">
        <v>4438</v>
      </c>
      <c r="B174" s="84" t="s">
        <v>4598</v>
      </c>
      <c r="C174" s="84">
        <v>3</v>
      </c>
      <c r="D174" s="123">
        <v>0.0017427294544713895</v>
      </c>
      <c r="E174" s="123">
        <v>2.174786417367337</v>
      </c>
      <c r="F174" s="84" t="s">
        <v>4857</v>
      </c>
      <c r="G174" s="84" t="b">
        <v>0</v>
      </c>
      <c r="H174" s="84" t="b">
        <v>0</v>
      </c>
      <c r="I174" s="84" t="b">
        <v>0</v>
      </c>
      <c r="J174" s="84" t="b">
        <v>0</v>
      </c>
      <c r="K174" s="84" t="b">
        <v>0</v>
      </c>
      <c r="L174" s="84" t="b">
        <v>0</v>
      </c>
    </row>
    <row r="175" spans="1:12" ht="15">
      <c r="A175" s="84" t="s">
        <v>4598</v>
      </c>
      <c r="B175" s="84" t="s">
        <v>4599</v>
      </c>
      <c r="C175" s="84">
        <v>3</v>
      </c>
      <c r="D175" s="123">
        <v>0.0017427294544713895</v>
      </c>
      <c r="E175" s="123">
        <v>2.9986951583116555</v>
      </c>
      <c r="F175" s="84" t="s">
        <v>4857</v>
      </c>
      <c r="G175" s="84" t="b">
        <v>0</v>
      </c>
      <c r="H175" s="84" t="b">
        <v>0</v>
      </c>
      <c r="I175" s="84" t="b">
        <v>0</v>
      </c>
      <c r="J175" s="84" t="b">
        <v>0</v>
      </c>
      <c r="K175" s="84" t="b">
        <v>0</v>
      </c>
      <c r="L175" s="84" t="b">
        <v>0</v>
      </c>
    </row>
    <row r="176" spans="1:12" ht="15">
      <c r="A176" s="84" t="s">
        <v>4599</v>
      </c>
      <c r="B176" s="84" t="s">
        <v>3725</v>
      </c>
      <c r="C176" s="84">
        <v>3</v>
      </c>
      <c r="D176" s="123">
        <v>0.0017427294544713895</v>
      </c>
      <c r="E176" s="123">
        <v>2.0608430650605003</v>
      </c>
      <c r="F176" s="84" t="s">
        <v>4857</v>
      </c>
      <c r="G176" s="84" t="b">
        <v>0</v>
      </c>
      <c r="H176" s="84" t="b">
        <v>0</v>
      </c>
      <c r="I176" s="84" t="b">
        <v>0</v>
      </c>
      <c r="J176" s="84" t="b">
        <v>0</v>
      </c>
      <c r="K176" s="84" t="b">
        <v>0</v>
      </c>
      <c r="L176" s="84" t="b">
        <v>0</v>
      </c>
    </row>
    <row r="177" spans="1:12" ht="15">
      <c r="A177" s="84" t="s">
        <v>736</v>
      </c>
      <c r="B177" s="84" t="s">
        <v>4600</v>
      </c>
      <c r="C177" s="84">
        <v>3</v>
      </c>
      <c r="D177" s="123">
        <v>0.0017427294544713895</v>
      </c>
      <c r="E177" s="123">
        <v>1.3552424818254682</v>
      </c>
      <c r="F177" s="84" t="s">
        <v>4857</v>
      </c>
      <c r="G177" s="84" t="b">
        <v>0</v>
      </c>
      <c r="H177" s="84" t="b">
        <v>0</v>
      </c>
      <c r="I177" s="84" t="b">
        <v>0</v>
      </c>
      <c r="J177" s="84" t="b">
        <v>0</v>
      </c>
      <c r="K177" s="84" t="b">
        <v>0</v>
      </c>
      <c r="L177" s="84" t="b">
        <v>0</v>
      </c>
    </row>
    <row r="178" spans="1:12" ht="15">
      <c r="A178" s="84" t="s">
        <v>4600</v>
      </c>
      <c r="B178" s="84" t="s">
        <v>4601</v>
      </c>
      <c r="C178" s="84">
        <v>3</v>
      </c>
      <c r="D178" s="123">
        <v>0.0017427294544713895</v>
      </c>
      <c r="E178" s="123">
        <v>2.9986951583116555</v>
      </c>
      <c r="F178" s="84" t="s">
        <v>4857</v>
      </c>
      <c r="G178" s="84" t="b">
        <v>0</v>
      </c>
      <c r="H178" s="84" t="b">
        <v>0</v>
      </c>
      <c r="I178" s="84" t="b">
        <v>0</v>
      </c>
      <c r="J178" s="84" t="b">
        <v>0</v>
      </c>
      <c r="K178" s="84" t="b">
        <v>0</v>
      </c>
      <c r="L178" s="84" t="b">
        <v>0</v>
      </c>
    </row>
    <row r="179" spans="1:12" ht="15">
      <c r="A179" s="84" t="s">
        <v>4601</v>
      </c>
      <c r="B179" s="84" t="s">
        <v>4602</v>
      </c>
      <c r="C179" s="84">
        <v>3</v>
      </c>
      <c r="D179" s="123">
        <v>0.0017427294544713895</v>
      </c>
      <c r="E179" s="123">
        <v>2.9986951583116555</v>
      </c>
      <c r="F179" s="84" t="s">
        <v>4857</v>
      </c>
      <c r="G179" s="84" t="b">
        <v>0</v>
      </c>
      <c r="H179" s="84" t="b">
        <v>0</v>
      </c>
      <c r="I179" s="84" t="b">
        <v>0</v>
      </c>
      <c r="J179" s="84" t="b">
        <v>0</v>
      </c>
      <c r="K179" s="84" t="b">
        <v>0</v>
      </c>
      <c r="L179" s="84" t="b">
        <v>0</v>
      </c>
    </row>
    <row r="180" spans="1:12" ht="15">
      <c r="A180" s="84" t="s">
        <v>4602</v>
      </c>
      <c r="B180" s="84" t="s">
        <v>4603</v>
      </c>
      <c r="C180" s="84">
        <v>3</v>
      </c>
      <c r="D180" s="123">
        <v>0.0017427294544713895</v>
      </c>
      <c r="E180" s="123">
        <v>2.9986951583116555</v>
      </c>
      <c r="F180" s="84" t="s">
        <v>4857</v>
      </c>
      <c r="G180" s="84" t="b">
        <v>0</v>
      </c>
      <c r="H180" s="84" t="b">
        <v>0</v>
      </c>
      <c r="I180" s="84" t="b">
        <v>0</v>
      </c>
      <c r="J180" s="84" t="b">
        <v>0</v>
      </c>
      <c r="K180" s="84" t="b">
        <v>0</v>
      </c>
      <c r="L180" s="84" t="b">
        <v>0</v>
      </c>
    </row>
    <row r="181" spans="1:12" ht="15">
      <c r="A181" s="84" t="s">
        <v>4603</v>
      </c>
      <c r="B181" s="84" t="s">
        <v>4489</v>
      </c>
      <c r="C181" s="84">
        <v>3</v>
      </c>
      <c r="D181" s="123">
        <v>0.0017427294544713895</v>
      </c>
      <c r="E181" s="123">
        <v>2.7768464086952993</v>
      </c>
      <c r="F181" s="84" t="s">
        <v>4857</v>
      </c>
      <c r="G181" s="84" t="b">
        <v>0</v>
      </c>
      <c r="H181" s="84" t="b">
        <v>0</v>
      </c>
      <c r="I181" s="84" t="b">
        <v>0</v>
      </c>
      <c r="J181" s="84" t="b">
        <v>0</v>
      </c>
      <c r="K181" s="84" t="b">
        <v>0</v>
      </c>
      <c r="L181" s="84" t="b">
        <v>0</v>
      </c>
    </row>
    <row r="182" spans="1:12" ht="15">
      <c r="A182" s="84" t="s">
        <v>4489</v>
      </c>
      <c r="B182" s="84" t="s">
        <v>4604</v>
      </c>
      <c r="C182" s="84">
        <v>3</v>
      </c>
      <c r="D182" s="123">
        <v>0.0017427294544713895</v>
      </c>
      <c r="E182" s="123">
        <v>2.7768464086952993</v>
      </c>
      <c r="F182" s="84" t="s">
        <v>4857</v>
      </c>
      <c r="G182" s="84" t="b">
        <v>0</v>
      </c>
      <c r="H182" s="84" t="b">
        <v>0</v>
      </c>
      <c r="I182" s="84" t="b">
        <v>0</v>
      </c>
      <c r="J182" s="84" t="b">
        <v>0</v>
      </c>
      <c r="K182" s="84" t="b">
        <v>1</v>
      </c>
      <c r="L182" s="84" t="b">
        <v>0</v>
      </c>
    </row>
    <row r="183" spans="1:12" ht="15">
      <c r="A183" s="84" t="s">
        <v>4604</v>
      </c>
      <c r="B183" s="84" t="s">
        <v>4605</v>
      </c>
      <c r="C183" s="84">
        <v>3</v>
      </c>
      <c r="D183" s="123">
        <v>0.0017427294544713895</v>
      </c>
      <c r="E183" s="123">
        <v>2.9986951583116555</v>
      </c>
      <c r="F183" s="84" t="s">
        <v>4857</v>
      </c>
      <c r="G183" s="84" t="b">
        <v>0</v>
      </c>
      <c r="H183" s="84" t="b">
        <v>1</v>
      </c>
      <c r="I183" s="84" t="b">
        <v>0</v>
      </c>
      <c r="J183" s="84" t="b">
        <v>0</v>
      </c>
      <c r="K183" s="84" t="b">
        <v>0</v>
      </c>
      <c r="L183" s="84" t="b">
        <v>0</v>
      </c>
    </row>
    <row r="184" spans="1:12" ht="15">
      <c r="A184" s="84" t="s">
        <v>4605</v>
      </c>
      <c r="B184" s="84" t="s">
        <v>4542</v>
      </c>
      <c r="C184" s="84">
        <v>3</v>
      </c>
      <c r="D184" s="123">
        <v>0.0017427294544713895</v>
      </c>
      <c r="E184" s="123">
        <v>2.8737564217033555</v>
      </c>
      <c r="F184" s="84" t="s">
        <v>4857</v>
      </c>
      <c r="G184" s="84" t="b">
        <v>0</v>
      </c>
      <c r="H184" s="84" t="b">
        <v>0</v>
      </c>
      <c r="I184" s="84" t="b">
        <v>0</v>
      </c>
      <c r="J184" s="84" t="b">
        <v>0</v>
      </c>
      <c r="K184" s="84" t="b">
        <v>0</v>
      </c>
      <c r="L184" s="84" t="b">
        <v>0</v>
      </c>
    </row>
    <row r="185" spans="1:12" ht="15">
      <c r="A185" s="84" t="s">
        <v>4615</v>
      </c>
      <c r="B185" s="84" t="s">
        <v>4616</v>
      </c>
      <c r="C185" s="84">
        <v>3</v>
      </c>
      <c r="D185" s="123">
        <v>0.0017427294544713895</v>
      </c>
      <c r="E185" s="123">
        <v>2.9986951583116555</v>
      </c>
      <c r="F185" s="84" t="s">
        <v>4857</v>
      </c>
      <c r="G185" s="84" t="b">
        <v>0</v>
      </c>
      <c r="H185" s="84" t="b">
        <v>0</v>
      </c>
      <c r="I185" s="84" t="b">
        <v>0</v>
      </c>
      <c r="J185" s="84" t="b">
        <v>0</v>
      </c>
      <c r="K185" s="84" t="b">
        <v>0</v>
      </c>
      <c r="L185" s="84" t="b">
        <v>0</v>
      </c>
    </row>
    <row r="186" spans="1:12" ht="15">
      <c r="A186" s="84" t="s">
        <v>4617</v>
      </c>
      <c r="B186" s="84" t="s">
        <v>4549</v>
      </c>
      <c r="C186" s="84">
        <v>3</v>
      </c>
      <c r="D186" s="123">
        <v>0.0017427294544713895</v>
      </c>
      <c r="E186" s="123">
        <v>2.8737564217033555</v>
      </c>
      <c r="F186" s="84" t="s">
        <v>4857</v>
      </c>
      <c r="G186" s="84" t="b">
        <v>0</v>
      </c>
      <c r="H186" s="84" t="b">
        <v>0</v>
      </c>
      <c r="I186" s="84" t="b">
        <v>0</v>
      </c>
      <c r="J186" s="84" t="b">
        <v>0</v>
      </c>
      <c r="K186" s="84" t="b">
        <v>0</v>
      </c>
      <c r="L186" s="84" t="b">
        <v>0</v>
      </c>
    </row>
    <row r="187" spans="1:12" ht="15">
      <c r="A187" s="84" t="s">
        <v>4549</v>
      </c>
      <c r="B187" s="84" t="s">
        <v>4515</v>
      </c>
      <c r="C187" s="84">
        <v>3</v>
      </c>
      <c r="D187" s="123">
        <v>0.0017427294544713895</v>
      </c>
      <c r="E187" s="123">
        <v>2.7488176850950556</v>
      </c>
      <c r="F187" s="84" t="s">
        <v>4857</v>
      </c>
      <c r="G187" s="84" t="b">
        <v>0</v>
      </c>
      <c r="H187" s="84" t="b">
        <v>0</v>
      </c>
      <c r="I187" s="84" t="b">
        <v>0</v>
      </c>
      <c r="J187" s="84" t="b">
        <v>0</v>
      </c>
      <c r="K187" s="84" t="b">
        <v>0</v>
      </c>
      <c r="L187" s="84" t="b">
        <v>0</v>
      </c>
    </row>
    <row r="188" spans="1:12" ht="15">
      <c r="A188" s="84" t="s">
        <v>4622</v>
      </c>
      <c r="B188" s="84" t="s">
        <v>4623</v>
      </c>
      <c r="C188" s="84">
        <v>2</v>
      </c>
      <c r="D188" s="123">
        <v>0.0012714996481832607</v>
      </c>
      <c r="E188" s="123">
        <v>3.174786417367337</v>
      </c>
      <c r="F188" s="84" t="s">
        <v>4857</v>
      </c>
      <c r="G188" s="84" t="b">
        <v>0</v>
      </c>
      <c r="H188" s="84" t="b">
        <v>0</v>
      </c>
      <c r="I188" s="84" t="b">
        <v>0</v>
      </c>
      <c r="J188" s="84" t="b">
        <v>0</v>
      </c>
      <c r="K188" s="84" t="b">
        <v>0</v>
      </c>
      <c r="L188" s="84" t="b">
        <v>0</v>
      </c>
    </row>
    <row r="189" spans="1:12" ht="15">
      <c r="A189" s="84" t="s">
        <v>4623</v>
      </c>
      <c r="B189" s="84" t="s">
        <v>4624</v>
      </c>
      <c r="C189" s="84">
        <v>2</v>
      </c>
      <c r="D189" s="123">
        <v>0.0012714996481832607</v>
      </c>
      <c r="E189" s="123">
        <v>3.174786417367337</v>
      </c>
      <c r="F189" s="84" t="s">
        <v>4857</v>
      </c>
      <c r="G189" s="84" t="b">
        <v>0</v>
      </c>
      <c r="H189" s="84" t="b">
        <v>0</v>
      </c>
      <c r="I189" s="84" t="b">
        <v>0</v>
      </c>
      <c r="J189" s="84" t="b">
        <v>0</v>
      </c>
      <c r="K189" s="84" t="b">
        <v>0</v>
      </c>
      <c r="L189" s="84" t="b">
        <v>0</v>
      </c>
    </row>
    <row r="190" spans="1:12" ht="15">
      <c r="A190" s="84" t="s">
        <v>4624</v>
      </c>
      <c r="B190" s="84" t="s">
        <v>4625</v>
      </c>
      <c r="C190" s="84">
        <v>2</v>
      </c>
      <c r="D190" s="123">
        <v>0.0012714996481832607</v>
      </c>
      <c r="E190" s="123">
        <v>3.174786417367337</v>
      </c>
      <c r="F190" s="84" t="s">
        <v>4857</v>
      </c>
      <c r="G190" s="84" t="b">
        <v>0</v>
      </c>
      <c r="H190" s="84" t="b">
        <v>0</v>
      </c>
      <c r="I190" s="84" t="b">
        <v>0</v>
      </c>
      <c r="J190" s="84" t="b">
        <v>0</v>
      </c>
      <c r="K190" s="84" t="b">
        <v>0</v>
      </c>
      <c r="L190" s="84" t="b">
        <v>0</v>
      </c>
    </row>
    <row r="191" spans="1:12" ht="15">
      <c r="A191" s="84" t="s">
        <v>4625</v>
      </c>
      <c r="B191" s="84" t="s">
        <v>4626</v>
      </c>
      <c r="C191" s="84">
        <v>2</v>
      </c>
      <c r="D191" s="123">
        <v>0.0012714996481832607</v>
      </c>
      <c r="E191" s="123">
        <v>3.174786417367337</v>
      </c>
      <c r="F191" s="84" t="s">
        <v>4857</v>
      </c>
      <c r="G191" s="84" t="b">
        <v>0</v>
      </c>
      <c r="H191" s="84" t="b">
        <v>0</v>
      </c>
      <c r="I191" s="84" t="b">
        <v>0</v>
      </c>
      <c r="J191" s="84" t="b">
        <v>0</v>
      </c>
      <c r="K191" s="84" t="b">
        <v>0</v>
      </c>
      <c r="L191" s="84" t="b">
        <v>0</v>
      </c>
    </row>
    <row r="192" spans="1:12" ht="15">
      <c r="A192" s="84" t="s">
        <v>4626</v>
      </c>
      <c r="B192" s="84" t="s">
        <v>4627</v>
      </c>
      <c r="C192" s="84">
        <v>2</v>
      </c>
      <c r="D192" s="123">
        <v>0.0012714996481832607</v>
      </c>
      <c r="E192" s="123">
        <v>3.174786417367337</v>
      </c>
      <c r="F192" s="84" t="s">
        <v>4857</v>
      </c>
      <c r="G192" s="84" t="b">
        <v>0</v>
      </c>
      <c r="H192" s="84" t="b">
        <v>0</v>
      </c>
      <c r="I192" s="84" t="b">
        <v>0</v>
      </c>
      <c r="J192" s="84" t="b">
        <v>0</v>
      </c>
      <c r="K192" s="84" t="b">
        <v>0</v>
      </c>
      <c r="L192" s="84" t="b">
        <v>0</v>
      </c>
    </row>
    <row r="193" spans="1:12" ht="15">
      <c r="A193" s="84" t="s">
        <v>4627</v>
      </c>
      <c r="B193" s="84" t="s">
        <v>4628</v>
      </c>
      <c r="C193" s="84">
        <v>2</v>
      </c>
      <c r="D193" s="123">
        <v>0.0012714996481832607</v>
      </c>
      <c r="E193" s="123">
        <v>3.174786417367337</v>
      </c>
      <c r="F193" s="84" t="s">
        <v>4857</v>
      </c>
      <c r="G193" s="84" t="b">
        <v>0</v>
      </c>
      <c r="H193" s="84" t="b">
        <v>0</v>
      </c>
      <c r="I193" s="84" t="b">
        <v>0</v>
      </c>
      <c r="J193" s="84" t="b">
        <v>0</v>
      </c>
      <c r="K193" s="84" t="b">
        <v>0</v>
      </c>
      <c r="L193" s="84" t="b">
        <v>0</v>
      </c>
    </row>
    <row r="194" spans="1:12" ht="15">
      <c r="A194" s="84" t="s">
        <v>4628</v>
      </c>
      <c r="B194" s="84" t="s">
        <v>4629</v>
      </c>
      <c r="C194" s="84">
        <v>2</v>
      </c>
      <c r="D194" s="123">
        <v>0.0012714996481832607</v>
      </c>
      <c r="E194" s="123">
        <v>3.174786417367337</v>
      </c>
      <c r="F194" s="84" t="s">
        <v>4857</v>
      </c>
      <c r="G194" s="84" t="b">
        <v>0</v>
      </c>
      <c r="H194" s="84" t="b">
        <v>0</v>
      </c>
      <c r="I194" s="84" t="b">
        <v>0</v>
      </c>
      <c r="J194" s="84" t="b">
        <v>0</v>
      </c>
      <c r="K194" s="84" t="b">
        <v>0</v>
      </c>
      <c r="L194" s="84" t="b">
        <v>0</v>
      </c>
    </row>
    <row r="195" spans="1:12" ht="15">
      <c r="A195" s="84" t="s">
        <v>4629</v>
      </c>
      <c r="B195" s="84" t="s">
        <v>736</v>
      </c>
      <c r="C195" s="84">
        <v>2</v>
      </c>
      <c r="D195" s="123">
        <v>0.0012714996481832607</v>
      </c>
      <c r="E195" s="123">
        <v>1.2609725649836203</v>
      </c>
      <c r="F195" s="84" t="s">
        <v>4857</v>
      </c>
      <c r="G195" s="84" t="b">
        <v>0</v>
      </c>
      <c r="H195" s="84" t="b">
        <v>0</v>
      </c>
      <c r="I195" s="84" t="b">
        <v>0</v>
      </c>
      <c r="J195" s="84" t="b">
        <v>0</v>
      </c>
      <c r="K195" s="84" t="b">
        <v>0</v>
      </c>
      <c r="L195" s="84" t="b">
        <v>0</v>
      </c>
    </row>
    <row r="196" spans="1:12" ht="15">
      <c r="A196" s="84" t="s">
        <v>736</v>
      </c>
      <c r="B196" s="84" t="s">
        <v>4630</v>
      </c>
      <c r="C196" s="84">
        <v>2</v>
      </c>
      <c r="D196" s="123">
        <v>0.0012714996481832607</v>
      </c>
      <c r="E196" s="123">
        <v>1.3552424818254682</v>
      </c>
      <c r="F196" s="84" t="s">
        <v>4857</v>
      </c>
      <c r="G196" s="84" t="b">
        <v>0</v>
      </c>
      <c r="H196" s="84" t="b">
        <v>0</v>
      </c>
      <c r="I196" s="84" t="b">
        <v>0</v>
      </c>
      <c r="J196" s="84" t="b">
        <v>0</v>
      </c>
      <c r="K196" s="84" t="b">
        <v>0</v>
      </c>
      <c r="L196" s="84" t="b">
        <v>0</v>
      </c>
    </row>
    <row r="197" spans="1:12" ht="15">
      <c r="A197" s="84" t="s">
        <v>368</v>
      </c>
      <c r="B197" s="84" t="s">
        <v>3724</v>
      </c>
      <c r="C197" s="84">
        <v>2</v>
      </c>
      <c r="D197" s="123">
        <v>0.0012714996481832607</v>
      </c>
      <c r="E197" s="123">
        <v>2.1140885770137254</v>
      </c>
      <c r="F197" s="84" t="s">
        <v>4857</v>
      </c>
      <c r="G197" s="84" t="b">
        <v>0</v>
      </c>
      <c r="H197" s="84" t="b">
        <v>0</v>
      </c>
      <c r="I197" s="84" t="b">
        <v>0</v>
      </c>
      <c r="J197" s="84" t="b">
        <v>0</v>
      </c>
      <c r="K197" s="84" t="b">
        <v>1</v>
      </c>
      <c r="L197" s="84" t="b">
        <v>0</v>
      </c>
    </row>
    <row r="198" spans="1:12" ht="15">
      <c r="A198" s="84" t="s">
        <v>4554</v>
      </c>
      <c r="B198" s="84" t="s">
        <v>4637</v>
      </c>
      <c r="C198" s="84">
        <v>2</v>
      </c>
      <c r="D198" s="123">
        <v>0.0012714996481832607</v>
      </c>
      <c r="E198" s="123">
        <v>2.998695158311656</v>
      </c>
      <c r="F198" s="84" t="s">
        <v>4857</v>
      </c>
      <c r="G198" s="84" t="b">
        <v>0</v>
      </c>
      <c r="H198" s="84" t="b">
        <v>0</v>
      </c>
      <c r="I198" s="84" t="b">
        <v>0</v>
      </c>
      <c r="J198" s="84" t="b">
        <v>0</v>
      </c>
      <c r="K198" s="84" t="b">
        <v>0</v>
      </c>
      <c r="L198" s="84" t="b">
        <v>0</v>
      </c>
    </row>
    <row r="199" spans="1:12" ht="15">
      <c r="A199" s="84" t="s">
        <v>4637</v>
      </c>
      <c r="B199" s="84" t="s">
        <v>4638</v>
      </c>
      <c r="C199" s="84">
        <v>2</v>
      </c>
      <c r="D199" s="123">
        <v>0.0012714996481832607</v>
      </c>
      <c r="E199" s="123">
        <v>3.174786417367337</v>
      </c>
      <c r="F199" s="84" t="s">
        <v>4857</v>
      </c>
      <c r="G199" s="84" t="b">
        <v>0</v>
      </c>
      <c r="H199" s="84" t="b">
        <v>0</v>
      </c>
      <c r="I199" s="84" t="b">
        <v>0</v>
      </c>
      <c r="J199" s="84" t="b">
        <v>0</v>
      </c>
      <c r="K199" s="84" t="b">
        <v>0</v>
      </c>
      <c r="L199" s="84" t="b">
        <v>0</v>
      </c>
    </row>
    <row r="200" spans="1:12" ht="15">
      <c r="A200" s="84" t="s">
        <v>4648</v>
      </c>
      <c r="B200" s="84" t="s">
        <v>736</v>
      </c>
      <c r="C200" s="84">
        <v>2</v>
      </c>
      <c r="D200" s="123">
        <v>0.0012714996481832607</v>
      </c>
      <c r="E200" s="123">
        <v>1.2609725649836203</v>
      </c>
      <c r="F200" s="84" t="s">
        <v>4857</v>
      </c>
      <c r="G200" s="84" t="b">
        <v>0</v>
      </c>
      <c r="H200" s="84" t="b">
        <v>0</v>
      </c>
      <c r="I200" s="84" t="b">
        <v>0</v>
      </c>
      <c r="J200" s="84" t="b">
        <v>0</v>
      </c>
      <c r="K200" s="84" t="b">
        <v>0</v>
      </c>
      <c r="L200" s="84" t="b">
        <v>0</v>
      </c>
    </row>
    <row r="201" spans="1:12" ht="15">
      <c r="A201" s="84" t="s">
        <v>4649</v>
      </c>
      <c r="B201" s="84" t="s">
        <v>4650</v>
      </c>
      <c r="C201" s="84">
        <v>2</v>
      </c>
      <c r="D201" s="123">
        <v>0.0012714996481832607</v>
      </c>
      <c r="E201" s="123">
        <v>3.174786417367337</v>
      </c>
      <c r="F201" s="84" t="s">
        <v>4857</v>
      </c>
      <c r="G201" s="84" t="b">
        <v>0</v>
      </c>
      <c r="H201" s="84" t="b">
        <v>0</v>
      </c>
      <c r="I201" s="84" t="b">
        <v>0</v>
      </c>
      <c r="J201" s="84" t="b">
        <v>0</v>
      </c>
      <c r="K201" s="84" t="b">
        <v>0</v>
      </c>
      <c r="L201" s="84" t="b">
        <v>0</v>
      </c>
    </row>
    <row r="202" spans="1:12" ht="15">
      <c r="A202" s="84" t="s">
        <v>4650</v>
      </c>
      <c r="B202" s="84" t="s">
        <v>4561</v>
      </c>
      <c r="C202" s="84">
        <v>2</v>
      </c>
      <c r="D202" s="123">
        <v>0.0012714996481832607</v>
      </c>
      <c r="E202" s="123">
        <v>2.998695158311656</v>
      </c>
      <c r="F202" s="84" t="s">
        <v>4857</v>
      </c>
      <c r="G202" s="84" t="b">
        <v>0</v>
      </c>
      <c r="H202" s="84" t="b">
        <v>0</v>
      </c>
      <c r="I202" s="84" t="b">
        <v>0</v>
      </c>
      <c r="J202" s="84" t="b">
        <v>0</v>
      </c>
      <c r="K202" s="84" t="b">
        <v>0</v>
      </c>
      <c r="L202" s="84" t="b">
        <v>0</v>
      </c>
    </row>
    <row r="203" spans="1:12" ht="15">
      <c r="A203" s="84" t="s">
        <v>4561</v>
      </c>
      <c r="B203" s="84" t="s">
        <v>486</v>
      </c>
      <c r="C203" s="84">
        <v>2</v>
      </c>
      <c r="D203" s="123">
        <v>0.0012714996481832607</v>
      </c>
      <c r="E203" s="123">
        <v>2.998695158311656</v>
      </c>
      <c r="F203" s="84" t="s">
        <v>4857</v>
      </c>
      <c r="G203" s="84" t="b">
        <v>0</v>
      </c>
      <c r="H203" s="84" t="b">
        <v>0</v>
      </c>
      <c r="I203" s="84" t="b">
        <v>0</v>
      </c>
      <c r="J203" s="84" t="b">
        <v>0</v>
      </c>
      <c r="K203" s="84" t="b">
        <v>0</v>
      </c>
      <c r="L203" s="84" t="b">
        <v>0</v>
      </c>
    </row>
    <row r="204" spans="1:12" ht="15">
      <c r="A204" s="84" t="s">
        <v>486</v>
      </c>
      <c r="B204" s="84" t="s">
        <v>4475</v>
      </c>
      <c r="C204" s="84">
        <v>2</v>
      </c>
      <c r="D204" s="123">
        <v>0.0012714996481832607</v>
      </c>
      <c r="E204" s="123">
        <v>2.6976651626476746</v>
      </c>
      <c r="F204" s="84" t="s">
        <v>4857</v>
      </c>
      <c r="G204" s="84" t="b">
        <v>0</v>
      </c>
      <c r="H204" s="84" t="b">
        <v>0</v>
      </c>
      <c r="I204" s="84" t="b">
        <v>0</v>
      </c>
      <c r="J204" s="84" t="b">
        <v>0</v>
      </c>
      <c r="K204" s="84" t="b">
        <v>0</v>
      </c>
      <c r="L204" s="84" t="b">
        <v>0</v>
      </c>
    </row>
    <row r="205" spans="1:12" ht="15">
      <c r="A205" s="84" t="s">
        <v>4475</v>
      </c>
      <c r="B205" s="84" t="s">
        <v>4651</v>
      </c>
      <c r="C205" s="84">
        <v>2</v>
      </c>
      <c r="D205" s="123">
        <v>0.0012714996481832607</v>
      </c>
      <c r="E205" s="123">
        <v>2.6976651626476746</v>
      </c>
      <c r="F205" s="84" t="s">
        <v>4857</v>
      </c>
      <c r="G205" s="84" t="b">
        <v>0</v>
      </c>
      <c r="H205" s="84" t="b">
        <v>0</v>
      </c>
      <c r="I205" s="84" t="b">
        <v>0</v>
      </c>
      <c r="J205" s="84" t="b">
        <v>0</v>
      </c>
      <c r="K205" s="84" t="b">
        <v>0</v>
      </c>
      <c r="L205" s="84" t="b">
        <v>0</v>
      </c>
    </row>
    <row r="206" spans="1:12" ht="15">
      <c r="A206" s="84" t="s">
        <v>4651</v>
      </c>
      <c r="B206" s="84" t="s">
        <v>4562</v>
      </c>
      <c r="C206" s="84">
        <v>2</v>
      </c>
      <c r="D206" s="123">
        <v>0.0012714996481832607</v>
      </c>
      <c r="E206" s="123">
        <v>2.998695158311656</v>
      </c>
      <c r="F206" s="84" t="s">
        <v>4857</v>
      </c>
      <c r="G206" s="84" t="b">
        <v>0</v>
      </c>
      <c r="H206" s="84" t="b">
        <v>0</v>
      </c>
      <c r="I206" s="84" t="b">
        <v>0</v>
      </c>
      <c r="J206" s="84" t="b">
        <v>0</v>
      </c>
      <c r="K206" s="84" t="b">
        <v>0</v>
      </c>
      <c r="L206" s="84" t="b">
        <v>0</v>
      </c>
    </row>
    <row r="207" spans="1:12" ht="15">
      <c r="A207" s="84" t="s">
        <v>4562</v>
      </c>
      <c r="B207" s="84" t="s">
        <v>4652</v>
      </c>
      <c r="C207" s="84">
        <v>2</v>
      </c>
      <c r="D207" s="123">
        <v>0.0012714996481832607</v>
      </c>
      <c r="E207" s="123">
        <v>2.998695158311656</v>
      </c>
      <c r="F207" s="84" t="s">
        <v>4857</v>
      </c>
      <c r="G207" s="84" t="b">
        <v>0</v>
      </c>
      <c r="H207" s="84" t="b">
        <v>0</v>
      </c>
      <c r="I207" s="84" t="b">
        <v>0</v>
      </c>
      <c r="J207" s="84" t="b">
        <v>0</v>
      </c>
      <c r="K207" s="84" t="b">
        <v>0</v>
      </c>
      <c r="L207" s="84" t="b">
        <v>0</v>
      </c>
    </row>
    <row r="208" spans="1:12" ht="15">
      <c r="A208" s="84" t="s">
        <v>4652</v>
      </c>
      <c r="B208" s="84" t="s">
        <v>4513</v>
      </c>
      <c r="C208" s="84">
        <v>2</v>
      </c>
      <c r="D208" s="123">
        <v>0.0012714996481832607</v>
      </c>
      <c r="E208" s="123">
        <v>2.8737564217033555</v>
      </c>
      <c r="F208" s="84" t="s">
        <v>4857</v>
      </c>
      <c r="G208" s="84" t="b">
        <v>0</v>
      </c>
      <c r="H208" s="84" t="b">
        <v>0</v>
      </c>
      <c r="I208" s="84" t="b">
        <v>0</v>
      </c>
      <c r="J208" s="84" t="b">
        <v>0</v>
      </c>
      <c r="K208" s="84" t="b">
        <v>0</v>
      </c>
      <c r="L208" s="84" t="b">
        <v>0</v>
      </c>
    </row>
    <row r="209" spans="1:12" ht="15">
      <c r="A209" s="84" t="s">
        <v>4513</v>
      </c>
      <c r="B209" s="84" t="s">
        <v>4653</v>
      </c>
      <c r="C209" s="84">
        <v>2</v>
      </c>
      <c r="D209" s="123">
        <v>0.0012714996481832607</v>
      </c>
      <c r="E209" s="123">
        <v>2.8737564217033555</v>
      </c>
      <c r="F209" s="84" t="s">
        <v>4857</v>
      </c>
      <c r="G209" s="84" t="b">
        <v>0</v>
      </c>
      <c r="H209" s="84" t="b">
        <v>0</v>
      </c>
      <c r="I209" s="84" t="b">
        <v>0</v>
      </c>
      <c r="J209" s="84" t="b">
        <v>0</v>
      </c>
      <c r="K209" s="84" t="b">
        <v>0</v>
      </c>
      <c r="L209" s="84" t="b">
        <v>0</v>
      </c>
    </row>
    <row r="210" spans="1:12" ht="15">
      <c r="A210" s="84" t="s">
        <v>4653</v>
      </c>
      <c r="B210" s="84" t="s">
        <v>4654</v>
      </c>
      <c r="C210" s="84">
        <v>2</v>
      </c>
      <c r="D210" s="123">
        <v>0.0012714996481832607</v>
      </c>
      <c r="E210" s="123">
        <v>3.174786417367337</v>
      </c>
      <c r="F210" s="84" t="s">
        <v>4857</v>
      </c>
      <c r="G210" s="84" t="b">
        <v>0</v>
      </c>
      <c r="H210" s="84" t="b">
        <v>0</v>
      </c>
      <c r="I210" s="84" t="b">
        <v>0</v>
      </c>
      <c r="J210" s="84" t="b">
        <v>0</v>
      </c>
      <c r="K210" s="84" t="b">
        <v>0</v>
      </c>
      <c r="L210" s="84" t="b">
        <v>0</v>
      </c>
    </row>
    <row r="211" spans="1:12" ht="15">
      <c r="A211" s="84" t="s">
        <v>4654</v>
      </c>
      <c r="B211" s="84" t="s">
        <v>4485</v>
      </c>
      <c r="C211" s="84">
        <v>2</v>
      </c>
      <c r="D211" s="123">
        <v>0.0012714996481832607</v>
      </c>
      <c r="E211" s="123">
        <v>2.7768464086952993</v>
      </c>
      <c r="F211" s="84" t="s">
        <v>4857</v>
      </c>
      <c r="G211" s="84" t="b">
        <v>0</v>
      </c>
      <c r="H211" s="84" t="b">
        <v>0</v>
      </c>
      <c r="I211" s="84" t="b">
        <v>0</v>
      </c>
      <c r="J211" s="84" t="b">
        <v>0</v>
      </c>
      <c r="K211" s="84" t="b">
        <v>0</v>
      </c>
      <c r="L211" s="84" t="b">
        <v>0</v>
      </c>
    </row>
    <row r="212" spans="1:12" ht="15">
      <c r="A212" s="84" t="s">
        <v>4485</v>
      </c>
      <c r="B212" s="84" t="s">
        <v>4514</v>
      </c>
      <c r="C212" s="84">
        <v>2</v>
      </c>
      <c r="D212" s="123">
        <v>0.0012714996481832607</v>
      </c>
      <c r="E212" s="123">
        <v>2.475816413031318</v>
      </c>
      <c r="F212" s="84" t="s">
        <v>4857</v>
      </c>
      <c r="G212" s="84" t="b">
        <v>0</v>
      </c>
      <c r="H212" s="84" t="b">
        <v>0</v>
      </c>
      <c r="I212" s="84" t="b">
        <v>0</v>
      </c>
      <c r="J212" s="84" t="b">
        <v>0</v>
      </c>
      <c r="K212" s="84" t="b">
        <v>0</v>
      </c>
      <c r="L212" s="84" t="b">
        <v>0</v>
      </c>
    </row>
    <row r="213" spans="1:12" ht="15">
      <c r="A213" s="84" t="s">
        <v>4514</v>
      </c>
      <c r="B213" s="84" t="s">
        <v>4465</v>
      </c>
      <c r="C213" s="84">
        <v>2</v>
      </c>
      <c r="D213" s="123">
        <v>0.0012714996481832607</v>
      </c>
      <c r="E213" s="123">
        <v>2.3966351669836934</v>
      </c>
      <c r="F213" s="84" t="s">
        <v>4857</v>
      </c>
      <c r="G213" s="84" t="b">
        <v>0</v>
      </c>
      <c r="H213" s="84" t="b">
        <v>0</v>
      </c>
      <c r="I213" s="84" t="b">
        <v>0</v>
      </c>
      <c r="J213" s="84" t="b">
        <v>0</v>
      </c>
      <c r="K213" s="84" t="b">
        <v>0</v>
      </c>
      <c r="L213" s="84" t="b">
        <v>0</v>
      </c>
    </row>
    <row r="214" spans="1:12" ht="15">
      <c r="A214" s="84" t="s">
        <v>4465</v>
      </c>
      <c r="B214" s="84" t="s">
        <v>4560</v>
      </c>
      <c r="C214" s="84">
        <v>2</v>
      </c>
      <c r="D214" s="123">
        <v>0.0012714996481832607</v>
      </c>
      <c r="E214" s="123">
        <v>2.4546271139613802</v>
      </c>
      <c r="F214" s="84" t="s">
        <v>4857</v>
      </c>
      <c r="G214" s="84" t="b">
        <v>0</v>
      </c>
      <c r="H214" s="84" t="b">
        <v>0</v>
      </c>
      <c r="I214" s="84" t="b">
        <v>0</v>
      </c>
      <c r="J214" s="84" t="b">
        <v>0</v>
      </c>
      <c r="K214" s="84" t="b">
        <v>0</v>
      </c>
      <c r="L214" s="84" t="b">
        <v>0</v>
      </c>
    </row>
    <row r="215" spans="1:12" ht="15">
      <c r="A215" s="84" t="s">
        <v>4560</v>
      </c>
      <c r="B215" s="84" t="s">
        <v>736</v>
      </c>
      <c r="C215" s="84">
        <v>2</v>
      </c>
      <c r="D215" s="123">
        <v>0.0012714996481832607</v>
      </c>
      <c r="E215" s="123">
        <v>1.084881305927939</v>
      </c>
      <c r="F215" s="84" t="s">
        <v>4857</v>
      </c>
      <c r="G215" s="84" t="b">
        <v>0</v>
      </c>
      <c r="H215" s="84" t="b">
        <v>0</v>
      </c>
      <c r="I215" s="84" t="b">
        <v>0</v>
      </c>
      <c r="J215" s="84" t="b">
        <v>0</v>
      </c>
      <c r="K215" s="84" t="b">
        <v>0</v>
      </c>
      <c r="L215" s="84" t="b">
        <v>0</v>
      </c>
    </row>
    <row r="216" spans="1:12" ht="15">
      <c r="A216" s="84" t="s">
        <v>736</v>
      </c>
      <c r="B216" s="84" t="s">
        <v>4658</v>
      </c>
      <c r="C216" s="84">
        <v>2</v>
      </c>
      <c r="D216" s="123">
        <v>0.0012714996481832607</v>
      </c>
      <c r="E216" s="123">
        <v>1.3552424818254682</v>
      </c>
      <c r="F216" s="84" t="s">
        <v>4857</v>
      </c>
      <c r="G216" s="84" t="b">
        <v>0</v>
      </c>
      <c r="H216" s="84" t="b">
        <v>0</v>
      </c>
      <c r="I216" s="84" t="b">
        <v>0</v>
      </c>
      <c r="J216" s="84" t="b">
        <v>0</v>
      </c>
      <c r="K216" s="84" t="b">
        <v>0</v>
      </c>
      <c r="L216" s="84" t="b">
        <v>0</v>
      </c>
    </row>
    <row r="217" spans="1:12" ht="15">
      <c r="A217" s="84" t="s">
        <v>3829</v>
      </c>
      <c r="B217" s="84" t="s">
        <v>3830</v>
      </c>
      <c r="C217" s="84">
        <v>2</v>
      </c>
      <c r="D217" s="123">
        <v>0.0012714996481832607</v>
      </c>
      <c r="E217" s="123">
        <v>2.6976651626476746</v>
      </c>
      <c r="F217" s="84" t="s">
        <v>4857</v>
      </c>
      <c r="G217" s="84" t="b">
        <v>1</v>
      </c>
      <c r="H217" s="84" t="b">
        <v>0</v>
      </c>
      <c r="I217" s="84" t="b">
        <v>0</v>
      </c>
      <c r="J217" s="84" t="b">
        <v>1</v>
      </c>
      <c r="K217" s="84" t="b">
        <v>0</v>
      </c>
      <c r="L217" s="84" t="b">
        <v>0</v>
      </c>
    </row>
    <row r="218" spans="1:12" ht="15">
      <c r="A218" s="84" t="s">
        <v>3830</v>
      </c>
      <c r="B218" s="84" t="s">
        <v>3831</v>
      </c>
      <c r="C218" s="84">
        <v>2</v>
      </c>
      <c r="D218" s="123">
        <v>0.0012714996481832607</v>
      </c>
      <c r="E218" s="123">
        <v>3.174786417367337</v>
      </c>
      <c r="F218" s="84" t="s">
        <v>4857</v>
      </c>
      <c r="G218" s="84" t="b">
        <v>1</v>
      </c>
      <c r="H218" s="84" t="b">
        <v>0</v>
      </c>
      <c r="I218" s="84" t="b">
        <v>0</v>
      </c>
      <c r="J218" s="84" t="b">
        <v>0</v>
      </c>
      <c r="K218" s="84" t="b">
        <v>0</v>
      </c>
      <c r="L218" s="84" t="b">
        <v>0</v>
      </c>
    </row>
    <row r="219" spans="1:12" ht="15">
      <c r="A219" s="84" t="s">
        <v>3831</v>
      </c>
      <c r="B219" s="84" t="s">
        <v>255</v>
      </c>
      <c r="C219" s="84">
        <v>2</v>
      </c>
      <c r="D219" s="123">
        <v>0.0012714996481832607</v>
      </c>
      <c r="E219" s="123">
        <v>2.998695158311656</v>
      </c>
      <c r="F219" s="84" t="s">
        <v>4857</v>
      </c>
      <c r="G219" s="84" t="b">
        <v>0</v>
      </c>
      <c r="H219" s="84" t="b">
        <v>0</v>
      </c>
      <c r="I219" s="84" t="b">
        <v>0</v>
      </c>
      <c r="J219" s="84" t="b">
        <v>0</v>
      </c>
      <c r="K219" s="84" t="b">
        <v>0</v>
      </c>
      <c r="L219" s="84" t="b">
        <v>0</v>
      </c>
    </row>
    <row r="220" spans="1:12" ht="15">
      <c r="A220" s="84" t="s">
        <v>255</v>
      </c>
      <c r="B220" s="84" t="s">
        <v>3832</v>
      </c>
      <c r="C220" s="84">
        <v>2</v>
      </c>
      <c r="D220" s="123">
        <v>0.0012714996481832607</v>
      </c>
      <c r="E220" s="123">
        <v>2.8737564217033555</v>
      </c>
      <c r="F220" s="84" t="s">
        <v>4857</v>
      </c>
      <c r="G220" s="84" t="b">
        <v>0</v>
      </c>
      <c r="H220" s="84" t="b">
        <v>0</v>
      </c>
      <c r="I220" s="84" t="b">
        <v>0</v>
      </c>
      <c r="J220" s="84" t="b">
        <v>0</v>
      </c>
      <c r="K220" s="84" t="b">
        <v>0</v>
      </c>
      <c r="L220" s="84" t="b">
        <v>0</v>
      </c>
    </row>
    <row r="221" spans="1:12" ht="15">
      <c r="A221" s="84" t="s">
        <v>3832</v>
      </c>
      <c r="B221" s="84" t="s">
        <v>3833</v>
      </c>
      <c r="C221" s="84">
        <v>2</v>
      </c>
      <c r="D221" s="123">
        <v>0.0012714996481832607</v>
      </c>
      <c r="E221" s="123">
        <v>3.174786417367337</v>
      </c>
      <c r="F221" s="84" t="s">
        <v>4857</v>
      </c>
      <c r="G221" s="84" t="b">
        <v>0</v>
      </c>
      <c r="H221" s="84" t="b">
        <v>0</v>
      </c>
      <c r="I221" s="84" t="b">
        <v>0</v>
      </c>
      <c r="J221" s="84" t="b">
        <v>0</v>
      </c>
      <c r="K221" s="84" t="b">
        <v>0</v>
      </c>
      <c r="L221" s="84" t="b">
        <v>0</v>
      </c>
    </row>
    <row r="222" spans="1:12" ht="15">
      <c r="A222" s="84" t="s">
        <v>3833</v>
      </c>
      <c r="B222" s="84" t="s">
        <v>3834</v>
      </c>
      <c r="C222" s="84">
        <v>2</v>
      </c>
      <c r="D222" s="123">
        <v>0.0012714996481832607</v>
      </c>
      <c r="E222" s="123">
        <v>3.174786417367337</v>
      </c>
      <c r="F222" s="84" t="s">
        <v>4857</v>
      </c>
      <c r="G222" s="84" t="b">
        <v>0</v>
      </c>
      <c r="H222" s="84" t="b">
        <v>0</v>
      </c>
      <c r="I222" s="84" t="b">
        <v>0</v>
      </c>
      <c r="J222" s="84" t="b">
        <v>0</v>
      </c>
      <c r="K222" s="84" t="b">
        <v>0</v>
      </c>
      <c r="L222" s="84" t="b">
        <v>0</v>
      </c>
    </row>
    <row r="223" spans="1:12" ht="15">
      <c r="A223" s="84" t="s">
        <v>3834</v>
      </c>
      <c r="B223" s="84" t="s">
        <v>3835</v>
      </c>
      <c r="C223" s="84">
        <v>2</v>
      </c>
      <c r="D223" s="123">
        <v>0.0012714996481832607</v>
      </c>
      <c r="E223" s="123">
        <v>2.8737564217033555</v>
      </c>
      <c r="F223" s="84" t="s">
        <v>4857</v>
      </c>
      <c r="G223" s="84" t="b">
        <v>0</v>
      </c>
      <c r="H223" s="84" t="b">
        <v>0</v>
      </c>
      <c r="I223" s="84" t="b">
        <v>0</v>
      </c>
      <c r="J223" s="84" t="b">
        <v>0</v>
      </c>
      <c r="K223" s="84" t="b">
        <v>0</v>
      </c>
      <c r="L223" s="84" t="b">
        <v>0</v>
      </c>
    </row>
    <row r="224" spans="1:12" ht="15">
      <c r="A224" s="84" t="s">
        <v>3835</v>
      </c>
      <c r="B224" s="84" t="s">
        <v>814</v>
      </c>
      <c r="C224" s="84">
        <v>2</v>
      </c>
      <c r="D224" s="123">
        <v>0.0012714996481832607</v>
      </c>
      <c r="E224" s="123">
        <v>2.8737564217033555</v>
      </c>
      <c r="F224" s="84" t="s">
        <v>4857</v>
      </c>
      <c r="G224" s="84" t="b">
        <v>0</v>
      </c>
      <c r="H224" s="84" t="b">
        <v>0</v>
      </c>
      <c r="I224" s="84" t="b">
        <v>0</v>
      </c>
      <c r="J224" s="84" t="b">
        <v>0</v>
      </c>
      <c r="K224" s="84" t="b">
        <v>0</v>
      </c>
      <c r="L224" s="84" t="b">
        <v>0</v>
      </c>
    </row>
    <row r="225" spans="1:12" ht="15">
      <c r="A225" s="84" t="s">
        <v>4660</v>
      </c>
      <c r="B225" s="84" t="s">
        <v>736</v>
      </c>
      <c r="C225" s="84">
        <v>2</v>
      </c>
      <c r="D225" s="123">
        <v>0.0012714996481832607</v>
      </c>
      <c r="E225" s="123">
        <v>1.2609725649836203</v>
      </c>
      <c r="F225" s="84" t="s">
        <v>4857</v>
      </c>
      <c r="G225" s="84" t="b">
        <v>0</v>
      </c>
      <c r="H225" s="84" t="b">
        <v>0</v>
      </c>
      <c r="I225" s="84" t="b">
        <v>0</v>
      </c>
      <c r="J225" s="84" t="b">
        <v>0</v>
      </c>
      <c r="K225" s="84" t="b">
        <v>0</v>
      </c>
      <c r="L225" s="84" t="b">
        <v>0</v>
      </c>
    </row>
    <row r="226" spans="1:12" ht="15">
      <c r="A226" s="84" t="s">
        <v>736</v>
      </c>
      <c r="B226" s="84" t="s">
        <v>4661</v>
      </c>
      <c r="C226" s="84">
        <v>2</v>
      </c>
      <c r="D226" s="123">
        <v>0.0012714996481832607</v>
      </c>
      <c r="E226" s="123">
        <v>1.3552424818254682</v>
      </c>
      <c r="F226" s="84" t="s">
        <v>4857</v>
      </c>
      <c r="G226" s="84" t="b">
        <v>0</v>
      </c>
      <c r="H226" s="84" t="b">
        <v>0</v>
      </c>
      <c r="I226" s="84" t="b">
        <v>0</v>
      </c>
      <c r="J226" s="84" t="b">
        <v>1</v>
      </c>
      <c r="K226" s="84" t="b">
        <v>0</v>
      </c>
      <c r="L226" s="84" t="b">
        <v>0</v>
      </c>
    </row>
    <row r="227" spans="1:12" ht="15">
      <c r="A227" s="84" t="s">
        <v>4661</v>
      </c>
      <c r="B227" s="84" t="s">
        <v>481</v>
      </c>
      <c r="C227" s="84">
        <v>2</v>
      </c>
      <c r="D227" s="123">
        <v>0.0012714996481832607</v>
      </c>
      <c r="E227" s="123">
        <v>3.174786417367337</v>
      </c>
      <c r="F227" s="84" t="s">
        <v>4857</v>
      </c>
      <c r="G227" s="84" t="b">
        <v>1</v>
      </c>
      <c r="H227" s="84" t="b">
        <v>0</v>
      </c>
      <c r="I227" s="84" t="b">
        <v>0</v>
      </c>
      <c r="J227" s="84" t="b">
        <v>0</v>
      </c>
      <c r="K227" s="84" t="b">
        <v>0</v>
      </c>
      <c r="L227" s="84" t="b">
        <v>0</v>
      </c>
    </row>
    <row r="228" spans="1:12" ht="15">
      <c r="A228" s="84" t="s">
        <v>481</v>
      </c>
      <c r="B228" s="84" t="s">
        <v>480</v>
      </c>
      <c r="C228" s="84">
        <v>2</v>
      </c>
      <c r="D228" s="123">
        <v>0.0012714996481832607</v>
      </c>
      <c r="E228" s="123">
        <v>3.174786417367337</v>
      </c>
      <c r="F228" s="84" t="s">
        <v>4857</v>
      </c>
      <c r="G228" s="84" t="b">
        <v>0</v>
      </c>
      <c r="H228" s="84" t="b">
        <v>0</v>
      </c>
      <c r="I228" s="84" t="b">
        <v>0</v>
      </c>
      <c r="J228" s="84" t="b">
        <v>0</v>
      </c>
      <c r="K228" s="84" t="b">
        <v>0</v>
      </c>
      <c r="L228" s="84" t="b">
        <v>0</v>
      </c>
    </row>
    <row r="229" spans="1:12" ht="15">
      <c r="A229" s="84" t="s">
        <v>480</v>
      </c>
      <c r="B229" s="84" t="s">
        <v>4566</v>
      </c>
      <c r="C229" s="84">
        <v>2</v>
      </c>
      <c r="D229" s="123">
        <v>0.0012714996481832607</v>
      </c>
      <c r="E229" s="123">
        <v>2.998695158311656</v>
      </c>
      <c r="F229" s="84" t="s">
        <v>4857</v>
      </c>
      <c r="G229" s="84" t="b">
        <v>0</v>
      </c>
      <c r="H229" s="84" t="b">
        <v>0</v>
      </c>
      <c r="I229" s="84" t="b">
        <v>0</v>
      </c>
      <c r="J229" s="84" t="b">
        <v>0</v>
      </c>
      <c r="K229" s="84" t="b">
        <v>0</v>
      </c>
      <c r="L229" s="84" t="b">
        <v>0</v>
      </c>
    </row>
    <row r="230" spans="1:12" ht="15">
      <c r="A230" s="84" t="s">
        <v>4566</v>
      </c>
      <c r="B230" s="84" t="s">
        <v>4662</v>
      </c>
      <c r="C230" s="84">
        <v>2</v>
      </c>
      <c r="D230" s="123">
        <v>0.0012714996481832607</v>
      </c>
      <c r="E230" s="123">
        <v>2.998695158311656</v>
      </c>
      <c r="F230" s="84" t="s">
        <v>4857</v>
      </c>
      <c r="G230" s="84" t="b">
        <v>0</v>
      </c>
      <c r="H230" s="84" t="b">
        <v>0</v>
      </c>
      <c r="I230" s="84" t="b">
        <v>0</v>
      </c>
      <c r="J230" s="84" t="b">
        <v>1</v>
      </c>
      <c r="K230" s="84" t="b">
        <v>0</v>
      </c>
      <c r="L230" s="84" t="b">
        <v>0</v>
      </c>
    </row>
    <row r="231" spans="1:12" ht="15">
      <c r="A231" s="84" t="s">
        <v>4662</v>
      </c>
      <c r="B231" s="84" t="s">
        <v>4663</v>
      </c>
      <c r="C231" s="84">
        <v>2</v>
      </c>
      <c r="D231" s="123">
        <v>0.0012714996481832607</v>
      </c>
      <c r="E231" s="123">
        <v>3.174786417367337</v>
      </c>
      <c r="F231" s="84" t="s">
        <v>4857</v>
      </c>
      <c r="G231" s="84" t="b">
        <v>1</v>
      </c>
      <c r="H231" s="84" t="b">
        <v>0</v>
      </c>
      <c r="I231" s="84" t="b">
        <v>0</v>
      </c>
      <c r="J231" s="84" t="b">
        <v>0</v>
      </c>
      <c r="K231" s="84" t="b">
        <v>0</v>
      </c>
      <c r="L231" s="84" t="b">
        <v>0</v>
      </c>
    </row>
    <row r="232" spans="1:12" ht="15">
      <c r="A232" s="84" t="s">
        <v>4663</v>
      </c>
      <c r="B232" s="84" t="s">
        <v>4438</v>
      </c>
      <c r="C232" s="84">
        <v>2</v>
      </c>
      <c r="D232" s="123">
        <v>0.0012714996481832607</v>
      </c>
      <c r="E232" s="123">
        <v>2.174786417367337</v>
      </c>
      <c r="F232" s="84" t="s">
        <v>4857</v>
      </c>
      <c r="G232" s="84" t="b">
        <v>0</v>
      </c>
      <c r="H232" s="84" t="b">
        <v>0</v>
      </c>
      <c r="I232" s="84" t="b">
        <v>0</v>
      </c>
      <c r="J232" s="84" t="b">
        <v>0</v>
      </c>
      <c r="K232" s="84" t="b">
        <v>0</v>
      </c>
      <c r="L232" s="84" t="b">
        <v>0</v>
      </c>
    </row>
    <row r="233" spans="1:12" ht="15">
      <c r="A233" s="84" t="s">
        <v>4438</v>
      </c>
      <c r="B233" s="84" t="s">
        <v>4664</v>
      </c>
      <c r="C233" s="84">
        <v>2</v>
      </c>
      <c r="D233" s="123">
        <v>0.0012714996481832607</v>
      </c>
      <c r="E233" s="123">
        <v>2.174786417367337</v>
      </c>
      <c r="F233" s="84" t="s">
        <v>4857</v>
      </c>
      <c r="G233" s="84" t="b">
        <v>0</v>
      </c>
      <c r="H233" s="84" t="b">
        <v>0</v>
      </c>
      <c r="I233" s="84" t="b">
        <v>0</v>
      </c>
      <c r="J233" s="84" t="b">
        <v>0</v>
      </c>
      <c r="K233" s="84" t="b">
        <v>1</v>
      </c>
      <c r="L233" s="84" t="b">
        <v>0</v>
      </c>
    </row>
    <row r="234" spans="1:12" ht="15">
      <c r="A234" s="84" t="s">
        <v>736</v>
      </c>
      <c r="B234" s="84" t="s">
        <v>4666</v>
      </c>
      <c r="C234" s="84">
        <v>2</v>
      </c>
      <c r="D234" s="123">
        <v>0.0012714996481832607</v>
      </c>
      <c r="E234" s="123">
        <v>1.3552424818254682</v>
      </c>
      <c r="F234" s="84" t="s">
        <v>4857</v>
      </c>
      <c r="G234" s="84" t="b">
        <v>0</v>
      </c>
      <c r="H234" s="84" t="b">
        <v>0</v>
      </c>
      <c r="I234" s="84" t="b">
        <v>0</v>
      </c>
      <c r="J234" s="84" t="b">
        <v>0</v>
      </c>
      <c r="K234" s="84" t="b">
        <v>0</v>
      </c>
      <c r="L234" s="84" t="b">
        <v>0</v>
      </c>
    </row>
    <row r="235" spans="1:12" ht="15">
      <c r="A235" s="84" t="s">
        <v>4666</v>
      </c>
      <c r="B235" s="84" t="s">
        <v>4467</v>
      </c>
      <c r="C235" s="84">
        <v>2</v>
      </c>
      <c r="D235" s="123">
        <v>0.0012714996481832607</v>
      </c>
      <c r="E235" s="123">
        <v>2.630718373017061</v>
      </c>
      <c r="F235" s="84" t="s">
        <v>4857</v>
      </c>
      <c r="G235" s="84" t="b">
        <v>0</v>
      </c>
      <c r="H235" s="84" t="b">
        <v>0</v>
      </c>
      <c r="I235" s="84" t="b">
        <v>0</v>
      </c>
      <c r="J235" s="84" t="b">
        <v>0</v>
      </c>
      <c r="K235" s="84" t="b">
        <v>0</v>
      </c>
      <c r="L235" s="84" t="b">
        <v>0</v>
      </c>
    </row>
    <row r="236" spans="1:12" ht="15">
      <c r="A236" s="84" t="s">
        <v>3801</v>
      </c>
      <c r="B236" s="84" t="s">
        <v>4517</v>
      </c>
      <c r="C236" s="84">
        <v>2</v>
      </c>
      <c r="D236" s="123">
        <v>0.0012714996481832607</v>
      </c>
      <c r="E236" s="123">
        <v>1.8130585813497442</v>
      </c>
      <c r="F236" s="84" t="s">
        <v>4857</v>
      </c>
      <c r="G236" s="84" t="b">
        <v>1</v>
      </c>
      <c r="H236" s="84" t="b">
        <v>0</v>
      </c>
      <c r="I236" s="84" t="b">
        <v>0</v>
      </c>
      <c r="J236" s="84" t="b">
        <v>0</v>
      </c>
      <c r="K236" s="84" t="b">
        <v>0</v>
      </c>
      <c r="L236" s="84" t="b">
        <v>0</v>
      </c>
    </row>
    <row r="237" spans="1:12" ht="15">
      <c r="A237" s="84" t="s">
        <v>4517</v>
      </c>
      <c r="B237" s="84" t="s">
        <v>4667</v>
      </c>
      <c r="C237" s="84">
        <v>2</v>
      </c>
      <c r="D237" s="123">
        <v>0.0012714996481832607</v>
      </c>
      <c r="E237" s="123">
        <v>3.174786417367337</v>
      </c>
      <c r="F237" s="84" t="s">
        <v>4857</v>
      </c>
      <c r="G237" s="84" t="b">
        <v>0</v>
      </c>
      <c r="H237" s="84" t="b">
        <v>0</v>
      </c>
      <c r="I237" s="84" t="b">
        <v>0</v>
      </c>
      <c r="J237" s="84" t="b">
        <v>0</v>
      </c>
      <c r="K237" s="84" t="b">
        <v>0</v>
      </c>
      <c r="L237" s="84" t="b">
        <v>0</v>
      </c>
    </row>
    <row r="238" spans="1:12" ht="15">
      <c r="A238" s="84" t="s">
        <v>4667</v>
      </c>
      <c r="B238" s="84" t="s">
        <v>4668</v>
      </c>
      <c r="C238" s="84">
        <v>2</v>
      </c>
      <c r="D238" s="123">
        <v>0.0012714996481832607</v>
      </c>
      <c r="E238" s="123">
        <v>3.174786417367337</v>
      </c>
      <c r="F238" s="84" t="s">
        <v>4857</v>
      </c>
      <c r="G238" s="84" t="b">
        <v>0</v>
      </c>
      <c r="H238" s="84" t="b">
        <v>0</v>
      </c>
      <c r="I238" s="84" t="b">
        <v>0</v>
      </c>
      <c r="J238" s="84" t="b">
        <v>0</v>
      </c>
      <c r="K238" s="84" t="b">
        <v>0</v>
      </c>
      <c r="L238" s="84" t="b">
        <v>0</v>
      </c>
    </row>
    <row r="239" spans="1:12" ht="15">
      <c r="A239" s="84" t="s">
        <v>4565</v>
      </c>
      <c r="B239" s="84" t="s">
        <v>3811</v>
      </c>
      <c r="C239" s="84">
        <v>2</v>
      </c>
      <c r="D239" s="123">
        <v>0.0012714996481832607</v>
      </c>
      <c r="E239" s="123">
        <v>2.069276232597363</v>
      </c>
      <c r="F239" s="84" t="s">
        <v>4857</v>
      </c>
      <c r="G239" s="84" t="b">
        <v>0</v>
      </c>
      <c r="H239" s="84" t="b">
        <v>0</v>
      </c>
      <c r="I239" s="84" t="b">
        <v>0</v>
      </c>
      <c r="J239" s="84" t="b">
        <v>0</v>
      </c>
      <c r="K239" s="84" t="b">
        <v>0</v>
      </c>
      <c r="L239" s="84" t="b">
        <v>0</v>
      </c>
    </row>
    <row r="240" spans="1:12" ht="15">
      <c r="A240" s="84" t="s">
        <v>4671</v>
      </c>
      <c r="B240" s="84" t="s">
        <v>4672</v>
      </c>
      <c r="C240" s="84">
        <v>2</v>
      </c>
      <c r="D240" s="123">
        <v>0.0012714996481832607</v>
      </c>
      <c r="E240" s="123">
        <v>3.174786417367337</v>
      </c>
      <c r="F240" s="84" t="s">
        <v>4857</v>
      </c>
      <c r="G240" s="84" t="b">
        <v>0</v>
      </c>
      <c r="H240" s="84" t="b">
        <v>0</v>
      </c>
      <c r="I240" s="84" t="b">
        <v>0</v>
      </c>
      <c r="J240" s="84" t="b">
        <v>0</v>
      </c>
      <c r="K240" s="84" t="b">
        <v>0</v>
      </c>
      <c r="L240" s="84" t="b">
        <v>0</v>
      </c>
    </row>
    <row r="241" spans="1:12" ht="15">
      <c r="A241" s="84" t="s">
        <v>4672</v>
      </c>
      <c r="B241" s="84" t="s">
        <v>4488</v>
      </c>
      <c r="C241" s="84">
        <v>2</v>
      </c>
      <c r="D241" s="123">
        <v>0.0012714996481832607</v>
      </c>
      <c r="E241" s="123">
        <v>2.7768464086952993</v>
      </c>
      <c r="F241" s="84" t="s">
        <v>4857</v>
      </c>
      <c r="G241" s="84" t="b">
        <v>0</v>
      </c>
      <c r="H241" s="84" t="b">
        <v>0</v>
      </c>
      <c r="I241" s="84" t="b">
        <v>0</v>
      </c>
      <c r="J241" s="84" t="b">
        <v>0</v>
      </c>
      <c r="K241" s="84" t="b">
        <v>0</v>
      </c>
      <c r="L241" s="84" t="b">
        <v>0</v>
      </c>
    </row>
    <row r="242" spans="1:12" ht="15">
      <c r="A242" s="84" t="s">
        <v>4488</v>
      </c>
      <c r="B242" s="84" t="s">
        <v>4673</v>
      </c>
      <c r="C242" s="84">
        <v>2</v>
      </c>
      <c r="D242" s="123">
        <v>0.0012714996481832607</v>
      </c>
      <c r="E242" s="123">
        <v>2.7768464086952993</v>
      </c>
      <c r="F242" s="84" t="s">
        <v>4857</v>
      </c>
      <c r="G242" s="84" t="b">
        <v>0</v>
      </c>
      <c r="H242" s="84" t="b">
        <v>0</v>
      </c>
      <c r="I242" s="84" t="b">
        <v>0</v>
      </c>
      <c r="J242" s="84" t="b">
        <v>0</v>
      </c>
      <c r="K242" s="84" t="b">
        <v>0</v>
      </c>
      <c r="L242" s="84" t="b">
        <v>0</v>
      </c>
    </row>
    <row r="243" spans="1:12" ht="15">
      <c r="A243" s="84" t="s">
        <v>4673</v>
      </c>
      <c r="B243" s="84" t="s">
        <v>3819</v>
      </c>
      <c r="C243" s="84">
        <v>2</v>
      </c>
      <c r="D243" s="123">
        <v>0.0012714996481832607</v>
      </c>
      <c r="E243" s="123">
        <v>2.2716964303753935</v>
      </c>
      <c r="F243" s="84" t="s">
        <v>4857</v>
      </c>
      <c r="G243" s="84" t="b">
        <v>0</v>
      </c>
      <c r="H243" s="84" t="b">
        <v>0</v>
      </c>
      <c r="I243" s="84" t="b">
        <v>0</v>
      </c>
      <c r="J243" s="84" t="b">
        <v>0</v>
      </c>
      <c r="K243" s="84" t="b">
        <v>0</v>
      </c>
      <c r="L243" s="84" t="b">
        <v>0</v>
      </c>
    </row>
    <row r="244" spans="1:12" ht="15">
      <c r="A244" s="84" t="s">
        <v>3819</v>
      </c>
      <c r="B244" s="84" t="s">
        <v>4674</v>
      </c>
      <c r="C244" s="84">
        <v>2</v>
      </c>
      <c r="D244" s="123">
        <v>0.0012714996481832607</v>
      </c>
      <c r="E244" s="123">
        <v>2.220543907928012</v>
      </c>
      <c r="F244" s="84" t="s">
        <v>4857</v>
      </c>
      <c r="G244" s="84" t="b">
        <v>0</v>
      </c>
      <c r="H244" s="84" t="b">
        <v>0</v>
      </c>
      <c r="I244" s="84" t="b">
        <v>0</v>
      </c>
      <c r="J244" s="84" t="b">
        <v>0</v>
      </c>
      <c r="K244" s="84" t="b">
        <v>0</v>
      </c>
      <c r="L244" s="84" t="b">
        <v>0</v>
      </c>
    </row>
    <row r="245" spans="1:12" ht="15">
      <c r="A245" s="84" t="s">
        <v>4674</v>
      </c>
      <c r="B245" s="84" t="s">
        <v>4452</v>
      </c>
      <c r="C245" s="84">
        <v>2</v>
      </c>
      <c r="D245" s="123">
        <v>0.0012714996481832607</v>
      </c>
      <c r="E245" s="123">
        <v>2.5215739035919933</v>
      </c>
      <c r="F245" s="84" t="s">
        <v>4857</v>
      </c>
      <c r="G245" s="84" t="b">
        <v>0</v>
      </c>
      <c r="H245" s="84" t="b">
        <v>0</v>
      </c>
      <c r="I245" s="84" t="b">
        <v>0</v>
      </c>
      <c r="J245" s="84" t="b">
        <v>0</v>
      </c>
      <c r="K245" s="84" t="b">
        <v>0</v>
      </c>
      <c r="L245" s="84" t="b">
        <v>0</v>
      </c>
    </row>
    <row r="246" spans="1:12" ht="15">
      <c r="A246" s="84" t="s">
        <v>4452</v>
      </c>
      <c r="B246" s="84" t="s">
        <v>4519</v>
      </c>
      <c r="C246" s="84">
        <v>2</v>
      </c>
      <c r="D246" s="123">
        <v>0.0012714996481832607</v>
      </c>
      <c r="E246" s="123">
        <v>2.174786417367337</v>
      </c>
      <c r="F246" s="84" t="s">
        <v>4857</v>
      </c>
      <c r="G246" s="84" t="b">
        <v>0</v>
      </c>
      <c r="H246" s="84" t="b">
        <v>0</v>
      </c>
      <c r="I246" s="84" t="b">
        <v>0</v>
      </c>
      <c r="J246" s="84" t="b">
        <v>0</v>
      </c>
      <c r="K246" s="84" t="b">
        <v>0</v>
      </c>
      <c r="L246" s="84" t="b">
        <v>0</v>
      </c>
    </row>
    <row r="247" spans="1:12" ht="15">
      <c r="A247" s="84" t="s">
        <v>4519</v>
      </c>
      <c r="B247" s="84" t="s">
        <v>4570</v>
      </c>
      <c r="C247" s="84">
        <v>2</v>
      </c>
      <c r="D247" s="123">
        <v>0.0012714996481832607</v>
      </c>
      <c r="E247" s="123">
        <v>2.6976651626476746</v>
      </c>
      <c r="F247" s="84" t="s">
        <v>4857</v>
      </c>
      <c r="G247" s="84" t="b">
        <v>0</v>
      </c>
      <c r="H247" s="84" t="b">
        <v>0</v>
      </c>
      <c r="I247" s="84" t="b">
        <v>0</v>
      </c>
      <c r="J247" s="84" t="b">
        <v>0</v>
      </c>
      <c r="K247" s="84" t="b">
        <v>0</v>
      </c>
      <c r="L247" s="84" t="b">
        <v>0</v>
      </c>
    </row>
    <row r="248" spans="1:12" ht="15">
      <c r="A248" s="84" t="s">
        <v>4570</v>
      </c>
      <c r="B248" s="84" t="s">
        <v>337</v>
      </c>
      <c r="C248" s="84">
        <v>2</v>
      </c>
      <c r="D248" s="123">
        <v>0.0012714996481832607</v>
      </c>
      <c r="E248" s="123">
        <v>2.5215739035919933</v>
      </c>
      <c r="F248" s="84" t="s">
        <v>4857</v>
      </c>
      <c r="G248" s="84" t="b">
        <v>0</v>
      </c>
      <c r="H248" s="84" t="b">
        <v>0</v>
      </c>
      <c r="I248" s="84" t="b">
        <v>0</v>
      </c>
      <c r="J248" s="84" t="b">
        <v>0</v>
      </c>
      <c r="K248" s="84" t="b">
        <v>0</v>
      </c>
      <c r="L248" s="84" t="b">
        <v>0</v>
      </c>
    </row>
    <row r="249" spans="1:12" ht="15">
      <c r="A249" s="84" t="s">
        <v>337</v>
      </c>
      <c r="B249" s="84" t="s">
        <v>4675</v>
      </c>
      <c r="C249" s="84">
        <v>2</v>
      </c>
      <c r="D249" s="123">
        <v>0.0012714996481832607</v>
      </c>
      <c r="E249" s="123">
        <v>2.6976651626476746</v>
      </c>
      <c r="F249" s="84" t="s">
        <v>4857</v>
      </c>
      <c r="G249" s="84" t="b">
        <v>0</v>
      </c>
      <c r="H249" s="84" t="b">
        <v>0</v>
      </c>
      <c r="I249" s="84" t="b">
        <v>0</v>
      </c>
      <c r="J249" s="84" t="b">
        <v>0</v>
      </c>
      <c r="K249" s="84" t="b">
        <v>0</v>
      </c>
      <c r="L249" s="84" t="b">
        <v>0</v>
      </c>
    </row>
    <row r="250" spans="1:12" ht="15">
      <c r="A250" s="84" t="s">
        <v>4675</v>
      </c>
      <c r="B250" s="84" t="s">
        <v>4520</v>
      </c>
      <c r="C250" s="84">
        <v>2</v>
      </c>
      <c r="D250" s="123">
        <v>0.0012714996481832607</v>
      </c>
      <c r="E250" s="123">
        <v>2.8737564217033555</v>
      </c>
      <c r="F250" s="84" t="s">
        <v>4857</v>
      </c>
      <c r="G250" s="84" t="b">
        <v>0</v>
      </c>
      <c r="H250" s="84" t="b">
        <v>0</v>
      </c>
      <c r="I250" s="84" t="b">
        <v>0</v>
      </c>
      <c r="J250" s="84" t="b">
        <v>0</v>
      </c>
      <c r="K250" s="84" t="b">
        <v>0</v>
      </c>
      <c r="L250" s="84" t="b">
        <v>0</v>
      </c>
    </row>
    <row r="251" spans="1:12" ht="15">
      <c r="A251" s="84" t="s">
        <v>4572</v>
      </c>
      <c r="B251" s="84" t="s">
        <v>3835</v>
      </c>
      <c r="C251" s="84">
        <v>2</v>
      </c>
      <c r="D251" s="123">
        <v>0.0012714996481832607</v>
      </c>
      <c r="E251" s="123">
        <v>2.6976651626476746</v>
      </c>
      <c r="F251" s="84" t="s">
        <v>4857</v>
      </c>
      <c r="G251" s="84" t="b">
        <v>1</v>
      </c>
      <c r="H251" s="84" t="b">
        <v>0</v>
      </c>
      <c r="I251" s="84" t="b">
        <v>0</v>
      </c>
      <c r="J251" s="84" t="b">
        <v>0</v>
      </c>
      <c r="K251" s="84" t="b">
        <v>0</v>
      </c>
      <c r="L251" s="84" t="b">
        <v>0</v>
      </c>
    </row>
    <row r="252" spans="1:12" ht="15">
      <c r="A252" s="84" t="s">
        <v>3835</v>
      </c>
      <c r="B252" s="84" t="s">
        <v>337</v>
      </c>
      <c r="C252" s="84">
        <v>2</v>
      </c>
      <c r="D252" s="123">
        <v>0.0012714996481832607</v>
      </c>
      <c r="E252" s="123">
        <v>2.3966351669836934</v>
      </c>
      <c r="F252" s="84" t="s">
        <v>4857</v>
      </c>
      <c r="G252" s="84" t="b">
        <v>0</v>
      </c>
      <c r="H252" s="84" t="b">
        <v>0</v>
      </c>
      <c r="I252" s="84" t="b">
        <v>0</v>
      </c>
      <c r="J252" s="84" t="b">
        <v>0</v>
      </c>
      <c r="K252" s="84" t="b">
        <v>0</v>
      </c>
      <c r="L252" s="84" t="b">
        <v>0</v>
      </c>
    </row>
    <row r="253" spans="1:12" ht="15">
      <c r="A253" s="84" t="s">
        <v>337</v>
      </c>
      <c r="B253" s="84" t="s">
        <v>4676</v>
      </c>
      <c r="C253" s="84">
        <v>2</v>
      </c>
      <c r="D253" s="123">
        <v>0.0012714996481832607</v>
      </c>
      <c r="E253" s="123">
        <v>2.6976651626476746</v>
      </c>
      <c r="F253" s="84" t="s">
        <v>4857</v>
      </c>
      <c r="G253" s="84" t="b">
        <v>0</v>
      </c>
      <c r="H253" s="84" t="b">
        <v>0</v>
      </c>
      <c r="I253" s="84" t="b">
        <v>0</v>
      </c>
      <c r="J253" s="84" t="b">
        <v>1</v>
      </c>
      <c r="K253" s="84" t="b">
        <v>0</v>
      </c>
      <c r="L253" s="84" t="b">
        <v>0</v>
      </c>
    </row>
    <row r="254" spans="1:12" ht="15">
      <c r="A254" s="84" t="s">
        <v>4676</v>
      </c>
      <c r="B254" s="84" t="s">
        <v>4573</v>
      </c>
      <c r="C254" s="84">
        <v>2</v>
      </c>
      <c r="D254" s="123">
        <v>0.0012714996481832607</v>
      </c>
      <c r="E254" s="123">
        <v>2.998695158311656</v>
      </c>
      <c r="F254" s="84" t="s">
        <v>4857</v>
      </c>
      <c r="G254" s="84" t="b">
        <v>1</v>
      </c>
      <c r="H254" s="84" t="b">
        <v>0</v>
      </c>
      <c r="I254" s="84" t="b">
        <v>0</v>
      </c>
      <c r="J254" s="84" t="b">
        <v>0</v>
      </c>
      <c r="K254" s="84" t="b">
        <v>0</v>
      </c>
      <c r="L254" s="84" t="b">
        <v>0</v>
      </c>
    </row>
    <row r="255" spans="1:12" ht="15">
      <c r="A255" s="84" t="s">
        <v>4573</v>
      </c>
      <c r="B255" s="84" t="s">
        <v>4468</v>
      </c>
      <c r="C255" s="84">
        <v>2</v>
      </c>
      <c r="D255" s="123">
        <v>0.0012714996481832607</v>
      </c>
      <c r="E255" s="123">
        <v>2.5215739035919933</v>
      </c>
      <c r="F255" s="84" t="s">
        <v>4857</v>
      </c>
      <c r="G255" s="84" t="b">
        <v>0</v>
      </c>
      <c r="H255" s="84" t="b">
        <v>0</v>
      </c>
      <c r="I255" s="84" t="b">
        <v>0</v>
      </c>
      <c r="J255" s="84" t="b">
        <v>0</v>
      </c>
      <c r="K255" s="84" t="b">
        <v>0</v>
      </c>
      <c r="L255" s="84" t="b">
        <v>0</v>
      </c>
    </row>
    <row r="256" spans="1:12" ht="15">
      <c r="A256" s="84" t="s">
        <v>4468</v>
      </c>
      <c r="B256" s="84" t="s">
        <v>4677</v>
      </c>
      <c r="C256" s="84">
        <v>2</v>
      </c>
      <c r="D256" s="123">
        <v>0.0012714996481832607</v>
      </c>
      <c r="E256" s="123">
        <v>2.630718373017061</v>
      </c>
      <c r="F256" s="84" t="s">
        <v>4857</v>
      </c>
      <c r="G256" s="84" t="b">
        <v>0</v>
      </c>
      <c r="H256" s="84" t="b">
        <v>0</v>
      </c>
      <c r="I256" s="84" t="b">
        <v>0</v>
      </c>
      <c r="J256" s="84" t="b">
        <v>0</v>
      </c>
      <c r="K256" s="84" t="b">
        <v>0</v>
      </c>
      <c r="L256" s="84" t="b">
        <v>0</v>
      </c>
    </row>
    <row r="257" spans="1:12" ht="15">
      <c r="A257" s="84" t="s">
        <v>4677</v>
      </c>
      <c r="B257" s="84" t="s">
        <v>804</v>
      </c>
      <c r="C257" s="84">
        <v>2</v>
      </c>
      <c r="D257" s="123">
        <v>0.0012714996481832607</v>
      </c>
      <c r="E257" s="123">
        <v>3.174786417367337</v>
      </c>
      <c r="F257" s="84" t="s">
        <v>4857</v>
      </c>
      <c r="G257" s="84" t="b">
        <v>0</v>
      </c>
      <c r="H257" s="84" t="b">
        <v>0</v>
      </c>
      <c r="I257" s="84" t="b">
        <v>0</v>
      </c>
      <c r="J257" s="84" t="b">
        <v>0</v>
      </c>
      <c r="K257" s="84" t="b">
        <v>0</v>
      </c>
      <c r="L257" s="84" t="b">
        <v>0</v>
      </c>
    </row>
    <row r="258" spans="1:12" ht="15">
      <c r="A258" s="84" t="s">
        <v>804</v>
      </c>
      <c r="B258" s="84" t="s">
        <v>337</v>
      </c>
      <c r="C258" s="84">
        <v>2</v>
      </c>
      <c r="D258" s="123">
        <v>0.0012714996481832607</v>
      </c>
      <c r="E258" s="123">
        <v>2.6976651626476746</v>
      </c>
      <c r="F258" s="84" t="s">
        <v>4857</v>
      </c>
      <c r="G258" s="84" t="b">
        <v>0</v>
      </c>
      <c r="H258" s="84" t="b">
        <v>0</v>
      </c>
      <c r="I258" s="84" t="b">
        <v>0</v>
      </c>
      <c r="J258" s="84" t="b">
        <v>0</v>
      </c>
      <c r="K258" s="84" t="b">
        <v>0</v>
      </c>
      <c r="L258" s="84" t="b">
        <v>0</v>
      </c>
    </row>
    <row r="259" spans="1:12" ht="15">
      <c r="A259" s="84" t="s">
        <v>4678</v>
      </c>
      <c r="B259" s="84" t="s">
        <v>4449</v>
      </c>
      <c r="C259" s="84">
        <v>2</v>
      </c>
      <c r="D259" s="123">
        <v>0.0012714996481832607</v>
      </c>
      <c r="E259" s="123">
        <v>2.434423727873093</v>
      </c>
      <c r="F259" s="84" t="s">
        <v>4857</v>
      </c>
      <c r="G259" s="84" t="b">
        <v>0</v>
      </c>
      <c r="H259" s="84" t="b">
        <v>0</v>
      </c>
      <c r="I259" s="84" t="b">
        <v>0</v>
      </c>
      <c r="J259" s="84" t="b">
        <v>0</v>
      </c>
      <c r="K259" s="84" t="b">
        <v>0</v>
      </c>
      <c r="L259" s="84" t="b">
        <v>0</v>
      </c>
    </row>
    <row r="260" spans="1:12" ht="15">
      <c r="A260" s="84" t="s">
        <v>4449</v>
      </c>
      <c r="B260" s="84" t="s">
        <v>4521</v>
      </c>
      <c r="C260" s="84">
        <v>2</v>
      </c>
      <c r="D260" s="123">
        <v>0.0012714996481832607</v>
      </c>
      <c r="E260" s="123">
        <v>2.133393732209112</v>
      </c>
      <c r="F260" s="84" t="s">
        <v>4857</v>
      </c>
      <c r="G260" s="84" t="b">
        <v>0</v>
      </c>
      <c r="H260" s="84" t="b">
        <v>0</v>
      </c>
      <c r="I260" s="84" t="b">
        <v>0</v>
      </c>
      <c r="J260" s="84" t="b">
        <v>0</v>
      </c>
      <c r="K260" s="84" t="b">
        <v>0</v>
      </c>
      <c r="L260" s="84" t="b">
        <v>0</v>
      </c>
    </row>
    <row r="261" spans="1:12" ht="15">
      <c r="A261" s="84" t="s">
        <v>4521</v>
      </c>
      <c r="B261" s="84" t="s">
        <v>736</v>
      </c>
      <c r="C261" s="84">
        <v>2</v>
      </c>
      <c r="D261" s="123">
        <v>0.0012714996481832607</v>
      </c>
      <c r="E261" s="123">
        <v>0.9599425693196391</v>
      </c>
      <c r="F261" s="84" t="s">
        <v>4857</v>
      </c>
      <c r="G261" s="84" t="b">
        <v>0</v>
      </c>
      <c r="H261" s="84" t="b">
        <v>0</v>
      </c>
      <c r="I261" s="84" t="b">
        <v>0</v>
      </c>
      <c r="J261" s="84" t="b">
        <v>0</v>
      </c>
      <c r="K261" s="84" t="b">
        <v>0</v>
      </c>
      <c r="L261" s="84" t="b">
        <v>0</v>
      </c>
    </row>
    <row r="262" spans="1:12" ht="15">
      <c r="A262" s="84" t="s">
        <v>736</v>
      </c>
      <c r="B262" s="84" t="s">
        <v>4469</v>
      </c>
      <c r="C262" s="84">
        <v>2</v>
      </c>
      <c r="D262" s="123">
        <v>0.0012714996481832607</v>
      </c>
      <c r="E262" s="123">
        <v>0.8111744374751927</v>
      </c>
      <c r="F262" s="84" t="s">
        <v>4857</v>
      </c>
      <c r="G262" s="84" t="b">
        <v>0</v>
      </c>
      <c r="H262" s="84" t="b">
        <v>0</v>
      </c>
      <c r="I262" s="84" t="b">
        <v>0</v>
      </c>
      <c r="J262" s="84" t="b">
        <v>1</v>
      </c>
      <c r="K262" s="84" t="b">
        <v>0</v>
      </c>
      <c r="L262" s="84" t="b">
        <v>0</v>
      </c>
    </row>
    <row r="263" spans="1:12" ht="15">
      <c r="A263" s="84" t="s">
        <v>4469</v>
      </c>
      <c r="B263" s="84" t="s">
        <v>479</v>
      </c>
      <c r="C263" s="84">
        <v>2</v>
      </c>
      <c r="D263" s="123">
        <v>0.0012714996481832607</v>
      </c>
      <c r="E263" s="123">
        <v>2.630718373017061</v>
      </c>
      <c r="F263" s="84" t="s">
        <v>4857</v>
      </c>
      <c r="G263" s="84" t="b">
        <v>1</v>
      </c>
      <c r="H263" s="84" t="b">
        <v>0</v>
      </c>
      <c r="I263" s="84" t="b">
        <v>0</v>
      </c>
      <c r="J263" s="84" t="b">
        <v>0</v>
      </c>
      <c r="K263" s="84" t="b">
        <v>0</v>
      </c>
      <c r="L263" s="84" t="b">
        <v>0</v>
      </c>
    </row>
    <row r="264" spans="1:12" ht="15">
      <c r="A264" s="84" t="s">
        <v>479</v>
      </c>
      <c r="B264" s="84" t="s">
        <v>4450</v>
      </c>
      <c r="C264" s="84">
        <v>2</v>
      </c>
      <c r="D264" s="123">
        <v>0.0012714996481832607</v>
      </c>
      <c r="E264" s="123">
        <v>2.475816413031318</v>
      </c>
      <c r="F264" s="84" t="s">
        <v>4857</v>
      </c>
      <c r="G264" s="84" t="b">
        <v>0</v>
      </c>
      <c r="H264" s="84" t="b">
        <v>0</v>
      </c>
      <c r="I264" s="84" t="b">
        <v>0</v>
      </c>
      <c r="J264" s="84" t="b">
        <v>0</v>
      </c>
      <c r="K264" s="84" t="b">
        <v>0</v>
      </c>
      <c r="L264" s="84" t="b">
        <v>0</v>
      </c>
    </row>
    <row r="265" spans="1:12" ht="15">
      <c r="A265" s="84" t="s">
        <v>4450</v>
      </c>
      <c r="B265" s="84" t="s">
        <v>4438</v>
      </c>
      <c r="C265" s="84">
        <v>2</v>
      </c>
      <c r="D265" s="123">
        <v>0.0012714996481832607</v>
      </c>
      <c r="E265" s="123">
        <v>1.475816413031318</v>
      </c>
      <c r="F265" s="84" t="s">
        <v>4857</v>
      </c>
      <c r="G265" s="84" t="b">
        <v>0</v>
      </c>
      <c r="H265" s="84" t="b">
        <v>0</v>
      </c>
      <c r="I265" s="84" t="b">
        <v>0</v>
      </c>
      <c r="J265" s="84" t="b">
        <v>0</v>
      </c>
      <c r="K265" s="84" t="b">
        <v>0</v>
      </c>
      <c r="L265" s="84" t="b">
        <v>0</v>
      </c>
    </row>
    <row r="266" spans="1:12" ht="15">
      <c r="A266" s="84" t="s">
        <v>4438</v>
      </c>
      <c r="B266" s="84" t="s">
        <v>4574</v>
      </c>
      <c r="C266" s="84">
        <v>2</v>
      </c>
      <c r="D266" s="123">
        <v>0.0012714996481832607</v>
      </c>
      <c r="E266" s="123">
        <v>1.9986951583116557</v>
      </c>
      <c r="F266" s="84" t="s">
        <v>4857</v>
      </c>
      <c r="G266" s="84" t="b">
        <v>0</v>
      </c>
      <c r="H266" s="84" t="b">
        <v>0</v>
      </c>
      <c r="I266" s="84" t="b">
        <v>0</v>
      </c>
      <c r="J266" s="84" t="b">
        <v>0</v>
      </c>
      <c r="K266" s="84" t="b">
        <v>1</v>
      </c>
      <c r="L266" s="84" t="b">
        <v>0</v>
      </c>
    </row>
    <row r="267" spans="1:12" ht="15">
      <c r="A267" s="84" t="s">
        <v>4574</v>
      </c>
      <c r="B267" s="84" t="s">
        <v>4679</v>
      </c>
      <c r="C267" s="84">
        <v>2</v>
      </c>
      <c r="D267" s="123">
        <v>0.0012714996481832607</v>
      </c>
      <c r="E267" s="123">
        <v>2.998695158311656</v>
      </c>
      <c r="F267" s="84" t="s">
        <v>4857</v>
      </c>
      <c r="G267" s="84" t="b">
        <v>0</v>
      </c>
      <c r="H267" s="84" t="b">
        <v>1</v>
      </c>
      <c r="I267" s="84" t="b">
        <v>0</v>
      </c>
      <c r="J267" s="84" t="b">
        <v>0</v>
      </c>
      <c r="K267" s="84" t="b">
        <v>0</v>
      </c>
      <c r="L267" s="84" t="b">
        <v>0</v>
      </c>
    </row>
    <row r="268" spans="1:12" ht="15">
      <c r="A268" s="84" t="s">
        <v>4681</v>
      </c>
      <c r="B268" s="84" t="s">
        <v>736</v>
      </c>
      <c r="C268" s="84">
        <v>2</v>
      </c>
      <c r="D268" s="123">
        <v>0.0012714996481832607</v>
      </c>
      <c r="E268" s="123">
        <v>1.2609725649836203</v>
      </c>
      <c r="F268" s="84" t="s">
        <v>4857</v>
      </c>
      <c r="G268" s="84" t="b">
        <v>0</v>
      </c>
      <c r="H268" s="84" t="b">
        <v>0</v>
      </c>
      <c r="I268" s="84" t="b">
        <v>0</v>
      </c>
      <c r="J268" s="84" t="b">
        <v>0</v>
      </c>
      <c r="K268" s="84" t="b">
        <v>0</v>
      </c>
      <c r="L268" s="84" t="b">
        <v>0</v>
      </c>
    </row>
    <row r="269" spans="1:12" ht="15">
      <c r="A269" s="84" t="s">
        <v>736</v>
      </c>
      <c r="B269" s="84" t="s">
        <v>4682</v>
      </c>
      <c r="C269" s="84">
        <v>2</v>
      </c>
      <c r="D269" s="123">
        <v>0.0012714996481832607</v>
      </c>
      <c r="E269" s="123">
        <v>1.3552424818254682</v>
      </c>
      <c r="F269" s="84" t="s">
        <v>4857</v>
      </c>
      <c r="G269" s="84" t="b">
        <v>0</v>
      </c>
      <c r="H269" s="84" t="b">
        <v>0</v>
      </c>
      <c r="I269" s="84" t="b">
        <v>0</v>
      </c>
      <c r="J269" s="84" t="b">
        <v>0</v>
      </c>
      <c r="K269" s="84" t="b">
        <v>0</v>
      </c>
      <c r="L269" s="84" t="b">
        <v>0</v>
      </c>
    </row>
    <row r="270" spans="1:12" ht="15">
      <c r="A270" s="84" t="s">
        <v>4682</v>
      </c>
      <c r="B270" s="84" t="s">
        <v>4683</v>
      </c>
      <c r="C270" s="84">
        <v>2</v>
      </c>
      <c r="D270" s="123">
        <v>0.0012714996481832607</v>
      </c>
      <c r="E270" s="123">
        <v>3.174786417367337</v>
      </c>
      <c r="F270" s="84" t="s">
        <v>4857</v>
      </c>
      <c r="G270" s="84" t="b">
        <v>0</v>
      </c>
      <c r="H270" s="84" t="b">
        <v>0</v>
      </c>
      <c r="I270" s="84" t="b">
        <v>0</v>
      </c>
      <c r="J270" s="84" t="b">
        <v>0</v>
      </c>
      <c r="K270" s="84" t="b">
        <v>0</v>
      </c>
      <c r="L270" s="84" t="b">
        <v>0</v>
      </c>
    </row>
    <row r="271" spans="1:12" ht="15">
      <c r="A271" s="84" t="s">
        <v>4683</v>
      </c>
      <c r="B271" s="84" t="s">
        <v>4684</v>
      </c>
      <c r="C271" s="84">
        <v>2</v>
      </c>
      <c r="D271" s="123">
        <v>0.0012714996481832607</v>
      </c>
      <c r="E271" s="123">
        <v>3.174786417367337</v>
      </c>
      <c r="F271" s="84" t="s">
        <v>4857</v>
      </c>
      <c r="G271" s="84" t="b">
        <v>0</v>
      </c>
      <c r="H271" s="84" t="b">
        <v>0</v>
      </c>
      <c r="I271" s="84" t="b">
        <v>0</v>
      </c>
      <c r="J271" s="84" t="b">
        <v>0</v>
      </c>
      <c r="K271" s="84" t="b">
        <v>0</v>
      </c>
      <c r="L271" s="84" t="b">
        <v>0</v>
      </c>
    </row>
    <row r="272" spans="1:12" ht="15">
      <c r="A272" s="84" t="s">
        <v>4684</v>
      </c>
      <c r="B272" s="84" t="s">
        <v>4685</v>
      </c>
      <c r="C272" s="84">
        <v>2</v>
      </c>
      <c r="D272" s="123">
        <v>0.0012714996481832607</v>
      </c>
      <c r="E272" s="123">
        <v>3.174786417367337</v>
      </c>
      <c r="F272" s="84" t="s">
        <v>4857</v>
      </c>
      <c r="G272" s="84" t="b">
        <v>0</v>
      </c>
      <c r="H272" s="84" t="b">
        <v>0</v>
      </c>
      <c r="I272" s="84" t="b">
        <v>0</v>
      </c>
      <c r="J272" s="84" t="b">
        <v>0</v>
      </c>
      <c r="K272" s="84" t="b">
        <v>0</v>
      </c>
      <c r="L272" s="84" t="b">
        <v>0</v>
      </c>
    </row>
    <row r="273" spans="1:12" ht="15">
      <c r="A273" s="84" t="s">
        <v>4685</v>
      </c>
      <c r="B273" s="84" t="s">
        <v>4686</v>
      </c>
      <c r="C273" s="84">
        <v>2</v>
      </c>
      <c r="D273" s="123">
        <v>0.0012714996481832607</v>
      </c>
      <c r="E273" s="123">
        <v>3.174786417367337</v>
      </c>
      <c r="F273" s="84" t="s">
        <v>4857</v>
      </c>
      <c r="G273" s="84" t="b">
        <v>0</v>
      </c>
      <c r="H273" s="84" t="b">
        <v>0</v>
      </c>
      <c r="I273" s="84" t="b">
        <v>0</v>
      </c>
      <c r="J273" s="84" t="b">
        <v>0</v>
      </c>
      <c r="K273" s="84" t="b">
        <v>0</v>
      </c>
      <c r="L273" s="84" t="b">
        <v>0</v>
      </c>
    </row>
    <row r="274" spans="1:12" ht="15">
      <c r="A274" s="84" t="s">
        <v>4686</v>
      </c>
      <c r="B274" s="84" t="s">
        <v>4687</v>
      </c>
      <c r="C274" s="84">
        <v>2</v>
      </c>
      <c r="D274" s="123">
        <v>0.0012714996481832607</v>
      </c>
      <c r="E274" s="123">
        <v>3.174786417367337</v>
      </c>
      <c r="F274" s="84" t="s">
        <v>4857</v>
      </c>
      <c r="G274" s="84" t="b">
        <v>0</v>
      </c>
      <c r="H274" s="84" t="b">
        <v>0</v>
      </c>
      <c r="I274" s="84" t="b">
        <v>0</v>
      </c>
      <c r="J274" s="84" t="b">
        <v>0</v>
      </c>
      <c r="K274" s="84" t="b">
        <v>0</v>
      </c>
      <c r="L274" s="84" t="b">
        <v>0</v>
      </c>
    </row>
    <row r="275" spans="1:12" ht="15">
      <c r="A275" s="84" t="s">
        <v>4687</v>
      </c>
      <c r="B275" s="84" t="s">
        <v>4688</v>
      </c>
      <c r="C275" s="84">
        <v>2</v>
      </c>
      <c r="D275" s="123">
        <v>0.0012714996481832607</v>
      </c>
      <c r="E275" s="123">
        <v>3.174786417367337</v>
      </c>
      <c r="F275" s="84" t="s">
        <v>4857</v>
      </c>
      <c r="G275" s="84" t="b">
        <v>0</v>
      </c>
      <c r="H275" s="84" t="b">
        <v>0</v>
      </c>
      <c r="I275" s="84" t="b">
        <v>0</v>
      </c>
      <c r="J275" s="84" t="b">
        <v>0</v>
      </c>
      <c r="K275" s="84" t="b">
        <v>0</v>
      </c>
      <c r="L275" s="84" t="b">
        <v>0</v>
      </c>
    </row>
    <row r="276" spans="1:12" ht="15">
      <c r="A276" s="84" t="s">
        <v>4689</v>
      </c>
      <c r="B276" s="84" t="s">
        <v>4690</v>
      </c>
      <c r="C276" s="84">
        <v>2</v>
      </c>
      <c r="D276" s="123">
        <v>0.0012714996481832607</v>
      </c>
      <c r="E276" s="123">
        <v>3.174786417367337</v>
      </c>
      <c r="F276" s="84" t="s">
        <v>4857</v>
      </c>
      <c r="G276" s="84" t="b">
        <v>0</v>
      </c>
      <c r="H276" s="84" t="b">
        <v>0</v>
      </c>
      <c r="I276" s="84" t="b">
        <v>0</v>
      </c>
      <c r="J276" s="84" t="b">
        <v>0</v>
      </c>
      <c r="K276" s="84" t="b">
        <v>0</v>
      </c>
      <c r="L276" s="84" t="b">
        <v>0</v>
      </c>
    </row>
    <row r="277" spans="1:12" ht="15">
      <c r="A277" s="84" t="s">
        <v>4690</v>
      </c>
      <c r="B277" s="84" t="s">
        <v>4691</v>
      </c>
      <c r="C277" s="84">
        <v>2</v>
      </c>
      <c r="D277" s="123">
        <v>0.0012714996481832607</v>
      </c>
      <c r="E277" s="123">
        <v>3.174786417367337</v>
      </c>
      <c r="F277" s="84" t="s">
        <v>4857</v>
      </c>
      <c r="G277" s="84" t="b">
        <v>0</v>
      </c>
      <c r="H277" s="84" t="b">
        <v>0</v>
      </c>
      <c r="I277" s="84" t="b">
        <v>0</v>
      </c>
      <c r="J277" s="84" t="b">
        <v>0</v>
      </c>
      <c r="K277" s="84" t="b">
        <v>0</v>
      </c>
      <c r="L277" s="84" t="b">
        <v>0</v>
      </c>
    </row>
    <row r="278" spans="1:12" ht="15">
      <c r="A278" s="84" t="s">
        <v>4691</v>
      </c>
      <c r="B278" s="84" t="s">
        <v>4692</v>
      </c>
      <c r="C278" s="84">
        <v>2</v>
      </c>
      <c r="D278" s="123">
        <v>0.0012714996481832607</v>
      </c>
      <c r="E278" s="123">
        <v>3.174786417367337</v>
      </c>
      <c r="F278" s="84" t="s">
        <v>4857</v>
      </c>
      <c r="G278" s="84" t="b">
        <v>0</v>
      </c>
      <c r="H278" s="84" t="b">
        <v>0</v>
      </c>
      <c r="I278" s="84" t="b">
        <v>0</v>
      </c>
      <c r="J278" s="84" t="b">
        <v>0</v>
      </c>
      <c r="K278" s="84" t="b">
        <v>0</v>
      </c>
      <c r="L278" s="84" t="b">
        <v>0</v>
      </c>
    </row>
    <row r="279" spans="1:12" ht="15">
      <c r="A279" s="84" t="s">
        <v>4692</v>
      </c>
      <c r="B279" s="84" t="s">
        <v>4578</v>
      </c>
      <c r="C279" s="84">
        <v>2</v>
      </c>
      <c r="D279" s="123">
        <v>0.0012714996481832607</v>
      </c>
      <c r="E279" s="123">
        <v>2.998695158311656</v>
      </c>
      <c r="F279" s="84" t="s">
        <v>4857</v>
      </c>
      <c r="G279" s="84" t="b">
        <v>0</v>
      </c>
      <c r="H279" s="84" t="b">
        <v>0</v>
      </c>
      <c r="I279" s="84" t="b">
        <v>0</v>
      </c>
      <c r="J279" s="84" t="b">
        <v>0</v>
      </c>
      <c r="K279" s="84" t="b">
        <v>0</v>
      </c>
      <c r="L279" s="84" t="b">
        <v>0</v>
      </c>
    </row>
    <row r="280" spans="1:12" ht="15">
      <c r="A280" s="84" t="s">
        <v>4578</v>
      </c>
      <c r="B280" s="84" t="s">
        <v>4693</v>
      </c>
      <c r="C280" s="84">
        <v>2</v>
      </c>
      <c r="D280" s="123">
        <v>0.0012714996481832607</v>
      </c>
      <c r="E280" s="123">
        <v>2.998695158311656</v>
      </c>
      <c r="F280" s="84" t="s">
        <v>4857</v>
      </c>
      <c r="G280" s="84" t="b">
        <v>0</v>
      </c>
      <c r="H280" s="84" t="b">
        <v>0</v>
      </c>
      <c r="I280" s="84" t="b">
        <v>0</v>
      </c>
      <c r="J280" s="84" t="b">
        <v>0</v>
      </c>
      <c r="K280" s="84" t="b">
        <v>0</v>
      </c>
      <c r="L280" s="84" t="b">
        <v>0</v>
      </c>
    </row>
    <row r="281" spans="1:12" ht="15">
      <c r="A281" s="84" t="s">
        <v>4693</v>
      </c>
      <c r="B281" s="84" t="s">
        <v>4694</v>
      </c>
      <c r="C281" s="84">
        <v>2</v>
      </c>
      <c r="D281" s="123">
        <v>0.0012714996481832607</v>
      </c>
      <c r="E281" s="123">
        <v>3.174786417367337</v>
      </c>
      <c r="F281" s="84" t="s">
        <v>4857</v>
      </c>
      <c r="G281" s="84" t="b">
        <v>0</v>
      </c>
      <c r="H281" s="84" t="b">
        <v>0</v>
      </c>
      <c r="I281" s="84" t="b">
        <v>0</v>
      </c>
      <c r="J281" s="84" t="b">
        <v>0</v>
      </c>
      <c r="K281" s="84" t="b">
        <v>0</v>
      </c>
      <c r="L281" s="84" t="b">
        <v>0</v>
      </c>
    </row>
    <row r="282" spans="1:12" ht="15">
      <c r="A282" s="84" t="s">
        <v>4694</v>
      </c>
      <c r="B282" s="84" t="s">
        <v>4695</v>
      </c>
      <c r="C282" s="84">
        <v>2</v>
      </c>
      <c r="D282" s="123">
        <v>0.0012714996481832607</v>
      </c>
      <c r="E282" s="123">
        <v>3.174786417367337</v>
      </c>
      <c r="F282" s="84" t="s">
        <v>4857</v>
      </c>
      <c r="G282" s="84" t="b">
        <v>0</v>
      </c>
      <c r="H282" s="84" t="b">
        <v>0</v>
      </c>
      <c r="I282" s="84" t="b">
        <v>0</v>
      </c>
      <c r="J282" s="84" t="b">
        <v>0</v>
      </c>
      <c r="K282" s="84" t="b">
        <v>0</v>
      </c>
      <c r="L282" s="84" t="b">
        <v>0</v>
      </c>
    </row>
    <row r="283" spans="1:12" ht="15">
      <c r="A283" s="84" t="s">
        <v>4695</v>
      </c>
      <c r="B283" s="84" t="s">
        <v>4696</v>
      </c>
      <c r="C283" s="84">
        <v>2</v>
      </c>
      <c r="D283" s="123">
        <v>0.0012714996481832607</v>
      </c>
      <c r="E283" s="123">
        <v>3.174786417367337</v>
      </c>
      <c r="F283" s="84" t="s">
        <v>4857</v>
      </c>
      <c r="G283" s="84" t="b">
        <v>0</v>
      </c>
      <c r="H283" s="84" t="b">
        <v>0</v>
      </c>
      <c r="I283" s="84" t="b">
        <v>0</v>
      </c>
      <c r="J283" s="84" t="b">
        <v>0</v>
      </c>
      <c r="K283" s="84" t="b">
        <v>0</v>
      </c>
      <c r="L283" s="84" t="b">
        <v>0</v>
      </c>
    </row>
    <row r="284" spans="1:12" ht="15">
      <c r="A284" s="84" t="s">
        <v>4696</v>
      </c>
      <c r="B284" s="84" t="s">
        <v>4697</v>
      </c>
      <c r="C284" s="84">
        <v>2</v>
      </c>
      <c r="D284" s="123">
        <v>0.0012714996481832607</v>
      </c>
      <c r="E284" s="123">
        <v>3.174786417367337</v>
      </c>
      <c r="F284" s="84" t="s">
        <v>4857</v>
      </c>
      <c r="G284" s="84" t="b">
        <v>0</v>
      </c>
      <c r="H284" s="84" t="b">
        <v>0</v>
      </c>
      <c r="I284" s="84" t="b">
        <v>0</v>
      </c>
      <c r="J284" s="84" t="b">
        <v>1</v>
      </c>
      <c r="K284" s="84" t="b">
        <v>0</v>
      </c>
      <c r="L284" s="84" t="b">
        <v>0</v>
      </c>
    </row>
    <row r="285" spans="1:12" ht="15">
      <c r="A285" s="84" t="s">
        <v>477</v>
      </c>
      <c r="B285" s="84" t="s">
        <v>476</v>
      </c>
      <c r="C285" s="84">
        <v>2</v>
      </c>
      <c r="D285" s="123">
        <v>0.0012714996481832607</v>
      </c>
      <c r="E285" s="123">
        <v>3.174786417367337</v>
      </c>
      <c r="F285" s="84" t="s">
        <v>4857</v>
      </c>
      <c r="G285" s="84" t="b">
        <v>0</v>
      </c>
      <c r="H285" s="84" t="b">
        <v>0</v>
      </c>
      <c r="I285" s="84" t="b">
        <v>0</v>
      </c>
      <c r="J285" s="84" t="b">
        <v>0</v>
      </c>
      <c r="K285" s="84" t="b">
        <v>0</v>
      </c>
      <c r="L285" s="84" t="b">
        <v>0</v>
      </c>
    </row>
    <row r="286" spans="1:12" ht="15">
      <c r="A286" s="84" t="s">
        <v>476</v>
      </c>
      <c r="B286" s="84" t="s">
        <v>475</v>
      </c>
      <c r="C286" s="84">
        <v>2</v>
      </c>
      <c r="D286" s="123">
        <v>0.0012714996481832607</v>
      </c>
      <c r="E286" s="123">
        <v>3.174786417367337</v>
      </c>
      <c r="F286" s="84" t="s">
        <v>4857</v>
      </c>
      <c r="G286" s="84" t="b">
        <v>0</v>
      </c>
      <c r="H286" s="84" t="b">
        <v>0</v>
      </c>
      <c r="I286" s="84" t="b">
        <v>0</v>
      </c>
      <c r="J286" s="84" t="b">
        <v>0</v>
      </c>
      <c r="K286" s="84" t="b">
        <v>0</v>
      </c>
      <c r="L286" s="84" t="b">
        <v>0</v>
      </c>
    </row>
    <row r="287" spans="1:12" ht="15">
      <c r="A287" s="84" t="s">
        <v>475</v>
      </c>
      <c r="B287" s="84" t="s">
        <v>474</v>
      </c>
      <c r="C287" s="84">
        <v>2</v>
      </c>
      <c r="D287" s="123">
        <v>0.0012714996481832607</v>
      </c>
      <c r="E287" s="123">
        <v>3.174786417367337</v>
      </c>
      <c r="F287" s="84" t="s">
        <v>4857</v>
      </c>
      <c r="G287" s="84" t="b">
        <v>0</v>
      </c>
      <c r="H287" s="84" t="b">
        <v>0</v>
      </c>
      <c r="I287" s="84" t="b">
        <v>0</v>
      </c>
      <c r="J287" s="84" t="b">
        <v>0</v>
      </c>
      <c r="K287" s="84" t="b">
        <v>0</v>
      </c>
      <c r="L287" s="84" t="b">
        <v>0</v>
      </c>
    </row>
    <row r="288" spans="1:12" ht="15">
      <c r="A288" s="84" t="s">
        <v>474</v>
      </c>
      <c r="B288" s="84" t="s">
        <v>473</v>
      </c>
      <c r="C288" s="84">
        <v>2</v>
      </c>
      <c r="D288" s="123">
        <v>0.0012714996481832607</v>
      </c>
      <c r="E288" s="123">
        <v>3.174786417367337</v>
      </c>
      <c r="F288" s="84" t="s">
        <v>4857</v>
      </c>
      <c r="G288" s="84" t="b">
        <v>0</v>
      </c>
      <c r="H288" s="84" t="b">
        <v>0</v>
      </c>
      <c r="I288" s="84" t="b">
        <v>0</v>
      </c>
      <c r="J288" s="84" t="b">
        <v>0</v>
      </c>
      <c r="K288" s="84" t="b">
        <v>0</v>
      </c>
      <c r="L288" s="84" t="b">
        <v>0</v>
      </c>
    </row>
    <row r="289" spans="1:12" ht="15">
      <c r="A289" s="84" t="s">
        <v>473</v>
      </c>
      <c r="B289" s="84" t="s">
        <v>472</v>
      </c>
      <c r="C289" s="84">
        <v>2</v>
      </c>
      <c r="D289" s="123">
        <v>0.0012714996481832607</v>
      </c>
      <c r="E289" s="123">
        <v>3.174786417367337</v>
      </c>
      <c r="F289" s="84" t="s">
        <v>4857</v>
      </c>
      <c r="G289" s="84" t="b">
        <v>0</v>
      </c>
      <c r="H289" s="84" t="b">
        <v>0</v>
      </c>
      <c r="I289" s="84" t="b">
        <v>0</v>
      </c>
      <c r="J289" s="84" t="b">
        <v>0</v>
      </c>
      <c r="K289" s="84" t="b">
        <v>0</v>
      </c>
      <c r="L289" s="84" t="b">
        <v>0</v>
      </c>
    </row>
    <row r="290" spans="1:12" ht="15">
      <c r="A290" s="84" t="s">
        <v>472</v>
      </c>
      <c r="B290" s="84" t="s">
        <v>471</v>
      </c>
      <c r="C290" s="84">
        <v>2</v>
      </c>
      <c r="D290" s="123">
        <v>0.0012714996481832607</v>
      </c>
      <c r="E290" s="123">
        <v>3.174786417367337</v>
      </c>
      <c r="F290" s="84" t="s">
        <v>4857</v>
      </c>
      <c r="G290" s="84" t="b">
        <v>0</v>
      </c>
      <c r="H290" s="84" t="b">
        <v>0</v>
      </c>
      <c r="I290" s="84" t="b">
        <v>0</v>
      </c>
      <c r="J290" s="84" t="b">
        <v>0</v>
      </c>
      <c r="K290" s="84" t="b">
        <v>0</v>
      </c>
      <c r="L290" s="84" t="b">
        <v>0</v>
      </c>
    </row>
    <row r="291" spans="1:12" ht="15">
      <c r="A291" s="84" t="s">
        <v>757</v>
      </c>
      <c r="B291" s="84" t="s">
        <v>3729</v>
      </c>
      <c r="C291" s="84">
        <v>2</v>
      </c>
      <c r="D291" s="123">
        <v>0.0012714996481832607</v>
      </c>
      <c r="E291" s="123">
        <v>1.8130585813497442</v>
      </c>
      <c r="F291" s="84" t="s">
        <v>4857</v>
      </c>
      <c r="G291" s="84" t="b">
        <v>0</v>
      </c>
      <c r="H291" s="84" t="b">
        <v>0</v>
      </c>
      <c r="I291" s="84" t="b">
        <v>0</v>
      </c>
      <c r="J291" s="84" t="b">
        <v>0</v>
      </c>
      <c r="K291" s="84" t="b">
        <v>0</v>
      </c>
      <c r="L291" s="84" t="b">
        <v>0</v>
      </c>
    </row>
    <row r="292" spans="1:12" ht="15">
      <c r="A292" s="84" t="s">
        <v>450</v>
      </c>
      <c r="B292" s="84" t="s">
        <v>428</v>
      </c>
      <c r="C292" s="84">
        <v>2</v>
      </c>
      <c r="D292" s="123">
        <v>0.0012714996481832607</v>
      </c>
      <c r="E292" s="123">
        <v>2.3966351669836934</v>
      </c>
      <c r="F292" s="84" t="s">
        <v>4857</v>
      </c>
      <c r="G292" s="84" t="b">
        <v>0</v>
      </c>
      <c r="H292" s="84" t="b">
        <v>0</v>
      </c>
      <c r="I292" s="84" t="b">
        <v>0</v>
      </c>
      <c r="J292" s="84" t="b">
        <v>0</v>
      </c>
      <c r="K292" s="84" t="b">
        <v>0</v>
      </c>
      <c r="L292" s="84" t="b">
        <v>0</v>
      </c>
    </row>
    <row r="293" spans="1:12" ht="15">
      <c r="A293" s="84" t="s">
        <v>428</v>
      </c>
      <c r="B293" s="84" t="s">
        <v>449</v>
      </c>
      <c r="C293" s="84">
        <v>2</v>
      </c>
      <c r="D293" s="123">
        <v>0.0012714996481832607</v>
      </c>
      <c r="E293" s="123">
        <v>2.5215739035919933</v>
      </c>
      <c r="F293" s="84" t="s">
        <v>4857</v>
      </c>
      <c r="G293" s="84" t="b">
        <v>0</v>
      </c>
      <c r="H293" s="84" t="b">
        <v>0</v>
      </c>
      <c r="I293" s="84" t="b">
        <v>0</v>
      </c>
      <c r="J293" s="84" t="b">
        <v>0</v>
      </c>
      <c r="K293" s="84" t="b">
        <v>0</v>
      </c>
      <c r="L293" s="84" t="b">
        <v>0</v>
      </c>
    </row>
    <row r="294" spans="1:12" ht="15">
      <c r="A294" s="84" t="s">
        <v>449</v>
      </c>
      <c r="B294" s="84" t="s">
        <v>325</v>
      </c>
      <c r="C294" s="84">
        <v>2</v>
      </c>
      <c r="D294" s="123">
        <v>0.0012714996481832607</v>
      </c>
      <c r="E294" s="123">
        <v>2.5727264260393747</v>
      </c>
      <c r="F294" s="84" t="s">
        <v>4857</v>
      </c>
      <c r="G294" s="84" t="b">
        <v>0</v>
      </c>
      <c r="H294" s="84" t="b">
        <v>0</v>
      </c>
      <c r="I294" s="84" t="b">
        <v>0</v>
      </c>
      <c r="J294" s="84" t="b">
        <v>0</v>
      </c>
      <c r="K294" s="84" t="b">
        <v>0</v>
      </c>
      <c r="L294" s="84" t="b">
        <v>0</v>
      </c>
    </row>
    <row r="295" spans="1:12" ht="15">
      <c r="A295" s="84" t="s">
        <v>325</v>
      </c>
      <c r="B295" s="84" t="s">
        <v>448</v>
      </c>
      <c r="C295" s="84">
        <v>2</v>
      </c>
      <c r="D295" s="123">
        <v>0.0012714996481832607</v>
      </c>
      <c r="E295" s="123">
        <v>2.5727264260393747</v>
      </c>
      <c r="F295" s="84" t="s">
        <v>4857</v>
      </c>
      <c r="G295" s="84" t="b">
        <v>0</v>
      </c>
      <c r="H295" s="84" t="b">
        <v>0</v>
      </c>
      <c r="I295" s="84" t="b">
        <v>0</v>
      </c>
      <c r="J295" s="84" t="b">
        <v>0</v>
      </c>
      <c r="K295" s="84" t="b">
        <v>0</v>
      </c>
      <c r="L295" s="84" t="b">
        <v>0</v>
      </c>
    </row>
    <row r="296" spans="1:12" ht="15">
      <c r="A296" s="84" t="s">
        <v>448</v>
      </c>
      <c r="B296" s="84" t="s">
        <v>447</v>
      </c>
      <c r="C296" s="84">
        <v>2</v>
      </c>
      <c r="D296" s="123">
        <v>0.0012714996481832607</v>
      </c>
      <c r="E296" s="123">
        <v>3.174786417367337</v>
      </c>
      <c r="F296" s="84" t="s">
        <v>4857</v>
      </c>
      <c r="G296" s="84" t="b">
        <v>0</v>
      </c>
      <c r="H296" s="84" t="b">
        <v>0</v>
      </c>
      <c r="I296" s="84" t="b">
        <v>0</v>
      </c>
      <c r="J296" s="84" t="b">
        <v>0</v>
      </c>
      <c r="K296" s="84" t="b">
        <v>0</v>
      </c>
      <c r="L296" s="84" t="b">
        <v>0</v>
      </c>
    </row>
    <row r="297" spans="1:12" ht="15">
      <c r="A297" s="84" t="s">
        <v>447</v>
      </c>
      <c r="B297" s="84" t="s">
        <v>315</v>
      </c>
      <c r="C297" s="84">
        <v>2</v>
      </c>
      <c r="D297" s="123">
        <v>0.0012714996481832607</v>
      </c>
      <c r="E297" s="123">
        <v>3.174786417367337</v>
      </c>
      <c r="F297" s="84" t="s">
        <v>4857</v>
      </c>
      <c r="G297" s="84" t="b">
        <v>0</v>
      </c>
      <c r="H297" s="84" t="b">
        <v>0</v>
      </c>
      <c r="I297" s="84" t="b">
        <v>0</v>
      </c>
      <c r="J297" s="84" t="b">
        <v>0</v>
      </c>
      <c r="K297" s="84" t="b">
        <v>0</v>
      </c>
      <c r="L297" s="84" t="b">
        <v>0</v>
      </c>
    </row>
    <row r="298" spans="1:12" ht="15">
      <c r="A298" s="84" t="s">
        <v>315</v>
      </c>
      <c r="B298" s="84" t="s">
        <v>445</v>
      </c>
      <c r="C298" s="84">
        <v>2</v>
      </c>
      <c r="D298" s="123">
        <v>0.0012714996481832607</v>
      </c>
      <c r="E298" s="123">
        <v>2.7768464086952993</v>
      </c>
      <c r="F298" s="84" t="s">
        <v>4857</v>
      </c>
      <c r="G298" s="84" t="b">
        <v>0</v>
      </c>
      <c r="H298" s="84" t="b">
        <v>0</v>
      </c>
      <c r="I298" s="84" t="b">
        <v>0</v>
      </c>
      <c r="J298" s="84" t="b">
        <v>0</v>
      </c>
      <c r="K298" s="84" t="b">
        <v>0</v>
      </c>
      <c r="L298" s="84" t="b">
        <v>0</v>
      </c>
    </row>
    <row r="299" spans="1:12" ht="15">
      <c r="A299" s="84" t="s">
        <v>323</v>
      </c>
      <c r="B299" s="84" t="s">
        <v>442</v>
      </c>
      <c r="C299" s="84">
        <v>2</v>
      </c>
      <c r="D299" s="123">
        <v>0.0012714996481832607</v>
      </c>
      <c r="E299" s="123">
        <v>1.6307183730170614</v>
      </c>
      <c r="F299" s="84" t="s">
        <v>4857</v>
      </c>
      <c r="G299" s="84" t="b">
        <v>0</v>
      </c>
      <c r="H299" s="84" t="b">
        <v>0</v>
      </c>
      <c r="I299" s="84" t="b">
        <v>0</v>
      </c>
      <c r="J299" s="84" t="b">
        <v>0</v>
      </c>
      <c r="K299" s="84" t="b">
        <v>0</v>
      </c>
      <c r="L299" s="84" t="b">
        <v>0</v>
      </c>
    </row>
    <row r="300" spans="1:12" ht="15">
      <c r="A300" s="84" t="s">
        <v>323</v>
      </c>
      <c r="B300" s="84" t="s">
        <v>324</v>
      </c>
      <c r="C300" s="84">
        <v>2</v>
      </c>
      <c r="D300" s="123">
        <v>0.0012714996481832607</v>
      </c>
      <c r="E300" s="123">
        <v>1.8525671226334177</v>
      </c>
      <c r="F300" s="84" t="s">
        <v>4857</v>
      </c>
      <c r="G300" s="84" t="b">
        <v>0</v>
      </c>
      <c r="H300" s="84" t="b">
        <v>0</v>
      </c>
      <c r="I300" s="84" t="b">
        <v>0</v>
      </c>
      <c r="J300" s="84" t="b">
        <v>0</v>
      </c>
      <c r="K300" s="84" t="b">
        <v>0</v>
      </c>
      <c r="L300" s="84" t="b">
        <v>0</v>
      </c>
    </row>
    <row r="301" spans="1:12" ht="15">
      <c r="A301" s="84" t="s">
        <v>4706</v>
      </c>
      <c r="B301" s="84" t="s">
        <v>4468</v>
      </c>
      <c r="C301" s="84">
        <v>2</v>
      </c>
      <c r="D301" s="123">
        <v>0.0012714996481832607</v>
      </c>
      <c r="E301" s="123">
        <v>2.6976651626476746</v>
      </c>
      <c r="F301" s="84" t="s">
        <v>4857</v>
      </c>
      <c r="G301" s="84" t="b">
        <v>0</v>
      </c>
      <c r="H301" s="84" t="b">
        <v>0</v>
      </c>
      <c r="I301" s="84" t="b">
        <v>0</v>
      </c>
      <c r="J301" s="84" t="b">
        <v>0</v>
      </c>
      <c r="K301" s="84" t="b">
        <v>0</v>
      </c>
      <c r="L301" s="84" t="b">
        <v>0</v>
      </c>
    </row>
    <row r="302" spans="1:12" ht="15">
      <c r="A302" s="84" t="s">
        <v>3727</v>
      </c>
      <c r="B302" s="84" t="s">
        <v>3721</v>
      </c>
      <c r="C302" s="84">
        <v>2</v>
      </c>
      <c r="D302" s="123">
        <v>0.0012714996481832607</v>
      </c>
      <c r="E302" s="123">
        <v>2.3296883773530803</v>
      </c>
      <c r="F302" s="84" t="s">
        <v>4857</v>
      </c>
      <c r="G302" s="84" t="b">
        <v>0</v>
      </c>
      <c r="H302" s="84" t="b">
        <v>0</v>
      </c>
      <c r="I302" s="84" t="b">
        <v>0</v>
      </c>
      <c r="J302" s="84" t="b">
        <v>0</v>
      </c>
      <c r="K302" s="84" t="b">
        <v>0</v>
      </c>
      <c r="L302" s="84" t="b">
        <v>0</v>
      </c>
    </row>
    <row r="303" spans="1:12" ht="15">
      <c r="A303" s="84" t="s">
        <v>4707</v>
      </c>
      <c r="B303" s="84" t="s">
        <v>429</v>
      </c>
      <c r="C303" s="84">
        <v>2</v>
      </c>
      <c r="D303" s="123">
        <v>0.0012714996481832607</v>
      </c>
      <c r="E303" s="123">
        <v>3.174786417367337</v>
      </c>
      <c r="F303" s="84" t="s">
        <v>4857</v>
      </c>
      <c r="G303" s="84" t="b">
        <v>0</v>
      </c>
      <c r="H303" s="84" t="b">
        <v>0</v>
      </c>
      <c r="I303" s="84" t="b">
        <v>0</v>
      </c>
      <c r="J303" s="84" t="b">
        <v>0</v>
      </c>
      <c r="K303" s="84" t="b">
        <v>0</v>
      </c>
      <c r="L303" s="84" t="b">
        <v>0</v>
      </c>
    </row>
    <row r="304" spans="1:12" ht="15">
      <c r="A304" s="84" t="s">
        <v>429</v>
      </c>
      <c r="B304" s="84" t="s">
        <v>4590</v>
      </c>
      <c r="C304" s="84">
        <v>2</v>
      </c>
      <c r="D304" s="123">
        <v>0.0012714996481832607</v>
      </c>
      <c r="E304" s="123">
        <v>2.998695158311656</v>
      </c>
      <c r="F304" s="84" t="s">
        <v>4857</v>
      </c>
      <c r="G304" s="84" t="b">
        <v>0</v>
      </c>
      <c r="H304" s="84" t="b">
        <v>0</v>
      </c>
      <c r="I304" s="84" t="b">
        <v>0</v>
      </c>
      <c r="J304" s="84" t="b">
        <v>0</v>
      </c>
      <c r="K304" s="84" t="b">
        <v>0</v>
      </c>
      <c r="L304" s="84" t="b">
        <v>0</v>
      </c>
    </row>
    <row r="305" spans="1:12" ht="15">
      <c r="A305" s="84" t="s">
        <v>4590</v>
      </c>
      <c r="B305" s="84" t="s">
        <v>4708</v>
      </c>
      <c r="C305" s="84">
        <v>2</v>
      </c>
      <c r="D305" s="123">
        <v>0.0012714996481832607</v>
      </c>
      <c r="E305" s="123">
        <v>2.998695158311656</v>
      </c>
      <c r="F305" s="84" t="s">
        <v>4857</v>
      </c>
      <c r="G305" s="84" t="b">
        <v>0</v>
      </c>
      <c r="H305" s="84" t="b">
        <v>0</v>
      </c>
      <c r="I305" s="84" t="b">
        <v>0</v>
      </c>
      <c r="J305" s="84" t="b">
        <v>0</v>
      </c>
      <c r="K305" s="84" t="b">
        <v>0</v>
      </c>
      <c r="L305" s="84" t="b">
        <v>0</v>
      </c>
    </row>
    <row r="306" spans="1:12" ht="15">
      <c r="A306" s="84" t="s">
        <v>4708</v>
      </c>
      <c r="B306" s="84" t="s">
        <v>4583</v>
      </c>
      <c r="C306" s="84">
        <v>2</v>
      </c>
      <c r="D306" s="123">
        <v>0.0012714996481832607</v>
      </c>
      <c r="E306" s="123">
        <v>2.998695158311656</v>
      </c>
      <c r="F306" s="84" t="s">
        <v>4857</v>
      </c>
      <c r="G306" s="84" t="b">
        <v>0</v>
      </c>
      <c r="H306" s="84" t="b">
        <v>0</v>
      </c>
      <c r="I306" s="84" t="b">
        <v>0</v>
      </c>
      <c r="J306" s="84" t="b">
        <v>0</v>
      </c>
      <c r="K306" s="84" t="b">
        <v>0</v>
      </c>
      <c r="L306" s="84" t="b">
        <v>0</v>
      </c>
    </row>
    <row r="307" spans="1:12" ht="15">
      <c r="A307" s="84" t="s">
        <v>4583</v>
      </c>
      <c r="B307" s="84" t="s">
        <v>4709</v>
      </c>
      <c r="C307" s="84">
        <v>2</v>
      </c>
      <c r="D307" s="123">
        <v>0.0012714996481832607</v>
      </c>
      <c r="E307" s="123">
        <v>2.998695158311656</v>
      </c>
      <c r="F307" s="84" t="s">
        <v>4857</v>
      </c>
      <c r="G307" s="84" t="b">
        <v>0</v>
      </c>
      <c r="H307" s="84" t="b">
        <v>0</v>
      </c>
      <c r="I307" s="84" t="b">
        <v>0</v>
      </c>
      <c r="J307" s="84" t="b">
        <v>0</v>
      </c>
      <c r="K307" s="84" t="b">
        <v>0</v>
      </c>
      <c r="L307" s="84" t="b">
        <v>0</v>
      </c>
    </row>
    <row r="308" spans="1:12" ht="15">
      <c r="A308" s="84" t="s">
        <v>4709</v>
      </c>
      <c r="B308" s="84" t="s">
        <v>787</v>
      </c>
      <c r="C308" s="84">
        <v>2</v>
      </c>
      <c r="D308" s="123">
        <v>0.0012714996481832607</v>
      </c>
      <c r="E308" s="123">
        <v>2.434423727873093</v>
      </c>
      <c r="F308" s="84" t="s">
        <v>4857</v>
      </c>
      <c r="G308" s="84" t="b">
        <v>0</v>
      </c>
      <c r="H308" s="84" t="b">
        <v>0</v>
      </c>
      <c r="I308" s="84" t="b">
        <v>0</v>
      </c>
      <c r="J308" s="84" t="b">
        <v>0</v>
      </c>
      <c r="K308" s="84" t="b">
        <v>0</v>
      </c>
      <c r="L308" s="84" t="b">
        <v>0</v>
      </c>
    </row>
    <row r="309" spans="1:12" ht="15">
      <c r="A309" s="84" t="s">
        <v>4453</v>
      </c>
      <c r="B309" s="84" t="s">
        <v>4710</v>
      </c>
      <c r="C309" s="84">
        <v>2</v>
      </c>
      <c r="D309" s="123">
        <v>0.0012714996481832607</v>
      </c>
      <c r="E309" s="123">
        <v>2.475816413031318</v>
      </c>
      <c r="F309" s="84" t="s">
        <v>4857</v>
      </c>
      <c r="G309" s="84" t="b">
        <v>0</v>
      </c>
      <c r="H309" s="84" t="b">
        <v>0</v>
      </c>
      <c r="I309" s="84" t="b">
        <v>0</v>
      </c>
      <c r="J309" s="84" t="b">
        <v>0</v>
      </c>
      <c r="K309" s="84" t="b">
        <v>0</v>
      </c>
      <c r="L309" s="84" t="b">
        <v>0</v>
      </c>
    </row>
    <row r="310" spans="1:12" ht="15">
      <c r="A310" s="84" t="s">
        <v>4710</v>
      </c>
      <c r="B310" s="84" t="s">
        <v>4711</v>
      </c>
      <c r="C310" s="84">
        <v>2</v>
      </c>
      <c r="D310" s="123">
        <v>0.0012714996481832607</v>
      </c>
      <c r="E310" s="123">
        <v>3.174786417367337</v>
      </c>
      <c r="F310" s="84" t="s">
        <v>4857</v>
      </c>
      <c r="G310" s="84" t="b">
        <v>0</v>
      </c>
      <c r="H310" s="84" t="b">
        <v>0</v>
      </c>
      <c r="I310" s="84" t="b">
        <v>0</v>
      </c>
      <c r="J310" s="84" t="b">
        <v>0</v>
      </c>
      <c r="K310" s="84" t="b">
        <v>0</v>
      </c>
      <c r="L310" s="84" t="b">
        <v>0</v>
      </c>
    </row>
    <row r="311" spans="1:12" ht="15">
      <c r="A311" s="84" t="s">
        <v>4711</v>
      </c>
      <c r="B311" s="84" t="s">
        <v>4712</v>
      </c>
      <c r="C311" s="84">
        <v>2</v>
      </c>
      <c r="D311" s="123">
        <v>0.0012714996481832607</v>
      </c>
      <c r="E311" s="123">
        <v>3.174786417367337</v>
      </c>
      <c r="F311" s="84" t="s">
        <v>4857</v>
      </c>
      <c r="G311" s="84" t="b">
        <v>0</v>
      </c>
      <c r="H311" s="84" t="b">
        <v>0</v>
      </c>
      <c r="I311" s="84" t="b">
        <v>0</v>
      </c>
      <c r="J311" s="84" t="b">
        <v>0</v>
      </c>
      <c r="K311" s="84" t="b">
        <v>0</v>
      </c>
      <c r="L311" s="84" t="b">
        <v>0</v>
      </c>
    </row>
    <row r="312" spans="1:12" ht="15">
      <c r="A312" s="84" t="s">
        <v>321</v>
      </c>
      <c r="B312" s="84" t="s">
        <v>4523</v>
      </c>
      <c r="C312" s="84">
        <v>2</v>
      </c>
      <c r="D312" s="123">
        <v>0.0012714996481832607</v>
      </c>
      <c r="E312" s="123">
        <v>2.7768464086952993</v>
      </c>
      <c r="F312" s="84" t="s">
        <v>4857</v>
      </c>
      <c r="G312" s="84" t="b">
        <v>0</v>
      </c>
      <c r="H312" s="84" t="b">
        <v>0</v>
      </c>
      <c r="I312" s="84" t="b">
        <v>0</v>
      </c>
      <c r="J312" s="84" t="b">
        <v>0</v>
      </c>
      <c r="K312" s="84" t="b">
        <v>0</v>
      </c>
      <c r="L312" s="84" t="b">
        <v>0</v>
      </c>
    </row>
    <row r="313" spans="1:12" ht="15">
      <c r="A313" s="84" t="s">
        <v>321</v>
      </c>
      <c r="B313" s="84" t="s">
        <v>4527</v>
      </c>
      <c r="C313" s="84">
        <v>2</v>
      </c>
      <c r="D313" s="123">
        <v>0.0012714996481832607</v>
      </c>
      <c r="E313" s="123">
        <v>2.7768464086952993</v>
      </c>
      <c r="F313" s="84" t="s">
        <v>4857</v>
      </c>
      <c r="G313" s="84" t="b">
        <v>0</v>
      </c>
      <c r="H313" s="84" t="b">
        <v>0</v>
      </c>
      <c r="I313" s="84" t="b">
        <v>0</v>
      </c>
      <c r="J313" s="84" t="b">
        <v>0</v>
      </c>
      <c r="K313" s="84" t="b">
        <v>0</v>
      </c>
      <c r="L313" s="84" t="b">
        <v>0</v>
      </c>
    </row>
    <row r="314" spans="1:12" ht="15">
      <c r="A314" s="84" t="s">
        <v>4478</v>
      </c>
      <c r="B314" s="84" t="s">
        <v>4512</v>
      </c>
      <c r="C314" s="84">
        <v>2</v>
      </c>
      <c r="D314" s="123">
        <v>0.0012714996481832607</v>
      </c>
      <c r="E314" s="123">
        <v>2.3966351669836934</v>
      </c>
      <c r="F314" s="84" t="s">
        <v>4857</v>
      </c>
      <c r="G314" s="84" t="b">
        <v>0</v>
      </c>
      <c r="H314" s="84" t="b">
        <v>0</v>
      </c>
      <c r="I314" s="84" t="b">
        <v>0</v>
      </c>
      <c r="J314" s="84" t="b">
        <v>0</v>
      </c>
      <c r="K314" s="84" t="b">
        <v>0</v>
      </c>
      <c r="L314" s="84" t="b">
        <v>0</v>
      </c>
    </row>
    <row r="315" spans="1:12" ht="15">
      <c r="A315" s="84" t="s">
        <v>4478</v>
      </c>
      <c r="B315" s="84" t="s">
        <v>3722</v>
      </c>
      <c r="C315" s="84">
        <v>2</v>
      </c>
      <c r="D315" s="123">
        <v>0.0012714996481832607</v>
      </c>
      <c r="E315" s="123">
        <v>2.095605171319712</v>
      </c>
      <c r="F315" s="84" t="s">
        <v>4857</v>
      </c>
      <c r="G315" s="84" t="b">
        <v>0</v>
      </c>
      <c r="H315" s="84" t="b">
        <v>0</v>
      </c>
      <c r="I315" s="84" t="b">
        <v>0</v>
      </c>
      <c r="J315" s="84" t="b">
        <v>0</v>
      </c>
      <c r="K315" s="84" t="b">
        <v>0</v>
      </c>
      <c r="L315" s="84" t="b">
        <v>0</v>
      </c>
    </row>
    <row r="316" spans="1:12" ht="15">
      <c r="A316" s="84" t="s">
        <v>4714</v>
      </c>
      <c r="B316" s="84" t="s">
        <v>4455</v>
      </c>
      <c r="C316" s="84">
        <v>2</v>
      </c>
      <c r="D316" s="123">
        <v>0.0012714996481832607</v>
      </c>
      <c r="E316" s="123">
        <v>2.5727264260393747</v>
      </c>
      <c r="F316" s="84" t="s">
        <v>4857</v>
      </c>
      <c r="G316" s="84" t="b">
        <v>0</v>
      </c>
      <c r="H316" s="84" t="b">
        <v>1</v>
      </c>
      <c r="I316" s="84" t="b">
        <v>0</v>
      </c>
      <c r="J316" s="84" t="b">
        <v>0</v>
      </c>
      <c r="K316" s="84" t="b">
        <v>0</v>
      </c>
      <c r="L316" s="84" t="b">
        <v>0</v>
      </c>
    </row>
    <row r="317" spans="1:12" ht="15">
      <c r="A317" s="84" t="s">
        <v>323</v>
      </c>
      <c r="B317" s="84" t="s">
        <v>428</v>
      </c>
      <c r="C317" s="84">
        <v>2</v>
      </c>
      <c r="D317" s="123">
        <v>0.0012714996481832607</v>
      </c>
      <c r="E317" s="123">
        <v>1.4265983903611366</v>
      </c>
      <c r="F317" s="84" t="s">
        <v>4857</v>
      </c>
      <c r="G317" s="84" t="b">
        <v>0</v>
      </c>
      <c r="H317" s="84" t="b">
        <v>0</v>
      </c>
      <c r="I317" s="84" t="b">
        <v>0</v>
      </c>
      <c r="J317" s="84" t="b">
        <v>0</v>
      </c>
      <c r="K317" s="84" t="b">
        <v>0</v>
      </c>
      <c r="L317" s="84" t="b">
        <v>0</v>
      </c>
    </row>
    <row r="318" spans="1:12" ht="15">
      <c r="A318" s="84" t="s">
        <v>4592</v>
      </c>
      <c r="B318" s="84" t="s">
        <v>4717</v>
      </c>
      <c r="C318" s="84">
        <v>2</v>
      </c>
      <c r="D318" s="123">
        <v>0.0012714996481832607</v>
      </c>
      <c r="E318" s="123">
        <v>2.998695158311656</v>
      </c>
      <c r="F318" s="84" t="s">
        <v>4857</v>
      </c>
      <c r="G318" s="84" t="b">
        <v>0</v>
      </c>
      <c r="H318" s="84" t="b">
        <v>0</v>
      </c>
      <c r="I318" s="84" t="b">
        <v>0</v>
      </c>
      <c r="J318" s="84" t="b">
        <v>0</v>
      </c>
      <c r="K318" s="84" t="b">
        <v>0</v>
      </c>
      <c r="L318" s="84" t="b">
        <v>0</v>
      </c>
    </row>
    <row r="319" spans="1:12" ht="15">
      <c r="A319" s="84" t="s">
        <v>3839</v>
      </c>
      <c r="B319" s="84" t="s">
        <v>4718</v>
      </c>
      <c r="C319" s="84">
        <v>2</v>
      </c>
      <c r="D319" s="123">
        <v>0.0012714996481832607</v>
      </c>
      <c r="E319" s="123">
        <v>2.6976651626476746</v>
      </c>
      <c r="F319" s="84" t="s">
        <v>4857</v>
      </c>
      <c r="G319" s="84" t="b">
        <v>0</v>
      </c>
      <c r="H319" s="84" t="b">
        <v>0</v>
      </c>
      <c r="I319" s="84" t="b">
        <v>0</v>
      </c>
      <c r="J319" s="84" t="b">
        <v>0</v>
      </c>
      <c r="K319" s="84" t="b">
        <v>0</v>
      </c>
      <c r="L319" s="84" t="b">
        <v>0</v>
      </c>
    </row>
    <row r="320" spans="1:12" ht="15">
      <c r="A320" s="84" t="s">
        <v>4718</v>
      </c>
      <c r="B320" s="84" t="s">
        <v>4719</v>
      </c>
      <c r="C320" s="84">
        <v>2</v>
      </c>
      <c r="D320" s="123">
        <v>0.0012714996481832607</v>
      </c>
      <c r="E320" s="123">
        <v>3.174786417367337</v>
      </c>
      <c r="F320" s="84" t="s">
        <v>4857</v>
      </c>
      <c r="G320" s="84" t="b">
        <v>0</v>
      </c>
      <c r="H320" s="84" t="b">
        <v>0</v>
      </c>
      <c r="I320" s="84" t="b">
        <v>0</v>
      </c>
      <c r="J320" s="84" t="b">
        <v>0</v>
      </c>
      <c r="K320" s="84" t="b">
        <v>0</v>
      </c>
      <c r="L320" s="84" t="b">
        <v>0</v>
      </c>
    </row>
    <row r="321" spans="1:12" ht="15">
      <c r="A321" s="84" t="s">
        <v>4719</v>
      </c>
      <c r="B321" s="84" t="s">
        <v>4720</v>
      </c>
      <c r="C321" s="84">
        <v>2</v>
      </c>
      <c r="D321" s="123">
        <v>0.0012714996481832607</v>
      </c>
      <c r="E321" s="123">
        <v>3.174786417367337</v>
      </c>
      <c r="F321" s="84" t="s">
        <v>4857</v>
      </c>
      <c r="G321" s="84" t="b">
        <v>0</v>
      </c>
      <c r="H321" s="84" t="b">
        <v>0</v>
      </c>
      <c r="I321" s="84" t="b">
        <v>0</v>
      </c>
      <c r="J321" s="84" t="b">
        <v>0</v>
      </c>
      <c r="K321" s="84" t="b">
        <v>0</v>
      </c>
      <c r="L321" s="84" t="b">
        <v>0</v>
      </c>
    </row>
    <row r="322" spans="1:12" ht="15">
      <c r="A322" s="84" t="s">
        <v>4720</v>
      </c>
      <c r="B322" s="84" t="s">
        <v>4721</v>
      </c>
      <c r="C322" s="84">
        <v>2</v>
      </c>
      <c r="D322" s="123">
        <v>0.0012714996481832607</v>
      </c>
      <c r="E322" s="123">
        <v>3.174786417367337</v>
      </c>
      <c r="F322" s="84" t="s">
        <v>4857</v>
      </c>
      <c r="G322" s="84" t="b">
        <v>0</v>
      </c>
      <c r="H322" s="84" t="b">
        <v>0</v>
      </c>
      <c r="I322" s="84" t="b">
        <v>0</v>
      </c>
      <c r="J322" s="84" t="b">
        <v>0</v>
      </c>
      <c r="K322" s="84" t="b">
        <v>0</v>
      </c>
      <c r="L322" s="84" t="b">
        <v>0</v>
      </c>
    </row>
    <row r="323" spans="1:12" ht="15">
      <c r="A323" s="84" t="s">
        <v>4576</v>
      </c>
      <c r="B323" s="84" t="s">
        <v>4722</v>
      </c>
      <c r="C323" s="84">
        <v>2</v>
      </c>
      <c r="D323" s="123">
        <v>0.0012714996481832607</v>
      </c>
      <c r="E323" s="123">
        <v>2.998695158311656</v>
      </c>
      <c r="F323" s="84" t="s">
        <v>4857</v>
      </c>
      <c r="G323" s="84" t="b">
        <v>0</v>
      </c>
      <c r="H323" s="84" t="b">
        <v>0</v>
      </c>
      <c r="I323" s="84" t="b">
        <v>0</v>
      </c>
      <c r="J323" s="84" t="b">
        <v>0</v>
      </c>
      <c r="K323" s="84" t="b">
        <v>0</v>
      </c>
      <c r="L323" s="84" t="b">
        <v>0</v>
      </c>
    </row>
    <row r="324" spans="1:12" ht="15">
      <c r="A324" s="84" t="s">
        <v>4722</v>
      </c>
      <c r="B324" s="84" t="s">
        <v>3812</v>
      </c>
      <c r="C324" s="84">
        <v>2</v>
      </c>
      <c r="D324" s="123">
        <v>0.0012714996481832607</v>
      </c>
      <c r="E324" s="123">
        <v>2.2716964303753935</v>
      </c>
      <c r="F324" s="84" t="s">
        <v>4857</v>
      </c>
      <c r="G324" s="84" t="b">
        <v>0</v>
      </c>
      <c r="H324" s="84" t="b">
        <v>0</v>
      </c>
      <c r="I324" s="84" t="b">
        <v>0</v>
      </c>
      <c r="J324" s="84" t="b">
        <v>0</v>
      </c>
      <c r="K324" s="84" t="b">
        <v>0</v>
      </c>
      <c r="L324" s="84" t="b">
        <v>0</v>
      </c>
    </row>
    <row r="325" spans="1:12" ht="15">
      <c r="A325" s="84" t="s">
        <v>3812</v>
      </c>
      <c r="B325" s="84" t="s">
        <v>736</v>
      </c>
      <c r="C325" s="84">
        <v>2</v>
      </c>
      <c r="D325" s="123">
        <v>0.0012714996481832607</v>
      </c>
      <c r="E325" s="123">
        <v>0.3578825779916767</v>
      </c>
      <c r="F325" s="84" t="s">
        <v>4857</v>
      </c>
      <c r="G325" s="84" t="b">
        <v>0</v>
      </c>
      <c r="H325" s="84" t="b">
        <v>0</v>
      </c>
      <c r="I325" s="84" t="b">
        <v>0</v>
      </c>
      <c r="J325" s="84" t="b">
        <v>0</v>
      </c>
      <c r="K325" s="84" t="b">
        <v>0</v>
      </c>
      <c r="L325" s="84" t="b">
        <v>0</v>
      </c>
    </row>
    <row r="326" spans="1:12" ht="15">
      <c r="A326" s="84" t="s">
        <v>4449</v>
      </c>
      <c r="B326" s="84" t="s">
        <v>4723</v>
      </c>
      <c r="C326" s="84">
        <v>2</v>
      </c>
      <c r="D326" s="123">
        <v>0.0012714996481832607</v>
      </c>
      <c r="E326" s="123">
        <v>2.434423727873093</v>
      </c>
      <c r="F326" s="84" t="s">
        <v>4857</v>
      </c>
      <c r="G326" s="84" t="b">
        <v>0</v>
      </c>
      <c r="H326" s="84" t="b">
        <v>0</v>
      </c>
      <c r="I326" s="84" t="b">
        <v>0</v>
      </c>
      <c r="J326" s="84" t="b">
        <v>0</v>
      </c>
      <c r="K326" s="84" t="b">
        <v>0</v>
      </c>
      <c r="L326" s="84" t="b">
        <v>0</v>
      </c>
    </row>
    <row r="327" spans="1:12" ht="15">
      <c r="A327" s="84" t="s">
        <v>757</v>
      </c>
      <c r="B327" s="84" t="s">
        <v>4595</v>
      </c>
      <c r="C327" s="84">
        <v>2</v>
      </c>
      <c r="D327" s="123">
        <v>0.0012714996481832607</v>
      </c>
      <c r="E327" s="123">
        <v>1.937997317958044</v>
      </c>
      <c r="F327" s="84" t="s">
        <v>4857</v>
      </c>
      <c r="G327" s="84" t="b">
        <v>0</v>
      </c>
      <c r="H327" s="84" t="b">
        <v>0</v>
      </c>
      <c r="I327" s="84" t="b">
        <v>0</v>
      </c>
      <c r="J327" s="84" t="b">
        <v>0</v>
      </c>
      <c r="K327" s="84" t="b">
        <v>0</v>
      </c>
      <c r="L327" s="84" t="b">
        <v>0</v>
      </c>
    </row>
    <row r="328" spans="1:12" ht="15">
      <c r="A328" s="84" t="s">
        <v>4595</v>
      </c>
      <c r="B328" s="84" t="s">
        <v>4725</v>
      </c>
      <c r="C328" s="84">
        <v>2</v>
      </c>
      <c r="D328" s="123">
        <v>0.0012714996481832607</v>
      </c>
      <c r="E328" s="123">
        <v>2.998695158311656</v>
      </c>
      <c r="F328" s="84" t="s">
        <v>4857</v>
      </c>
      <c r="G328" s="84" t="b">
        <v>0</v>
      </c>
      <c r="H328" s="84" t="b">
        <v>0</v>
      </c>
      <c r="I328" s="84" t="b">
        <v>0</v>
      </c>
      <c r="J328" s="84" t="b">
        <v>0</v>
      </c>
      <c r="K328" s="84" t="b">
        <v>0</v>
      </c>
      <c r="L328" s="84" t="b">
        <v>0</v>
      </c>
    </row>
    <row r="329" spans="1:12" ht="15">
      <c r="A329" s="84" t="s">
        <v>4725</v>
      </c>
      <c r="B329" s="84" t="s">
        <v>4726</v>
      </c>
      <c r="C329" s="84">
        <v>2</v>
      </c>
      <c r="D329" s="123">
        <v>0.0012714996481832607</v>
      </c>
      <c r="E329" s="123">
        <v>3.174786417367337</v>
      </c>
      <c r="F329" s="84" t="s">
        <v>4857</v>
      </c>
      <c r="G329" s="84" t="b">
        <v>0</v>
      </c>
      <c r="H329" s="84" t="b">
        <v>0</v>
      </c>
      <c r="I329" s="84" t="b">
        <v>0</v>
      </c>
      <c r="J329" s="84" t="b">
        <v>0</v>
      </c>
      <c r="K329" s="84" t="b">
        <v>0</v>
      </c>
      <c r="L329" s="84" t="b">
        <v>0</v>
      </c>
    </row>
    <row r="330" spans="1:12" ht="15">
      <c r="A330" s="84" t="s">
        <v>4726</v>
      </c>
      <c r="B330" s="84" t="s">
        <v>3724</v>
      </c>
      <c r="C330" s="84">
        <v>2</v>
      </c>
      <c r="D330" s="123">
        <v>0.0012714996481832607</v>
      </c>
      <c r="E330" s="123">
        <v>2.1140885770137254</v>
      </c>
      <c r="F330" s="84" t="s">
        <v>4857</v>
      </c>
      <c r="G330" s="84" t="b">
        <v>0</v>
      </c>
      <c r="H330" s="84" t="b">
        <v>0</v>
      </c>
      <c r="I330" s="84" t="b">
        <v>0</v>
      </c>
      <c r="J330" s="84" t="b">
        <v>0</v>
      </c>
      <c r="K330" s="84" t="b">
        <v>1</v>
      </c>
      <c r="L330" s="84" t="b">
        <v>0</v>
      </c>
    </row>
    <row r="331" spans="1:12" ht="15">
      <c r="A331" s="84" t="s">
        <v>3724</v>
      </c>
      <c r="B331" s="84" t="s">
        <v>4438</v>
      </c>
      <c r="C331" s="84">
        <v>2</v>
      </c>
      <c r="D331" s="123">
        <v>0.0012714996481832607</v>
      </c>
      <c r="E331" s="123">
        <v>1.0956051713197121</v>
      </c>
      <c r="F331" s="84" t="s">
        <v>4857</v>
      </c>
      <c r="G331" s="84" t="b">
        <v>0</v>
      </c>
      <c r="H331" s="84" t="b">
        <v>1</v>
      </c>
      <c r="I331" s="84" t="b">
        <v>0</v>
      </c>
      <c r="J331" s="84" t="b">
        <v>0</v>
      </c>
      <c r="K331" s="84" t="b">
        <v>0</v>
      </c>
      <c r="L331" s="84" t="b">
        <v>0</v>
      </c>
    </row>
    <row r="332" spans="1:12" ht="15">
      <c r="A332" s="84" t="s">
        <v>4438</v>
      </c>
      <c r="B332" s="84" t="s">
        <v>4727</v>
      </c>
      <c r="C332" s="84">
        <v>2</v>
      </c>
      <c r="D332" s="123">
        <v>0.0012714996481832607</v>
      </c>
      <c r="E332" s="123">
        <v>2.174786417367337</v>
      </c>
      <c r="F332" s="84" t="s">
        <v>4857</v>
      </c>
      <c r="G332" s="84" t="b">
        <v>0</v>
      </c>
      <c r="H332" s="84" t="b">
        <v>0</v>
      </c>
      <c r="I332" s="84" t="b">
        <v>0</v>
      </c>
      <c r="J332" s="84" t="b">
        <v>0</v>
      </c>
      <c r="K332" s="84" t="b">
        <v>0</v>
      </c>
      <c r="L332" s="84" t="b">
        <v>0</v>
      </c>
    </row>
    <row r="333" spans="1:12" ht="15">
      <c r="A333" s="84" t="s">
        <v>4727</v>
      </c>
      <c r="B333" s="84" t="s">
        <v>4728</v>
      </c>
      <c r="C333" s="84">
        <v>2</v>
      </c>
      <c r="D333" s="123">
        <v>0.0012714996481832607</v>
      </c>
      <c r="E333" s="123">
        <v>3.174786417367337</v>
      </c>
      <c r="F333" s="84" t="s">
        <v>4857</v>
      </c>
      <c r="G333" s="84" t="b">
        <v>0</v>
      </c>
      <c r="H333" s="84" t="b">
        <v>0</v>
      </c>
      <c r="I333" s="84" t="b">
        <v>0</v>
      </c>
      <c r="J333" s="84" t="b">
        <v>0</v>
      </c>
      <c r="K333" s="84" t="b">
        <v>0</v>
      </c>
      <c r="L333" s="84" t="b">
        <v>0</v>
      </c>
    </row>
    <row r="334" spans="1:12" ht="15">
      <c r="A334" s="84" t="s">
        <v>4728</v>
      </c>
      <c r="B334" s="84" t="s">
        <v>4729</v>
      </c>
      <c r="C334" s="84">
        <v>2</v>
      </c>
      <c r="D334" s="123">
        <v>0.0012714996481832607</v>
      </c>
      <c r="E334" s="123">
        <v>3.174786417367337</v>
      </c>
      <c r="F334" s="84" t="s">
        <v>4857</v>
      </c>
      <c r="G334" s="84" t="b">
        <v>0</v>
      </c>
      <c r="H334" s="84" t="b">
        <v>0</v>
      </c>
      <c r="I334" s="84" t="b">
        <v>0</v>
      </c>
      <c r="J334" s="84" t="b">
        <v>0</v>
      </c>
      <c r="K334" s="84" t="b">
        <v>0</v>
      </c>
      <c r="L334" s="84" t="b">
        <v>0</v>
      </c>
    </row>
    <row r="335" spans="1:12" ht="15">
      <c r="A335" s="84" t="s">
        <v>4729</v>
      </c>
      <c r="B335" s="84" t="s">
        <v>4730</v>
      </c>
      <c r="C335" s="84">
        <v>2</v>
      </c>
      <c r="D335" s="123">
        <v>0.0012714996481832607</v>
      </c>
      <c r="E335" s="123">
        <v>3.174786417367337</v>
      </c>
      <c r="F335" s="84" t="s">
        <v>4857</v>
      </c>
      <c r="G335" s="84" t="b">
        <v>0</v>
      </c>
      <c r="H335" s="84" t="b">
        <v>0</v>
      </c>
      <c r="I335" s="84" t="b">
        <v>0</v>
      </c>
      <c r="J335" s="84" t="b">
        <v>1</v>
      </c>
      <c r="K335" s="84" t="b">
        <v>0</v>
      </c>
      <c r="L335" s="84" t="b">
        <v>0</v>
      </c>
    </row>
    <row r="336" spans="1:12" ht="15">
      <c r="A336" s="84" t="s">
        <v>4730</v>
      </c>
      <c r="B336" s="84" t="s">
        <v>736</v>
      </c>
      <c r="C336" s="84">
        <v>2</v>
      </c>
      <c r="D336" s="123">
        <v>0.0012714996481832607</v>
      </c>
      <c r="E336" s="123">
        <v>1.2609725649836203</v>
      </c>
      <c r="F336" s="84" t="s">
        <v>4857</v>
      </c>
      <c r="G336" s="84" t="b">
        <v>1</v>
      </c>
      <c r="H336" s="84" t="b">
        <v>0</v>
      </c>
      <c r="I336" s="84" t="b">
        <v>0</v>
      </c>
      <c r="J336" s="84" t="b">
        <v>0</v>
      </c>
      <c r="K336" s="84" t="b">
        <v>0</v>
      </c>
      <c r="L336" s="84" t="b">
        <v>0</v>
      </c>
    </row>
    <row r="337" spans="1:12" ht="15">
      <c r="A337" s="84" t="s">
        <v>300</v>
      </c>
      <c r="B337" s="84" t="s">
        <v>4597</v>
      </c>
      <c r="C337" s="84">
        <v>2</v>
      </c>
      <c r="D337" s="123">
        <v>0.0012714996481832607</v>
      </c>
      <c r="E337" s="123">
        <v>3.174786417367337</v>
      </c>
      <c r="F337" s="84" t="s">
        <v>4857</v>
      </c>
      <c r="G337" s="84" t="b">
        <v>0</v>
      </c>
      <c r="H337" s="84" t="b">
        <v>0</v>
      </c>
      <c r="I337" s="84" t="b">
        <v>0</v>
      </c>
      <c r="J337" s="84" t="b">
        <v>0</v>
      </c>
      <c r="K337" s="84" t="b">
        <v>0</v>
      </c>
      <c r="L337" s="84" t="b">
        <v>0</v>
      </c>
    </row>
    <row r="338" spans="1:12" ht="15">
      <c r="A338" s="84" t="s">
        <v>4542</v>
      </c>
      <c r="B338" s="84" t="s">
        <v>4517</v>
      </c>
      <c r="C338" s="84">
        <v>2</v>
      </c>
      <c r="D338" s="123">
        <v>0.0012714996481832607</v>
      </c>
      <c r="E338" s="123">
        <v>2.5727264260393747</v>
      </c>
      <c r="F338" s="84" t="s">
        <v>4857</v>
      </c>
      <c r="G338" s="84" t="b">
        <v>0</v>
      </c>
      <c r="H338" s="84" t="b">
        <v>0</v>
      </c>
      <c r="I338" s="84" t="b">
        <v>0</v>
      </c>
      <c r="J338" s="84" t="b">
        <v>0</v>
      </c>
      <c r="K338" s="84" t="b">
        <v>0</v>
      </c>
      <c r="L338" s="84" t="b">
        <v>0</v>
      </c>
    </row>
    <row r="339" spans="1:12" ht="15">
      <c r="A339" s="84" t="s">
        <v>4571</v>
      </c>
      <c r="B339" s="84" t="s">
        <v>4734</v>
      </c>
      <c r="C339" s="84">
        <v>2</v>
      </c>
      <c r="D339" s="123">
        <v>0.0012714996481832607</v>
      </c>
      <c r="E339" s="123">
        <v>2.998695158311656</v>
      </c>
      <c r="F339" s="84" t="s">
        <v>4857</v>
      </c>
      <c r="G339" s="84" t="b">
        <v>0</v>
      </c>
      <c r="H339" s="84" t="b">
        <v>0</v>
      </c>
      <c r="I339" s="84" t="b">
        <v>0</v>
      </c>
      <c r="J339" s="84" t="b">
        <v>1</v>
      </c>
      <c r="K339" s="84" t="b">
        <v>0</v>
      </c>
      <c r="L339" s="84" t="b">
        <v>0</v>
      </c>
    </row>
    <row r="340" spans="1:12" ht="15">
      <c r="A340" s="84" t="s">
        <v>3819</v>
      </c>
      <c r="B340" s="84" t="s">
        <v>4452</v>
      </c>
      <c r="C340" s="84">
        <v>2</v>
      </c>
      <c r="D340" s="123">
        <v>0.0012714996481832607</v>
      </c>
      <c r="E340" s="123">
        <v>1.5673313941526685</v>
      </c>
      <c r="F340" s="84" t="s">
        <v>4857</v>
      </c>
      <c r="G340" s="84" t="b">
        <v>0</v>
      </c>
      <c r="H340" s="84" t="b">
        <v>0</v>
      </c>
      <c r="I340" s="84" t="b">
        <v>0</v>
      </c>
      <c r="J340" s="84" t="b">
        <v>0</v>
      </c>
      <c r="K340" s="84" t="b">
        <v>0</v>
      </c>
      <c r="L340" s="84" t="b">
        <v>0</v>
      </c>
    </row>
    <row r="341" spans="1:12" ht="15">
      <c r="A341" s="84" t="s">
        <v>4452</v>
      </c>
      <c r="B341" s="84" t="s">
        <v>4737</v>
      </c>
      <c r="C341" s="84">
        <v>2</v>
      </c>
      <c r="D341" s="123">
        <v>0.0012714996481832607</v>
      </c>
      <c r="E341" s="123">
        <v>2.475816413031318</v>
      </c>
      <c r="F341" s="84" t="s">
        <v>4857</v>
      </c>
      <c r="G341" s="84" t="b">
        <v>0</v>
      </c>
      <c r="H341" s="84" t="b">
        <v>0</v>
      </c>
      <c r="I341" s="84" t="b">
        <v>0</v>
      </c>
      <c r="J341" s="84" t="b">
        <v>0</v>
      </c>
      <c r="K341" s="84" t="b">
        <v>0</v>
      </c>
      <c r="L341" s="84" t="b">
        <v>0</v>
      </c>
    </row>
    <row r="342" spans="1:12" ht="15">
      <c r="A342" s="84" t="s">
        <v>4737</v>
      </c>
      <c r="B342" s="84" t="s">
        <v>4738</v>
      </c>
      <c r="C342" s="84">
        <v>2</v>
      </c>
      <c r="D342" s="123">
        <v>0.0012714996481832607</v>
      </c>
      <c r="E342" s="123">
        <v>3.174786417367337</v>
      </c>
      <c r="F342" s="84" t="s">
        <v>4857</v>
      </c>
      <c r="G342" s="84" t="b">
        <v>0</v>
      </c>
      <c r="H342" s="84" t="b">
        <v>0</v>
      </c>
      <c r="I342" s="84" t="b">
        <v>0</v>
      </c>
      <c r="J342" s="84" t="b">
        <v>0</v>
      </c>
      <c r="K342" s="84" t="b">
        <v>0</v>
      </c>
      <c r="L342" s="84" t="b">
        <v>0</v>
      </c>
    </row>
    <row r="343" spans="1:12" ht="15">
      <c r="A343" s="84" t="s">
        <v>4738</v>
      </c>
      <c r="B343" s="84" t="s">
        <v>3749</v>
      </c>
      <c r="C343" s="84">
        <v>2</v>
      </c>
      <c r="D343" s="123">
        <v>0.0012714996481832607</v>
      </c>
      <c r="E343" s="123">
        <v>2.6976651626476746</v>
      </c>
      <c r="F343" s="84" t="s">
        <v>4857</v>
      </c>
      <c r="G343" s="84" t="b">
        <v>0</v>
      </c>
      <c r="H343" s="84" t="b">
        <v>0</v>
      </c>
      <c r="I343" s="84" t="b">
        <v>0</v>
      </c>
      <c r="J343" s="84" t="b">
        <v>0</v>
      </c>
      <c r="K343" s="84" t="b">
        <v>0</v>
      </c>
      <c r="L343" s="84" t="b">
        <v>0</v>
      </c>
    </row>
    <row r="344" spans="1:12" ht="15">
      <c r="A344" s="84" t="s">
        <v>3749</v>
      </c>
      <c r="B344" s="84" t="s">
        <v>3751</v>
      </c>
      <c r="C344" s="84">
        <v>2</v>
      </c>
      <c r="D344" s="123">
        <v>0.0012714996481832607</v>
      </c>
      <c r="E344" s="123">
        <v>2.174786417367337</v>
      </c>
      <c r="F344" s="84" t="s">
        <v>4857</v>
      </c>
      <c r="G344" s="84" t="b">
        <v>0</v>
      </c>
      <c r="H344" s="84" t="b">
        <v>0</v>
      </c>
      <c r="I344" s="84" t="b">
        <v>0</v>
      </c>
      <c r="J344" s="84" t="b">
        <v>0</v>
      </c>
      <c r="K344" s="84" t="b">
        <v>0</v>
      </c>
      <c r="L344" s="84" t="b">
        <v>0</v>
      </c>
    </row>
    <row r="345" spans="1:12" ht="15">
      <c r="A345" s="84" t="s">
        <v>3751</v>
      </c>
      <c r="B345" s="84" t="s">
        <v>4473</v>
      </c>
      <c r="C345" s="84">
        <v>2</v>
      </c>
      <c r="D345" s="123">
        <v>0.0012714996481832607</v>
      </c>
      <c r="E345" s="123">
        <v>2.028658381689099</v>
      </c>
      <c r="F345" s="84" t="s">
        <v>4857</v>
      </c>
      <c r="G345" s="84" t="b">
        <v>0</v>
      </c>
      <c r="H345" s="84" t="b">
        <v>0</v>
      </c>
      <c r="I345" s="84" t="b">
        <v>0</v>
      </c>
      <c r="J345" s="84" t="b">
        <v>0</v>
      </c>
      <c r="K345" s="84" t="b">
        <v>0</v>
      </c>
      <c r="L345" s="84" t="b">
        <v>0</v>
      </c>
    </row>
    <row r="346" spans="1:12" ht="15">
      <c r="A346" s="84" t="s">
        <v>4473</v>
      </c>
      <c r="B346" s="84" t="s">
        <v>736</v>
      </c>
      <c r="C346" s="84">
        <v>2</v>
      </c>
      <c r="D346" s="123">
        <v>0.0012714996481832607</v>
      </c>
      <c r="E346" s="123">
        <v>0.7838513102639578</v>
      </c>
      <c r="F346" s="84" t="s">
        <v>4857</v>
      </c>
      <c r="G346" s="84" t="b">
        <v>0</v>
      </c>
      <c r="H346" s="84" t="b">
        <v>0</v>
      </c>
      <c r="I346" s="84" t="b">
        <v>0</v>
      </c>
      <c r="J346" s="84" t="b">
        <v>0</v>
      </c>
      <c r="K346" s="84" t="b">
        <v>0</v>
      </c>
      <c r="L346" s="84" t="b">
        <v>0</v>
      </c>
    </row>
    <row r="347" spans="1:12" ht="15">
      <c r="A347" s="84" t="s">
        <v>736</v>
      </c>
      <c r="B347" s="84" t="s">
        <v>4544</v>
      </c>
      <c r="C347" s="84">
        <v>2</v>
      </c>
      <c r="D347" s="123">
        <v>0.0012714996481832607</v>
      </c>
      <c r="E347" s="123">
        <v>1.0542124861614872</v>
      </c>
      <c r="F347" s="84" t="s">
        <v>4857</v>
      </c>
      <c r="G347" s="84" t="b">
        <v>0</v>
      </c>
      <c r="H347" s="84" t="b">
        <v>0</v>
      </c>
      <c r="I347" s="84" t="b">
        <v>0</v>
      </c>
      <c r="J347" s="84" t="b">
        <v>0</v>
      </c>
      <c r="K347" s="84" t="b">
        <v>0</v>
      </c>
      <c r="L347" s="84" t="b">
        <v>0</v>
      </c>
    </row>
    <row r="348" spans="1:12" ht="15">
      <c r="A348" s="84" t="s">
        <v>4544</v>
      </c>
      <c r="B348" s="84" t="s">
        <v>4739</v>
      </c>
      <c r="C348" s="84">
        <v>2</v>
      </c>
      <c r="D348" s="123">
        <v>0.0012714996481832607</v>
      </c>
      <c r="E348" s="123">
        <v>2.8737564217033555</v>
      </c>
      <c r="F348" s="84" t="s">
        <v>4857</v>
      </c>
      <c r="G348" s="84" t="b">
        <v>0</v>
      </c>
      <c r="H348" s="84" t="b">
        <v>0</v>
      </c>
      <c r="I348" s="84" t="b">
        <v>0</v>
      </c>
      <c r="J348" s="84" t="b">
        <v>0</v>
      </c>
      <c r="K348" s="84" t="b">
        <v>0</v>
      </c>
      <c r="L348" s="84" t="b">
        <v>0</v>
      </c>
    </row>
    <row r="349" spans="1:12" ht="15">
      <c r="A349" s="84" t="s">
        <v>4739</v>
      </c>
      <c r="B349" s="84" t="s">
        <v>4740</v>
      </c>
      <c r="C349" s="84">
        <v>2</v>
      </c>
      <c r="D349" s="123">
        <v>0.0012714996481832607</v>
      </c>
      <c r="E349" s="123">
        <v>3.174786417367337</v>
      </c>
      <c r="F349" s="84" t="s">
        <v>4857</v>
      </c>
      <c r="G349" s="84" t="b">
        <v>0</v>
      </c>
      <c r="H349" s="84" t="b">
        <v>0</v>
      </c>
      <c r="I349" s="84" t="b">
        <v>0</v>
      </c>
      <c r="J349" s="84" t="b">
        <v>0</v>
      </c>
      <c r="K349" s="84" t="b">
        <v>0</v>
      </c>
      <c r="L349" s="84" t="b">
        <v>0</v>
      </c>
    </row>
    <row r="350" spans="1:12" ht="15">
      <c r="A350" s="84" t="s">
        <v>4740</v>
      </c>
      <c r="B350" s="84" t="s">
        <v>3750</v>
      </c>
      <c r="C350" s="84">
        <v>2</v>
      </c>
      <c r="D350" s="123">
        <v>0.0012714996481832607</v>
      </c>
      <c r="E350" s="123">
        <v>2.998695158311656</v>
      </c>
      <c r="F350" s="84" t="s">
        <v>4857</v>
      </c>
      <c r="G350" s="84" t="b">
        <v>0</v>
      </c>
      <c r="H350" s="84" t="b">
        <v>0</v>
      </c>
      <c r="I350" s="84" t="b">
        <v>0</v>
      </c>
      <c r="J350" s="84" t="b">
        <v>0</v>
      </c>
      <c r="K350" s="84" t="b">
        <v>0</v>
      </c>
      <c r="L350" s="84" t="b">
        <v>0</v>
      </c>
    </row>
    <row r="351" spans="1:12" ht="15">
      <c r="A351" s="84" t="s">
        <v>3750</v>
      </c>
      <c r="B351" s="84" t="s">
        <v>3749</v>
      </c>
      <c r="C351" s="84">
        <v>2</v>
      </c>
      <c r="D351" s="123">
        <v>0.0012714996481832607</v>
      </c>
      <c r="E351" s="123">
        <v>2.5215739035919933</v>
      </c>
      <c r="F351" s="84" t="s">
        <v>4857</v>
      </c>
      <c r="G351" s="84" t="b">
        <v>0</v>
      </c>
      <c r="H351" s="84" t="b">
        <v>0</v>
      </c>
      <c r="I351" s="84" t="b">
        <v>0</v>
      </c>
      <c r="J351" s="84" t="b">
        <v>0</v>
      </c>
      <c r="K351" s="84" t="b">
        <v>0</v>
      </c>
      <c r="L351" s="84" t="b">
        <v>0</v>
      </c>
    </row>
    <row r="352" spans="1:12" ht="15">
      <c r="A352" s="84" t="s">
        <v>3848</v>
      </c>
      <c r="B352" s="84" t="s">
        <v>3849</v>
      </c>
      <c r="C352" s="84">
        <v>2</v>
      </c>
      <c r="D352" s="123">
        <v>0.0012714996481832607</v>
      </c>
      <c r="E352" s="123">
        <v>2.998695158311656</v>
      </c>
      <c r="F352" s="84" t="s">
        <v>4857</v>
      </c>
      <c r="G352" s="84" t="b">
        <v>0</v>
      </c>
      <c r="H352" s="84" t="b">
        <v>0</v>
      </c>
      <c r="I352" s="84" t="b">
        <v>0</v>
      </c>
      <c r="J352" s="84" t="b">
        <v>0</v>
      </c>
      <c r="K352" s="84" t="b">
        <v>0</v>
      </c>
      <c r="L352" s="84" t="b">
        <v>0</v>
      </c>
    </row>
    <row r="353" spans="1:12" ht="15">
      <c r="A353" s="84" t="s">
        <v>3849</v>
      </c>
      <c r="B353" s="84" t="s">
        <v>3850</v>
      </c>
      <c r="C353" s="84">
        <v>2</v>
      </c>
      <c r="D353" s="123">
        <v>0.0012714996481832607</v>
      </c>
      <c r="E353" s="123">
        <v>2.998695158311656</v>
      </c>
      <c r="F353" s="84" t="s">
        <v>4857</v>
      </c>
      <c r="G353" s="84" t="b">
        <v>0</v>
      </c>
      <c r="H353" s="84" t="b">
        <v>0</v>
      </c>
      <c r="I353" s="84" t="b">
        <v>0</v>
      </c>
      <c r="J353" s="84" t="b">
        <v>0</v>
      </c>
      <c r="K353" s="84" t="b">
        <v>0</v>
      </c>
      <c r="L353" s="84" t="b">
        <v>0</v>
      </c>
    </row>
    <row r="354" spans="1:12" ht="15">
      <c r="A354" s="84" t="s">
        <v>3850</v>
      </c>
      <c r="B354" s="84" t="s">
        <v>3851</v>
      </c>
      <c r="C354" s="84">
        <v>2</v>
      </c>
      <c r="D354" s="123">
        <v>0.0012714996481832607</v>
      </c>
      <c r="E354" s="123">
        <v>2.630718373017061</v>
      </c>
      <c r="F354" s="84" t="s">
        <v>4857</v>
      </c>
      <c r="G354" s="84" t="b">
        <v>0</v>
      </c>
      <c r="H354" s="84" t="b">
        <v>0</v>
      </c>
      <c r="I354" s="84" t="b">
        <v>0</v>
      </c>
      <c r="J354" s="84" t="b">
        <v>0</v>
      </c>
      <c r="K354" s="84" t="b">
        <v>0</v>
      </c>
      <c r="L354" s="84" t="b">
        <v>0</v>
      </c>
    </row>
    <row r="355" spans="1:12" ht="15">
      <c r="A355" s="84" t="s">
        <v>3851</v>
      </c>
      <c r="B355" s="84" t="s">
        <v>736</v>
      </c>
      <c r="C355" s="84">
        <v>2</v>
      </c>
      <c r="D355" s="123">
        <v>0.0012714996481832607</v>
      </c>
      <c r="E355" s="123">
        <v>0.7169045206333446</v>
      </c>
      <c r="F355" s="84" t="s">
        <v>4857</v>
      </c>
      <c r="G355" s="84" t="b">
        <v>0</v>
      </c>
      <c r="H355" s="84" t="b">
        <v>0</v>
      </c>
      <c r="I355" s="84" t="b">
        <v>0</v>
      </c>
      <c r="J355" s="84" t="b">
        <v>0</v>
      </c>
      <c r="K355" s="84" t="b">
        <v>0</v>
      </c>
      <c r="L355" s="84" t="b">
        <v>0</v>
      </c>
    </row>
    <row r="356" spans="1:12" ht="15">
      <c r="A356" s="84" t="s">
        <v>3847</v>
      </c>
      <c r="B356" s="84" t="s">
        <v>415</v>
      </c>
      <c r="C356" s="84">
        <v>2</v>
      </c>
      <c r="D356" s="123">
        <v>0.0012714996481832607</v>
      </c>
      <c r="E356" s="123">
        <v>2.8737564217033555</v>
      </c>
      <c r="F356" s="84" t="s">
        <v>4857</v>
      </c>
      <c r="G356" s="84" t="b">
        <v>0</v>
      </c>
      <c r="H356" s="84" t="b">
        <v>0</v>
      </c>
      <c r="I356" s="84" t="b">
        <v>0</v>
      </c>
      <c r="J356" s="84" t="b">
        <v>0</v>
      </c>
      <c r="K356" s="84" t="b">
        <v>0</v>
      </c>
      <c r="L356" s="84" t="b">
        <v>0</v>
      </c>
    </row>
    <row r="357" spans="1:12" ht="15">
      <c r="A357" s="84" t="s">
        <v>415</v>
      </c>
      <c r="B357" s="84" t="s">
        <v>3770</v>
      </c>
      <c r="C357" s="84">
        <v>2</v>
      </c>
      <c r="D357" s="123">
        <v>0.0012714996481832607</v>
      </c>
      <c r="E357" s="123">
        <v>3.174786417367337</v>
      </c>
      <c r="F357" s="84" t="s">
        <v>4857</v>
      </c>
      <c r="G357" s="84" t="b">
        <v>0</v>
      </c>
      <c r="H357" s="84" t="b">
        <v>0</v>
      </c>
      <c r="I357" s="84" t="b">
        <v>0</v>
      </c>
      <c r="J357" s="84" t="b">
        <v>0</v>
      </c>
      <c r="K357" s="84" t="b">
        <v>0</v>
      </c>
      <c r="L357" s="84" t="b">
        <v>0</v>
      </c>
    </row>
    <row r="358" spans="1:12" ht="15">
      <c r="A358" s="84" t="s">
        <v>3770</v>
      </c>
      <c r="B358" s="84" t="s">
        <v>3852</v>
      </c>
      <c r="C358" s="84">
        <v>2</v>
      </c>
      <c r="D358" s="123">
        <v>0.0012714996481832607</v>
      </c>
      <c r="E358" s="123">
        <v>2.8737564217033555</v>
      </c>
      <c r="F358" s="84" t="s">
        <v>4857</v>
      </c>
      <c r="G358" s="84" t="b">
        <v>0</v>
      </c>
      <c r="H358" s="84" t="b">
        <v>0</v>
      </c>
      <c r="I358" s="84" t="b">
        <v>0</v>
      </c>
      <c r="J358" s="84" t="b">
        <v>0</v>
      </c>
      <c r="K358" s="84" t="b">
        <v>0</v>
      </c>
      <c r="L358" s="84" t="b">
        <v>0</v>
      </c>
    </row>
    <row r="359" spans="1:12" ht="15">
      <c r="A359" s="84" t="s">
        <v>4751</v>
      </c>
      <c r="B359" s="84" t="s">
        <v>4752</v>
      </c>
      <c r="C359" s="84">
        <v>2</v>
      </c>
      <c r="D359" s="123">
        <v>0.0012714996481832607</v>
      </c>
      <c r="E359" s="123">
        <v>3.174786417367337</v>
      </c>
      <c r="F359" s="84" t="s">
        <v>4857</v>
      </c>
      <c r="G359" s="84" t="b">
        <v>0</v>
      </c>
      <c r="H359" s="84" t="b">
        <v>0</v>
      </c>
      <c r="I359" s="84" t="b">
        <v>0</v>
      </c>
      <c r="J359" s="84" t="b">
        <v>0</v>
      </c>
      <c r="K359" s="84" t="b">
        <v>0</v>
      </c>
      <c r="L359" s="84" t="b">
        <v>0</v>
      </c>
    </row>
    <row r="360" spans="1:12" ht="15">
      <c r="A360" s="84" t="s">
        <v>4752</v>
      </c>
      <c r="B360" s="84" t="s">
        <v>4753</v>
      </c>
      <c r="C360" s="84">
        <v>2</v>
      </c>
      <c r="D360" s="123">
        <v>0.0012714996481832607</v>
      </c>
      <c r="E360" s="123">
        <v>3.174786417367337</v>
      </c>
      <c r="F360" s="84" t="s">
        <v>4857</v>
      </c>
      <c r="G360" s="84" t="b">
        <v>0</v>
      </c>
      <c r="H360" s="84" t="b">
        <v>0</v>
      </c>
      <c r="I360" s="84" t="b">
        <v>0</v>
      </c>
      <c r="J360" s="84" t="b">
        <v>0</v>
      </c>
      <c r="K360" s="84" t="b">
        <v>0</v>
      </c>
      <c r="L360" s="84" t="b">
        <v>0</v>
      </c>
    </row>
    <row r="361" spans="1:12" ht="15">
      <c r="A361" s="84" t="s">
        <v>4753</v>
      </c>
      <c r="B361" s="84" t="s">
        <v>4754</v>
      </c>
      <c r="C361" s="84">
        <v>2</v>
      </c>
      <c r="D361" s="123">
        <v>0.0012714996481832607</v>
      </c>
      <c r="E361" s="123">
        <v>3.174786417367337</v>
      </c>
      <c r="F361" s="84" t="s">
        <v>4857</v>
      </c>
      <c r="G361" s="84" t="b">
        <v>0</v>
      </c>
      <c r="H361" s="84" t="b">
        <v>0</v>
      </c>
      <c r="I361" s="84" t="b">
        <v>0</v>
      </c>
      <c r="J361" s="84" t="b">
        <v>0</v>
      </c>
      <c r="K361" s="84" t="b">
        <v>0</v>
      </c>
      <c r="L361" s="84" t="b">
        <v>0</v>
      </c>
    </row>
    <row r="362" spans="1:12" ht="15">
      <c r="A362" s="84" t="s">
        <v>4754</v>
      </c>
      <c r="B362" s="84" t="s">
        <v>4755</v>
      </c>
      <c r="C362" s="84">
        <v>2</v>
      </c>
      <c r="D362" s="123">
        <v>0.0012714996481832607</v>
      </c>
      <c r="E362" s="123">
        <v>3.174786417367337</v>
      </c>
      <c r="F362" s="84" t="s">
        <v>4857</v>
      </c>
      <c r="G362" s="84" t="b">
        <v>0</v>
      </c>
      <c r="H362" s="84" t="b">
        <v>0</v>
      </c>
      <c r="I362" s="84" t="b">
        <v>0</v>
      </c>
      <c r="J362" s="84" t="b">
        <v>0</v>
      </c>
      <c r="K362" s="84" t="b">
        <v>0</v>
      </c>
      <c r="L362" s="84" t="b">
        <v>0</v>
      </c>
    </row>
    <row r="363" spans="1:12" ht="15">
      <c r="A363" s="84" t="s">
        <v>4755</v>
      </c>
      <c r="B363" s="84" t="s">
        <v>4756</v>
      </c>
      <c r="C363" s="84">
        <v>2</v>
      </c>
      <c r="D363" s="123">
        <v>0.0012714996481832607</v>
      </c>
      <c r="E363" s="123">
        <v>3.174786417367337</v>
      </c>
      <c r="F363" s="84" t="s">
        <v>4857</v>
      </c>
      <c r="G363" s="84" t="b">
        <v>0</v>
      </c>
      <c r="H363" s="84" t="b">
        <v>0</v>
      </c>
      <c r="I363" s="84" t="b">
        <v>0</v>
      </c>
      <c r="J363" s="84" t="b">
        <v>0</v>
      </c>
      <c r="K363" s="84" t="b">
        <v>0</v>
      </c>
      <c r="L363" s="84" t="b">
        <v>0</v>
      </c>
    </row>
    <row r="364" spans="1:12" ht="15">
      <c r="A364" s="84" t="s">
        <v>4756</v>
      </c>
      <c r="B364" s="84" t="s">
        <v>4757</v>
      </c>
      <c r="C364" s="84">
        <v>2</v>
      </c>
      <c r="D364" s="123">
        <v>0.0012714996481832607</v>
      </c>
      <c r="E364" s="123">
        <v>3.174786417367337</v>
      </c>
      <c r="F364" s="84" t="s">
        <v>4857</v>
      </c>
      <c r="G364" s="84" t="b">
        <v>0</v>
      </c>
      <c r="H364" s="84" t="b">
        <v>0</v>
      </c>
      <c r="I364" s="84" t="b">
        <v>0</v>
      </c>
      <c r="J364" s="84" t="b">
        <v>0</v>
      </c>
      <c r="K364" s="84" t="b">
        <v>0</v>
      </c>
      <c r="L364" s="84" t="b">
        <v>0</v>
      </c>
    </row>
    <row r="365" spans="1:12" ht="15">
      <c r="A365" s="84" t="s">
        <v>4757</v>
      </c>
      <c r="B365" s="84" t="s">
        <v>3762</v>
      </c>
      <c r="C365" s="84">
        <v>2</v>
      </c>
      <c r="D365" s="123">
        <v>0.0012714996481832607</v>
      </c>
      <c r="E365" s="123">
        <v>3.174786417367337</v>
      </c>
      <c r="F365" s="84" t="s">
        <v>4857</v>
      </c>
      <c r="G365" s="84" t="b">
        <v>0</v>
      </c>
      <c r="H365" s="84" t="b">
        <v>0</v>
      </c>
      <c r="I365" s="84" t="b">
        <v>0</v>
      </c>
      <c r="J365" s="84" t="b">
        <v>0</v>
      </c>
      <c r="K365" s="84" t="b">
        <v>0</v>
      </c>
      <c r="L365" s="84" t="b">
        <v>0</v>
      </c>
    </row>
    <row r="366" spans="1:12" ht="15">
      <c r="A366" s="84" t="s">
        <v>3762</v>
      </c>
      <c r="B366" s="84" t="s">
        <v>736</v>
      </c>
      <c r="C366" s="84">
        <v>2</v>
      </c>
      <c r="D366" s="123">
        <v>0.0012714996481832607</v>
      </c>
      <c r="E366" s="123">
        <v>1.2609725649836203</v>
      </c>
      <c r="F366" s="84" t="s">
        <v>4857</v>
      </c>
      <c r="G366" s="84" t="b">
        <v>0</v>
      </c>
      <c r="H366" s="84" t="b">
        <v>0</v>
      </c>
      <c r="I366" s="84" t="b">
        <v>0</v>
      </c>
      <c r="J366" s="84" t="b">
        <v>0</v>
      </c>
      <c r="K366" s="84" t="b">
        <v>0</v>
      </c>
      <c r="L366" s="84" t="b">
        <v>0</v>
      </c>
    </row>
    <row r="367" spans="1:12" ht="15">
      <c r="A367" s="84" t="s">
        <v>4758</v>
      </c>
      <c r="B367" s="84" t="s">
        <v>4545</v>
      </c>
      <c r="C367" s="84">
        <v>2</v>
      </c>
      <c r="D367" s="123">
        <v>0.0012714996481832607</v>
      </c>
      <c r="E367" s="123">
        <v>2.8737564217033555</v>
      </c>
      <c r="F367" s="84" t="s">
        <v>4857</v>
      </c>
      <c r="G367" s="84" t="b">
        <v>0</v>
      </c>
      <c r="H367" s="84" t="b">
        <v>0</v>
      </c>
      <c r="I367" s="84" t="b">
        <v>0</v>
      </c>
      <c r="J367" s="84" t="b">
        <v>0</v>
      </c>
      <c r="K367" s="84" t="b">
        <v>0</v>
      </c>
      <c r="L367" s="84" t="b">
        <v>0</v>
      </c>
    </row>
    <row r="368" spans="1:12" ht="15">
      <c r="A368" s="84" t="s">
        <v>4545</v>
      </c>
      <c r="B368" s="84" t="s">
        <v>4609</v>
      </c>
      <c r="C368" s="84">
        <v>2</v>
      </c>
      <c r="D368" s="123">
        <v>0.0012714996481832607</v>
      </c>
      <c r="E368" s="123">
        <v>2.6976651626476746</v>
      </c>
      <c r="F368" s="84" t="s">
        <v>4857</v>
      </c>
      <c r="G368" s="84" t="b">
        <v>0</v>
      </c>
      <c r="H368" s="84" t="b">
        <v>0</v>
      </c>
      <c r="I368" s="84" t="b">
        <v>0</v>
      </c>
      <c r="J368" s="84" t="b">
        <v>0</v>
      </c>
      <c r="K368" s="84" t="b">
        <v>0</v>
      </c>
      <c r="L368" s="84" t="b">
        <v>0</v>
      </c>
    </row>
    <row r="369" spans="1:12" ht="15">
      <c r="A369" s="84" t="s">
        <v>4609</v>
      </c>
      <c r="B369" s="84" t="s">
        <v>4546</v>
      </c>
      <c r="C369" s="84">
        <v>2</v>
      </c>
      <c r="D369" s="123">
        <v>0.0012714996481832607</v>
      </c>
      <c r="E369" s="123">
        <v>2.6976651626476746</v>
      </c>
      <c r="F369" s="84" t="s">
        <v>4857</v>
      </c>
      <c r="G369" s="84" t="b">
        <v>0</v>
      </c>
      <c r="H369" s="84" t="b">
        <v>0</v>
      </c>
      <c r="I369" s="84" t="b">
        <v>0</v>
      </c>
      <c r="J369" s="84" t="b">
        <v>0</v>
      </c>
      <c r="K369" s="84" t="b">
        <v>0</v>
      </c>
      <c r="L369" s="84" t="b">
        <v>0</v>
      </c>
    </row>
    <row r="370" spans="1:12" ht="15">
      <c r="A370" s="84" t="s">
        <v>4546</v>
      </c>
      <c r="B370" s="84" t="s">
        <v>4545</v>
      </c>
      <c r="C370" s="84">
        <v>2</v>
      </c>
      <c r="D370" s="123">
        <v>0.0012714996481832607</v>
      </c>
      <c r="E370" s="123">
        <v>2.5727264260393747</v>
      </c>
      <c r="F370" s="84" t="s">
        <v>4857</v>
      </c>
      <c r="G370" s="84" t="b">
        <v>0</v>
      </c>
      <c r="H370" s="84" t="b">
        <v>0</v>
      </c>
      <c r="I370" s="84" t="b">
        <v>0</v>
      </c>
      <c r="J370" s="84" t="b">
        <v>0</v>
      </c>
      <c r="K370" s="84" t="b">
        <v>0</v>
      </c>
      <c r="L370" s="84" t="b">
        <v>0</v>
      </c>
    </row>
    <row r="371" spans="1:12" ht="15">
      <c r="A371" s="84" t="s">
        <v>4545</v>
      </c>
      <c r="B371" s="84" t="s">
        <v>4759</v>
      </c>
      <c r="C371" s="84">
        <v>2</v>
      </c>
      <c r="D371" s="123">
        <v>0.0012714996481832607</v>
      </c>
      <c r="E371" s="123">
        <v>2.8737564217033555</v>
      </c>
      <c r="F371" s="84" t="s">
        <v>4857</v>
      </c>
      <c r="G371" s="84" t="b">
        <v>0</v>
      </c>
      <c r="H371" s="84" t="b">
        <v>0</v>
      </c>
      <c r="I371" s="84" t="b">
        <v>0</v>
      </c>
      <c r="J371" s="84" t="b">
        <v>0</v>
      </c>
      <c r="K371" s="84" t="b">
        <v>0</v>
      </c>
      <c r="L371" s="84" t="b">
        <v>0</v>
      </c>
    </row>
    <row r="372" spans="1:12" ht="15">
      <c r="A372" s="84" t="s">
        <v>4759</v>
      </c>
      <c r="B372" s="84" t="s">
        <v>4760</v>
      </c>
      <c r="C372" s="84">
        <v>2</v>
      </c>
      <c r="D372" s="123">
        <v>0.0012714996481832607</v>
      </c>
      <c r="E372" s="123">
        <v>3.174786417367337</v>
      </c>
      <c r="F372" s="84" t="s">
        <v>4857</v>
      </c>
      <c r="G372" s="84" t="b">
        <v>0</v>
      </c>
      <c r="H372" s="84" t="b">
        <v>0</v>
      </c>
      <c r="I372" s="84" t="b">
        <v>0</v>
      </c>
      <c r="J372" s="84" t="b">
        <v>0</v>
      </c>
      <c r="K372" s="84" t="b">
        <v>0</v>
      </c>
      <c r="L372" s="84" t="b">
        <v>0</v>
      </c>
    </row>
    <row r="373" spans="1:12" ht="15">
      <c r="A373" s="84" t="s">
        <v>4760</v>
      </c>
      <c r="B373" s="84" t="s">
        <v>4761</v>
      </c>
      <c r="C373" s="84">
        <v>2</v>
      </c>
      <c r="D373" s="123">
        <v>0.0012714996481832607</v>
      </c>
      <c r="E373" s="123">
        <v>3.174786417367337</v>
      </c>
      <c r="F373" s="84" t="s">
        <v>4857</v>
      </c>
      <c r="G373" s="84" t="b">
        <v>0</v>
      </c>
      <c r="H373" s="84" t="b">
        <v>0</v>
      </c>
      <c r="I373" s="84" t="b">
        <v>0</v>
      </c>
      <c r="J373" s="84" t="b">
        <v>0</v>
      </c>
      <c r="K373" s="84" t="b">
        <v>0</v>
      </c>
      <c r="L373" s="84" t="b">
        <v>0</v>
      </c>
    </row>
    <row r="374" spans="1:12" ht="15">
      <c r="A374" s="84" t="s">
        <v>4761</v>
      </c>
      <c r="B374" s="84" t="s">
        <v>4762</v>
      </c>
      <c r="C374" s="84">
        <v>2</v>
      </c>
      <c r="D374" s="123">
        <v>0.0012714996481832607</v>
      </c>
      <c r="E374" s="123">
        <v>3.174786417367337</v>
      </c>
      <c r="F374" s="84" t="s">
        <v>4857</v>
      </c>
      <c r="G374" s="84" t="b">
        <v>0</v>
      </c>
      <c r="H374" s="84" t="b">
        <v>0</v>
      </c>
      <c r="I374" s="84" t="b">
        <v>0</v>
      </c>
      <c r="J374" s="84" t="b">
        <v>0</v>
      </c>
      <c r="K374" s="84" t="b">
        <v>0</v>
      </c>
      <c r="L374" s="84" t="b">
        <v>0</v>
      </c>
    </row>
    <row r="375" spans="1:12" ht="15">
      <c r="A375" s="84" t="s">
        <v>4762</v>
      </c>
      <c r="B375" s="84" t="s">
        <v>4763</v>
      </c>
      <c r="C375" s="84">
        <v>2</v>
      </c>
      <c r="D375" s="123">
        <v>0.0012714996481832607</v>
      </c>
      <c r="E375" s="123">
        <v>3.174786417367337</v>
      </c>
      <c r="F375" s="84" t="s">
        <v>4857</v>
      </c>
      <c r="G375" s="84" t="b">
        <v>0</v>
      </c>
      <c r="H375" s="84" t="b">
        <v>0</v>
      </c>
      <c r="I375" s="84" t="b">
        <v>0</v>
      </c>
      <c r="J375" s="84" t="b">
        <v>0</v>
      </c>
      <c r="K375" s="84" t="b">
        <v>0</v>
      </c>
      <c r="L375" s="84" t="b">
        <v>0</v>
      </c>
    </row>
    <row r="376" spans="1:12" ht="15">
      <c r="A376" s="84" t="s">
        <v>4763</v>
      </c>
      <c r="B376" s="84" t="s">
        <v>280</v>
      </c>
      <c r="C376" s="84">
        <v>2</v>
      </c>
      <c r="D376" s="123">
        <v>0.0012714996481832607</v>
      </c>
      <c r="E376" s="123">
        <v>3.174786417367337</v>
      </c>
      <c r="F376" s="84" t="s">
        <v>4857</v>
      </c>
      <c r="G376" s="84" t="b">
        <v>0</v>
      </c>
      <c r="H376" s="84" t="b">
        <v>0</v>
      </c>
      <c r="I376" s="84" t="b">
        <v>0</v>
      </c>
      <c r="J376" s="84" t="b">
        <v>0</v>
      </c>
      <c r="K376" s="84" t="b">
        <v>0</v>
      </c>
      <c r="L376" s="84" t="b">
        <v>0</v>
      </c>
    </row>
    <row r="377" spans="1:12" ht="15">
      <c r="A377" s="84" t="s">
        <v>4764</v>
      </c>
      <c r="B377" s="84" t="s">
        <v>4765</v>
      </c>
      <c r="C377" s="84">
        <v>2</v>
      </c>
      <c r="D377" s="123">
        <v>0.0012714996481832607</v>
      </c>
      <c r="E377" s="123">
        <v>3.174786417367337</v>
      </c>
      <c r="F377" s="84" t="s">
        <v>4857</v>
      </c>
      <c r="G377" s="84" t="b">
        <v>0</v>
      </c>
      <c r="H377" s="84" t="b">
        <v>0</v>
      </c>
      <c r="I377" s="84" t="b">
        <v>0</v>
      </c>
      <c r="J377" s="84" t="b">
        <v>0</v>
      </c>
      <c r="K377" s="84" t="b">
        <v>0</v>
      </c>
      <c r="L377" s="84" t="b">
        <v>0</v>
      </c>
    </row>
    <row r="378" spans="1:12" ht="15">
      <c r="A378" s="84" t="s">
        <v>4765</v>
      </c>
      <c r="B378" s="84" t="s">
        <v>4766</v>
      </c>
      <c r="C378" s="84">
        <v>2</v>
      </c>
      <c r="D378" s="123">
        <v>0.0012714996481832607</v>
      </c>
      <c r="E378" s="123">
        <v>3.174786417367337</v>
      </c>
      <c r="F378" s="84" t="s">
        <v>4857</v>
      </c>
      <c r="G378" s="84" t="b">
        <v>0</v>
      </c>
      <c r="H378" s="84" t="b">
        <v>0</v>
      </c>
      <c r="I378" s="84" t="b">
        <v>0</v>
      </c>
      <c r="J378" s="84" t="b">
        <v>0</v>
      </c>
      <c r="K378" s="84" t="b">
        <v>0</v>
      </c>
      <c r="L378" s="84" t="b">
        <v>0</v>
      </c>
    </row>
    <row r="379" spans="1:12" ht="15">
      <c r="A379" s="84" t="s">
        <v>4766</v>
      </c>
      <c r="B379" s="84" t="s">
        <v>4454</v>
      </c>
      <c r="C379" s="84">
        <v>2</v>
      </c>
      <c r="D379" s="123">
        <v>0.0012714996481832607</v>
      </c>
      <c r="E379" s="123">
        <v>2.5215739035919933</v>
      </c>
      <c r="F379" s="84" t="s">
        <v>4857</v>
      </c>
      <c r="G379" s="84" t="b">
        <v>0</v>
      </c>
      <c r="H379" s="84" t="b">
        <v>0</v>
      </c>
      <c r="I379" s="84" t="b">
        <v>0</v>
      </c>
      <c r="J379" s="84" t="b">
        <v>0</v>
      </c>
      <c r="K379" s="84" t="b">
        <v>0</v>
      </c>
      <c r="L379" s="84" t="b">
        <v>0</v>
      </c>
    </row>
    <row r="380" spans="1:12" ht="15">
      <c r="A380" s="84" t="s">
        <v>4454</v>
      </c>
      <c r="B380" s="84" t="s">
        <v>4767</v>
      </c>
      <c r="C380" s="84">
        <v>2</v>
      </c>
      <c r="D380" s="123">
        <v>0.0012714996481832607</v>
      </c>
      <c r="E380" s="123">
        <v>2.5727264260393747</v>
      </c>
      <c r="F380" s="84" t="s">
        <v>4857</v>
      </c>
      <c r="G380" s="84" t="b">
        <v>0</v>
      </c>
      <c r="H380" s="84" t="b">
        <v>0</v>
      </c>
      <c r="I380" s="84" t="b">
        <v>0</v>
      </c>
      <c r="J380" s="84" t="b">
        <v>1</v>
      </c>
      <c r="K380" s="84" t="b">
        <v>0</v>
      </c>
      <c r="L380" s="84" t="b">
        <v>0</v>
      </c>
    </row>
    <row r="381" spans="1:12" ht="15">
      <c r="A381" s="84" t="s">
        <v>4767</v>
      </c>
      <c r="B381" s="84" t="s">
        <v>4768</v>
      </c>
      <c r="C381" s="84">
        <v>2</v>
      </c>
      <c r="D381" s="123">
        <v>0.0012714996481832607</v>
      </c>
      <c r="E381" s="123">
        <v>3.174786417367337</v>
      </c>
      <c r="F381" s="84" t="s">
        <v>4857</v>
      </c>
      <c r="G381" s="84" t="b">
        <v>1</v>
      </c>
      <c r="H381" s="84" t="b">
        <v>0</v>
      </c>
      <c r="I381" s="84" t="b">
        <v>0</v>
      </c>
      <c r="J381" s="84" t="b">
        <v>0</v>
      </c>
      <c r="K381" s="84" t="b">
        <v>0</v>
      </c>
      <c r="L381" s="84" t="b">
        <v>0</v>
      </c>
    </row>
    <row r="382" spans="1:12" ht="15">
      <c r="A382" s="84" t="s">
        <v>4768</v>
      </c>
      <c r="B382" s="84" t="s">
        <v>736</v>
      </c>
      <c r="C382" s="84">
        <v>2</v>
      </c>
      <c r="D382" s="123">
        <v>0.0012714996481832607</v>
      </c>
      <c r="E382" s="123">
        <v>1.2609725649836203</v>
      </c>
      <c r="F382" s="84" t="s">
        <v>4857</v>
      </c>
      <c r="G382" s="84" t="b">
        <v>0</v>
      </c>
      <c r="H382" s="84" t="b">
        <v>0</v>
      </c>
      <c r="I382" s="84" t="b">
        <v>0</v>
      </c>
      <c r="J382" s="84" t="b">
        <v>0</v>
      </c>
      <c r="K382" s="84" t="b">
        <v>0</v>
      </c>
      <c r="L382" s="84" t="b">
        <v>0</v>
      </c>
    </row>
    <row r="383" spans="1:12" ht="15">
      <c r="A383" s="84" t="s">
        <v>3751</v>
      </c>
      <c r="B383" s="84" t="s">
        <v>4547</v>
      </c>
      <c r="C383" s="84">
        <v>2</v>
      </c>
      <c r="D383" s="123">
        <v>0.0012714996481832607</v>
      </c>
      <c r="E383" s="123">
        <v>2.2716964303753935</v>
      </c>
      <c r="F383" s="84" t="s">
        <v>4857</v>
      </c>
      <c r="G383" s="84" t="b">
        <v>0</v>
      </c>
      <c r="H383" s="84" t="b">
        <v>0</v>
      </c>
      <c r="I383" s="84" t="b">
        <v>0</v>
      </c>
      <c r="J383" s="84" t="b">
        <v>0</v>
      </c>
      <c r="K383" s="84" t="b">
        <v>0</v>
      </c>
      <c r="L383" s="84" t="b">
        <v>0</v>
      </c>
    </row>
    <row r="384" spans="1:12" ht="15">
      <c r="A384" s="84" t="s">
        <v>4547</v>
      </c>
      <c r="B384" s="84" t="s">
        <v>4769</v>
      </c>
      <c r="C384" s="84">
        <v>2</v>
      </c>
      <c r="D384" s="123">
        <v>0.0012714996481832607</v>
      </c>
      <c r="E384" s="123">
        <v>2.8737564217033555</v>
      </c>
      <c r="F384" s="84" t="s">
        <v>4857</v>
      </c>
      <c r="G384" s="84" t="b">
        <v>0</v>
      </c>
      <c r="H384" s="84" t="b">
        <v>0</v>
      </c>
      <c r="I384" s="84" t="b">
        <v>0</v>
      </c>
      <c r="J384" s="84" t="b">
        <v>0</v>
      </c>
      <c r="K384" s="84" t="b">
        <v>0</v>
      </c>
      <c r="L384" s="84" t="b">
        <v>0</v>
      </c>
    </row>
    <row r="385" spans="1:12" ht="15">
      <c r="A385" s="84" t="s">
        <v>4769</v>
      </c>
      <c r="B385" s="84" t="s">
        <v>4547</v>
      </c>
      <c r="C385" s="84">
        <v>2</v>
      </c>
      <c r="D385" s="123">
        <v>0.0012714996481832607</v>
      </c>
      <c r="E385" s="123">
        <v>2.8737564217033555</v>
      </c>
      <c r="F385" s="84" t="s">
        <v>4857</v>
      </c>
      <c r="G385" s="84" t="b">
        <v>0</v>
      </c>
      <c r="H385" s="84" t="b">
        <v>0</v>
      </c>
      <c r="I385" s="84" t="b">
        <v>0</v>
      </c>
      <c r="J385" s="84" t="b">
        <v>0</v>
      </c>
      <c r="K385" s="84" t="b">
        <v>0</v>
      </c>
      <c r="L385" s="84" t="b">
        <v>0</v>
      </c>
    </row>
    <row r="386" spans="1:12" ht="15">
      <c r="A386" s="84" t="s">
        <v>4547</v>
      </c>
      <c r="B386" s="84" t="s">
        <v>4454</v>
      </c>
      <c r="C386" s="84">
        <v>2</v>
      </c>
      <c r="D386" s="123">
        <v>0.0012714996481832607</v>
      </c>
      <c r="E386" s="123">
        <v>2.220543907928012</v>
      </c>
      <c r="F386" s="84" t="s">
        <v>4857</v>
      </c>
      <c r="G386" s="84" t="b">
        <v>0</v>
      </c>
      <c r="H386" s="84" t="b">
        <v>0</v>
      </c>
      <c r="I386" s="84" t="b">
        <v>0</v>
      </c>
      <c r="J386" s="84" t="b">
        <v>0</v>
      </c>
      <c r="K386" s="84" t="b">
        <v>0</v>
      </c>
      <c r="L386" s="84" t="b">
        <v>0</v>
      </c>
    </row>
    <row r="387" spans="1:12" ht="15">
      <c r="A387" s="84" t="s">
        <v>4770</v>
      </c>
      <c r="B387" s="84" t="s">
        <v>4477</v>
      </c>
      <c r="C387" s="84">
        <v>2</v>
      </c>
      <c r="D387" s="123">
        <v>0.0012714996481832607</v>
      </c>
      <c r="E387" s="123">
        <v>2.6976651626476746</v>
      </c>
      <c r="F387" s="84" t="s">
        <v>4857</v>
      </c>
      <c r="G387" s="84" t="b">
        <v>0</v>
      </c>
      <c r="H387" s="84" t="b">
        <v>0</v>
      </c>
      <c r="I387" s="84" t="b">
        <v>0</v>
      </c>
      <c r="J387" s="84" t="b">
        <v>0</v>
      </c>
      <c r="K387" s="84" t="b">
        <v>0</v>
      </c>
      <c r="L387" s="84" t="b">
        <v>0</v>
      </c>
    </row>
    <row r="388" spans="1:12" ht="15">
      <c r="A388" s="84" t="s">
        <v>4477</v>
      </c>
      <c r="B388" s="84" t="s">
        <v>4488</v>
      </c>
      <c r="C388" s="84">
        <v>2</v>
      </c>
      <c r="D388" s="123">
        <v>0.0012714996481832607</v>
      </c>
      <c r="E388" s="123">
        <v>2.2997251539756367</v>
      </c>
      <c r="F388" s="84" t="s">
        <v>4857</v>
      </c>
      <c r="G388" s="84" t="b">
        <v>0</v>
      </c>
      <c r="H388" s="84" t="b">
        <v>0</v>
      </c>
      <c r="I388" s="84" t="b">
        <v>0</v>
      </c>
      <c r="J388" s="84" t="b">
        <v>0</v>
      </c>
      <c r="K388" s="84" t="b">
        <v>0</v>
      </c>
      <c r="L388" s="84" t="b">
        <v>0</v>
      </c>
    </row>
    <row r="389" spans="1:12" ht="15">
      <c r="A389" s="84" t="s">
        <v>4488</v>
      </c>
      <c r="B389" s="84" t="s">
        <v>1648</v>
      </c>
      <c r="C389" s="84">
        <v>2</v>
      </c>
      <c r="D389" s="123">
        <v>0.0012714996481832607</v>
      </c>
      <c r="E389" s="123">
        <v>2.7768464086952993</v>
      </c>
      <c r="F389" s="84" t="s">
        <v>4857</v>
      </c>
      <c r="G389" s="84" t="b">
        <v>0</v>
      </c>
      <c r="H389" s="84" t="b">
        <v>0</v>
      </c>
      <c r="I389" s="84" t="b">
        <v>0</v>
      </c>
      <c r="J389" s="84" t="b">
        <v>0</v>
      </c>
      <c r="K389" s="84" t="b">
        <v>0</v>
      </c>
      <c r="L389" s="84" t="b">
        <v>0</v>
      </c>
    </row>
    <row r="390" spans="1:12" ht="15">
      <c r="A390" s="84" t="s">
        <v>1648</v>
      </c>
      <c r="B390" s="84" t="s">
        <v>4548</v>
      </c>
      <c r="C390" s="84">
        <v>2</v>
      </c>
      <c r="D390" s="123">
        <v>0.0012714996481832607</v>
      </c>
      <c r="E390" s="123">
        <v>2.8737564217033555</v>
      </c>
      <c r="F390" s="84" t="s">
        <v>4857</v>
      </c>
      <c r="G390" s="84" t="b">
        <v>0</v>
      </c>
      <c r="H390" s="84" t="b">
        <v>0</v>
      </c>
      <c r="I390" s="84" t="b">
        <v>0</v>
      </c>
      <c r="J390" s="84" t="b">
        <v>0</v>
      </c>
      <c r="K390" s="84" t="b">
        <v>0</v>
      </c>
      <c r="L390" s="84" t="b">
        <v>0</v>
      </c>
    </row>
    <row r="391" spans="1:12" ht="15">
      <c r="A391" s="84" t="s">
        <v>4548</v>
      </c>
      <c r="B391" s="84" t="s">
        <v>4610</v>
      </c>
      <c r="C391" s="84">
        <v>2</v>
      </c>
      <c r="D391" s="123">
        <v>0.0012714996481832607</v>
      </c>
      <c r="E391" s="123">
        <v>2.6976651626476746</v>
      </c>
      <c r="F391" s="84" t="s">
        <v>4857</v>
      </c>
      <c r="G391" s="84" t="b">
        <v>0</v>
      </c>
      <c r="H391" s="84" t="b">
        <v>0</v>
      </c>
      <c r="I391" s="84" t="b">
        <v>0</v>
      </c>
      <c r="J391" s="84" t="b">
        <v>0</v>
      </c>
      <c r="K391" s="84" t="b">
        <v>0</v>
      </c>
      <c r="L391" s="84" t="b">
        <v>0</v>
      </c>
    </row>
    <row r="392" spans="1:12" ht="15">
      <c r="A392" s="84" t="s">
        <v>4610</v>
      </c>
      <c r="B392" s="84" t="s">
        <v>4771</v>
      </c>
      <c r="C392" s="84">
        <v>2</v>
      </c>
      <c r="D392" s="123">
        <v>0.0012714996481832607</v>
      </c>
      <c r="E392" s="123">
        <v>2.998695158311656</v>
      </c>
      <c r="F392" s="84" t="s">
        <v>4857</v>
      </c>
      <c r="G392" s="84" t="b">
        <v>0</v>
      </c>
      <c r="H392" s="84" t="b">
        <v>0</v>
      </c>
      <c r="I392" s="84" t="b">
        <v>0</v>
      </c>
      <c r="J392" s="84" t="b">
        <v>1</v>
      </c>
      <c r="K392" s="84" t="b">
        <v>0</v>
      </c>
      <c r="L392" s="84" t="b">
        <v>0</v>
      </c>
    </row>
    <row r="393" spans="1:12" ht="15">
      <c r="A393" s="84" t="s">
        <v>4771</v>
      </c>
      <c r="B393" s="84" t="s">
        <v>4772</v>
      </c>
      <c r="C393" s="84">
        <v>2</v>
      </c>
      <c r="D393" s="123">
        <v>0.0012714996481832607</v>
      </c>
      <c r="E393" s="123">
        <v>3.174786417367337</v>
      </c>
      <c r="F393" s="84" t="s">
        <v>4857</v>
      </c>
      <c r="G393" s="84" t="b">
        <v>1</v>
      </c>
      <c r="H393" s="84" t="b">
        <v>0</v>
      </c>
      <c r="I393" s="84" t="b">
        <v>0</v>
      </c>
      <c r="J393" s="84" t="b">
        <v>0</v>
      </c>
      <c r="K393" s="84" t="b">
        <v>0</v>
      </c>
      <c r="L393" s="84" t="b">
        <v>0</v>
      </c>
    </row>
    <row r="394" spans="1:12" ht="15">
      <c r="A394" s="84" t="s">
        <v>4772</v>
      </c>
      <c r="B394" s="84" t="s">
        <v>736</v>
      </c>
      <c r="C394" s="84">
        <v>2</v>
      </c>
      <c r="D394" s="123">
        <v>0.0012714996481832607</v>
      </c>
      <c r="E394" s="123">
        <v>1.2609725649836203</v>
      </c>
      <c r="F394" s="84" t="s">
        <v>4857</v>
      </c>
      <c r="G394" s="84" t="b">
        <v>0</v>
      </c>
      <c r="H394" s="84" t="b">
        <v>0</v>
      </c>
      <c r="I394" s="84" t="b">
        <v>0</v>
      </c>
      <c r="J394" s="84" t="b">
        <v>0</v>
      </c>
      <c r="K394" s="84" t="b">
        <v>0</v>
      </c>
      <c r="L394" s="84" t="b">
        <v>0</v>
      </c>
    </row>
    <row r="395" spans="1:12" ht="15">
      <c r="A395" s="84" t="s">
        <v>736</v>
      </c>
      <c r="B395" s="84" t="s">
        <v>4473</v>
      </c>
      <c r="C395" s="84">
        <v>2</v>
      </c>
      <c r="D395" s="123">
        <v>0.0012714996481832607</v>
      </c>
      <c r="E395" s="123">
        <v>0.8111744374751927</v>
      </c>
      <c r="F395" s="84" t="s">
        <v>4857</v>
      </c>
      <c r="G395" s="84" t="b">
        <v>0</v>
      </c>
      <c r="H395" s="84" t="b">
        <v>0</v>
      </c>
      <c r="I395" s="84" t="b">
        <v>0</v>
      </c>
      <c r="J395" s="84" t="b">
        <v>0</v>
      </c>
      <c r="K395" s="84" t="b">
        <v>0</v>
      </c>
      <c r="L395" s="84" t="b">
        <v>0</v>
      </c>
    </row>
    <row r="396" spans="1:12" ht="15">
      <c r="A396" s="84" t="s">
        <v>4473</v>
      </c>
      <c r="B396" s="84" t="s">
        <v>4773</v>
      </c>
      <c r="C396" s="84">
        <v>2</v>
      </c>
      <c r="D396" s="123">
        <v>0.0012714996481832607</v>
      </c>
      <c r="E396" s="123">
        <v>2.6976651626476746</v>
      </c>
      <c r="F396" s="84" t="s">
        <v>4857</v>
      </c>
      <c r="G396" s="84" t="b">
        <v>0</v>
      </c>
      <c r="H396" s="84" t="b">
        <v>0</v>
      </c>
      <c r="I396" s="84" t="b">
        <v>0</v>
      </c>
      <c r="J396" s="84" t="b">
        <v>0</v>
      </c>
      <c r="K396" s="84" t="b">
        <v>0</v>
      </c>
      <c r="L396" s="84" t="b">
        <v>0</v>
      </c>
    </row>
    <row r="397" spans="1:12" ht="15">
      <c r="A397" s="84" t="s">
        <v>4773</v>
      </c>
      <c r="B397" s="84" t="s">
        <v>4774</v>
      </c>
      <c r="C397" s="84">
        <v>2</v>
      </c>
      <c r="D397" s="123">
        <v>0.0012714996481832607</v>
      </c>
      <c r="E397" s="123">
        <v>3.174786417367337</v>
      </c>
      <c r="F397" s="84" t="s">
        <v>4857</v>
      </c>
      <c r="G397" s="84" t="b">
        <v>0</v>
      </c>
      <c r="H397" s="84" t="b">
        <v>0</v>
      </c>
      <c r="I397" s="84" t="b">
        <v>0</v>
      </c>
      <c r="J397" s="84" t="b">
        <v>0</v>
      </c>
      <c r="K397" s="84" t="b">
        <v>0</v>
      </c>
      <c r="L397" s="84" t="b">
        <v>0</v>
      </c>
    </row>
    <row r="398" spans="1:12" ht="15">
      <c r="A398" s="84" t="s">
        <v>4774</v>
      </c>
      <c r="B398" s="84" t="s">
        <v>4588</v>
      </c>
      <c r="C398" s="84">
        <v>2</v>
      </c>
      <c r="D398" s="123">
        <v>0.0012714996481832607</v>
      </c>
      <c r="E398" s="123">
        <v>2.998695158311656</v>
      </c>
      <c r="F398" s="84" t="s">
        <v>4857</v>
      </c>
      <c r="G398" s="84" t="b">
        <v>0</v>
      </c>
      <c r="H398" s="84" t="b">
        <v>0</v>
      </c>
      <c r="I398" s="84" t="b">
        <v>0</v>
      </c>
      <c r="J398" s="84" t="b">
        <v>0</v>
      </c>
      <c r="K398" s="84" t="b">
        <v>0</v>
      </c>
      <c r="L398" s="84" t="b">
        <v>0</v>
      </c>
    </row>
    <row r="399" spans="1:12" ht="15">
      <c r="A399" s="84" t="s">
        <v>4588</v>
      </c>
      <c r="B399" s="84" t="s">
        <v>4775</v>
      </c>
      <c r="C399" s="84">
        <v>2</v>
      </c>
      <c r="D399" s="123">
        <v>0.0012714996481832607</v>
      </c>
      <c r="E399" s="123">
        <v>2.998695158311656</v>
      </c>
      <c r="F399" s="84" t="s">
        <v>4857</v>
      </c>
      <c r="G399" s="84" t="b">
        <v>0</v>
      </c>
      <c r="H399" s="84" t="b">
        <v>0</v>
      </c>
      <c r="I399" s="84" t="b">
        <v>0</v>
      </c>
      <c r="J399" s="84" t="b">
        <v>0</v>
      </c>
      <c r="K399" s="84" t="b">
        <v>0</v>
      </c>
      <c r="L399" s="84" t="b">
        <v>0</v>
      </c>
    </row>
    <row r="400" spans="1:12" ht="15">
      <c r="A400" s="84" t="s">
        <v>4775</v>
      </c>
      <c r="B400" s="84" t="s">
        <v>4776</v>
      </c>
      <c r="C400" s="84">
        <v>2</v>
      </c>
      <c r="D400" s="123">
        <v>0.0012714996481832607</v>
      </c>
      <c r="E400" s="123">
        <v>3.174786417367337</v>
      </c>
      <c r="F400" s="84" t="s">
        <v>4857</v>
      </c>
      <c r="G400" s="84" t="b">
        <v>0</v>
      </c>
      <c r="H400" s="84" t="b">
        <v>0</v>
      </c>
      <c r="I400" s="84" t="b">
        <v>0</v>
      </c>
      <c r="J400" s="84" t="b">
        <v>0</v>
      </c>
      <c r="K400" s="84" t="b">
        <v>0</v>
      </c>
      <c r="L400" s="84" t="b">
        <v>0</v>
      </c>
    </row>
    <row r="401" spans="1:12" ht="15">
      <c r="A401" s="84" t="s">
        <v>4457</v>
      </c>
      <c r="B401" s="84" t="s">
        <v>3724</v>
      </c>
      <c r="C401" s="84">
        <v>2</v>
      </c>
      <c r="D401" s="123">
        <v>0.0012714996481832607</v>
      </c>
      <c r="E401" s="123">
        <v>1.5700205326634495</v>
      </c>
      <c r="F401" s="84" t="s">
        <v>4857</v>
      </c>
      <c r="G401" s="84" t="b">
        <v>0</v>
      </c>
      <c r="H401" s="84" t="b">
        <v>0</v>
      </c>
      <c r="I401" s="84" t="b">
        <v>0</v>
      </c>
      <c r="J401" s="84" t="b">
        <v>0</v>
      </c>
      <c r="K401" s="84" t="b">
        <v>1</v>
      </c>
      <c r="L401" s="84" t="b">
        <v>0</v>
      </c>
    </row>
    <row r="402" spans="1:12" ht="15">
      <c r="A402" s="84" t="s">
        <v>3724</v>
      </c>
      <c r="B402" s="84" t="s">
        <v>736</v>
      </c>
      <c r="C402" s="84">
        <v>2</v>
      </c>
      <c r="D402" s="123">
        <v>0.0012714996481832607</v>
      </c>
      <c r="E402" s="123">
        <v>0.18179131893599543</v>
      </c>
      <c r="F402" s="84" t="s">
        <v>4857</v>
      </c>
      <c r="G402" s="84" t="b">
        <v>0</v>
      </c>
      <c r="H402" s="84" t="b">
        <v>1</v>
      </c>
      <c r="I402" s="84" t="b">
        <v>0</v>
      </c>
      <c r="J402" s="84" t="b">
        <v>0</v>
      </c>
      <c r="K402" s="84" t="b">
        <v>0</v>
      </c>
      <c r="L402" s="84" t="b">
        <v>0</v>
      </c>
    </row>
    <row r="403" spans="1:12" ht="15">
      <c r="A403" s="84" t="s">
        <v>4486</v>
      </c>
      <c r="B403" s="84" t="s">
        <v>4518</v>
      </c>
      <c r="C403" s="84">
        <v>2</v>
      </c>
      <c r="D403" s="123">
        <v>0.0012714996481832607</v>
      </c>
      <c r="E403" s="123">
        <v>2.475816413031318</v>
      </c>
      <c r="F403" s="84" t="s">
        <v>4857</v>
      </c>
      <c r="G403" s="84" t="b">
        <v>0</v>
      </c>
      <c r="H403" s="84" t="b">
        <v>0</v>
      </c>
      <c r="I403" s="84" t="b">
        <v>0</v>
      </c>
      <c r="J403" s="84" t="b">
        <v>0</v>
      </c>
      <c r="K403" s="84" t="b">
        <v>0</v>
      </c>
      <c r="L403" s="84" t="b">
        <v>0</v>
      </c>
    </row>
    <row r="404" spans="1:12" ht="15">
      <c r="A404" s="84" t="s">
        <v>4518</v>
      </c>
      <c r="B404" s="84" t="s">
        <v>3724</v>
      </c>
      <c r="C404" s="84">
        <v>2</v>
      </c>
      <c r="D404" s="123">
        <v>0.0012714996481832607</v>
      </c>
      <c r="E404" s="123">
        <v>1.8130585813497442</v>
      </c>
      <c r="F404" s="84" t="s">
        <v>4857</v>
      </c>
      <c r="G404" s="84" t="b">
        <v>0</v>
      </c>
      <c r="H404" s="84" t="b">
        <v>0</v>
      </c>
      <c r="I404" s="84" t="b">
        <v>0</v>
      </c>
      <c r="J404" s="84" t="b">
        <v>0</v>
      </c>
      <c r="K404" s="84" t="b">
        <v>1</v>
      </c>
      <c r="L404" s="84" t="b">
        <v>0</v>
      </c>
    </row>
    <row r="405" spans="1:12" ht="15">
      <c r="A405" s="84" t="s">
        <v>3724</v>
      </c>
      <c r="B405" s="84" t="s">
        <v>4568</v>
      </c>
      <c r="C405" s="84">
        <v>2</v>
      </c>
      <c r="D405" s="123">
        <v>0.0012714996481832607</v>
      </c>
      <c r="E405" s="123">
        <v>1.9195139122640308</v>
      </c>
      <c r="F405" s="84" t="s">
        <v>4857</v>
      </c>
      <c r="G405" s="84" t="b">
        <v>0</v>
      </c>
      <c r="H405" s="84" t="b">
        <v>1</v>
      </c>
      <c r="I405" s="84" t="b">
        <v>0</v>
      </c>
      <c r="J405" s="84" t="b">
        <v>1</v>
      </c>
      <c r="K405" s="84" t="b">
        <v>0</v>
      </c>
      <c r="L405" s="84" t="b">
        <v>0</v>
      </c>
    </row>
    <row r="406" spans="1:12" ht="15">
      <c r="A406" s="84" t="s">
        <v>4568</v>
      </c>
      <c r="B406" s="84" t="s">
        <v>4781</v>
      </c>
      <c r="C406" s="84">
        <v>2</v>
      </c>
      <c r="D406" s="123">
        <v>0.0012714996481832607</v>
      </c>
      <c r="E406" s="123">
        <v>2.998695158311656</v>
      </c>
      <c r="F406" s="84" t="s">
        <v>4857</v>
      </c>
      <c r="G406" s="84" t="b">
        <v>1</v>
      </c>
      <c r="H406" s="84" t="b">
        <v>0</v>
      </c>
      <c r="I406" s="84" t="b">
        <v>0</v>
      </c>
      <c r="J406" s="84" t="b">
        <v>0</v>
      </c>
      <c r="K406" s="84" t="b">
        <v>0</v>
      </c>
      <c r="L406" s="84" t="b">
        <v>0</v>
      </c>
    </row>
    <row r="407" spans="1:12" ht="15">
      <c r="A407" s="84" t="s">
        <v>4781</v>
      </c>
      <c r="B407" s="84" t="s">
        <v>4782</v>
      </c>
      <c r="C407" s="84">
        <v>2</v>
      </c>
      <c r="D407" s="123">
        <v>0.0012714996481832607</v>
      </c>
      <c r="E407" s="123">
        <v>3.174786417367337</v>
      </c>
      <c r="F407" s="84" t="s">
        <v>4857</v>
      </c>
      <c r="G407" s="84" t="b">
        <v>0</v>
      </c>
      <c r="H407" s="84" t="b">
        <v>0</v>
      </c>
      <c r="I407" s="84" t="b">
        <v>0</v>
      </c>
      <c r="J407" s="84" t="b">
        <v>0</v>
      </c>
      <c r="K407" s="84" t="b">
        <v>0</v>
      </c>
      <c r="L407" s="84" t="b">
        <v>0</v>
      </c>
    </row>
    <row r="408" spans="1:12" ht="15">
      <c r="A408" s="84" t="s">
        <v>4782</v>
      </c>
      <c r="B408" s="84" t="s">
        <v>757</v>
      </c>
      <c r="C408" s="84">
        <v>2</v>
      </c>
      <c r="D408" s="123">
        <v>0.0012714996481832607</v>
      </c>
      <c r="E408" s="123">
        <v>2.095605171319712</v>
      </c>
      <c r="F408" s="84" t="s">
        <v>4857</v>
      </c>
      <c r="G408" s="84" t="b">
        <v>0</v>
      </c>
      <c r="H408" s="84" t="b">
        <v>0</v>
      </c>
      <c r="I408" s="84" t="b">
        <v>0</v>
      </c>
      <c r="J408" s="84" t="b">
        <v>0</v>
      </c>
      <c r="K408" s="84" t="b">
        <v>0</v>
      </c>
      <c r="L408" s="84" t="b">
        <v>0</v>
      </c>
    </row>
    <row r="409" spans="1:12" ht="15">
      <c r="A409" s="84" t="s">
        <v>757</v>
      </c>
      <c r="B409" s="84" t="s">
        <v>4783</v>
      </c>
      <c r="C409" s="84">
        <v>2</v>
      </c>
      <c r="D409" s="123">
        <v>0.0012714996481832607</v>
      </c>
      <c r="E409" s="123">
        <v>2.1140885770137254</v>
      </c>
      <c r="F409" s="84" t="s">
        <v>4857</v>
      </c>
      <c r="G409" s="84" t="b">
        <v>0</v>
      </c>
      <c r="H409" s="84" t="b">
        <v>0</v>
      </c>
      <c r="I409" s="84" t="b">
        <v>0</v>
      </c>
      <c r="J409" s="84" t="b">
        <v>0</v>
      </c>
      <c r="K409" s="84" t="b">
        <v>0</v>
      </c>
      <c r="L409" s="84" t="b">
        <v>0</v>
      </c>
    </row>
    <row r="410" spans="1:12" ht="15">
      <c r="A410" s="84" t="s">
        <v>4456</v>
      </c>
      <c r="B410" s="84" t="s">
        <v>4784</v>
      </c>
      <c r="C410" s="84">
        <v>2</v>
      </c>
      <c r="D410" s="123">
        <v>0.0012714996481832607</v>
      </c>
      <c r="E410" s="123">
        <v>2.5215739035919933</v>
      </c>
      <c r="F410" s="84" t="s">
        <v>4857</v>
      </c>
      <c r="G410" s="84" t="b">
        <v>0</v>
      </c>
      <c r="H410" s="84" t="b">
        <v>1</v>
      </c>
      <c r="I410" s="84" t="b">
        <v>0</v>
      </c>
      <c r="J410" s="84" t="b">
        <v>0</v>
      </c>
      <c r="K410" s="84" t="b">
        <v>1</v>
      </c>
      <c r="L410" s="84" t="b">
        <v>0</v>
      </c>
    </row>
    <row r="411" spans="1:12" ht="15">
      <c r="A411" s="84" t="s">
        <v>4784</v>
      </c>
      <c r="B411" s="84" t="s">
        <v>4785</v>
      </c>
      <c r="C411" s="84">
        <v>2</v>
      </c>
      <c r="D411" s="123">
        <v>0.0012714996481832607</v>
      </c>
      <c r="E411" s="123">
        <v>3.174786417367337</v>
      </c>
      <c r="F411" s="84" t="s">
        <v>4857</v>
      </c>
      <c r="G411" s="84" t="b">
        <v>0</v>
      </c>
      <c r="H411" s="84" t="b">
        <v>1</v>
      </c>
      <c r="I411" s="84" t="b">
        <v>0</v>
      </c>
      <c r="J411" s="84" t="b">
        <v>0</v>
      </c>
      <c r="K411" s="84" t="b">
        <v>0</v>
      </c>
      <c r="L411" s="84" t="b">
        <v>0</v>
      </c>
    </row>
    <row r="412" spans="1:12" ht="15">
      <c r="A412" s="84" t="s">
        <v>4785</v>
      </c>
      <c r="B412" s="84" t="s">
        <v>3858</v>
      </c>
      <c r="C412" s="84">
        <v>2</v>
      </c>
      <c r="D412" s="123">
        <v>0.0012714996481832607</v>
      </c>
      <c r="E412" s="123">
        <v>2.630718373017061</v>
      </c>
      <c r="F412" s="84" t="s">
        <v>4857</v>
      </c>
      <c r="G412" s="84" t="b">
        <v>0</v>
      </c>
      <c r="H412" s="84" t="b">
        <v>0</v>
      </c>
      <c r="I412" s="84" t="b">
        <v>0</v>
      </c>
      <c r="J412" s="84" t="b">
        <v>0</v>
      </c>
      <c r="K412" s="84" t="b">
        <v>0</v>
      </c>
      <c r="L412" s="84" t="b">
        <v>0</v>
      </c>
    </row>
    <row r="413" spans="1:12" ht="15">
      <c r="A413" s="84" t="s">
        <v>3858</v>
      </c>
      <c r="B413" s="84" t="s">
        <v>4786</v>
      </c>
      <c r="C413" s="84">
        <v>2</v>
      </c>
      <c r="D413" s="123">
        <v>0.0012714996481832607</v>
      </c>
      <c r="E413" s="123">
        <v>2.630718373017061</v>
      </c>
      <c r="F413" s="84" t="s">
        <v>4857</v>
      </c>
      <c r="G413" s="84" t="b">
        <v>0</v>
      </c>
      <c r="H413" s="84" t="b">
        <v>0</v>
      </c>
      <c r="I413" s="84" t="b">
        <v>0</v>
      </c>
      <c r="J413" s="84" t="b">
        <v>0</v>
      </c>
      <c r="K413" s="84" t="b">
        <v>0</v>
      </c>
      <c r="L413" s="84" t="b">
        <v>0</v>
      </c>
    </row>
    <row r="414" spans="1:12" ht="15">
      <c r="A414" s="84" t="s">
        <v>4786</v>
      </c>
      <c r="B414" s="84" t="s">
        <v>4438</v>
      </c>
      <c r="C414" s="84">
        <v>2</v>
      </c>
      <c r="D414" s="123">
        <v>0.0012714996481832607</v>
      </c>
      <c r="E414" s="123">
        <v>2.174786417367337</v>
      </c>
      <c r="F414" s="84" t="s">
        <v>4857</v>
      </c>
      <c r="G414" s="84" t="b">
        <v>0</v>
      </c>
      <c r="H414" s="84" t="b">
        <v>0</v>
      </c>
      <c r="I414" s="84" t="b">
        <v>0</v>
      </c>
      <c r="J414" s="84" t="b">
        <v>0</v>
      </c>
      <c r="K414" s="84" t="b">
        <v>0</v>
      </c>
      <c r="L414" s="84" t="b">
        <v>0</v>
      </c>
    </row>
    <row r="415" spans="1:12" ht="15">
      <c r="A415" s="84" t="s">
        <v>4438</v>
      </c>
      <c r="B415" s="84" t="s">
        <v>4580</v>
      </c>
      <c r="C415" s="84">
        <v>2</v>
      </c>
      <c r="D415" s="123">
        <v>0.0012714996481832607</v>
      </c>
      <c r="E415" s="123">
        <v>1.9986951583116557</v>
      </c>
      <c r="F415" s="84" t="s">
        <v>4857</v>
      </c>
      <c r="G415" s="84" t="b">
        <v>0</v>
      </c>
      <c r="H415" s="84" t="b">
        <v>0</v>
      </c>
      <c r="I415" s="84" t="b">
        <v>0</v>
      </c>
      <c r="J415" s="84" t="b">
        <v>0</v>
      </c>
      <c r="K415" s="84" t="b">
        <v>0</v>
      </c>
      <c r="L415" s="84" t="b">
        <v>0</v>
      </c>
    </row>
    <row r="416" spans="1:12" ht="15">
      <c r="A416" s="84" t="s">
        <v>4580</v>
      </c>
      <c r="B416" s="84" t="s">
        <v>757</v>
      </c>
      <c r="C416" s="84">
        <v>2</v>
      </c>
      <c r="D416" s="123">
        <v>0.0012714996481832607</v>
      </c>
      <c r="E416" s="123">
        <v>1.9195139122640308</v>
      </c>
      <c r="F416" s="84" t="s">
        <v>4857</v>
      </c>
      <c r="G416" s="84" t="b">
        <v>0</v>
      </c>
      <c r="H416" s="84" t="b">
        <v>0</v>
      </c>
      <c r="I416" s="84" t="b">
        <v>0</v>
      </c>
      <c r="J416" s="84" t="b">
        <v>0</v>
      </c>
      <c r="K416" s="84" t="b">
        <v>0</v>
      </c>
      <c r="L416" s="84" t="b">
        <v>0</v>
      </c>
    </row>
    <row r="417" spans="1:12" ht="15">
      <c r="A417" s="84" t="s">
        <v>757</v>
      </c>
      <c r="B417" s="84" t="s">
        <v>4787</v>
      </c>
      <c r="C417" s="84">
        <v>2</v>
      </c>
      <c r="D417" s="123">
        <v>0.0012714996481832607</v>
      </c>
      <c r="E417" s="123">
        <v>2.1140885770137254</v>
      </c>
      <c r="F417" s="84" t="s">
        <v>4857</v>
      </c>
      <c r="G417" s="84" t="b">
        <v>0</v>
      </c>
      <c r="H417" s="84" t="b">
        <v>0</v>
      </c>
      <c r="I417" s="84" t="b">
        <v>0</v>
      </c>
      <c r="J417" s="84" t="b">
        <v>0</v>
      </c>
      <c r="K417" s="84" t="b">
        <v>0</v>
      </c>
      <c r="L417" s="84" t="b">
        <v>0</v>
      </c>
    </row>
    <row r="418" spans="1:12" ht="15">
      <c r="A418" s="84" t="s">
        <v>4787</v>
      </c>
      <c r="B418" s="84" t="s">
        <v>4521</v>
      </c>
      <c r="C418" s="84">
        <v>2</v>
      </c>
      <c r="D418" s="123">
        <v>0.0012714996481832607</v>
      </c>
      <c r="E418" s="123">
        <v>2.8737564217033555</v>
      </c>
      <c r="F418" s="84" t="s">
        <v>4857</v>
      </c>
      <c r="G418" s="84" t="b">
        <v>0</v>
      </c>
      <c r="H418" s="84" t="b">
        <v>0</v>
      </c>
      <c r="I418" s="84" t="b">
        <v>0</v>
      </c>
      <c r="J418" s="84" t="b">
        <v>0</v>
      </c>
      <c r="K418" s="84" t="b">
        <v>0</v>
      </c>
      <c r="L418" s="84" t="b">
        <v>0</v>
      </c>
    </row>
    <row r="419" spans="1:12" ht="15">
      <c r="A419" s="84" t="s">
        <v>4521</v>
      </c>
      <c r="B419" s="84" t="s">
        <v>4788</v>
      </c>
      <c r="C419" s="84">
        <v>2</v>
      </c>
      <c r="D419" s="123">
        <v>0.0012714996481832607</v>
      </c>
      <c r="E419" s="123">
        <v>2.8737564217033555</v>
      </c>
      <c r="F419" s="84" t="s">
        <v>4857</v>
      </c>
      <c r="G419" s="84" t="b">
        <v>0</v>
      </c>
      <c r="H419" s="84" t="b">
        <v>0</v>
      </c>
      <c r="I419" s="84" t="b">
        <v>0</v>
      </c>
      <c r="J419" s="84" t="b">
        <v>0</v>
      </c>
      <c r="K419" s="84" t="b">
        <v>1</v>
      </c>
      <c r="L419" s="84" t="b">
        <v>0</v>
      </c>
    </row>
    <row r="420" spans="1:12" ht="15">
      <c r="A420" s="84" t="s">
        <v>4788</v>
      </c>
      <c r="B420" s="84" t="s">
        <v>4789</v>
      </c>
      <c r="C420" s="84">
        <v>2</v>
      </c>
      <c r="D420" s="123">
        <v>0.0012714996481832607</v>
      </c>
      <c r="E420" s="123">
        <v>3.174786417367337</v>
      </c>
      <c r="F420" s="84" t="s">
        <v>4857</v>
      </c>
      <c r="G420" s="84" t="b">
        <v>0</v>
      </c>
      <c r="H420" s="84" t="b">
        <v>1</v>
      </c>
      <c r="I420" s="84" t="b">
        <v>0</v>
      </c>
      <c r="J420" s="84" t="b">
        <v>0</v>
      </c>
      <c r="K420" s="84" t="b">
        <v>0</v>
      </c>
      <c r="L420" s="84" t="b">
        <v>0</v>
      </c>
    </row>
    <row r="421" spans="1:12" ht="15">
      <c r="A421" s="84" t="s">
        <v>736</v>
      </c>
      <c r="B421" s="84" t="s">
        <v>4791</v>
      </c>
      <c r="C421" s="84">
        <v>2</v>
      </c>
      <c r="D421" s="123">
        <v>0.0012714996481832607</v>
      </c>
      <c r="E421" s="123">
        <v>1.3552424818254682</v>
      </c>
      <c r="F421" s="84" t="s">
        <v>4857</v>
      </c>
      <c r="G421" s="84" t="b">
        <v>0</v>
      </c>
      <c r="H421" s="84" t="b">
        <v>0</v>
      </c>
      <c r="I421" s="84" t="b">
        <v>0</v>
      </c>
      <c r="J421" s="84" t="b">
        <v>0</v>
      </c>
      <c r="K421" s="84" t="b">
        <v>0</v>
      </c>
      <c r="L421" s="84" t="b">
        <v>0</v>
      </c>
    </row>
    <row r="422" spans="1:12" ht="15">
      <c r="A422" s="84" t="s">
        <v>4791</v>
      </c>
      <c r="B422" s="84" t="s">
        <v>4792</v>
      </c>
      <c r="C422" s="84">
        <v>2</v>
      </c>
      <c r="D422" s="123">
        <v>0.0012714996481832607</v>
      </c>
      <c r="E422" s="123">
        <v>3.174786417367337</v>
      </c>
      <c r="F422" s="84" t="s">
        <v>4857</v>
      </c>
      <c r="G422" s="84" t="b">
        <v>0</v>
      </c>
      <c r="H422" s="84" t="b">
        <v>0</v>
      </c>
      <c r="I422" s="84" t="b">
        <v>0</v>
      </c>
      <c r="J422" s="84" t="b">
        <v>0</v>
      </c>
      <c r="K422" s="84" t="b">
        <v>0</v>
      </c>
      <c r="L422" s="84" t="b">
        <v>0</v>
      </c>
    </row>
    <row r="423" spans="1:12" ht="15">
      <c r="A423" s="84" t="s">
        <v>4792</v>
      </c>
      <c r="B423" s="84" t="s">
        <v>736</v>
      </c>
      <c r="C423" s="84">
        <v>2</v>
      </c>
      <c r="D423" s="123">
        <v>0.0012714996481832607</v>
      </c>
      <c r="E423" s="123">
        <v>1.2609725649836203</v>
      </c>
      <c r="F423" s="84" t="s">
        <v>4857</v>
      </c>
      <c r="G423" s="84" t="b">
        <v>0</v>
      </c>
      <c r="H423" s="84" t="b">
        <v>0</v>
      </c>
      <c r="I423" s="84" t="b">
        <v>0</v>
      </c>
      <c r="J423" s="84" t="b">
        <v>0</v>
      </c>
      <c r="K423" s="84" t="b">
        <v>0</v>
      </c>
      <c r="L423" s="84" t="b">
        <v>0</v>
      </c>
    </row>
    <row r="424" spans="1:12" ht="15">
      <c r="A424" s="84" t="s">
        <v>736</v>
      </c>
      <c r="B424" s="84" t="s">
        <v>4613</v>
      </c>
      <c r="C424" s="84">
        <v>2</v>
      </c>
      <c r="D424" s="123">
        <v>0.0012714996481832607</v>
      </c>
      <c r="E424" s="123">
        <v>1.1791512227697871</v>
      </c>
      <c r="F424" s="84" t="s">
        <v>4857</v>
      </c>
      <c r="G424" s="84" t="b">
        <v>0</v>
      </c>
      <c r="H424" s="84" t="b">
        <v>0</v>
      </c>
      <c r="I424" s="84" t="b">
        <v>0</v>
      </c>
      <c r="J424" s="84" t="b">
        <v>0</v>
      </c>
      <c r="K424" s="84" t="b">
        <v>0</v>
      </c>
      <c r="L424" s="84" t="b">
        <v>0</v>
      </c>
    </row>
    <row r="425" spans="1:12" ht="15">
      <c r="A425" s="84" t="s">
        <v>4613</v>
      </c>
      <c r="B425" s="84" t="s">
        <v>4793</v>
      </c>
      <c r="C425" s="84">
        <v>2</v>
      </c>
      <c r="D425" s="123">
        <v>0.0012714996481832607</v>
      </c>
      <c r="E425" s="123">
        <v>2.998695158311656</v>
      </c>
      <c r="F425" s="84" t="s">
        <v>4857</v>
      </c>
      <c r="G425" s="84" t="b">
        <v>0</v>
      </c>
      <c r="H425" s="84" t="b">
        <v>0</v>
      </c>
      <c r="I425" s="84" t="b">
        <v>0</v>
      </c>
      <c r="J425" s="84" t="b">
        <v>0</v>
      </c>
      <c r="K425" s="84" t="b">
        <v>0</v>
      </c>
      <c r="L425" s="84" t="b">
        <v>0</v>
      </c>
    </row>
    <row r="426" spans="1:12" ht="15">
      <c r="A426" s="84" t="s">
        <v>4793</v>
      </c>
      <c r="B426" s="84" t="s">
        <v>4794</v>
      </c>
      <c r="C426" s="84">
        <v>2</v>
      </c>
      <c r="D426" s="123">
        <v>0.0012714996481832607</v>
      </c>
      <c r="E426" s="123">
        <v>3.174786417367337</v>
      </c>
      <c r="F426" s="84" t="s">
        <v>4857</v>
      </c>
      <c r="G426" s="84" t="b">
        <v>0</v>
      </c>
      <c r="H426" s="84" t="b">
        <v>0</v>
      </c>
      <c r="I426" s="84" t="b">
        <v>0</v>
      </c>
      <c r="J426" s="84" t="b">
        <v>0</v>
      </c>
      <c r="K426" s="84" t="b">
        <v>0</v>
      </c>
      <c r="L426" s="84" t="b">
        <v>0</v>
      </c>
    </row>
    <row r="427" spans="1:12" ht="15">
      <c r="A427" s="84" t="s">
        <v>4794</v>
      </c>
      <c r="B427" s="84" t="s">
        <v>4577</v>
      </c>
      <c r="C427" s="84">
        <v>2</v>
      </c>
      <c r="D427" s="123">
        <v>0.0012714996481832607</v>
      </c>
      <c r="E427" s="123">
        <v>2.998695158311656</v>
      </c>
      <c r="F427" s="84" t="s">
        <v>4857</v>
      </c>
      <c r="G427" s="84" t="b">
        <v>0</v>
      </c>
      <c r="H427" s="84" t="b">
        <v>0</v>
      </c>
      <c r="I427" s="84" t="b">
        <v>0</v>
      </c>
      <c r="J427" s="84" t="b">
        <v>0</v>
      </c>
      <c r="K427" s="84" t="b">
        <v>0</v>
      </c>
      <c r="L427" s="84" t="b">
        <v>0</v>
      </c>
    </row>
    <row r="428" spans="1:12" ht="15">
      <c r="A428" s="84" t="s">
        <v>4577</v>
      </c>
      <c r="B428" s="84" t="s">
        <v>4795</v>
      </c>
      <c r="C428" s="84">
        <v>2</v>
      </c>
      <c r="D428" s="123">
        <v>0.0012714996481832607</v>
      </c>
      <c r="E428" s="123">
        <v>2.998695158311656</v>
      </c>
      <c r="F428" s="84" t="s">
        <v>4857</v>
      </c>
      <c r="G428" s="84" t="b">
        <v>0</v>
      </c>
      <c r="H428" s="84" t="b">
        <v>0</v>
      </c>
      <c r="I428" s="84" t="b">
        <v>0</v>
      </c>
      <c r="J428" s="84" t="b">
        <v>0</v>
      </c>
      <c r="K428" s="84" t="b">
        <v>0</v>
      </c>
      <c r="L428" s="84" t="b">
        <v>0</v>
      </c>
    </row>
    <row r="429" spans="1:12" ht="15">
      <c r="A429" s="84" t="s">
        <v>4795</v>
      </c>
      <c r="B429" s="84" t="s">
        <v>4612</v>
      </c>
      <c r="C429" s="84">
        <v>2</v>
      </c>
      <c r="D429" s="123">
        <v>0.0012714996481832607</v>
      </c>
      <c r="E429" s="123">
        <v>2.998695158311656</v>
      </c>
      <c r="F429" s="84" t="s">
        <v>4857</v>
      </c>
      <c r="G429" s="84" t="b">
        <v>0</v>
      </c>
      <c r="H429" s="84" t="b">
        <v>0</v>
      </c>
      <c r="I429" s="84" t="b">
        <v>0</v>
      </c>
      <c r="J429" s="84" t="b">
        <v>0</v>
      </c>
      <c r="K429" s="84" t="b">
        <v>0</v>
      </c>
      <c r="L429" s="84" t="b">
        <v>0</v>
      </c>
    </row>
    <row r="430" spans="1:12" ht="15">
      <c r="A430" s="84" t="s">
        <v>4612</v>
      </c>
      <c r="B430" s="84" t="s">
        <v>4550</v>
      </c>
      <c r="C430" s="84">
        <v>2</v>
      </c>
      <c r="D430" s="123">
        <v>0.0012714996481832607</v>
      </c>
      <c r="E430" s="123">
        <v>2.8226038992559745</v>
      </c>
      <c r="F430" s="84" t="s">
        <v>4857</v>
      </c>
      <c r="G430" s="84" t="b">
        <v>0</v>
      </c>
      <c r="H430" s="84" t="b">
        <v>0</v>
      </c>
      <c r="I430" s="84" t="b">
        <v>0</v>
      </c>
      <c r="J430" s="84" t="b">
        <v>0</v>
      </c>
      <c r="K430" s="84" t="b">
        <v>0</v>
      </c>
      <c r="L430" s="84" t="b">
        <v>0</v>
      </c>
    </row>
    <row r="431" spans="1:12" ht="15">
      <c r="A431" s="84" t="s">
        <v>3719</v>
      </c>
      <c r="B431" s="84" t="s">
        <v>736</v>
      </c>
      <c r="C431" s="84">
        <v>2</v>
      </c>
      <c r="D431" s="123">
        <v>0.0012714996481832607</v>
      </c>
      <c r="E431" s="123">
        <v>0.8630325563115826</v>
      </c>
      <c r="F431" s="84" t="s">
        <v>4857</v>
      </c>
      <c r="G431" s="84" t="b">
        <v>0</v>
      </c>
      <c r="H431" s="84" t="b">
        <v>0</v>
      </c>
      <c r="I431" s="84" t="b">
        <v>0</v>
      </c>
      <c r="J431" s="84" t="b">
        <v>0</v>
      </c>
      <c r="K431" s="84" t="b">
        <v>0</v>
      </c>
      <c r="L431" s="84" t="b">
        <v>0</v>
      </c>
    </row>
    <row r="432" spans="1:12" ht="15">
      <c r="A432" s="84" t="s">
        <v>757</v>
      </c>
      <c r="B432" s="84" t="s">
        <v>4798</v>
      </c>
      <c r="C432" s="84">
        <v>2</v>
      </c>
      <c r="D432" s="123">
        <v>0.0012714996481832607</v>
      </c>
      <c r="E432" s="123">
        <v>2.1140885770137254</v>
      </c>
      <c r="F432" s="84" t="s">
        <v>4857</v>
      </c>
      <c r="G432" s="84" t="b">
        <v>0</v>
      </c>
      <c r="H432" s="84" t="b">
        <v>0</v>
      </c>
      <c r="I432" s="84" t="b">
        <v>0</v>
      </c>
      <c r="J432" s="84" t="b">
        <v>0</v>
      </c>
      <c r="K432" s="84" t="b">
        <v>0</v>
      </c>
      <c r="L432" s="84" t="b">
        <v>0</v>
      </c>
    </row>
    <row r="433" spans="1:12" ht="15">
      <c r="A433" s="84" t="s">
        <v>4798</v>
      </c>
      <c r="B433" s="84" t="s">
        <v>4564</v>
      </c>
      <c r="C433" s="84">
        <v>2</v>
      </c>
      <c r="D433" s="123">
        <v>0.0012714996481832607</v>
      </c>
      <c r="E433" s="123">
        <v>2.998695158311656</v>
      </c>
      <c r="F433" s="84" t="s">
        <v>4857</v>
      </c>
      <c r="G433" s="84" t="b">
        <v>0</v>
      </c>
      <c r="H433" s="84" t="b">
        <v>0</v>
      </c>
      <c r="I433" s="84" t="b">
        <v>0</v>
      </c>
      <c r="J433" s="84" t="b">
        <v>1</v>
      </c>
      <c r="K433" s="84" t="b">
        <v>0</v>
      </c>
      <c r="L433" s="84" t="b">
        <v>0</v>
      </c>
    </row>
    <row r="434" spans="1:12" ht="15">
      <c r="A434" s="84" t="s">
        <v>4564</v>
      </c>
      <c r="B434" s="84" t="s">
        <v>4614</v>
      </c>
      <c r="C434" s="84">
        <v>2</v>
      </c>
      <c r="D434" s="123">
        <v>0.0012714996481832607</v>
      </c>
      <c r="E434" s="123">
        <v>2.8226038992559745</v>
      </c>
      <c r="F434" s="84" t="s">
        <v>4857</v>
      </c>
      <c r="G434" s="84" t="b">
        <v>1</v>
      </c>
      <c r="H434" s="84" t="b">
        <v>0</v>
      </c>
      <c r="I434" s="84" t="b">
        <v>0</v>
      </c>
      <c r="J434" s="84" t="b">
        <v>1</v>
      </c>
      <c r="K434" s="84" t="b">
        <v>0</v>
      </c>
      <c r="L434" s="84" t="b">
        <v>0</v>
      </c>
    </row>
    <row r="435" spans="1:12" ht="15">
      <c r="A435" s="84" t="s">
        <v>4614</v>
      </c>
      <c r="B435" s="84" t="s">
        <v>4799</v>
      </c>
      <c r="C435" s="84">
        <v>2</v>
      </c>
      <c r="D435" s="123">
        <v>0.0012714996481832607</v>
      </c>
      <c r="E435" s="123">
        <v>2.998695158311656</v>
      </c>
      <c r="F435" s="84" t="s">
        <v>4857</v>
      </c>
      <c r="G435" s="84" t="b">
        <v>1</v>
      </c>
      <c r="H435" s="84" t="b">
        <v>0</v>
      </c>
      <c r="I435" s="84" t="b">
        <v>0</v>
      </c>
      <c r="J435" s="84" t="b">
        <v>0</v>
      </c>
      <c r="K435" s="84" t="b">
        <v>0</v>
      </c>
      <c r="L435" s="84" t="b">
        <v>0</v>
      </c>
    </row>
    <row r="436" spans="1:12" ht="15">
      <c r="A436" s="84" t="s">
        <v>4799</v>
      </c>
      <c r="B436" s="84" t="s">
        <v>4800</v>
      </c>
      <c r="C436" s="84">
        <v>2</v>
      </c>
      <c r="D436" s="123">
        <v>0.0012714996481832607</v>
      </c>
      <c r="E436" s="123">
        <v>3.174786417367337</v>
      </c>
      <c r="F436" s="84" t="s">
        <v>4857</v>
      </c>
      <c r="G436" s="84" t="b">
        <v>0</v>
      </c>
      <c r="H436" s="84" t="b">
        <v>0</v>
      </c>
      <c r="I436" s="84" t="b">
        <v>0</v>
      </c>
      <c r="J436" s="84" t="b">
        <v>1</v>
      </c>
      <c r="K436" s="84" t="b">
        <v>0</v>
      </c>
      <c r="L436" s="84" t="b">
        <v>0</v>
      </c>
    </row>
    <row r="437" spans="1:12" ht="15">
      <c r="A437" s="84" t="s">
        <v>4800</v>
      </c>
      <c r="B437" s="84" t="s">
        <v>4491</v>
      </c>
      <c r="C437" s="84">
        <v>2</v>
      </c>
      <c r="D437" s="123">
        <v>0.0012714996481832607</v>
      </c>
      <c r="E437" s="123">
        <v>2.7768464086952993</v>
      </c>
      <c r="F437" s="84" t="s">
        <v>4857</v>
      </c>
      <c r="G437" s="84" t="b">
        <v>1</v>
      </c>
      <c r="H437" s="84" t="b">
        <v>0</v>
      </c>
      <c r="I437" s="84" t="b">
        <v>0</v>
      </c>
      <c r="J437" s="84" t="b">
        <v>0</v>
      </c>
      <c r="K437" s="84" t="b">
        <v>0</v>
      </c>
      <c r="L437" s="84" t="b">
        <v>0</v>
      </c>
    </row>
    <row r="438" spans="1:12" ht="15">
      <c r="A438" s="84" t="s">
        <v>4491</v>
      </c>
      <c r="B438" s="84" t="s">
        <v>4801</v>
      </c>
      <c r="C438" s="84">
        <v>2</v>
      </c>
      <c r="D438" s="123">
        <v>0.0012714996481832607</v>
      </c>
      <c r="E438" s="123">
        <v>2.7768464086952993</v>
      </c>
      <c r="F438" s="84" t="s">
        <v>4857</v>
      </c>
      <c r="G438" s="84" t="b">
        <v>0</v>
      </c>
      <c r="H438" s="84" t="b">
        <v>0</v>
      </c>
      <c r="I438" s="84" t="b">
        <v>0</v>
      </c>
      <c r="J438" s="84" t="b">
        <v>0</v>
      </c>
      <c r="K438" s="84" t="b">
        <v>0</v>
      </c>
      <c r="L438" s="84" t="b">
        <v>0</v>
      </c>
    </row>
    <row r="439" spans="1:12" ht="15">
      <c r="A439" s="84" t="s">
        <v>4801</v>
      </c>
      <c r="B439" s="84" t="s">
        <v>4608</v>
      </c>
      <c r="C439" s="84">
        <v>2</v>
      </c>
      <c r="D439" s="123">
        <v>0.0012714996481832607</v>
      </c>
      <c r="E439" s="123">
        <v>2.998695158311656</v>
      </c>
      <c r="F439" s="84" t="s">
        <v>4857</v>
      </c>
      <c r="G439" s="84" t="b">
        <v>0</v>
      </c>
      <c r="H439" s="84" t="b">
        <v>0</v>
      </c>
      <c r="I439" s="84" t="b">
        <v>0</v>
      </c>
      <c r="J439" s="84" t="b">
        <v>1</v>
      </c>
      <c r="K439" s="84" t="b">
        <v>0</v>
      </c>
      <c r="L439" s="84" t="b">
        <v>0</v>
      </c>
    </row>
    <row r="440" spans="1:12" ht="15">
      <c r="A440" s="84" t="s">
        <v>404</v>
      </c>
      <c r="B440" s="84" t="s">
        <v>3851</v>
      </c>
      <c r="C440" s="84">
        <v>2</v>
      </c>
      <c r="D440" s="123">
        <v>0.0012714996481832607</v>
      </c>
      <c r="E440" s="123">
        <v>2.630718373017061</v>
      </c>
      <c r="F440" s="84" t="s">
        <v>4857</v>
      </c>
      <c r="G440" s="84" t="b">
        <v>0</v>
      </c>
      <c r="H440" s="84" t="b">
        <v>0</v>
      </c>
      <c r="I440" s="84" t="b">
        <v>0</v>
      </c>
      <c r="J440" s="84" t="b">
        <v>0</v>
      </c>
      <c r="K440" s="84" t="b">
        <v>0</v>
      </c>
      <c r="L440" s="84" t="b">
        <v>0</v>
      </c>
    </row>
    <row r="441" spans="1:12" ht="15">
      <c r="A441" s="84" t="s">
        <v>3851</v>
      </c>
      <c r="B441" s="84" t="s">
        <v>4802</v>
      </c>
      <c r="C441" s="84">
        <v>2</v>
      </c>
      <c r="D441" s="123">
        <v>0.0012714996481832607</v>
      </c>
      <c r="E441" s="123">
        <v>2.630718373017061</v>
      </c>
      <c r="F441" s="84" t="s">
        <v>4857</v>
      </c>
      <c r="G441" s="84" t="b">
        <v>0</v>
      </c>
      <c r="H441" s="84" t="b">
        <v>0</v>
      </c>
      <c r="I441" s="84" t="b">
        <v>0</v>
      </c>
      <c r="J441" s="84" t="b">
        <v>1</v>
      </c>
      <c r="K441" s="84" t="b">
        <v>0</v>
      </c>
      <c r="L441" s="84" t="b">
        <v>0</v>
      </c>
    </row>
    <row r="442" spans="1:12" ht="15">
      <c r="A442" s="84" t="s">
        <v>4802</v>
      </c>
      <c r="B442" s="84" t="s">
        <v>4803</v>
      </c>
      <c r="C442" s="84">
        <v>2</v>
      </c>
      <c r="D442" s="123">
        <v>0.0012714996481832607</v>
      </c>
      <c r="E442" s="123">
        <v>3.174786417367337</v>
      </c>
      <c r="F442" s="84" t="s">
        <v>4857</v>
      </c>
      <c r="G442" s="84" t="b">
        <v>1</v>
      </c>
      <c r="H442" s="84" t="b">
        <v>0</v>
      </c>
      <c r="I442" s="84" t="b">
        <v>0</v>
      </c>
      <c r="J442" s="84" t="b">
        <v>0</v>
      </c>
      <c r="K442" s="84" t="b">
        <v>0</v>
      </c>
      <c r="L442" s="84" t="b">
        <v>0</v>
      </c>
    </row>
    <row r="443" spans="1:12" ht="15">
      <c r="A443" s="84" t="s">
        <v>4803</v>
      </c>
      <c r="B443" s="84" t="s">
        <v>4596</v>
      </c>
      <c r="C443" s="84">
        <v>2</v>
      </c>
      <c r="D443" s="123">
        <v>0.0012714996481832607</v>
      </c>
      <c r="E443" s="123">
        <v>2.998695158311656</v>
      </c>
      <c r="F443" s="84" t="s">
        <v>4857</v>
      </c>
      <c r="G443" s="84" t="b">
        <v>0</v>
      </c>
      <c r="H443" s="84" t="b">
        <v>0</v>
      </c>
      <c r="I443" s="84" t="b">
        <v>0</v>
      </c>
      <c r="J443" s="84" t="b">
        <v>0</v>
      </c>
      <c r="K443" s="84" t="b">
        <v>0</v>
      </c>
      <c r="L443" s="84" t="b">
        <v>0</v>
      </c>
    </row>
    <row r="444" spans="1:12" ht="15">
      <c r="A444" s="84" t="s">
        <v>4596</v>
      </c>
      <c r="B444" s="84" t="s">
        <v>4804</v>
      </c>
      <c r="C444" s="84">
        <v>2</v>
      </c>
      <c r="D444" s="123">
        <v>0.0012714996481832607</v>
      </c>
      <c r="E444" s="123">
        <v>2.998695158311656</v>
      </c>
      <c r="F444" s="84" t="s">
        <v>4857</v>
      </c>
      <c r="G444" s="84" t="b">
        <v>0</v>
      </c>
      <c r="H444" s="84" t="b">
        <v>0</v>
      </c>
      <c r="I444" s="84" t="b">
        <v>0</v>
      </c>
      <c r="J444" s="84" t="b">
        <v>0</v>
      </c>
      <c r="K444" s="84" t="b">
        <v>0</v>
      </c>
      <c r="L444" s="84" t="b">
        <v>0</v>
      </c>
    </row>
    <row r="445" spans="1:12" ht="15">
      <c r="A445" s="84" t="s">
        <v>4804</v>
      </c>
      <c r="B445" s="84" t="s">
        <v>4805</v>
      </c>
      <c r="C445" s="84">
        <v>2</v>
      </c>
      <c r="D445" s="123">
        <v>0.0012714996481832607</v>
      </c>
      <c r="E445" s="123">
        <v>3.174786417367337</v>
      </c>
      <c r="F445" s="84" t="s">
        <v>4857</v>
      </c>
      <c r="G445" s="84" t="b">
        <v>0</v>
      </c>
      <c r="H445" s="84" t="b">
        <v>0</v>
      </c>
      <c r="I445" s="84" t="b">
        <v>0</v>
      </c>
      <c r="J445" s="84" t="b">
        <v>0</v>
      </c>
      <c r="K445" s="84" t="b">
        <v>0</v>
      </c>
      <c r="L445" s="84" t="b">
        <v>0</v>
      </c>
    </row>
    <row r="446" spans="1:12" ht="15">
      <c r="A446" s="84" t="s">
        <v>4805</v>
      </c>
      <c r="B446" s="84" t="s">
        <v>4806</v>
      </c>
      <c r="C446" s="84">
        <v>2</v>
      </c>
      <c r="D446" s="123">
        <v>0.0012714996481832607</v>
      </c>
      <c r="E446" s="123">
        <v>3.174786417367337</v>
      </c>
      <c r="F446" s="84" t="s">
        <v>4857</v>
      </c>
      <c r="G446" s="84" t="b">
        <v>0</v>
      </c>
      <c r="H446" s="84" t="b">
        <v>0</v>
      </c>
      <c r="I446" s="84" t="b">
        <v>0</v>
      </c>
      <c r="J446" s="84" t="b">
        <v>0</v>
      </c>
      <c r="K446" s="84" t="b">
        <v>0</v>
      </c>
      <c r="L446" s="84" t="b">
        <v>0</v>
      </c>
    </row>
    <row r="447" spans="1:12" ht="15">
      <c r="A447" s="84" t="s">
        <v>4806</v>
      </c>
      <c r="B447" s="84" t="s">
        <v>4807</v>
      </c>
      <c r="C447" s="84">
        <v>2</v>
      </c>
      <c r="D447" s="123">
        <v>0.0012714996481832607</v>
      </c>
      <c r="E447" s="123">
        <v>3.174786417367337</v>
      </c>
      <c r="F447" s="84" t="s">
        <v>4857</v>
      </c>
      <c r="G447" s="84" t="b">
        <v>0</v>
      </c>
      <c r="H447" s="84" t="b">
        <v>0</v>
      </c>
      <c r="I447" s="84" t="b">
        <v>0</v>
      </c>
      <c r="J447" s="84" t="b">
        <v>0</v>
      </c>
      <c r="K447" s="84" t="b">
        <v>0</v>
      </c>
      <c r="L447" s="84" t="b">
        <v>0</v>
      </c>
    </row>
    <row r="448" spans="1:12" ht="15">
      <c r="A448" s="84" t="s">
        <v>4807</v>
      </c>
      <c r="B448" s="84" t="s">
        <v>3819</v>
      </c>
      <c r="C448" s="84">
        <v>2</v>
      </c>
      <c r="D448" s="123">
        <v>0.0012714996481832607</v>
      </c>
      <c r="E448" s="123">
        <v>2.2716964303753935</v>
      </c>
      <c r="F448" s="84" t="s">
        <v>4857</v>
      </c>
      <c r="G448" s="84" t="b">
        <v>0</v>
      </c>
      <c r="H448" s="84" t="b">
        <v>0</v>
      </c>
      <c r="I448" s="84" t="b">
        <v>0</v>
      </c>
      <c r="J448" s="84" t="b">
        <v>0</v>
      </c>
      <c r="K448" s="84" t="b">
        <v>0</v>
      </c>
      <c r="L448" s="84" t="b">
        <v>0</v>
      </c>
    </row>
    <row r="449" spans="1:12" ht="15">
      <c r="A449" s="84" t="s">
        <v>3819</v>
      </c>
      <c r="B449" s="84" t="s">
        <v>4808</v>
      </c>
      <c r="C449" s="84">
        <v>2</v>
      </c>
      <c r="D449" s="123">
        <v>0.0012714996481832607</v>
      </c>
      <c r="E449" s="123">
        <v>2.220543907928012</v>
      </c>
      <c r="F449" s="84" t="s">
        <v>4857</v>
      </c>
      <c r="G449" s="84" t="b">
        <v>0</v>
      </c>
      <c r="H449" s="84" t="b">
        <v>0</v>
      </c>
      <c r="I449" s="84" t="b">
        <v>0</v>
      </c>
      <c r="J449" s="84" t="b">
        <v>1</v>
      </c>
      <c r="K449" s="84" t="b">
        <v>0</v>
      </c>
      <c r="L449" s="84" t="b">
        <v>0</v>
      </c>
    </row>
    <row r="450" spans="1:12" ht="15">
      <c r="A450" s="84" t="s">
        <v>4808</v>
      </c>
      <c r="B450" s="84" t="s">
        <v>3757</v>
      </c>
      <c r="C450" s="84">
        <v>2</v>
      </c>
      <c r="D450" s="123">
        <v>0.0012714996481832607</v>
      </c>
      <c r="E450" s="123">
        <v>2.998695158311656</v>
      </c>
      <c r="F450" s="84" t="s">
        <v>4857</v>
      </c>
      <c r="G450" s="84" t="b">
        <v>1</v>
      </c>
      <c r="H450" s="84" t="b">
        <v>0</v>
      </c>
      <c r="I450" s="84" t="b">
        <v>0</v>
      </c>
      <c r="J450" s="84" t="b">
        <v>0</v>
      </c>
      <c r="K450" s="84" t="b">
        <v>0</v>
      </c>
      <c r="L450" s="84" t="b">
        <v>0</v>
      </c>
    </row>
    <row r="451" spans="1:12" ht="15">
      <c r="A451" s="84" t="s">
        <v>3757</v>
      </c>
      <c r="B451" s="84" t="s">
        <v>736</v>
      </c>
      <c r="C451" s="84">
        <v>2</v>
      </c>
      <c r="D451" s="123">
        <v>0.0012714996481832607</v>
      </c>
      <c r="E451" s="123">
        <v>0.9599425693196391</v>
      </c>
      <c r="F451" s="84" t="s">
        <v>4857</v>
      </c>
      <c r="G451" s="84" t="b">
        <v>0</v>
      </c>
      <c r="H451" s="84" t="b">
        <v>0</v>
      </c>
      <c r="I451" s="84" t="b">
        <v>0</v>
      </c>
      <c r="J451" s="84" t="b">
        <v>0</v>
      </c>
      <c r="K451" s="84" t="b">
        <v>0</v>
      </c>
      <c r="L451" s="84" t="b">
        <v>0</v>
      </c>
    </row>
    <row r="452" spans="1:12" ht="15">
      <c r="A452" s="84" t="s">
        <v>403</v>
      </c>
      <c r="B452" s="84" t="s">
        <v>4809</v>
      </c>
      <c r="C452" s="84">
        <v>2</v>
      </c>
      <c r="D452" s="123">
        <v>0.0012714996481832607</v>
      </c>
      <c r="E452" s="123">
        <v>3.174786417367337</v>
      </c>
      <c r="F452" s="84" t="s">
        <v>4857</v>
      </c>
      <c r="G452" s="84" t="b">
        <v>0</v>
      </c>
      <c r="H452" s="84" t="b">
        <v>0</v>
      </c>
      <c r="I452" s="84" t="b">
        <v>0</v>
      </c>
      <c r="J452" s="84" t="b">
        <v>0</v>
      </c>
      <c r="K452" s="84" t="b">
        <v>0</v>
      </c>
      <c r="L452" s="84" t="b">
        <v>0</v>
      </c>
    </row>
    <row r="453" spans="1:12" ht="15">
      <c r="A453" s="84" t="s">
        <v>4809</v>
      </c>
      <c r="B453" s="84" t="s">
        <v>4810</v>
      </c>
      <c r="C453" s="84">
        <v>2</v>
      </c>
      <c r="D453" s="123">
        <v>0.0012714996481832607</v>
      </c>
      <c r="E453" s="123">
        <v>3.174786417367337</v>
      </c>
      <c r="F453" s="84" t="s">
        <v>4857</v>
      </c>
      <c r="G453" s="84" t="b">
        <v>0</v>
      </c>
      <c r="H453" s="84" t="b">
        <v>0</v>
      </c>
      <c r="I453" s="84" t="b">
        <v>0</v>
      </c>
      <c r="J453" s="84" t="b">
        <v>0</v>
      </c>
      <c r="K453" s="84" t="b">
        <v>0</v>
      </c>
      <c r="L453" s="84" t="b">
        <v>0</v>
      </c>
    </row>
    <row r="454" spans="1:12" ht="15">
      <c r="A454" s="84" t="s">
        <v>4810</v>
      </c>
      <c r="B454" s="84" t="s">
        <v>4556</v>
      </c>
      <c r="C454" s="84">
        <v>2</v>
      </c>
      <c r="D454" s="123">
        <v>0.0012714996481832607</v>
      </c>
      <c r="E454" s="123">
        <v>2.998695158311656</v>
      </c>
      <c r="F454" s="84" t="s">
        <v>4857</v>
      </c>
      <c r="G454" s="84" t="b">
        <v>0</v>
      </c>
      <c r="H454" s="84" t="b">
        <v>0</v>
      </c>
      <c r="I454" s="84" t="b">
        <v>0</v>
      </c>
      <c r="J454" s="84" t="b">
        <v>0</v>
      </c>
      <c r="K454" s="84" t="b">
        <v>0</v>
      </c>
      <c r="L454" s="84" t="b">
        <v>0</v>
      </c>
    </row>
    <row r="455" spans="1:12" ht="15">
      <c r="A455" s="84" t="s">
        <v>4556</v>
      </c>
      <c r="B455" s="84" t="s">
        <v>4811</v>
      </c>
      <c r="C455" s="84">
        <v>2</v>
      </c>
      <c r="D455" s="123">
        <v>0.0012714996481832607</v>
      </c>
      <c r="E455" s="123">
        <v>3.174786417367337</v>
      </c>
      <c r="F455" s="84" t="s">
        <v>4857</v>
      </c>
      <c r="G455" s="84" t="b">
        <v>0</v>
      </c>
      <c r="H455" s="84" t="b">
        <v>0</v>
      </c>
      <c r="I455" s="84" t="b">
        <v>0</v>
      </c>
      <c r="J455" s="84" t="b">
        <v>0</v>
      </c>
      <c r="K455" s="84" t="b">
        <v>0</v>
      </c>
      <c r="L455" s="84" t="b">
        <v>0</v>
      </c>
    </row>
    <row r="456" spans="1:12" ht="15">
      <c r="A456" s="84" t="s">
        <v>4811</v>
      </c>
      <c r="B456" s="84" t="s">
        <v>736</v>
      </c>
      <c r="C456" s="84">
        <v>2</v>
      </c>
      <c r="D456" s="123">
        <v>0.0012714996481832607</v>
      </c>
      <c r="E456" s="123">
        <v>1.2609725649836203</v>
      </c>
      <c r="F456" s="84" t="s">
        <v>4857</v>
      </c>
      <c r="G456" s="84" t="b">
        <v>0</v>
      </c>
      <c r="H456" s="84" t="b">
        <v>0</v>
      </c>
      <c r="I456" s="84" t="b">
        <v>0</v>
      </c>
      <c r="J456" s="84" t="b">
        <v>0</v>
      </c>
      <c r="K456" s="84" t="b">
        <v>0</v>
      </c>
      <c r="L456" s="84" t="b">
        <v>0</v>
      </c>
    </row>
    <row r="457" spans="1:12" ht="15">
      <c r="A457" s="84" t="s">
        <v>736</v>
      </c>
      <c r="B457" s="84" t="s">
        <v>4812</v>
      </c>
      <c r="C457" s="84">
        <v>2</v>
      </c>
      <c r="D457" s="123">
        <v>0.0012714996481832607</v>
      </c>
      <c r="E457" s="123">
        <v>1.3552424818254682</v>
      </c>
      <c r="F457" s="84" t="s">
        <v>4857</v>
      </c>
      <c r="G457" s="84" t="b">
        <v>0</v>
      </c>
      <c r="H457" s="84" t="b">
        <v>0</v>
      </c>
      <c r="I457" s="84" t="b">
        <v>0</v>
      </c>
      <c r="J457" s="84" t="b">
        <v>0</v>
      </c>
      <c r="K457" s="84" t="b">
        <v>0</v>
      </c>
      <c r="L457" s="84" t="b">
        <v>0</v>
      </c>
    </row>
    <row r="458" spans="1:12" ht="15">
      <c r="A458" s="84" t="s">
        <v>4812</v>
      </c>
      <c r="B458" s="84" t="s">
        <v>4813</v>
      </c>
      <c r="C458" s="84">
        <v>2</v>
      </c>
      <c r="D458" s="123">
        <v>0.0012714996481832607</v>
      </c>
      <c r="E458" s="123">
        <v>3.174786417367337</v>
      </c>
      <c r="F458" s="84" t="s">
        <v>4857</v>
      </c>
      <c r="G458" s="84" t="b">
        <v>0</v>
      </c>
      <c r="H458" s="84" t="b">
        <v>0</v>
      </c>
      <c r="I458" s="84" t="b">
        <v>0</v>
      </c>
      <c r="J458" s="84" t="b">
        <v>0</v>
      </c>
      <c r="K458" s="84" t="b">
        <v>0</v>
      </c>
      <c r="L458" s="84" t="b">
        <v>0</v>
      </c>
    </row>
    <row r="459" spans="1:12" ht="15">
      <c r="A459" s="84" t="s">
        <v>4813</v>
      </c>
      <c r="B459" s="84" t="s">
        <v>4617</v>
      </c>
      <c r="C459" s="84">
        <v>2</v>
      </c>
      <c r="D459" s="123">
        <v>0.0012714996481832607</v>
      </c>
      <c r="E459" s="123">
        <v>2.998695158311656</v>
      </c>
      <c r="F459" s="84" t="s">
        <v>4857</v>
      </c>
      <c r="G459" s="84" t="b">
        <v>0</v>
      </c>
      <c r="H459" s="84" t="b">
        <v>0</v>
      </c>
      <c r="I459" s="84" t="b">
        <v>0</v>
      </c>
      <c r="J459" s="84" t="b">
        <v>0</v>
      </c>
      <c r="K459" s="84" t="b">
        <v>0</v>
      </c>
      <c r="L459" s="84" t="b">
        <v>0</v>
      </c>
    </row>
    <row r="460" spans="1:12" ht="15">
      <c r="A460" s="84" t="s">
        <v>3759</v>
      </c>
      <c r="B460" s="84" t="s">
        <v>3760</v>
      </c>
      <c r="C460" s="84">
        <v>2</v>
      </c>
      <c r="D460" s="123">
        <v>0.0012714996481832607</v>
      </c>
      <c r="E460" s="123">
        <v>3.174786417367337</v>
      </c>
      <c r="F460" s="84" t="s">
        <v>4857</v>
      </c>
      <c r="G460" s="84" t="b">
        <v>0</v>
      </c>
      <c r="H460" s="84" t="b">
        <v>0</v>
      </c>
      <c r="I460" s="84" t="b">
        <v>0</v>
      </c>
      <c r="J460" s="84" t="b">
        <v>0</v>
      </c>
      <c r="K460" s="84" t="b">
        <v>0</v>
      </c>
      <c r="L460" s="84" t="b">
        <v>0</v>
      </c>
    </row>
    <row r="461" spans="1:12" ht="15">
      <c r="A461" s="84" t="s">
        <v>3760</v>
      </c>
      <c r="B461" s="84" t="s">
        <v>3761</v>
      </c>
      <c r="C461" s="84">
        <v>2</v>
      </c>
      <c r="D461" s="123">
        <v>0.0012714996481832607</v>
      </c>
      <c r="E461" s="123">
        <v>3.174786417367337</v>
      </c>
      <c r="F461" s="84" t="s">
        <v>4857</v>
      </c>
      <c r="G461" s="84" t="b">
        <v>0</v>
      </c>
      <c r="H461" s="84" t="b">
        <v>0</v>
      </c>
      <c r="I461" s="84" t="b">
        <v>0</v>
      </c>
      <c r="J461" s="84" t="b">
        <v>0</v>
      </c>
      <c r="K461" s="84" t="b">
        <v>0</v>
      </c>
      <c r="L461" s="84" t="b">
        <v>0</v>
      </c>
    </row>
    <row r="462" spans="1:12" ht="15">
      <c r="A462" s="84" t="s">
        <v>3761</v>
      </c>
      <c r="B462" s="84" t="s">
        <v>736</v>
      </c>
      <c r="C462" s="84">
        <v>2</v>
      </c>
      <c r="D462" s="123">
        <v>0.0012714996481832607</v>
      </c>
      <c r="E462" s="123">
        <v>1.2609725649836203</v>
      </c>
      <c r="F462" s="84" t="s">
        <v>4857</v>
      </c>
      <c r="G462" s="84" t="b">
        <v>0</v>
      </c>
      <c r="H462" s="84" t="b">
        <v>0</v>
      </c>
      <c r="I462" s="84" t="b">
        <v>0</v>
      </c>
      <c r="J462" s="84" t="b">
        <v>0</v>
      </c>
      <c r="K462" s="84" t="b">
        <v>0</v>
      </c>
      <c r="L462" s="84" t="b">
        <v>0</v>
      </c>
    </row>
    <row r="463" spans="1:12" ht="15">
      <c r="A463" s="84" t="s">
        <v>4815</v>
      </c>
      <c r="B463" s="84" t="s">
        <v>4816</v>
      </c>
      <c r="C463" s="84">
        <v>2</v>
      </c>
      <c r="D463" s="123">
        <v>0.0012714996481832607</v>
      </c>
      <c r="E463" s="123">
        <v>3.174786417367337</v>
      </c>
      <c r="F463" s="84" t="s">
        <v>4857</v>
      </c>
      <c r="G463" s="84" t="b">
        <v>0</v>
      </c>
      <c r="H463" s="84" t="b">
        <v>0</v>
      </c>
      <c r="I463" s="84" t="b">
        <v>0</v>
      </c>
      <c r="J463" s="84" t="b">
        <v>0</v>
      </c>
      <c r="K463" s="84" t="b">
        <v>0</v>
      </c>
      <c r="L463" s="84" t="b">
        <v>0</v>
      </c>
    </row>
    <row r="464" spans="1:12" ht="15">
      <c r="A464" s="84" t="s">
        <v>4816</v>
      </c>
      <c r="B464" s="84" t="s">
        <v>4817</v>
      </c>
      <c r="C464" s="84">
        <v>2</v>
      </c>
      <c r="D464" s="123">
        <v>0.0012714996481832607</v>
      </c>
      <c r="E464" s="123">
        <v>3.174786417367337</v>
      </c>
      <c r="F464" s="84" t="s">
        <v>4857</v>
      </c>
      <c r="G464" s="84" t="b">
        <v>0</v>
      </c>
      <c r="H464" s="84" t="b">
        <v>0</v>
      </c>
      <c r="I464" s="84" t="b">
        <v>0</v>
      </c>
      <c r="J464" s="84" t="b">
        <v>0</v>
      </c>
      <c r="K464" s="84" t="b">
        <v>0</v>
      </c>
      <c r="L464" s="84" t="b">
        <v>0</v>
      </c>
    </row>
    <row r="465" spans="1:12" ht="15">
      <c r="A465" s="84" t="s">
        <v>4817</v>
      </c>
      <c r="B465" s="84" t="s">
        <v>4818</v>
      </c>
      <c r="C465" s="84">
        <v>2</v>
      </c>
      <c r="D465" s="123">
        <v>0.0012714996481832607</v>
      </c>
      <c r="E465" s="123">
        <v>3.174786417367337</v>
      </c>
      <c r="F465" s="84" t="s">
        <v>4857</v>
      </c>
      <c r="G465" s="84" t="b">
        <v>0</v>
      </c>
      <c r="H465" s="84" t="b">
        <v>0</v>
      </c>
      <c r="I465" s="84" t="b">
        <v>0</v>
      </c>
      <c r="J465" s="84" t="b">
        <v>0</v>
      </c>
      <c r="K465" s="84" t="b">
        <v>0</v>
      </c>
      <c r="L465" s="84" t="b">
        <v>0</v>
      </c>
    </row>
    <row r="466" spans="1:12" ht="15">
      <c r="A466" s="84" t="s">
        <v>4818</v>
      </c>
      <c r="B466" s="84" t="s">
        <v>4819</v>
      </c>
      <c r="C466" s="84">
        <v>2</v>
      </c>
      <c r="D466" s="123">
        <v>0.0012714996481832607</v>
      </c>
      <c r="E466" s="123">
        <v>3.174786417367337</v>
      </c>
      <c r="F466" s="84" t="s">
        <v>4857</v>
      </c>
      <c r="G466" s="84" t="b">
        <v>0</v>
      </c>
      <c r="H466" s="84" t="b">
        <v>0</v>
      </c>
      <c r="I466" s="84" t="b">
        <v>0</v>
      </c>
      <c r="J466" s="84" t="b">
        <v>0</v>
      </c>
      <c r="K466" s="84" t="b">
        <v>0</v>
      </c>
      <c r="L466" s="84" t="b">
        <v>0</v>
      </c>
    </row>
    <row r="467" spans="1:12" ht="15">
      <c r="A467" s="84" t="s">
        <v>4819</v>
      </c>
      <c r="B467" s="84" t="s">
        <v>4820</v>
      </c>
      <c r="C467" s="84">
        <v>2</v>
      </c>
      <c r="D467" s="123">
        <v>0.0012714996481832607</v>
      </c>
      <c r="E467" s="123">
        <v>3.174786417367337</v>
      </c>
      <c r="F467" s="84" t="s">
        <v>4857</v>
      </c>
      <c r="G467" s="84" t="b">
        <v>0</v>
      </c>
      <c r="H467" s="84" t="b">
        <v>0</v>
      </c>
      <c r="I467" s="84" t="b">
        <v>0</v>
      </c>
      <c r="J467" s="84" t="b">
        <v>0</v>
      </c>
      <c r="K467" s="84" t="b">
        <v>0</v>
      </c>
      <c r="L467" s="84" t="b">
        <v>0</v>
      </c>
    </row>
    <row r="468" spans="1:12" ht="15">
      <c r="A468" s="84" t="s">
        <v>4820</v>
      </c>
      <c r="B468" s="84" t="s">
        <v>4821</v>
      </c>
      <c r="C468" s="84">
        <v>2</v>
      </c>
      <c r="D468" s="123">
        <v>0.0012714996481832607</v>
      </c>
      <c r="E468" s="123">
        <v>3.174786417367337</v>
      </c>
      <c r="F468" s="84" t="s">
        <v>4857</v>
      </c>
      <c r="G468" s="84" t="b">
        <v>0</v>
      </c>
      <c r="H468" s="84" t="b">
        <v>0</v>
      </c>
      <c r="I468" s="84" t="b">
        <v>0</v>
      </c>
      <c r="J468" s="84" t="b">
        <v>0</v>
      </c>
      <c r="K468" s="84" t="b">
        <v>0</v>
      </c>
      <c r="L468" s="84" t="b">
        <v>0</v>
      </c>
    </row>
    <row r="469" spans="1:12" ht="15">
      <c r="A469" s="84" t="s">
        <v>4821</v>
      </c>
      <c r="B469" s="84" t="s">
        <v>4822</v>
      </c>
      <c r="C469" s="84">
        <v>2</v>
      </c>
      <c r="D469" s="123">
        <v>0.0012714996481832607</v>
      </c>
      <c r="E469" s="123">
        <v>3.174786417367337</v>
      </c>
      <c r="F469" s="84" t="s">
        <v>4857</v>
      </c>
      <c r="G469" s="84" t="b">
        <v>0</v>
      </c>
      <c r="H469" s="84" t="b">
        <v>0</v>
      </c>
      <c r="I469" s="84" t="b">
        <v>0</v>
      </c>
      <c r="J469" s="84" t="b">
        <v>0</v>
      </c>
      <c r="K469" s="84" t="b">
        <v>0</v>
      </c>
      <c r="L469" s="84" t="b">
        <v>0</v>
      </c>
    </row>
    <row r="470" spans="1:12" ht="15">
      <c r="A470" s="84" t="s">
        <v>4822</v>
      </c>
      <c r="B470" s="84" t="s">
        <v>4823</v>
      </c>
      <c r="C470" s="84">
        <v>2</v>
      </c>
      <c r="D470" s="123">
        <v>0.0012714996481832607</v>
      </c>
      <c r="E470" s="123">
        <v>3.174786417367337</v>
      </c>
      <c r="F470" s="84" t="s">
        <v>4857</v>
      </c>
      <c r="G470" s="84" t="b">
        <v>0</v>
      </c>
      <c r="H470" s="84" t="b">
        <v>0</v>
      </c>
      <c r="I470" s="84" t="b">
        <v>0</v>
      </c>
      <c r="J470" s="84" t="b">
        <v>0</v>
      </c>
      <c r="K470" s="84" t="b">
        <v>0</v>
      </c>
      <c r="L470" s="84" t="b">
        <v>0</v>
      </c>
    </row>
    <row r="471" spans="1:12" ht="15">
      <c r="A471" s="84" t="s">
        <v>4826</v>
      </c>
      <c r="B471" s="84" t="s">
        <v>4827</v>
      </c>
      <c r="C471" s="84">
        <v>2</v>
      </c>
      <c r="D471" s="123">
        <v>0.0012714996481832607</v>
      </c>
      <c r="E471" s="123">
        <v>3.174786417367337</v>
      </c>
      <c r="F471" s="84" t="s">
        <v>4857</v>
      </c>
      <c r="G471" s="84" t="b">
        <v>0</v>
      </c>
      <c r="H471" s="84" t="b">
        <v>0</v>
      </c>
      <c r="I471" s="84" t="b">
        <v>0</v>
      </c>
      <c r="J471" s="84" t="b">
        <v>0</v>
      </c>
      <c r="K471" s="84" t="b">
        <v>0</v>
      </c>
      <c r="L471" s="84" t="b">
        <v>0</v>
      </c>
    </row>
    <row r="472" spans="1:12" ht="15">
      <c r="A472" s="84" t="s">
        <v>4827</v>
      </c>
      <c r="B472" s="84" t="s">
        <v>736</v>
      </c>
      <c r="C472" s="84">
        <v>2</v>
      </c>
      <c r="D472" s="123">
        <v>0.0012714996481832607</v>
      </c>
      <c r="E472" s="123">
        <v>1.2609725649836203</v>
      </c>
      <c r="F472" s="84" t="s">
        <v>4857</v>
      </c>
      <c r="G472" s="84" t="b">
        <v>0</v>
      </c>
      <c r="H472" s="84" t="b">
        <v>0</v>
      </c>
      <c r="I472" s="84" t="b">
        <v>0</v>
      </c>
      <c r="J472" s="84" t="b">
        <v>0</v>
      </c>
      <c r="K472" s="84" t="b">
        <v>0</v>
      </c>
      <c r="L472" s="84" t="b">
        <v>0</v>
      </c>
    </row>
    <row r="473" spans="1:12" ht="15">
      <c r="A473" s="84" t="s">
        <v>736</v>
      </c>
      <c r="B473" s="84" t="s">
        <v>4828</v>
      </c>
      <c r="C473" s="84">
        <v>2</v>
      </c>
      <c r="D473" s="123">
        <v>0.0012714996481832607</v>
      </c>
      <c r="E473" s="123">
        <v>1.3552424818254682</v>
      </c>
      <c r="F473" s="84" t="s">
        <v>4857</v>
      </c>
      <c r="G473" s="84" t="b">
        <v>0</v>
      </c>
      <c r="H473" s="84" t="b">
        <v>0</v>
      </c>
      <c r="I473" s="84" t="b">
        <v>0</v>
      </c>
      <c r="J473" s="84" t="b">
        <v>0</v>
      </c>
      <c r="K473" s="84" t="b">
        <v>1</v>
      </c>
      <c r="L473" s="84" t="b">
        <v>0</v>
      </c>
    </row>
    <row r="474" spans="1:12" ht="15">
      <c r="A474" s="84" t="s">
        <v>4828</v>
      </c>
      <c r="B474" s="84" t="s">
        <v>4829</v>
      </c>
      <c r="C474" s="84">
        <v>2</v>
      </c>
      <c r="D474" s="123">
        <v>0.0012714996481832607</v>
      </c>
      <c r="E474" s="123">
        <v>3.174786417367337</v>
      </c>
      <c r="F474" s="84" t="s">
        <v>4857</v>
      </c>
      <c r="G474" s="84" t="b">
        <v>0</v>
      </c>
      <c r="H474" s="84" t="b">
        <v>1</v>
      </c>
      <c r="I474" s="84" t="b">
        <v>0</v>
      </c>
      <c r="J474" s="84" t="b">
        <v>0</v>
      </c>
      <c r="K474" s="84" t="b">
        <v>0</v>
      </c>
      <c r="L474" s="84" t="b">
        <v>0</v>
      </c>
    </row>
    <row r="475" spans="1:12" ht="15">
      <c r="A475" s="84" t="s">
        <v>4829</v>
      </c>
      <c r="B475" s="84" t="s">
        <v>4513</v>
      </c>
      <c r="C475" s="84">
        <v>2</v>
      </c>
      <c r="D475" s="123">
        <v>0.0012714996481832607</v>
      </c>
      <c r="E475" s="123">
        <v>2.8737564217033555</v>
      </c>
      <c r="F475" s="84" t="s">
        <v>4857</v>
      </c>
      <c r="G475" s="84" t="b">
        <v>0</v>
      </c>
      <c r="H475" s="84" t="b">
        <v>0</v>
      </c>
      <c r="I475" s="84" t="b">
        <v>0</v>
      </c>
      <c r="J475" s="84" t="b">
        <v>0</v>
      </c>
      <c r="K475" s="84" t="b">
        <v>0</v>
      </c>
      <c r="L475" s="84" t="b">
        <v>0</v>
      </c>
    </row>
    <row r="476" spans="1:12" ht="15">
      <c r="A476" s="84" t="s">
        <v>4513</v>
      </c>
      <c r="B476" s="84" t="s">
        <v>4830</v>
      </c>
      <c r="C476" s="84">
        <v>2</v>
      </c>
      <c r="D476" s="123">
        <v>0.0012714996481832607</v>
      </c>
      <c r="E476" s="123">
        <v>2.8737564217033555</v>
      </c>
      <c r="F476" s="84" t="s">
        <v>4857</v>
      </c>
      <c r="G476" s="84" t="b">
        <v>0</v>
      </c>
      <c r="H476" s="84" t="b">
        <v>0</v>
      </c>
      <c r="I476" s="84" t="b">
        <v>0</v>
      </c>
      <c r="J476" s="84" t="b">
        <v>0</v>
      </c>
      <c r="K476" s="84" t="b">
        <v>0</v>
      </c>
      <c r="L476" s="84" t="b">
        <v>0</v>
      </c>
    </row>
    <row r="477" spans="1:12" ht="15">
      <c r="A477" s="84" t="s">
        <v>4830</v>
      </c>
      <c r="B477" s="84" t="s">
        <v>4831</v>
      </c>
      <c r="C477" s="84">
        <v>2</v>
      </c>
      <c r="D477" s="123">
        <v>0.0012714996481832607</v>
      </c>
      <c r="E477" s="123">
        <v>3.174786417367337</v>
      </c>
      <c r="F477" s="84" t="s">
        <v>4857</v>
      </c>
      <c r="G477" s="84" t="b">
        <v>0</v>
      </c>
      <c r="H477" s="84" t="b">
        <v>0</v>
      </c>
      <c r="I477" s="84" t="b">
        <v>0</v>
      </c>
      <c r="J477" s="84" t="b">
        <v>0</v>
      </c>
      <c r="K477" s="84" t="b">
        <v>0</v>
      </c>
      <c r="L477" s="84" t="b">
        <v>0</v>
      </c>
    </row>
    <row r="478" spans="1:12" ht="15">
      <c r="A478" s="84" t="s">
        <v>4831</v>
      </c>
      <c r="B478" s="84" t="s">
        <v>4475</v>
      </c>
      <c r="C478" s="84">
        <v>2</v>
      </c>
      <c r="D478" s="123">
        <v>0.0012714996481832607</v>
      </c>
      <c r="E478" s="123">
        <v>2.6976651626476746</v>
      </c>
      <c r="F478" s="84" t="s">
        <v>4857</v>
      </c>
      <c r="G478" s="84" t="b">
        <v>0</v>
      </c>
      <c r="H478" s="84" t="b">
        <v>0</v>
      </c>
      <c r="I478" s="84" t="b">
        <v>0</v>
      </c>
      <c r="J478" s="84" t="b">
        <v>0</v>
      </c>
      <c r="K478" s="84" t="b">
        <v>0</v>
      </c>
      <c r="L478" s="84" t="b">
        <v>0</v>
      </c>
    </row>
    <row r="479" spans="1:12" ht="15">
      <c r="A479" s="84" t="s">
        <v>4475</v>
      </c>
      <c r="B479" s="84" t="s">
        <v>4832</v>
      </c>
      <c r="C479" s="84">
        <v>2</v>
      </c>
      <c r="D479" s="123">
        <v>0.0012714996481832607</v>
      </c>
      <c r="E479" s="123">
        <v>2.6976651626476746</v>
      </c>
      <c r="F479" s="84" t="s">
        <v>4857</v>
      </c>
      <c r="G479" s="84" t="b">
        <v>0</v>
      </c>
      <c r="H479" s="84" t="b">
        <v>0</v>
      </c>
      <c r="I479" s="84" t="b">
        <v>0</v>
      </c>
      <c r="J479" s="84" t="b">
        <v>0</v>
      </c>
      <c r="K479" s="84" t="b">
        <v>0</v>
      </c>
      <c r="L479" s="84" t="b">
        <v>0</v>
      </c>
    </row>
    <row r="480" spans="1:12" ht="15">
      <c r="A480" s="84" t="s">
        <v>4832</v>
      </c>
      <c r="B480" s="84" t="s">
        <v>4833</v>
      </c>
      <c r="C480" s="84">
        <v>2</v>
      </c>
      <c r="D480" s="123">
        <v>0.0012714996481832607</v>
      </c>
      <c r="E480" s="123">
        <v>3.174786417367337</v>
      </c>
      <c r="F480" s="84" t="s">
        <v>4857</v>
      </c>
      <c r="G480" s="84" t="b">
        <v>0</v>
      </c>
      <c r="H480" s="84" t="b">
        <v>0</v>
      </c>
      <c r="I480" s="84" t="b">
        <v>0</v>
      </c>
      <c r="J480" s="84" t="b">
        <v>0</v>
      </c>
      <c r="K480" s="84" t="b">
        <v>0</v>
      </c>
      <c r="L480" s="84" t="b">
        <v>0</v>
      </c>
    </row>
    <row r="481" spans="1:12" ht="15">
      <c r="A481" s="84" t="s">
        <v>3734</v>
      </c>
      <c r="B481" s="84" t="s">
        <v>3735</v>
      </c>
      <c r="C481" s="84">
        <v>2</v>
      </c>
      <c r="D481" s="123">
        <v>0.0012714996481832607</v>
      </c>
      <c r="E481" s="123">
        <v>2.998695158311656</v>
      </c>
      <c r="F481" s="84" t="s">
        <v>4857</v>
      </c>
      <c r="G481" s="84" t="b">
        <v>0</v>
      </c>
      <c r="H481" s="84" t="b">
        <v>0</v>
      </c>
      <c r="I481" s="84" t="b">
        <v>0</v>
      </c>
      <c r="J481" s="84" t="b">
        <v>0</v>
      </c>
      <c r="K481" s="84" t="b">
        <v>0</v>
      </c>
      <c r="L481" s="84" t="b">
        <v>0</v>
      </c>
    </row>
    <row r="482" spans="1:12" ht="15">
      <c r="A482" s="84" t="s">
        <v>3735</v>
      </c>
      <c r="B482" s="84" t="s">
        <v>3736</v>
      </c>
      <c r="C482" s="84">
        <v>2</v>
      </c>
      <c r="D482" s="123">
        <v>0.0012714996481832607</v>
      </c>
      <c r="E482" s="123">
        <v>2.998695158311656</v>
      </c>
      <c r="F482" s="84" t="s">
        <v>4857</v>
      </c>
      <c r="G482" s="84" t="b">
        <v>0</v>
      </c>
      <c r="H482" s="84" t="b">
        <v>0</v>
      </c>
      <c r="I482" s="84" t="b">
        <v>0</v>
      </c>
      <c r="J482" s="84" t="b">
        <v>0</v>
      </c>
      <c r="K482" s="84" t="b">
        <v>0</v>
      </c>
      <c r="L482" s="84" t="b">
        <v>0</v>
      </c>
    </row>
    <row r="483" spans="1:12" ht="15">
      <c r="A483" s="84" t="s">
        <v>3736</v>
      </c>
      <c r="B483" s="84" t="s">
        <v>3737</v>
      </c>
      <c r="C483" s="84">
        <v>2</v>
      </c>
      <c r="D483" s="123">
        <v>0.0012714996481832607</v>
      </c>
      <c r="E483" s="123">
        <v>3.174786417367337</v>
      </c>
      <c r="F483" s="84" t="s">
        <v>4857</v>
      </c>
      <c r="G483" s="84" t="b">
        <v>0</v>
      </c>
      <c r="H483" s="84" t="b">
        <v>0</v>
      </c>
      <c r="I483" s="84" t="b">
        <v>0</v>
      </c>
      <c r="J483" s="84" t="b">
        <v>0</v>
      </c>
      <c r="K483" s="84" t="b">
        <v>0</v>
      </c>
      <c r="L483" s="84" t="b">
        <v>0</v>
      </c>
    </row>
    <row r="484" spans="1:12" ht="15">
      <c r="A484" s="84" t="s">
        <v>3737</v>
      </c>
      <c r="B484" s="84" t="s">
        <v>3738</v>
      </c>
      <c r="C484" s="84">
        <v>2</v>
      </c>
      <c r="D484" s="123">
        <v>0.0012714996481832607</v>
      </c>
      <c r="E484" s="123">
        <v>3.174786417367337</v>
      </c>
      <c r="F484" s="84" t="s">
        <v>4857</v>
      </c>
      <c r="G484" s="84" t="b">
        <v>0</v>
      </c>
      <c r="H484" s="84" t="b">
        <v>0</v>
      </c>
      <c r="I484" s="84" t="b">
        <v>0</v>
      </c>
      <c r="J484" s="84" t="b">
        <v>0</v>
      </c>
      <c r="K484" s="84" t="b">
        <v>0</v>
      </c>
      <c r="L484" s="84" t="b">
        <v>0</v>
      </c>
    </row>
    <row r="485" spans="1:12" ht="15">
      <c r="A485" s="84" t="s">
        <v>3738</v>
      </c>
      <c r="B485" s="84" t="s">
        <v>3739</v>
      </c>
      <c r="C485" s="84">
        <v>2</v>
      </c>
      <c r="D485" s="123">
        <v>0.0012714996481832607</v>
      </c>
      <c r="E485" s="123">
        <v>3.174786417367337</v>
      </c>
      <c r="F485" s="84" t="s">
        <v>4857</v>
      </c>
      <c r="G485" s="84" t="b">
        <v>0</v>
      </c>
      <c r="H485" s="84" t="b">
        <v>0</v>
      </c>
      <c r="I485" s="84" t="b">
        <v>0</v>
      </c>
      <c r="J485" s="84" t="b">
        <v>0</v>
      </c>
      <c r="K485" s="84" t="b">
        <v>0</v>
      </c>
      <c r="L485" s="84" t="b">
        <v>0</v>
      </c>
    </row>
    <row r="486" spans="1:12" ht="15">
      <c r="A486" s="84" t="s">
        <v>3739</v>
      </c>
      <c r="B486" s="84" t="s">
        <v>3740</v>
      </c>
      <c r="C486" s="84">
        <v>2</v>
      </c>
      <c r="D486" s="123">
        <v>0.0012714996481832607</v>
      </c>
      <c r="E486" s="123">
        <v>3.174786417367337</v>
      </c>
      <c r="F486" s="84" t="s">
        <v>4857</v>
      </c>
      <c r="G486" s="84" t="b">
        <v>0</v>
      </c>
      <c r="H486" s="84" t="b">
        <v>0</v>
      </c>
      <c r="I486" s="84" t="b">
        <v>0</v>
      </c>
      <c r="J486" s="84" t="b">
        <v>0</v>
      </c>
      <c r="K486" s="84" t="b">
        <v>0</v>
      </c>
      <c r="L486" s="84" t="b">
        <v>0</v>
      </c>
    </row>
    <row r="487" spans="1:12" ht="15">
      <c r="A487" s="84" t="s">
        <v>3740</v>
      </c>
      <c r="B487" s="84" t="s">
        <v>4834</v>
      </c>
      <c r="C487" s="84">
        <v>2</v>
      </c>
      <c r="D487" s="123">
        <v>0.0012714996481832607</v>
      </c>
      <c r="E487" s="123">
        <v>3.174786417367337</v>
      </c>
      <c r="F487" s="84" t="s">
        <v>4857</v>
      </c>
      <c r="G487" s="84" t="b">
        <v>0</v>
      </c>
      <c r="H487" s="84" t="b">
        <v>0</v>
      </c>
      <c r="I487" s="84" t="b">
        <v>0</v>
      </c>
      <c r="J487" s="84" t="b">
        <v>0</v>
      </c>
      <c r="K487" s="84" t="b">
        <v>0</v>
      </c>
      <c r="L487" s="84" t="b">
        <v>0</v>
      </c>
    </row>
    <row r="488" spans="1:12" ht="15">
      <c r="A488" s="84" t="s">
        <v>4834</v>
      </c>
      <c r="B488" s="84" t="s">
        <v>4835</v>
      </c>
      <c r="C488" s="84">
        <v>2</v>
      </c>
      <c r="D488" s="123">
        <v>0.0012714996481832607</v>
      </c>
      <c r="E488" s="123">
        <v>3.174786417367337</v>
      </c>
      <c r="F488" s="84" t="s">
        <v>4857</v>
      </c>
      <c r="G488" s="84" t="b">
        <v>0</v>
      </c>
      <c r="H488" s="84" t="b">
        <v>0</v>
      </c>
      <c r="I488" s="84" t="b">
        <v>0</v>
      </c>
      <c r="J488" s="84" t="b">
        <v>0</v>
      </c>
      <c r="K488" s="84" t="b">
        <v>0</v>
      </c>
      <c r="L488" s="84" t="b">
        <v>0</v>
      </c>
    </row>
    <row r="489" spans="1:12" ht="15">
      <c r="A489" s="84" t="s">
        <v>4835</v>
      </c>
      <c r="B489" s="84" t="s">
        <v>736</v>
      </c>
      <c r="C489" s="84">
        <v>2</v>
      </c>
      <c r="D489" s="123">
        <v>0.0012714996481832607</v>
      </c>
      <c r="E489" s="123">
        <v>1.2609725649836203</v>
      </c>
      <c r="F489" s="84" t="s">
        <v>4857</v>
      </c>
      <c r="G489" s="84" t="b">
        <v>0</v>
      </c>
      <c r="H489" s="84" t="b">
        <v>0</v>
      </c>
      <c r="I489" s="84" t="b">
        <v>0</v>
      </c>
      <c r="J489" s="84" t="b">
        <v>0</v>
      </c>
      <c r="K489" s="84" t="b">
        <v>0</v>
      </c>
      <c r="L489" s="84" t="b">
        <v>0</v>
      </c>
    </row>
    <row r="490" spans="1:12" ht="15">
      <c r="A490" s="84" t="s">
        <v>4575</v>
      </c>
      <c r="B490" s="84" t="s">
        <v>4838</v>
      </c>
      <c r="C490" s="84">
        <v>2</v>
      </c>
      <c r="D490" s="123">
        <v>0.0012714996481832607</v>
      </c>
      <c r="E490" s="123">
        <v>2.998695158311656</v>
      </c>
      <c r="F490" s="84" t="s">
        <v>4857</v>
      </c>
      <c r="G490" s="84" t="b">
        <v>0</v>
      </c>
      <c r="H490" s="84" t="b">
        <v>0</v>
      </c>
      <c r="I490" s="84" t="b">
        <v>0</v>
      </c>
      <c r="J490" s="84" t="b">
        <v>0</v>
      </c>
      <c r="K490" s="84" t="b">
        <v>0</v>
      </c>
      <c r="L490" s="84" t="b">
        <v>0</v>
      </c>
    </row>
    <row r="491" spans="1:12" ht="15">
      <c r="A491" s="84" t="s">
        <v>4838</v>
      </c>
      <c r="B491" s="84" t="s">
        <v>4618</v>
      </c>
      <c r="C491" s="84">
        <v>2</v>
      </c>
      <c r="D491" s="123">
        <v>0.0012714996481832607</v>
      </c>
      <c r="E491" s="123">
        <v>2.998695158311656</v>
      </c>
      <c r="F491" s="84" t="s">
        <v>4857</v>
      </c>
      <c r="G491" s="84" t="b">
        <v>0</v>
      </c>
      <c r="H491" s="84" t="b">
        <v>0</v>
      </c>
      <c r="I491" s="84" t="b">
        <v>0</v>
      </c>
      <c r="J491" s="84" t="b">
        <v>0</v>
      </c>
      <c r="K491" s="84" t="b">
        <v>0</v>
      </c>
      <c r="L491" s="84" t="b">
        <v>0</v>
      </c>
    </row>
    <row r="492" spans="1:12" ht="15">
      <c r="A492" s="84" t="s">
        <v>4618</v>
      </c>
      <c r="B492" s="84" t="s">
        <v>4619</v>
      </c>
      <c r="C492" s="84">
        <v>2</v>
      </c>
      <c r="D492" s="123">
        <v>0.0012714996481832607</v>
      </c>
      <c r="E492" s="123">
        <v>2.8226038992559745</v>
      </c>
      <c r="F492" s="84" t="s">
        <v>4857</v>
      </c>
      <c r="G492" s="84" t="b">
        <v>0</v>
      </c>
      <c r="H492" s="84" t="b">
        <v>0</v>
      </c>
      <c r="I492" s="84" t="b">
        <v>0</v>
      </c>
      <c r="J492" s="84" t="b">
        <v>0</v>
      </c>
      <c r="K492" s="84" t="b">
        <v>0</v>
      </c>
      <c r="L492" s="84" t="b">
        <v>0</v>
      </c>
    </row>
    <row r="493" spans="1:12" ht="15">
      <c r="A493" s="84" t="s">
        <v>4619</v>
      </c>
      <c r="B493" s="84" t="s">
        <v>4615</v>
      </c>
      <c r="C493" s="84">
        <v>2</v>
      </c>
      <c r="D493" s="123">
        <v>0.0012714996481832607</v>
      </c>
      <c r="E493" s="123">
        <v>2.8226038992559745</v>
      </c>
      <c r="F493" s="84" t="s">
        <v>4857</v>
      </c>
      <c r="G493" s="84" t="b">
        <v>0</v>
      </c>
      <c r="H493" s="84" t="b">
        <v>0</v>
      </c>
      <c r="I493" s="84" t="b">
        <v>0</v>
      </c>
      <c r="J493" s="84" t="b">
        <v>0</v>
      </c>
      <c r="K493" s="84" t="b">
        <v>0</v>
      </c>
      <c r="L493" s="84" t="b">
        <v>0</v>
      </c>
    </row>
    <row r="494" spans="1:12" ht="15">
      <c r="A494" s="84" t="s">
        <v>4616</v>
      </c>
      <c r="B494" s="84" t="s">
        <v>4839</v>
      </c>
      <c r="C494" s="84">
        <v>2</v>
      </c>
      <c r="D494" s="123">
        <v>0.0012714996481832607</v>
      </c>
      <c r="E494" s="123">
        <v>2.998695158311656</v>
      </c>
      <c r="F494" s="84" t="s">
        <v>4857</v>
      </c>
      <c r="G494" s="84" t="b">
        <v>0</v>
      </c>
      <c r="H494" s="84" t="b">
        <v>0</v>
      </c>
      <c r="I494" s="84" t="b">
        <v>0</v>
      </c>
      <c r="J494" s="84" t="b">
        <v>0</v>
      </c>
      <c r="K494" s="84" t="b">
        <v>0</v>
      </c>
      <c r="L494" s="84" t="b">
        <v>0</v>
      </c>
    </row>
    <row r="495" spans="1:12" ht="15">
      <c r="A495" s="84" t="s">
        <v>4839</v>
      </c>
      <c r="B495" s="84" t="s">
        <v>389</v>
      </c>
      <c r="C495" s="84">
        <v>2</v>
      </c>
      <c r="D495" s="123">
        <v>0.0012714996481832607</v>
      </c>
      <c r="E495" s="123">
        <v>3.174786417367337</v>
      </c>
      <c r="F495" s="84" t="s">
        <v>4857</v>
      </c>
      <c r="G495" s="84" t="b">
        <v>0</v>
      </c>
      <c r="H495" s="84" t="b">
        <v>0</v>
      </c>
      <c r="I495" s="84" t="b">
        <v>0</v>
      </c>
      <c r="J495" s="84" t="b">
        <v>0</v>
      </c>
      <c r="K495" s="84" t="b">
        <v>0</v>
      </c>
      <c r="L495" s="84" t="b">
        <v>0</v>
      </c>
    </row>
    <row r="496" spans="1:12" ht="15">
      <c r="A496" s="84" t="s">
        <v>389</v>
      </c>
      <c r="B496" s="84" t="s">
        <v>4840</v>
      </c>
      <c r="C496" s="84">
        <v>2</v>
      </c>
      <c r="D496" s="123">
        <v>0.0012714996481832607</v>
      </c>
      <c r="E496" s="123">
        <v>3.174786417367337</v>
      </c>
      <c r="F496" s="84" t="s">
        <v>4857</v>
      </c>
      <c r="G496" s="84" t="b">
        <v>0</v>
      </c>
      <c r="H496" s="84" t="b">
        <v>0</v>
      </c>
      <c r="I496" s="84" t="b">
        <v>0</v>
      </c>
      <c r="J496" s="84" t="b">
        <v>0</v>
      </c>
      <c r="K496" s="84" t="b">
        <v>0</v>
      </c>
      <c r="L496" s="84" t="b">
        <v>0</v>
      </c>
    </row>
    <row r="497" spans="1:12" ht="15">
      <c r="A497" s="84" t="s">
        <v>4840</v>
      </c>
      <c r="B497" s="84" t="s">
        <v>4841</v>
      </c>
      <c r="C497" s="84">
        <v>2</v>
      </c>
      <c r="D497" s="123">
        <v>0.0012714996481832607</v>
      </c>
      <c r="E497" s="123">
        <v>3.174786417367337</v>
      </c>
      <c r="F497" s="84" t="s">
        <v>4857</v>
      </c>
      <c r="G497" s="84" t="b">
        <v>0</v>
      </c>
      <c r="H497" s="84" t="b">
        <v>0</v>
      </c>
      <c r="I497" s="84" t="b">
        <v>0</v>
      </c>
      <c r="J497" s="84" t="b">
        <v>0</v>
      </c>
      <c r="K497" s="84" t="b">
        <v>0</v>
      </c>
      <c r="L497" s="84" t="b">
        <v>0</v>
      </c>
    </row>
    <row r="498" spans="1:12" ht="15">
      <c r="A498" s="84" t="s">
        <v>4841</v>
      </c>
      <c r="B498" s="84" t="s">
        <v>4467</v>
      </c>
      <c r="C498" s="84">
        <v>2</v>
      </c>
      <c r="D498" s="123">
        <v>0.0012714996481832607</v>
      </c>
      <c r="E498" s="123">
        <v>2.630718373017061</v>
      </c>
      <c r="F498" s="84" t="s">
        <v>4857</v>
      </c>
      <c r="G498" s="84" t="b">
        <v>0</v>
      </c>
      <c r="H498" s="84" t="b">
        <v>0</v>
      </c>
      <c r="I498" s="84" t="b">
        <v>0</v>
      </c>
      <c r="J498" s="84" t="b">
        <v>0</v>
      </c>
      <c r="K498" s="84" t="b">
        <v>0</v>
      </c>
      <c r="L498" s="84" t="b">
        <v>0</v>
      </c>
    </row>
    <row r="499" spans="1:12" ht="15">
      <c r="A499" s="84" t="s">
        <v>4467</v>
      </c>
      <c r="B499" s="84" t="s">
        <v>3824</v>
      </c>
      <c r="C499" s="84">
        <v>2</v>
      </c>
      <c r="D499" s="123">
        <v>0.0012714996481832607</v>
      </c>
      <c r="E499" s="123">
        <v>1.9775058592417176</v>
      </c>
      <c r="F499" s="84" t="s">
        <v>4857</v>
      </c>
      <c r="G499" s="84" t="b">
        <v>0</v>
      </c>
      <c r="H499" s="84" t="b">
        <v>0</v>
      </c>
      <c r="I499" s="84" t="b">
        <v>0</v>
      </c>
      <c r="J499" s="84" t="b">
        <v>1</v>
      </c>
      <c r="K499" s="84" t="b">
        <v>0</v>
      </c>
      <c r="L499" s="84" t="b">
        <v>0</v>
      </c>
    </row>
    <row r="500" spans="1:12" ht="15">
      <c r="A500" s="84" t="s">
        <v>3824</v>
      </c>
      <c r="B500" s="84" t="s">
        <v>4467</v>
      </c>
      <c r="C500" s="84">
        <v>2</v>
      </c>
      <c r="D500" s="123">
        <v>0.0012714996481832607</v>
      </c>
      <c r="E500" s="123">
        <v>1.9775058592417176</v>
      </c>
      <c r="F500" s="84" t="s">
        <v>4857</v>
      </c>
      <c r="G500" s="84" t="b">
        <v>1</v>
      </c>
      <c r="H500" s="84" t="b">
        <v>0</v>
      </c>
      <c r="I500" s="84" t="b">
        <v>0</v>
      </c>
      <c r="J500" s="84" t="b">
        <v>0</v>
      </c>
      <c r="K500" s="84" t="b">
        <v>0</v>
      </c>
      <c r="L500" s="84" t="b">
        <v>0</v>
      </c>
    </row>
    <row r="501" spans="1:12" ht="15">
      <c r="A501" s="84" t="s">
        <v>4842</v>
      </c>
      <c r="B501" s="84" t="s">
        <v>4557</v>
      </c>
      <c r="C501" s="84">
        <v>2</v>
      </c>
      <c r="D501" s="123">
        <v>0.0012714996481832607</v>
      </c>
      <c r="E501" s="123">
        <v>2.998695158311656</v>
      </c>
      <c r="F501" s="84" t="s">
        <v>4857</v>
      </c>
      <c r="G501" s="84" t="b">
        <v>0</v>
      </c>
      <c r="H501" s="84" t="b">
        <v>0</v>
      </c>
      <c r="I501" s="84" t="b">
        <v>0</v>
      </c>
      <c r="J501" s="84" t="b">
        <v>0</v>
      </c>
      <c r="K501" s="84" t="b">
        <v>0</v>
      </c>
      <c r="L501" s="84" t="b">
        <v>0</v>
      </c>
    </row>
    <row r="502" spans="1:12" ht="15">
      <c r="A502" s="84" t="s">
        <v>4557</v>
      </c>
      <c r="B502" s="84" t="s">
        <v>4843</v>
      </c>
      <c r="C502" s="84">
        <v>2</v>
      </c>
      <c r="D502" s="123">
        <v>0.0012714996481832607</v>
      </c>
      <c r="E502" s="123">
        <v>2.998695158311656</v>
      </c>
      <c r="F502" s="84" t="s">
        <v>4857</v>
      </c>
      <c r="G502" s="84" t="b">
        <v>0</v>
      </c>
      <c r="H502" s="84" t="b">
        <v>0</v>
      </c>
      <c r="I502" s="84" t="b">
        <v>0</v>
      </c>
      <c r="J502" s="84" t="b">
        <v>0</v>
      </c>
      <c r="K502" s="84" t="b">
        <v>1</v>
      </c>
      <c r="L502" s="84" t="b">
        <v>0</v>
      </c>
    </row>
    <row r="503" spans="1:12" ht="15">
      <c r="A503" s="84" t="s">
        <v>4843</v>
      </c>
      <c r="B503" s="84" t="s">
        <v>4620</v>
      </c>
      <c r="C503" s="84">
        <v>2</v>
      </c>
      <c r="D503" s="123">
        <v>0.0012714996481832607</v>
      </c>
      <c r="E503" s="123">
        <v>2.998695158311656</v>
      </c>
      <c r="F503" s="84" t="s">
        <v>4857</v>
      </c>
      <c r="G503" s="84" t="b">
        <v>0</v>
      </c>
      <c r="H503" s="84" t="b">
        <v>1</v>
      </c>
      <c r="I503" s="84" t="b">
        <v>0</v>
      </c>
      <c r="J503" s="84" t="b">
        <v>0</v>
      </c>
      <c r="K503" s="84" t="b">
        <v>0</v>
      </c>
      <c r="L503" s="84" t="b">
        <v>0</v>
      </c>
    </row>
    <row r="504" spans="1:12" ht="15">
      <c r="A504" s="84" t="s">
        <v>4620</v>
      </c>
      <c r="B504" s="84" t="s">
        <v>4469</v>
      </c>
      <c r="C504" s="84">
        <v>2</v>
      </c>
      <c r="D504" s="123">
        <v>0.0012714996481832607</v>
      </c>
      <c r="E504" s="123">
        <v>2.4546271139613802</v>
      </c>
      <c r="F504" s="84" t="s">
        <v>4857</v>
      </c>
      <c r="G504" s="84" t="b">
        <v>0</v>
      </c>
      <c r="H504" s="84" t="b">
        <v>0</v>
      </c>
      <c r="I504" s="84" t="b">
        <v>0</v>
      </c>
      <c r="J504" s="84" t="b">
        <v>1</v>
      </c>
      <c r="K504" s="84" t="b">
        <v>0</v>
      </c>
      <c r="L504" s="84" t="b">
        <v>0</v>
      </c>
    </row>
    <row r="505" spans="1:12" ht="15">
      <c r="A505" s="84" t="s">
        <v>4469</v>
      </c>
      <c r="B505" s="84" t="s">
        <v>4844</v>
      </c>
      <c r="C505" s="84">
        <v>2</v>
      </c>
      <c r="D505" s="123">
        <v>0.0012714996481832607</v>
      </c>
      <c r="E505" s="123">
        <v>2.630718373017061</v>
      </c>
      <c r="F505" s="84" t="s">
        <v>4857</v>
      </c>
      <c r="G505" s="84" t="b">
        <v>1</v>
      </c>
      <c r="H505" s="84" t="b">
        <v>0</v>
      </c>
      <c r="I505" s="84" t="b">
        <v>0</v>
      </c>
      <c r="J505" s="84" t="b">
        <v>0</v>
      </c>
      <c r="K505" s="84" t="b">
        <v>0</v>
      </c>
      <c r="L505" s="84" t="b">
        <v>0</v>
      </c>
    </row>
    <row r="506" spans="1:12" ht="15">
      <c r="A506" s="84" t="s">
        <v>4844</v>
      </c>
      <c r="B506" s="84" t="s">
        <v>4845</v>
      </c>
      <c r="C506" s="84">
        <v>2</v>
      </c>
      <c r="D506" s="123">
        <v>0.0012714996481832607</v>
      </c>
      <c r="E506" s="123">
        <v>3.174786417367337</v>
      </c>
      <c r="F506" s="84" t="s">
        <v>4857</v>
      </c>
      <c r="G506" s="84" t="b">
        <v>0</v>
      </c>
      <c r="H506" s="84" t="b">
        <v>0</v>
      </c>
      <c r="I506" s="84" t="b">
        <v>0</v>
      </c>
      <c r="J506" s="84" t="b">
        <v>0</v>
      </c>
      <c r="K506" s="84" t="b">
        <v>0</v>
      </c>
      <c r="L506" s="84" t="b">
        <v>0</v>
      </c>
    </row>
    <row r="507" spans="1:12" ht="15">
      <c r="A507" s="84" t="s">
        <v>4845</v>
      </c>
      <c r="B507" s="84" t="s">
        <v>4846</v>
      </c>
      <c r="C507" s="84">
        <v>2</v>
      </c>
      <c r="D507" s="123">
        <v>0.0012714996481832607</v>
      </c>
      <c r="E507" s="123">
        <v>3.174786417367337</v>
      </c>
      <c r="F507" s="84" t="s">
        <v>4857</v>
      </c>
      <c r="G507" s="84" t="b">
        <v>0</v>
      </c>
      <c r="H507" s="84" t="b">
        <v>0</v>
      </c>
      <c r="I507" s="84" t="b">
        <v>0</v>
      </c>
      <c r="J507" s="84" t="b">
        <v>0</v>
      </c>
      <c r="K507" s="84" t="b">
        <v>0</v>
      </c>
      <c r="L507" s="84" t="b">
        <v>0</v>
      </c>
    </row>
    <row r="508" spans="1:12" ht="15">
      <c r="A508" s="84" t="s">
        <v>4555</v>
      </c>
      <c r="B508" s="84" t="s">
        <v>736</v>
      </c>
      <c r="C508" s="84">
        <v>2</v>
      </c>
      <c r="D508" s="123">
        <v>0.0012714996481832607</v>
      </c>
      <c r="E508" s="123">
        <v>1.084881305927939</v>
      </c>
      <c r="F508" s="84" t="s">
        <v>4857</v>
      </c>
      <c r="G508" s="84" t="b">
        <v>1</v>
      </c>
      <c r="H508" s="84" t="b">
        <v>0</v>
      </c>
      <c r="I508" s="84" t="b">
        <v>0</v>
      </c>
      <c r="J508" s="84" t="b">
        <v>0</v>
      </c>
      <c r="K508" s="84" t="b">
        <v>0</v>
      </c>
      <c r="L508" s="84" t="b">
        <v>0</v>
      </c>
    </row>
    <row r="509" spans="1:12" ht="15">
      <c r="A509" s="84" t="s">
        <v>736</v>
      </c>
      <c r="B509" s="84" t="s">
        <v>4847</v>
      </c>
      <c r="C509" s="84">
        <v>2</v>
      </c>
      <c r="D509" s="123">
        <v>0.0012714996481832607</v>
      </c>
      <c r="E509" s="123">
        <v>1.3552424818254682</v>
      </c>
      <c r="F509" s="84" t="s">
        <v>4857</v>
      </c>
      <c r="G509" s="84" t="b">
        <v>0</v>
      </c>
      <c r="H509" s="84" t="b">
        <v>0</v>
      </c>
      <c r="I509" s="84" t="b">
        <v>0</v>
      </c>
      <c r="J509" s="84" t="b">
        <v>0</v>
      </c>
      <c r="K509" s="84" t="b">
        <v>0</v>
      </c>
      <c r="L509" s="84" t="b">
        <v>0</v>
      </c>
    </row>
    <row r="510" spans="1:12" ht="15">
      <c r="A510" s="84" t="s">
        <v>4847</v>
      </c>
      <c r="B510" s="84" t="s">
        <v>4848</v>
      </c>
      <c r="C510" s="84">
        <v>2</v>
      </c>
      <c r="D510" s="123">
        <v>0.0012714996481832607</v>
      </c>
      <c r="E510" s="123">
        <v>3.174786417367337</v>
      </c>
      <c r="F510" s="84" t="s">
        <v>4857</v>
      </c>
      <c r="G510" s="84" t="b">
        <v>0</v>
      </c>
      <c r="H510" s="84" t="b">
        <v>0</v>
      </c>
      <c r="I510" s="84" t="b">
        <v>0</v>
      </c>
      <c r="J510" s="84" t="b">
        <v>0</v>
      </c>
      <c r="K510" s="84" t="b">
        <v>0</v>
      </c>
      <c r="L510" s="84" t="b">
        <v>0</v>
      </c>
    </row>
    <row r="511" spans="1:12" ht="15">
      <c r="A511" s="84" t="s">
        <v>4848</v>
      </c>
      <c r="B511" s="84" t="s">
        <v>3815</v>
      </c>
      <c r="C511" s="84">
        <v>2</v>
      </c>
      <c r="D511" s="123">
        <v>0.0012714996481832607</v>
      </c>
      <c r="E511" s="123">
        <v>2.220543907928012</v>
      </c>
      <c r="F511" s="84" t="s">
        <v>4857</v>
      </c>
      <c r="G511" s="84" t="b">
        <v>0</v>
      </c>
      <c r="H511" s="84" t="b">
        <v>0</v>
      </c>
      <c r="I511" s="84" t="b">
        <v>0</v>
      </c>
      <c r="J511" s="84" t="b">
        <v>0</v>
      </c>
      <c r="K511" s="84" t="b">
        <v>0</v>
      </c>
      <c r="L511" s="84" t="b">
        <v>0</v>
      </c>
    </row>
    <row r="512" spans="1:12" ht="15">
      <c r="A512" s="84" t="s">
        <v>3725</v>
      </c>
      <c r="B512" s="84" t="s">
        <v>4849</v>
      </c>
      <c r="C512" s="84">
        <v>2</v>
      </c>
      <c r="D512" s="123">
        <v>0.0012714996481832607</v>
      </c>
      <c r="E512" s="123">
        <v>2.0608430650605003</v>
      </c>
      <c r="F512" s="84" t="s">
        <v>4857</v>
      </c>
      <c r="G512" s="84" t="b">
        <v>0</v>
      </c>
      <c r="H512" s="84" t="b">
        <v>0</v>
      </c>
      <c r="I512" s="84" t="b">
        <v>0</v>
      </c>
      <c r="J512" s="84" t="b">
        <v>0</v>
      </c>
      <c r="K512" s="84" t="b">
        <v>0</v>
      </c>
      <c r="L512" s="84" t="b">
        <v>0</v>
      </c>
    </row>
    <row r="513" spans="1:12" ht="15">
      <c r="A513" s="84" t="s">
        <v>4849</v>
      </c>
      <c r="B513" s="84" t="s">
        <v>4850</v>
      </c>
      <c r="C513" s="84">
        <v>2</v>
      </c>
      <c r="D513" s="123">
        <v>0.0012714996481832607</v>
      </c>
      <c r="E513" s="123">
        <v>3.174786417367337</v>
      </c>
      <c r="F513" s="84" t="s">
        <v>4857</v>
      </c>
      <c r="G513" s="84" t="b">
        <v>0</v>
      </c>
      <c r="H513" s="84" t="b">
        <v>0</v>
      </c>
      <c r="I513" s="84" t="b">
        <v>0</v>
      </c>
      <c r="J513" s="84" t="b">
        <v>0</v>
      </c>
      <c r="K513" s="84" t="b">
        <v>0</v>
      </c>
      <c r="L513" s="84" t="b">
        <v>0</v>
      </c>
    </row>
    <row r="514" spans="1:12" ht="15">
      <c r="A514" s="84" t="s">
        <v>4850</v>
      </c>
      <c r="B514" s="84" t="s">
        <v>4469</v>
      </c>
      <c r="C514" s="84">
        <v>2</v>
      </c>
      <c r="D514" s="123">
        <v>0.0012714996481832607</v>
      </c>
      <c r="E514" s="123">
        <v>2.630718373017061</v>
      </c>
      <c r="F514" s="84" t="s">
        <v>4857</v>
      </c>
      <c r="G514" s="84" t="b">
        <v>0</v>
      </c>
      <c r="H514" s="84" t="b">
        <v>0</v>
      </c>
      <c r="I514" s="84" t="b">
        <v>0</v>
      </c>
      <c r="J514" s="84" t="b">
        <v>1</v>
      </c>
      <c r="K514" s="84" t="b">
        <v>0</v>
      </c>
      <c r="L514" s="84" t="b">
        <v>0</v>
      </c>
    </row>
    <row r="515" spans="1:12" ht="15">
      <c r="A515" s="84" t="s">
        <v>4469</v>
      </c>
      <c r="B515" s="84" t="s">
        <v>4851</v>
      </c>
      <c r="C515" s="84">
        <v>2</v>
      </c>
      <c r="D515" s="123">
        <v>0.0012714996481832607</v>
      </c>
      <c r="E515" s="123">
        <v>2.630718373017061</v>
      </c>
      <c r="F515" s="84" t="s">
        <v>4857</v>
      </c>
      <c r="G515" s="84" t="b">
        <v>1</v>
      </c>
      <c r="H515" s="84" t="b">
        <v>0</v>
      </c>
      <c r="I515" s="84" t="b">
        <v>0</v>
      </c>
      <c r="J515" s="84" t="b">
        <v>1</v>
      </c>
      <c r="K515" s="84" t="b">
        <v>0</v>
      </c>
      <c r="L515" s="84" t="b">
        <v>0</v>
      </c>
    </row>
    <row r="516" spans="1:12" ht="15">
      <c r="A516" s="84" t="s">
        <v>4851</v>
      </c>
      <c r="B516" s="84" t="s">
        <v>4587</v>
      </c>
      <c r="C516" s="84">
        <v>2</v>
      </c>
      <c r="D516" s="123">
        <v>0.0012714996481832607</v>
      </c>
      <c r="E516" s="123">
        <v>2.998695158311656</v>
      </c>
      <c r="F516" s="84" t="s">
        <v>4857</v>
      </c>
      <c r="G516" s="84" t="b">
        <v>1</v>
      </c>
      <c r="H516" s="84" t="b">
        <v>0</v>
      </c>
      <c r="I516" s="84" t="b">
        <v>0</v>
      </c>
      <c r="J516" s="84" t="b">
        <v>0</v>
      </c>
      <c r="K516" s="84" t="b">
        <v>0</v>
      </c>
      <c r="L516" s="84" t="b">
        <v>0</v>
      </c>
    </row>
    <row r="517" spans="1:12" ht="15">
      <c r="A517" s="84" t="s">
        <v>4853</v>
      </c>
      <c r="B517" s="84" t="s">
        <v>4854</v>
      </c>
      <c r="C517" s="84">
        <v>2</v>
      </c>
      <c r="D517" s="123">
        <v>0.0014589988669088797</v>
      </c>
      <c r="E517" s="123">
        <v>3.174786417367337</v>
      </c>
      <c r="F517" s="84" t="s">
        <v>4857</v>
      </c>
      <c r="G517" s="84" t="b">
        <v>0</v>
      </c>
      <c r="H517" s="84" t="b">
        <v>1</v>
      </c>
      <c r="I517" s="84" t="b">
        <v>0</v>
      </c>
      <c r="J517" s="84" t="b">
        <v>0</v>
      </c>
      <c r="K517" s="84" t="b">
        <v>0</v>
      </c>
      <c r="L517" s="84" t="b">
        <v>0</v>
      </c>
    </row>
    <row r="518" spans="1:12" ht="15">
      <c r="A518" s="84" t="s">
        <v>3807</v>
      </c>
      <c r="B518" s="84" t="s">
        <v>3808</v>
      </c>
      <c r="C518" s="84">
        <v>14</v>
      </c>
      <c r="D518" s="123">
        <v>0.01030629286800435</v>
      </c>
      <c r="E518" s="123">
        <v>1.64556261334188</v>
      </c>
      <c r="F518" s="84" t="s">
        <v>3594</v>
      </c>
      <c r="G518" s="84" t="b">
        <v>1</v>
      </c>
      <c r="H518" s="84" t="b">
        <v>0</v>
      </c>
      <c r="I518" s="84" t="b">
        <v>0</v>
      </c>
      <c r="J518" s="84" t="b">
        <v>0</v>
      </c>
      <c r="K518" s="84" t="b">
        <v>0</v>
      </c>
      <c r="L518" s="84" t="b">
        <v>0</v>
      </c>
    </row>
    <row r="519" spans="1:12" ht="15">
      <c r="A519" s="84" t="s">
        <v>3808</v>
      </c>
      <c r="B519" s="84" t="s">
        <v>3809</v>
      </c>
      <c r="C519" s="84">
        <v>14</v>
      </c>
      <c r="D519" s="123">
        <v>0.01030629286800435</v>
      </c>
      <c r="E519" s="123">
        <v>1.64556261334188</v>
      </c>
      <c r="F519" s="84" t="s">
        <v>3594</v>
      </c>
      <c r="G519" s="84" t="b">
        <v>0</v>
      </c>
      <c r="H519" s="84" t="b">
        <v>0</v>
      </c>
      <c r="I519" s="84" t="b">
        <v>0</v>
      </c>
      <c r="J519" s="84" t="b">
        <v>0</v>
      </c>
      <c r="K519" s="84" t="b">
        <v>0</v>
      </c>
      <c r="L519" s="84" t="b">
        <v>0</v>
      </c>
    </row>
    <row r="520" spans="1:12" ht="15">
      <c r="A520" s="84" t="s">
        <v>3809</v>
      </c>
      <c r="B520" s="84" t="s">
        <v>4444</v>
      </c>
      <c r="C520" s="84">
        <v>14</v>
      </c>
      <c r="D520" s="123">
        <v>0.01030629286800435</v>
      </c>
      <c r="E520" s="123">
        <v>1.64556261334188</v>
      </c>
      <c r="F520" s="84" t="s">
        <v>3594</v>
      </c>
      <c r="G520" s="84" t="b">
        <v>0</v>
      </c>
      <c r="H520" s="84" t="b">
        <v>0</v>
      </c>
      <c r="I520" s="84" t="b">
        <v>0</v>
      </c>
      <c r="J520" s="84" t="b">
        <v>0</v>
      </c>
      <c r="K520" s="84" t="b">
        <v>0</v>
      </c>
      <c r="L520" s="84" t="b">
        <v>0</v>
      </c>
    </row>
    <row r="521" spans="1:12" ht="15">
      <c r="A521" s="84" t="s">
        <v>4444</v>
      </c>
      <c r="B521" s="84" t="s">
        <v>3804</v>
      </c>
      <c r="C521" s="84">
        <v>14</v>
      </c>
      <c r="D521" s="123">
        <v>0.01030629286800435</v>
      </c>
      <c r="E521" s="123">
        <v>1.5875706663641933</v>
      </c>
      <c r="F521" s="84" t="s">
        <v>3594</v>
      </c>
      <c r="G521" s="84" t="b">
        <v>0</v>
      </c>
      <c r="H521" s="84" t="b">
        <v>0</v>
      </c>
      <c r="I521" s="84" t="b">
        <v>0</v>
      </c>
      <c r="J521" s="84" t="b">
        <v>0</v>
      </c>
      <c r="K521" s="84" t="b">
        <v>0</v>
      </c>
      <c r="L521" s="84" t="b">
        <v>0</v>
      </c>
    </row>
    <row r="522" spans="1:12" ht="15">
      <c r="A522" s="84" t="s">
        <v>3804</v>
      </c>
      <c r="B522" s="84" t="s">
        <v>3803</v>
      </c>
      <c r="C522" s="84">
        <v>14</v>
      </c>
      <c r="D522" s="123">
        <v>0.01030629286800435</v>
      </c>
      <c r="E522" s="123">
        <v>1.5032497806641574</v>
      </c>
      <c r="F522" s="84" t="s">
        <v>3594</v>
      </c>
      <c r="G522" s="84" t="b">
        <v>0</v>
      </c>
      <c r="H522" s="84" t="b">
        <v>0</v>
      </c>
      <c r="I522" s="84" t="b">
        <v>0</v>
      </c>
      <c r="J522" s="84" t="b">
        <v>0</v>
      </c>
      <c r="K522" s="84" t="b">
        <v>0</v>
      </c>
      <c r="L522" s="84" t="b">
        <v>0</v>
      </c>
    </row>
    <row r="523" spans="1:12" ht="15">
      <c r="A523" s="84" t="s">
        <v>3803</v>
      </c>
      <c r="B523" s="84" t="s">
        <v>4445</v>
      </c>
      <c r="C523" s="84">
        <v>14</v>
      </c>
      <c r="D523" s="123">
        <v>0.01030629286800435</v>
      </c>
      <c r="E523" s="123">
        <v>1.561241727641844</v>
      </c>
      <c r="F523" s="84" t="s">
        <v>3594</v>
      </c>
      <c r="G523" s="84" t="b">
        <v>0</v>
      </c>
      <c r="H523" s="84" t="b">
        <v>0</v>
      </c>
      <c r="I523" s="84" t="b">
        <v>0</v>
      </c>
      <c r="J523" s="84" t="b">
        <v>0</v>
      </c>
      <c r="K523" s="84" t="b">
        <v>0</v>
      </c>
      <c r="L523" s="84" t="b">
        <v>0</v>
      </c>
    </row>
    <row r="524" spans="1:12" ht="15">
      <c r="A524" s="84" t="s">
        <v>4445</v>
      </c>
      <c r="B524" s="84" t="s">
        <v>3805</v>
      </c>
      <c r="C524" s="84">
        <v>14</v>
      </c>
      <c r="D524" s="123">
        <v>0.01030629286800435</v>
      </c>
      <c r="E524" s="123">
        <v>1.64556261334188</v>
      </c>
      <c r="F524" s="84" t="s">
        <v>3594</v>
      </c>
      <c r="G524" s="84" t="b">
        <v>0</v>
      </c>
      <c r="H524" s="84" t="b">
        <v>0</v>
      </c>
      <c r="I524" s="84" t="b">
        <v>0</v>
      </c>
      <c r="J524" s="84" t="b">
        <v>0</v>
      </c>
      <c r="K524" s="84" t="b">
        <v>0</v>
      </c>
      <c r="L524" s="84" t="b">
        <v>0</v>
      </c>
    </row>
    <row r="525" spans="1:12" ht="15">
      <c r="A525" s="84" t="s">
        <v>3805</v>
      </c>
      <c r="B525" s="84" t="s">
        <v>3806</v>
      </c>
      <c r="C525" s="84">
        <v>14</v>
      </c>
      <c r="D525" s="123">
        <v>0.01030629286800435</v>
      </c>
      <c r="E525" s="123">
        <v>1.5856361665869936</v>
      </c>
      <c r="F525" s="84" t="s">
        <v>3594</v>
      </c>
      <c r="G525" s="84" t="b">
        <v>0</v>
      </c>
      <c r="H525" s="84" t="b">
        <v>0</v>
      </c>
      <c r="I525" s="84" t="b">
        <v>0</v>
      </c>
      <c r="J525" s="84" t="b">
        <v>1</v>
      </c>
      <c r="K525" s="84" t="b">
        <v>0</v>
      </c>
      <c r="L525" s="84" t="b">
        <v>0</v>
      </c>
    </row>
    <row r="526" spans="1:12" ht="15">
      <c r="A526" s="84" t="s">
        <v>3806</v>
      </c>
      <c r="B526" s="84" t="s">
        <v>4446</v>
      </c>
      <c r="C526" s="84">
        <v>14</v>
      </c>
      <c r="D526" s="123">
        <v>0.01030629286800435</v>
      </c>
      <c r="E526" s="123">
        <v>1.6155993899644367</v>
      </c>
      <c r="F526" s="84" t="s">
        <v>3594</v>
      </c>
      <c r="G526" s="84" t="b">
        <v>1</v>
      </c>
      <c r="H526" s="84" t="b">
        <v>0</v>
      </c>
      <c r="I526" s="84" t="b">
        <v>0</v>
      </c>
      <c r="J526" s="84" t="b">
        <v>0</v>
      </c>
      <c r="K526" s="84" t="b">
        <v>0</v>
      </c>
      <c r="L526" s="84" t="b">
        <v>0</v>
      </c>
    </row>
    <row r="527" spans="1:12" ht="15">
      <c r="A527" s="84" t="s">
        <v>4446</v>
      </c>
      <c r="B527" s="84" t="s">
        <v>4439</v>
      </c>
      <c r="C527" s="84">
        <v>14</v>
      </c>
      <c r="D527" s="123">
        <v>0.01030629286800435</v>
      </c>
      <c r="E527" s="123">
        <v>1.64556261334188</v>
      </c>
      <c r="F527" s="84" t="s">
        <v>3594</v>
      </c>
      <c r="G527" s="84" t="b">
        <v>0</v>
      </c>
      <c r="H527" s="84" t="b">
        <v>0</v>
      </c>
      <c r="I527" s="84" t="b">
        <v>0</v>
      </c>
      <c r="J527" s="84" t="b">
        <v>0</v>
      </c>
      <c r="K527" s="84" t="b">
        <v>0</v>
      </c>
      <c r="L527" s="84" t="b">
        <v>0</v>
      </c>
    </row>
    <row r="528" spans="1:12" ht="15">
      <c r="A528" s="84" t="s">
        <v>323</v>
      </c>
      <c r="B528" s="84" t="s">
        <v>3807</v>
      </c>
      <c r="C528" s="84">
        <v>13</v>
      </c>
      <c r="D528" s="123">
        <v>0.010202154595990554</v>
      </c>
      <c r="E528" s="123">
        <v>1.3445326176778987</v>
      </c>
      <c r="F528" s="84" t="s">
        <v>3594</v>
      </c>
      <c r="G528" s="84" t="b">
        <v>0</v>
      </c>
      <c r="H528" s="84" t="b">
        <v>0</v>
      </c>
      <c r="I528" s="84" t="b">
        <v>0</v>
      </c>
      <c r="J528" s="84" t="b">
        <v>1</v>
      </c>
      <c r="K528" s="84" t="b">
        <v>0</v>
      </c>
      <c r="L528" s="84" t="b">
        <v>0</v>
      </c>
    </row>
    <row r="529" spans="1:12" ht="15">
      <c r="A529" s="84" t="s">
        <v>4439</v>
      </c>
      <c r="B529" s="84" t="s">
        <v>4447</v>
      </c>
      <c r="C529" s="84">
        <v>13</v>
      </c>
      <c r="D529" s="123">
        <v>0.010202154595990554</v>
      </c>
      <c r="E529" s="123">
        <v>1.64556261334188</v>
      </c>
      <c r="F529" s="84" t="s">
        <v>3594</v>
      </c>
      <c r="G529" s="84" t="b">
        <v>0</v>
      </c>
      <c r="H529" s="84" t="b">
        <v>0</v>
      </c>
      <c r="I529" s="84" t="b">
        <v>0</v>
      </c>
      <c r="J529" s="84" t="b">
        <v>0</v>
      </c>
      <c r="K529" s="84" t="b">
        <v>0</v>
      </c>
      <c r="L529" s="84" t="b">
        <v>0</v>
      </c>
    </row>
    <row r="530" spans="1:12" ht="15">
      <c r="A530" s="84" t="s">
        <v>3721</v>
      </c>
      <c r="B530" s="84" t="s">
        <v>3719</v>
      </c>
      <c r="C530" s="84">
        <v>7</v>
      </c>
      <c r="D530" s="123">
        <v>0.008336243064890194</v>
      </c>
      <c r="E530" s="123">
        <v>1.3445326176778987</v>
      </c>
      <c r="F530" s="84" t="s">
        <v>3594</v>
      </c>
      <c r="G530" s="84" t="b">
        <v>0</v>
      </c>
      <c r="H530" s="84" t="b">
        <v>0</v>
      </c>
      <c r="I530" s="84" t="b">
        <v>0</v>
      </c>
      <c r="J530" s="84" t="b">
        <v>0</v>
      </c>
      <c r="K530" s="84" t="b">
        <v>0</v>
      </c>
      <c r="L530" s="84" t="b">
        <v>0</v>
      </c>
    </row>
    <row r="531" spans="1:12" ht="15">
      <c r="A531" s="84" t="s">
        <v>736</v>
      </c>
      <c r="B531" s="84" t="s">
        <v>3719</v>
      </c>
      <c r="C531" s="84">
        <v>7</v>
      </c>
      <c r="D531" s="123">
        <v>0.008336243064890194</v>
      </c>
      <c r="E531" s="123">
        <v>1.3767173010493</v>
      </c>
      <c r="F531" s="84" t="s">
        <v>3594</v>
      </c>
      <c r="G531" s="84" t="b">
        <v>0</v>
      </c>
      <c r="H531" s="84" t="b">
        <v>0</v>
      </c>
      <c r="I531" s="84" t="b">
        <v>0</v>
      </c>
      <c r="J531" s="84" t="b">
        <v>0</v>
      </c>
      <c r="K531" s="84" t="b">
        <v>0</v>
      </c>
      <c r="L531" s="84" t="b">
        <v>0</v>
      </c>
    </row>
    <row r="532" spans="1:12" ht="15">
      <c r="A532" s="84" t="s">
        <v>4455</v>
      </c>
      <c r="B532" s="84" t="s">
        <v>4456</v>
      </c>
      <c r="C532" s="84">
        <v>7</v>
      </c>
      <c r="D532" s="123">
        <v>0.008336243064890194</v>
      </c>
      <c r="E532" s="123">
        <v>1.7794561926031063</v>
      </c>
      <c r="F532" s="84" t="s">
        <v>3594</v>
      </c>
      <c r="G532" s="84" t="b">
        <v>0</v>
      </c>
      <c r="H532" s="84" t="b">
        <v>0</v>
      </c>
      <c r="I532" s="84" t="b">
        <v>0</v>
      </c>
      <c r="J532" s="84" t="b">
        <v>0</v>
      </c>
      <c r="K532" s="84" t="b">
        <v>1</v>
      </c>
      <c r="L532" s="84" t="b">
        <v>0</v>
      </c>
    </row>
    <row r="533" spans="1:12" ht="15">
      <c r="A533" s="84" t="s">
        <v>4456</v>
      </c>
      <c r="B533" s="84" t="s">
        <v>4461</v>
      </c>
      <c r="C533" s="84">
        <v>7</v>
      </c>
      <c r="D533" s="123">
        <v>0.008336243064890194</v>
      </c>
      <c r="E533" s="123">
        <v>1.8374481395807931</v>
      </c>
      <c r="F533" s="84" t="s">
        <v>3594</v>
      </c>
      <c r="G533" s="84" t="b">
        <v>0</v>
      </c>
      <c r="H533" s="84" t="b">
        <v>1</v>
      </c>
      <c r="I533" s="84" t="b">
        <v>0</v>
      </c>
      <c r="J533" s="84" t="b">
        <v>0</v>
      </c>
      <c r="K533" s="84" t="b">
        <v>1</v>
      </c>
      <c r="L533" s="84" t="b">
        <v>0</v>
      </c>
    </row>
    <row r="534" spans="1:12" ht="15">
      <c r="A534" s="84" t="s">
        <v>4461</v>
      </c>
      <c r="B534" s="84" t="s">
        <v>4462</v>
      </c>
      <c r="C534" s="84">
        <v>7</v>
      </c>
      <c r="D534" s="123">
        <v>0.008336243064890194</v>
      </c>
      <c r="E534" s="123">
        <v>1.9465926090058612</v>
      </c>
      <c r="F534" s="84" t="s">
        <v>3594</v>
      </c>
      <c r="G534" s="84" t="b">
        <v>0</v>
      </c>
      <c r="H534" s="84" t="b">
        <v>1</v>
      </c>
      <c r="I534" s="84" t="b">
        <v>0</v>
      </c>
      <c r="J534" s="84" t="b">
        <v>0</v>
      </c>
      <c r="K534" s="84" t="b">
        <v>1</v>
      </c>
      <c r="L534" s="84" t="b">
        <v>0</v>
      </c>
    </row>
    <row r="535" spans="1:12" ht="15">
      <c r="A535" s="84" t="s">
        <v>4462</v>
      </c>
      <c r="B535" s="84" t="s">
        <v>4458</v>
      </c>
      <c r="C535" s="84">
        <v>7</v>
      </c>
      <c r="D535" s="123">
        <v>0.008336243064890194</v>
      </c>
      <c r="E535" s="123">
        <v>1.8886006620281743</v>
      </c>
      <c r="F535" s="84" t="s">
        <v>3594</v>
      </c>
      <c r="G535" s="84" t="b">
        <v>0</v>
      </c>
      <c r="H535" s="84" t="b">
        <v>1</v>
      </c>
      <c r="I535" s="84" t="b">
        <v>0</v>
      </c>
      <c r="J535" s="84" t="b">
        <v>0</v>
      </c>
      <c r="K535" s="84" t="b">
        <v>0</v>
      </c>
      <c r="L535" s="84" t="b">
        <v>0</v>
      </c>
    </row>
    <row r="536" spans="1:12" ht="15">
      <c r="A536" s="84" t="s">
        <v>4458</v>
      </c>
      <c r="B536" s="84" t="s">
        <v>4459</v>
      </c>
      <c r="C536" s="84">
        <v>7</v>
      </c>
      <c r="D536" s="123">
        <v>0.008336243064890194</v>
      </c>
      <c r="E536" s="123">
        <v>1.8306087150504875</v>
      </c>
      <c r="F536" s="84" t="s">
        <v>3594</v>
      </c>
      <c r="G536" s="84" t="b">
        <v>0</v>
      </c>
      <c r="H536" s="84" t="b">
        <v>0</v>
      </c>
      <c r="I536" s="84" t="b">
        <v>0</v>
      </c>
      <c r="J536" s="84" t="b">
        <v>0</v>
      </c>
      <c r="K536" s="84" t="b">
        <v>0</v>
      </c>
      <c r="L536" s="84" t="b">
        <v>0</v>
      </c>
    </row>
    <row r="537" spans="1:12" ht="15">
      <c r="A537" s="84" t="s">
        <v>4459</v>
      </c>
      <c r="B537" s="84" t="s">
        <v>4463</v>
      </c>
      <c r="C537" s="84">
        <v>7</v>
      </c>
      <c r="D537" s="123">
        <v>0.008336243064890194</v>
      </c>
      <c r="E537" s="123">
        <v>1.8886006620281743</v>
      </c>
      <c r="F537" s="84" t="s">
        <v>3594</v>
      </c>
      <c r="G537" s="84" t="b">
        <v>0</v>
      </c>
      <c r="H537" s="84" t="b">
        <v>0</v>
      </c>
      <c r="I537" s="84" t="b">
        <v>0</v>
      </c>
      <c r="J537" s="84" t="b">
        <v>0</v>
      </c>
      <c r="K537" s="84" t="b">
        <v>0</v>
      </c>
      <c r="L537" s="84" t="b">
        <v>0</v>
      </c>
    </row>
    <row r="538" spans="1:12" ht="15">
      <c r="A538" s="84" t="s">
        <v>4463</v>
      </c>
      <c r="B538" s="84" t="s">
        <v>4464</v>
      </c>
      <c r="C538" s="84">
        <v>7</v>
      </c>
      <c r="D538" s="123">
        <v>0.008336243064890194</v>
      </c>
      <c r="E538" s="123">
        <v>1.9465926090058612</v>
      </c>
      <c r="F538" s="84" t="s">
        <v>3594</v>
      </c>
      <c r="G538" s="84" t="b">
        <v>0</v>
      </c>
      <c r="H538" s="84" t="b">
        <v>0</v>
      </c>
      <c r="I538" s="84" t="b">
        <v>0</v>
      </c>
      <c r="J538" s="84" t="b">
        <v>0</v>
      </c>
      <c r="K538" s="84" t="b">
        <v>0</v>
      </c>
      <c r="L538" s="84" t="b">
        <v>0</v>
      </c>
    </row>
    <row r="539" spans="1:12" ht="15">
      <c r="A539" s="84" t="s">
        <v>4464</v>
      </c>
      <c r="B539" s="84" t="s">
        <v>4450</v>
      </c>
      <c r="C539" s="84">
        <v>7</v>
      </c>
      <c r="D539" s="123">
        <v>0.008336243064890194</v>
      </c>
      <c r="E539" s="123">
        <v>1.8886006620281743</v>
      </c>
      <c r="F539" s="84" t="s">
        <v>3594</v>
      </c>
      <c r="G539" s="84" t="b">
        <v>0</v>
      </c>
      <c r="H539" s="84" t="b">
        <v>0</v>
      </c>
      <c r="I539" s="84" t="b">
        <v>0</v>
      </c>
      <c r="J539" s="84" t="b">
        <v>0</v>
      </c>
      <c r="K539" s="84" t="b">
        <v>0</v>
      </c>
      <c r="L539" s="84" t="b">
        <v>0</v>
      </c>
    </row>
    <row r="540" spans="1:12" ht="15">
      <c r="A540" s="84" t="s">
        <v>4450</v>
      </c>
      <c r="B540" s="84" t="s">
        <v>757</v>
      </c>
      <c r="C540" s="84">
        <v>7</v>
      </c>
      <c r="D540" s="123">
        <v>0.008336243064890194</v>
      </c>
      <c r="E540" s="123">
        <v>1.478426196939125</v>
      </c>
      <c r="F540" s="84" t="s">
        <v>3594</v>
      </c>
      <c r="G540" s="84" t="b">
        <v>0</v>
      </c>
      <c r="H540" s="84" t="b">
        <v>0</v>
      </c>
      <c r="I540" s="84" t="b">
        <v>0</v>
      </c>
      <c r="J540" s="84" t="b">
        <v>0</v>
      </c>
      <c r="K540" s="84" t="b">
        <v>0</v>
      </c>
      <c r="L540" s="84" t="b">
        <v>0</v>
      </c>
    </row>
    <row r="541" spans="1:12" ht="15">
      <c r="A541" s="84" t="s">
        <v>757</v>
      </c>
      <c r="B541" s="84" t="s">
        <v>4451</v>
      </c>
      <c r="C541" s="84">
        <v>7</v>
      </c>
      <c r="D541" s="123">
        <v>0.008336243064890194</v>
      </c>
      <c r="E541" s="123">
        <v>1.561241727641844</v>
      </c>
      <c r="F541" s="84" t="s">
        <v>3594</v>
      </c>
      <c r="G541" s="84" t="b">
        <v>0</v>
      </c>
      <c r="H541" s="84" t="b">
        <v>0</v>
      </c>
      <c r="I541" s="84" t="b">
        <v>0</v>
      </c>
      <c r="J541" s="84" t="b">
        <v>0</v>
      </c>
      <c r="K541" s="84" t="b">
        <v>0</v>
      </c>
      <c r="L541" s="84" t="b">
        <v>0</v>
      </c>
    </row>
    <row r="542" spans="1:12" ht="15">
      <c r="A542" s="84" t="s">
        <v>3721</v>
      </c>
      <c r="B542" s="84" t="s">
        <v>736</v>
      </c>
      <c r="C542" s="84">
        <v>6</v>
      </c>
      <c r="D542" s="123">
        <v>0.007752119684555374</v>
      </c>
      <c r="E542" s="123">
        <v>1.2476226046698424</v>
      </c>
      <c r="F542" s="84" t="s">
        <v>3594</v>
      </c>
      <c r="G542" s="84" t="b">
        <v>0</v>
      </c>
      <c r="H542" s="84" t="b">
        <v>0</v>
      </c>
      <c r="I542" s="84" t="b">
        <v>0</v>
      </c>
      <c r="J542" s="84" t="b">
        <v>0</v>
      </c>
      <c r="K542" s="84" t="b">
        <v>0</v>
      </c>
      <c r="L542" s="84" t="b">
        <v>0</v>
      </c>
    </row>
    <row r="543" spans="1:12" ht="15">
      <c r="A543" s="84" t="s">
        <v>440</v>
      </c>
      <c r="B543" s="84" t="s">
        <v>439</v>
      </c>
      <c r="C543" s="84">
        <v>6</v>
      </c>
      <c r="D543" s="123">
        <v>0.007752119684555374</v>
      </c>
      <c r="E543" s="123">
        <v>2.0135393986364742</v>
      </c>
      <c r="F543" s="84" t="s">
        <v>3594</v>
      </c>
      <c r="G543" s="84" t="b">
        <v>0</v>
      </c>
      <c r="H543" s="84" t="b">
        <v>0</v>
      </c>
      <c r="I543" s="84" t="b">
        <v>0</v>
      </c>
      <c r="J543" s="84" t="b">
        <v>0</v>
      </c>
      <c r="K543" s="84" t="b">
        <v>0</v>
      </c>
      <c r="L543" s="84" t="b">
        <v>0</v>
      </c>
    </row>
    <row r="544" spans="1:12" ht="15">
      <c r="A544" s="84" t="s">
        <v>323</v>
      </c>
      <c r="B544" s="84" t="s">
        <v>4455</v>
      </c>
      <c r="C544" s="84">
        <v>6</v>
      </c>
      <c r="D544" s="123">
        <v>0.007752119684555374</v>
      </c>
      <c r="E544" s="123">
        <v>1.2195938810695988</v>
      </c>
      <c r="F544" s="84" t="s">
        <v>3594</v>
      </c>
      <c r="G544" s="84" t="b">
        <v>0</v>
      </c>
      <c r="H544" s="84" t="b">
        <v>0</v>
      </c>
      <c r="I544" s="84" t="b">
        <v>0</v>
      </c>
      <c r="J544" s="84" t="b">
        <v>0</v>
      </c>
      <c r="K544" s="84" t="b">
        <v>0</v>
      </c>
      <c r="L544" s="84" t="b">
        <v>0</v>
      </c>
    </row>
    <row r="545" spans="1:12" ht="15">
      <c r="A545" s="84" t="s">
        <v>4451</v>
      </c>
      <c r="B545" s="84" t="s">
        <v>4474</v>
      </c>
      <c r="C545" s="84">
        <v>6</v>
      </c>
      <c r="D545" s="123">
        <v>0.007752119684555374</v>
      </c>
      <c r="E545" s="123">
        <v>1.9465926090058612</v>
      </c>
      <c r="F545" s="84" t="s">
        <v>3594</v>
      </c>
      <c r="G545" s="84" t="b">
        <v>0</v>
      </c>
      <c r="H545" s="84" t="b">
        <v>0</v>
      </c>
      <c r="I545" s="84" t="b">
        <v>0</v>
      </c>
      <c r="J545" s="84" t="b">
        <v>0</v>
      </c>
      <c r="K545" s="84" t="b">
        <v>0</v>
      </c>
      <c r="L545" s="84" t="b">
        <v>0</v>
      </c>
    </row>
    <row r="546" spans="1:12" ht="15">
      <c r="A546" s="84" t="s">
        <v>736</v>
      </c>
      <c r="B546" s="84" t="s">
        <v>3721</v>
      </c>
      <c r="C546" s="84">
        <v>5</v>
      </c>
      <c r="D546" s="123">
        <v>0.0070581454021417505</v>
      </c>
      <c r="E546" s="123">
        <v>1.230589265371062</v>
      </c>
      <c r="F546" s="84" t="s">
        <v>3594</v>
      </c>
      <c r="G546" s="84" t="b">
        <v>0</v>
      </c>
      <c r="H546" s="84" t="b">
        <v>0</v>
      </c>
      <c r="I546" s="84" t="b">
        <v>0</v>
      </c>
      <c r="J546" s="84" t="b">
        <v>0</v>
      </c>
      <c r="K546" s="84" t="b">
        <v>0</v>
      </c>
      <c r="L546" s="84" t="b">
        <v>0</v>
      </c>
    </row>
    <row r="547" spans="1:12" ht="15">
      <c r="A547" s="84" t="s">
        <v>428</v>
      </c>
      <c r="B547" s="84" t="s">
        <v>427</v>
      </c>
      <c r="C547" s="84">
        <v>3</v>
      </c>
      <c r="D547" s="123">
        <v>0.005240244112658266</v>
      </c>
      <c r="E547" s="123">
        <v>1.7125094029724932</v>
      </c>
      <c r="F547" s="84" t="s">
        <v>3594</v>
      </c>
      <c r="G547" s="84" t="b">
        <v>0</v>
      </c>
      <c r="H547" s="84" t="b">
        <v>0</v>
      </c>
      <c r="I547" s="84" t="b">
        <v>0</v>
      </c>
      <c r="J547" s="84" t="b">
        <v>0</v>
      </c>
      <c r="K547" s="84" t="b">
        <v>0</v>
      </c>
      <c r="L547" s="84" t="b">
        <v>0</v>
      </c>
    </row>
    <row r="548" spans="1:12" ht="15">
      <c r="A548" s="84" t="s">
        <v>427</v>
      </c>
      <c r="B548" s="84" t="s">
        <v>426</v>
      </c>
      <c r="C548" s="84">
        <v>3</v>
      </c>
      <c r="D548" s="123">
        <v>0.005240244112658266</v>
      </c>
      <c r="E548" s="123">
        <v>2.1896306576921556</v>
      </c>
      <c r="F548" s="84" t="s">
        <v>3594</v>
      </c>
      <c r="G548" s="84" t="b">
        <v>0</v>
      </c>
      <c r="H548" s="84" t="b">
        <v>0</v>
      </c>
      <c r="I548" s="84" t="b">
        <v>0</v>
      </c>
      <c r="J548" s="84" t="b">
        <v>0</v>
      </c>
      <c r="K548" s="84" t="b">
        <v>0</v>
      </c>
      <c r="L548" s="84" t="b">
        <v>0</v>
      </c>
    </row>
    <row r="549" spans="1:12" ht="15">
      <c r="A549" s="84" t="s">
        <v>426</v>
      </c>
      <c r="B549" s="84" t="s">
        <v>325</v>
      </c>
      <c r="C549" s="84">
        <v>3</v>
      </c>
      <c r="D549" s="123">
        <v>0.005240244112658266</v>
      </c>
      <c r="E549" s="123">
        <v>1.8886006620281743</v>
      </c>
      <c r="F549" s="84" t="s">
        <v>3594</v>
      </c>
      <c r="G549" s="84" t="b">
        <v>0</v>
      </c>
      <c r="H549" s="84" t="b">
        <v>0</v>
      </c>
      <c r="I549" s="84" t="b">
        <v>0</v>
      </c>
      <c r="J549" s="84" t="b">
        <v>0</v>
      </c>
      <c r="K549" s="84" t="b">
        <v>0</v>
      </c>
      <c r="L549" s="84" t="b">
        <v>0</v>
      </c>
    </row>
    <row r="550" spans="1:12" ht="15">
      <c r="A550" s="84" t="s">
        <v>325</v>
      </c>
      <c r="B550" s="84" t="s">
        <v>425</v>
      </c>
      <c r="C550" s="84">
        <v>3</v>
      </c>
      <c r="D550" s="123">
        <v>0.005240244112658266</v>
      </c>
      <c r="E550" s="123">
        <v>1.8886006620281743</v>
      </c>
      <c r="F550" s="84" t="s">
        <v>3594</v>
      </c>
      <c r="G550" s="84" t="b">
        <v>0</v>
      </c>
      <c r="H550" s="84" t="b">
        <v>0</v>
      </c>
      <c r="I550" s="84" t="b">
        <v>0</v>
      </c>
      <c r="J550" s="84" t="b">
        <v>0</v>
      </c>
      <c r="K550" s="84" t="b">
        <v>0</v>
      </c>
      <c r="L550" s="84" t="b">
        <v>0</v>
      </c>
    </row>
    <row r="551" spans="1:12" ht="15">
      <c r="A551" s="84" t="s">
        <v>425</v>
      </c>
      <c r="B551" s="84" t="s">
        <v>424</v>
      </c>
      <c r="C551" s="84">
        <v>3</v>
      </c>
      <c r="D551" s="123">
        <v>0.005240244112658266</v>
      </c>
      <c r="E551" s="123">
        <v>2.3145693943004555</v>
      </c>
      <c r="F551" s="84" t="s">
        <v>3594</v>
      </c>
      <c r="G551" s="84" t="b">
        <v>0</v>
      </c>
      <c r="H551" s="84" t="b">
        <v>0</v>
      </c>
      <c r="I551" s="84" t="b">
        <v>0</v>
      </c>
      <c r="J551" s="84" t="b">
        <v>0</v>
      </c>
      <c r="K551" s="84" t="b">
        <v>0</v>
      </c>
      <c r="L551" s="84" t="b">
        <v>0</v>
      </c>
    </row>
    <row r="552" spans="1:12" ht="15">
      <c r="A552" s="84" t="s">
        <v>424</v>
      </c>
      <c r="B552" s="84" t="s">
        <v>423</v>
      </c>
      <c r="C552" s="84">
        <v>3</v>
      </c>
      <c r="D552" s="123">
        <v>0.005240244112658266</v>
      </c>
      <c r="E552" s="123">
        <v>2.3145693943004555</v>
      </c>
      <c r="F552" s="84" t="s">
        <v>3594</v>
      </c>
      <c r="G552" s="84" t="b">
        <v>0</v>
      </c>
      <c r="H552" s="84" t="b">
        <v>0</v>
      </c>
      <c r="I552" s="84" t="b">
        <v>0</v>
      </c>
      <c r="J552" s="84" t="b">
        <v>0</v>
      </c>
      <c r="K552" s="84" t="b">
        <v>0</v>
      </c>
      <c r="L552" s="84" t="b">
        <v>0</v>
      </c>
    </row>
    <row r="553" spans="1:12" ht="15">
      <c r="A553" s="84" t="s">
        <v>423</v>
      </c>
      <c r="B553" s="84" t="s">
        <v>422</v>
      </c>
      <c r="C553" s="84">
        <v>3</v>
      </c>
      <c r="D553" s="123">
        <v>0.005240244112658266</v>
      </c>
      <c r="E553" s="123">
        <v>2.3145693943004555</v>
      </c>
      <c r="F553" s="84" t="s">
        <v>3594</v>
      </c>
      <c r="G553" s="84" t="b">
        <v>0</v>
      </c>
      <c r="H553" s="84" t="b">
        <v>0</v>
      </c>
      <c r="I553" s="84" t="b">
        <v>0</v>
      </c>
      <c r="J553" s="84" t="b">
        <v>0</v>
      </c>
      <c r="K553" s="84" t="b">
        <v>0</v>
      </c>
      <c r="L553" s="84" t="b">
        <v>0</v>
      </c>
    </row>
    <row r="554" spans="1:12" ht="15">
      <c r="A554" s="84" t="s">
        <v>422</v>
      </c>
      <c r="B554" s="84" t="s">
        <v>4591</v>
      </c>
      <c r="C554" s="84">
        <v>3</v>
      </c>
      <c r="D554" s="123">
        <v>0.005240244112658266</v>
      </c>
      <c r="E554" s="123">
        <v>2.3145693943004555</v>
      </c>
      <c r="F554" s="84" t="s">
        <v>3594</v>
      </c>
      <c r="G554" s="84" t="b">
        <v>0</v>
      </c>
      <c r="H554" s="84" t="b">
        <v>0</v>
      </c>
      <c r="I554" s="84" t="b">
        <v>0</v>
      </c>
      <c r="J554" s="84" t="b">
        <v>0</v>
      </c>
      <c r="K554" s="84" t="b">
        <v>0</v>
      </c>
      <c r="L554" s="84" t="b">
        <v>0</v>
      </c>
    </row>
    <row r="555" spans="1:12" ht="15">
      <c r="A555" s="84" t="s">
        <v>4591</v>
      </c>
      <c r="B555" s="84" t="s">
        <v>4592</v>
      </c>
      <c r="C555" s="84">
        <v>3</v>
      </c>
      <c r="D555" s="123">
        <v>0.005240244112658266</v>
      </c>
      <c r="E555" s="123">
        <v>2.3145693943004555</v>
      </c>
      <c r="F555" s="84" t="s">
        <v>3594</v>
      </c>
      <c r="G555" s="84" t="b">
        <v>0</v>
      </c>
      <c r="H555" s="84" t="b">
        <v>0</v>
      </c>
      <c r="I555" s="84" t="b">
        <v>0</v>
      </c>
      <c r="J555" s="84" t="b">
        <v>0</v>
      </c>
      <c r="K555" s="84" t="b">
        <v>0</v>
      </c>
      <c r="L555" s="84" t="b">
        <v>0</v>
      </c>
    </row>
    <row r="556" spans="1:12" ht="15">
      <c r="A556" s="84" t="s">
        <v>324</v>
      </c>
      <c r="B556" s="84" t="s">
        <v>443</v>
      </c>
      <c r="C556" s="84">
        <v>3</v>
      </c>
      <c r="D556" s="123">
        <v>0.005240244112658266</v>
      </c>
      <c r="E556" s="123">
        <v>1.8886006620281743</v>
      </c>
      <c r="F556" s="84" t="s">
        <v>3594</v>
      </c>
      <c r="G556" s="84" t="b">
        <v>0</v>
      </c>
      <c r="H556" s="84" t="b">
        <v>0</v>
      </c>
      <c r="I556" s="84" t="b">
        <v>0</v>
      </c>
      <c r="J556" s="84" t="b">
        <v>0</v>
      </c>
      <c r="K556" s="84" t="b">
        <v>0</v>
      </c>
      <c r="L556" s="84" t="b">
        <v>0</v>
      </c>
    </row>
    <row r="557" spans="1:12" ht="15">
      <c r="A557" s="84" t="s">
        <v>443</v>
      </c>
      <c r="B557" s="84" t="s">
        <v>442</v>
      </c>
      <c r="C557" s="84">
        <v>3</v>
      </c>
      <c r="D557" s="123">
        <v>0.005240244112658266</v>
      </c>
      <c r="E557" s="123">
        <v>1.7916906490201179</v>
      </c>
      <c r="F557" s="84" t="s">
        <v>3594</v>
      </c>
      <c r="G557" s="84" t="b">
        <v>0</v>
      </c>
      <c r="H557" s="84" t="b">
        <v>0</v>
      </c>
      <c r="I557" s="84" t="b">
        <v>0</v>
      </c>
      <c r="J557" s="84" t="b">
        <v>0</v>
      </c>
      <c r="K557" s="84" t="b">
        <v>0</v>
      </c>
      <c r="L557" s="84" t="b">
        <v>0</v>
      </c>
    </row>
    <row r="558" spans="1:12" ht="15">
      <c r="A558" s="84" t="s">
        <v>442</v>
      </c>
      <c r="B558" s="84" t="s">
        <v>441</v>
      </c>
      <c r="C558" s="84">
        <v>3</v>
      </c>
      <c r="D558" s="123">
        <v>0.005240244112658266</v>
      </c>
      <c r="E558" s="123">
        <v>2.0135393986364742</v>
      </c>
      <c r="F558" s="84" t="s">
        <v>3594</v>
      </c>
      <c r="G558" s="84" t="b">
        <v>0</v>
      </c>
      <c r="H558" s="84" t="b">
        <v>0</v>
      </c>
      <c r="I558" s="84" t="b">
        <v>0</v>
      </c>
      <c r="J558" s="84" t="b">
        <v>0</v>
      </c>
      <c r="K558" s="84" t="b">
        <v>0</v>
      </c>
      <c r="L558" s="84" t="b">
        <v>0</v>
      </c>
    </row>
    <row r="559" spans="1:12" ht="15">
      <c r="A559" s="84" t="s">
        <v>441</v>
      </c>
      <c r="B559" s="84" t="s">
        <v>440</v>
      </c>
      <c r="C559" s="84">
        <v>3</v>
      </c>
      <c r="D559" s="123">
        <v>0.005240244112658266</v>
      </c>
      <c r="E559" s="123">
        <v>2.0135393986364742</v>
      </c>
      <c r="F559" s="84" t="s">
        <v>3594</v>
      </c>
      <c r="G559" s="84" t="b">
        <v>0</v>
      </c>
      <c r="H559" s="84" t="b">
        <v>0</v>
      </c>
      <c r="I559" s="84" t="b">
        <v>0</v>
      </c>
      <c r="J559" s="84" t="b">
        <v>0</v>
      </c>
      <c r="K559" s="84" t="b">
        <v>0</v>
      </c>
      <c r="L559" s="84" t="b">
        <v>0</v>
      </c>
    </row>
    <row r="560" spans="1:12" ht="15">
      <c r="A560" s="84" t="s">
        <v>439</v>
      </c>
      <c r="B560" s="84" t="s">
        <v>325</v>
      </c>
      <c r="C560" s="84">
        <v>3</v>
      </c>
      <c r="D560" s="123">
        <v>0.005240244112658266</v>
      </c>
      <c r="E560" s="123">
        <v>1.587570666364193</v>
      </c>
      <c r="F560" s="84" t="s">
        <v>3594</v>
      </c>
      <c r="G560" s="84" t="b">
        <v>0</v>
      </c>
      <c r="H560" s="84" t="b">
        <v>0</v>
      </c>
      <c r="I560" s="84" t="b">
        <v>0</v>
      </c>
      <c r="J560" s="84" t="b">
        <v>0</v>
      </c>
      <c r="K560" s="84" t="b">
        <v>0</v>
      </c>
      <c r="L560" s="84" t="b">
        <v>0</v>
      </c>
    </row>
    <row r="561" spans="1:12" ht="15">
      <c r="A561" s="84" t="s">
        <v>325</v>
      </c>
      <c r="B561" s="84" t="s">
        <v>438</v>
      </c>
      <c r="C561" s="84">
        <v>3</v>
      </c>
      <c r="D561" s="123">
        <v>0.005240244112658266</v>
      </c>
      <c r="E561" s="123">
        <v>1.8886006620281743</v>
      </c>
      <c r="F561" s="84" t="s">
        <v>3594</v>
      </c>
      <c r="G561" s="84" t="b">
        <v>0</v>
      </c>
      <c r="H561" s="84" t="b">
        <v>0</v>
      </c>
      <c r="I561" s="84" t="b">
        <v>0</v>
      </c>
      <c r="J561" s="84" t="b">
        <v>0</v>
      </c>
      <c r="K561" s="84" t="b">
        <v>0</v>
      </c>
      <c r="L561" s="84" t="b">
        <v>0</v>
      </c>
    </row>
    <row r="562" spans="1:12" ht="15">
      <c r="A562" s="84" t="s">
        <v>438</v>
      </c>
      <c r="B562" s="84" t="s">
        <v>437</v>
      </c>
      <c r="C562" s="84">
        <v>3</v>
      </c>
      <c r="D562" s="123">
        <v>0.005240244112658266</v>
      </c>
      <c r="E562" s="123">
        <v>2.3145693943004555</v>
      </c>
      <c r="F562" s="84" t="s">
        <v>3594</v>
      </c>
      <c r="G562" s="84" t="b">
        <v>0</v>
      </c>
      <c r="H562" s="84" t="b">
        <v>0</v>
      </c>
      <c r="I562" s="84" t="b">
        <v>0</v>
      </c>
      <c r="J562" s="84" t="b">
        <v>0</v>
      </c>
      <c r="K562" s="84" t="b">
        <v>0</v>
      </c>
      <c r="L562" s="84" t="b">
        <v>0</v>
      </c>
    </row>
    <row r="563" spans="1:12" ht="15">
      <c r="A563" s="84" t="s">
        <v>437</v>
      </c>
      <c r="B563" s="84" t="s">
        <v>436</v>
      </c>
      <c r="C563" s="84">
        <v>3</v>
      </c>
      <c r="D563" s="123">
        <v>0.005240244112658266</v>
      </c>
      <c r="E563" s="123">
        <v>2.3145693943004555</v>
      </c>
      <c r="F563" s="84" t="s">
        <v>3594</v>
      </c>
      <c r="G563" s="84" t="b">
        <v>0</v>
      </c>
      <c r="H563" s="84" t="b">
        <v>0</v>
      </c>
      <c r="I563" s="84" t="b">
        <v>0</v>
      </c>
      <c r="J563" s="84" t="b">
        <v>0</v>
      </c>
      <c r="K563" s="84" t="b">
        <v>0</v>
      </c>
      <c r="L563" s="84" t="b">
        <v>0</v>
      </c>
    </row>
    <row r="564" spans="1:12" ht="15">
      <c r="A564" s="84" t="s">
        <v>442</v>
      </c>
      <c r="B564" s="84" t="s">
        <v>445</v>
      </c>
      <c r="C564" s="84">
        <v>3</v>
      </c>
      <c r="D564" s="123">
        <v>0.005240244112658266</v>
      </c>
      <c r="E564" s="123">
        <v>1.7916906490201179</v>
      </c>
      <c r="F564" s="84" t="s">
        <v>3594</v>
      </c>
      <c r="G564" s="84" t="b">
        <v>0</v>
      </c>
      <c r="H564" s="84" t="b">
        <v>0</v>
      </c>
      <c r="I564" s="84" t="b">
        <v>0</v>
      </c>
      <c r="J564" s="84" t="b">
        <v>0</v>
      </c>
      <c r="K564" s="84" t="b">
        <v>0</v>
      </c>
      <c r="L564" s="84" t="b">
        <v>0</v>
      </c>
    </row>
    <row r="565" spans="1:12" ht="15">
      <c r="A565" s="84" t="s">
        <v>445</v>
      </c>
      <c r="B565" s="84" t="s">
        <v>428</v>
      </c>
      <c r="C565" s="84">
        <v>3</v>
      </c>
      <c r="D565" s="123">
        <v>0.005240244112658266</v>
      </c>
      <c r="E565" s="123">
        <v>1.666751912411818</v>
      </c>
      <c r="F565" s="84" t="s">
        <v>3594</v>
      </c>
      <c r="G565" s="84" t="b">
        <v>0</v>
      </c>
      <c r="H565" s="84" t="b">
        <v>0</v>
      </c>
      <c r="I565" s="84" t="b">
        <v>0</v>
      </c>
      <c r="J565" s="84" t="b">
        <v>0</v>
      </c>
      <c r="K565" s="84" t="b">
        <v>0</v>
      </c>
      <c r="L565" s="84" t="b">
        <v>0</v>
      </c>
    </row>
    <row r="566" spans="1:12" ht="15">
      <c r="A566" s="84" t="s">
        <v>428</v>
      </c>
      <c r="B566" s="84" t="s">
        <v>443</v>
      </c>
      <c r="C566" s="84">
        <v>3</v>
      </c>
      <c r="D566" s="123">
        <v>0.005240244112658266</v>
      </c>
      <c r="E566" s="123">
        <v>1.5364181439168119</v>
      </c>
      <c r="F566" s="84" t="s">
        <v>3594</v>
      </c>
      <c r="G566" s="84" t="b">
        <v>0</v>
      </c>
      <c r="H566" s="84" t="b">
        <v>0</v>
      </c>
      <c r="I566" s="84" t="b">
        <v>0</v>
      </c>
      <c r="J566" s="84" t="b">
        <v>0</v>
      </c>
      <c r="K566" s="84" t="b">
        <v>0</v>
      </c>
      <c r="L566" s="84" t="b">
        <v>0</v>
      </c>
    </row>
    <row r="567" spans="1:12" ht="15">
      <c r="A567" s="84" t="s">
        <v>443</v>
      </c>
      <c r="B567" s="84" t="s">
        <v>440</v>
      </c>
      <c r="C567" s="84">
        <v>3</v>
      </c>
      <c r="D567" s="123">
        <v>0.005240244112658266</v>
      </c>
      <c r="E567" s="123">
        <v>1.7125094029724932</v>
      </c>
      <c r="F567" s="84" t="s">
        <v>3594</v>
      </c>
      <c r="G567" s="84" t="b">
        <v>0</v>
      </c>
      <c r="H567" s="84" t="b">
        <v>0</v>
      </c>
      <c r="I567" s="84" t="b">
        <v>0</v>
      </c>
      <c r="J567" s="84" t="b">
        <v>0</v>
      </c>
      <c r="K567" s="84" t="b">
        <v>0</v>
      </c>
      <c r="L567" s="84" t="b">
        <v>0</v>
      </c>
    </row>
    <row r="568" spans="1:12" ht="15">
      <c r="A568" s="84" t="s">
        <v>439</v>
      </c>
      <c r="B568" s="84" t="s">
        <v>432</v>
      </c>
      <c r="C568" s="84">
        <v>3</v>
      </c>
      <c r="D568" s="123">
        <v>0.005240244112658266</v>
      </c>
      <c r="E568" s="123">
        <v>2.0135393986364742</v>
      </c>
      <c r="F568" s="84" t="s">
        <v>3594</v>
      </c>
      <c r="G568" s="84" t="b">
        <v>0</v>
      </c>
      <c r="H568" s="84" t="b">
        <v>0</v>
      </c>
      <c r="I568" s="84" t="b">
        <v>0</v>
      </c>
      <c r="J568" s="84" t="b">
        <v>0</v>
      </c>
      <c r="K568" s="84" t="b">
        <v>0</v>
      </c>
      <c r="L568" s="84" t="b">
        <v>0</v>
      </c>
    </row>
    <row r="569" spans="1:12" ht="15">
      <c r="A569" s="84" t="s">
        <v>432</v>
      </c>
      <c r="B569" s="84" t="s">
        <v>431</v>
      </c>
      <c r="C569" s="84">
        <v>3</v>
      </c>
      <c r="D569" s="123">
        <v>0.005240244112658266</v>
      </c>
      <c r="E569" s="123">
        <v>2.3145693943004555</v>
      </c>
      <c r="F569" s="84" t="s">
        <v>3594</v>
      </c>
      <c r="G569" s="84" t="b">
        <v>0</v>
      </c>
      <c r="H569" s="84" t="b">
        <v>0</v>
      </c>
      <c r="I569" s="84" t="b">
        <v>0</v>
      </c>
      <c r="J569" s="84" t="b">
        <v>0</v>
      </c>
      <c r="K569" s="84" t="b">
        <v>0</v>
      </c>
      <c r="L569" s="84" t="b">
        <v>0</v>
      </c>
    </row>
    <row r="570" spans="1:12" ht="15">
      <c r="A570" s="84" t="s">
        <v>431</v>
      </c>
      <c r="B570" s="84" t="s">
        <v>4476</v>
      </c>
      <c r="C570" s="84">
        <v>3</v>
      </c>
      <c r="D570" s="123">
        <v>0.005240244112658266</v>
      </c>
      <c r="E570" s="123">
        <v>2.1896306576921556</v>
      </c>
      <c r="F570" s="84" t="s">
        <v>3594</v>
      </c>
      <c r="G570" s="84" t="b">
        <v>0</v>
      </c>
      <c r="H570" s="84" t="b">
        <v>0</v>
      </c>
      <c r="I570" s="84" t="b">
        <v>0</v>
      </c>
      <c r="J570" s="84" t="b">
        <v>1</v>
      </c>
      <c r="K570" s="84" t="b">
        <v>0</v>
      </c>
      <c r="L570" s="84" t="b">
        <v>0</v>
      </c>
    </row>
    <row r="571" spans="1:12" ht="15">
      <c r="A571" s="84" t="s">
        <v>4476</v>
      </c>
      <c r="B571" s="84" t="s">
        <v>4582</v>
      </c>
      <c r="C571" s="84">
        <v>3</v>
      </c>
      <c r="D571" s="123">
        <v>0.005240244112658266</v>
      </c>
      <c r="E571" s="123">
        <v>2.1896306576921556</v>
      </c>
      <c r="F571" s="84" t="s">
        <v>3594</v>
      </c>
      <c r="G571" s="84" t="b">
        <v>1</v>
      </c>
      <c r="H571" s="84" t="b">
        <v>0</v>
      </c>
      <c r="I571" s="84" t="b">
        <v>0</v>
      </c>
      <c r="J571" s="84" t="b">
        <v>0</v>
      </c>
      <c r="K571" s="84" t="b">
        <v>0</v>
      </c>
      <c r="L571" s="84" t="b">
        <v>0</v>
      </c>
    </row>
    <row r="572" spans="1:12" ht="15">
      <c r="A572" s="84" t="s">
        <v>4456</v>
      </c>
      <c r="B572" s="84" t="s">
        <v>4784</v>
      </c>
      <c r="C572" s="84">
        <v>2</v>
      </c>
      <c r="D572" s="123">
        <v>0.0040254938366030375</v>
      </c>
      <c r="E572" s="123">
        <v>1.8374481395807931</v>
      </c>
      <c r="F572" s="84" t="s">
        <v>3594</v>
      </c>
      <c r="G572" s="84" t="b">
        <v>0</v>
      </c>
      <c r="H572" s="84" t="b">
        <v>1</v>
      </c>
      <c r="I572" s="84" t="b">
        <v>0</v>
      </c>
      <c r="J572" s="84" t="b">
        <v>0</v>
      </c>
      <c r="K572" s="84" t="b">
        <v>1</v>
      </c>
      <c r="L572" s="84" t="b">
        <v>0</v>
      </c>
    </row>
    <row r="573" spans="1:12" ht="15">
      <c r="A573" s="84" t="s">
        <v>4784</v>
      </c>
      <c r="B573" s="84" t="s">
        <v>4785</v>
      </c>
      <c r="C573" s="84">
        <v>2</v>
      </c>
      <c r="D573" s="123">
        <v>0.0040254938366030375</v>
      </c>
      <c r="E573" s="123">
        <v>2.490660653356137</v>
      </c>
      <c r="F573" s="84" t="s">
        <v>3594</v>
      </c>
      <c r="G573" s="84" t="b">
        <v>0</v>
      </c>
      <c r="H573" s="84" t="b">
        <v>1</v>
      </c>
      <c r="I573" s="84" t="b">
        <v>0</v>
      </c>
      <c r="J573" s="84" t="b">
        <v>0</v>
      </c>
      <c r="K573" s="84" t="b">
        <v>0</v>
      </c>
      <c r="L573" s="84" t="b">
        <v>0</v>
      </c>
    </row>
    <row r="574" spans="1:12" ht="15">
      <c r="A574" s="84" t="s">
        <v>4785</v>
      </c>
      <c r="B574" s="84" t="s">
        <v>3858</v>
      </c>
      <c r="C574" s="84">
        <v>2</v>
      </c>
      <c r="D574" s="123">
        <v>0.0040254938366030375</v>
      </c>
      <c r="E574" s="123">
        <v>2.490660653356137</v>
      </c>
      <c r="F574" s="84" t="s">
        <v>3594</v>
      </c>
      <c r="G574" s="84" t="b">
        <v>0</v>
      </c>
      <c r="H574" s="84" t="b">
        <v>0</v>
      </c>
      <c r="I574" s="84" t="b">
        <v>0</v>
      </c>
      <c r="J574" s="84" t="b">
        <v>0</v>
      </c>
      <c r="K574" s="84" t="b">
        <v>0</v>
      </c>
      <c r="L574" s="84" t="b">
        <v>0</v>
      </c>
    </row>
    <row r="575" spans="1:12" ht="15">
      <c r="A575" s="84" t="s">
        <v>3858</v>
      </c>
      <c r="B575" s="84" t="s">
        <v>4786</v>
      </c>
      <c r="C575" s="84">
        <v>2</v>
      </c>
      <c r="D575" s="123">
        <v>0.0040254938366030375</v>
      </c>
      <c r="E575" s="123">
        <v>2.490660653356137</v>
      </c>
      <c r="F575" s="84" t="s">
        <v>3594</v>
      </c>
      <c r="G575" s="84" t="b">
        <v>0</v>
      </c>
      <c r="H575" s="84" t="b">
        <v>0</v>
      </c>
      <c r="I575" s="84" t="b">
        <v>0</v>
      </c>
      <c r="J575" s="84" t="b">
        <v>0</v>
      </c>
      <c r="K575" s="84" t="b">
        <v>0</v>
      </c>
      <c r="L575" s="84" t="b">
        <v>0</v>
      </c>
    </row>
    <row r="576" spans="1:12" ht="15">
      <c r="A576" s="84" t="s">
        <v>4786</v>
      </c>
      <c r="B576" s="84" t="s">
        <v>4438</v>
      </c>
      <c r="C576" s="84">
        <v>2</v>
      </c>
      <c r="D576" s="123">
        <v>0.0040254938366030375</v>
      </c>
      <c r="E576" s="123">
        <v>2.1896306576921556</v>
      </c>
      <c r="F576" s="84" t="s">
        <v>3594</v>
      </c>
      <c r="G576" s="84" t="b">
        <v>0</v>
      </c>
      <c r="H576" s="84" t="b">
        <v>0</v>
      </c>
      <c r="I576" s="84" t="b">
        <v>0</v>
      </c>
      <c r="J576" s="84" t="b">
        <v>0</v>
      </c>
      <c r="K576" s="84" t="b">
        <v>0</v>
      </c>
      <c r="L576" s="84" t="b">
        <v>0</v>
      </c>
    </row>
    <row r="577" spans="1:12" ht="15">
      <c r="A577" s="84" t="s">
        <v>4438</v>
      </c>
      <c r="B577" s="84" t="s">
        <v>4580</v>
      </c>
      <c r="C577" s="84">
        <v>2</v>
      </c>
      <c r="D577" s="123">
        <v>0.0040254938366030375</v>
      </c>
      <c r="E577" s="123">
        <v>2.0135393986364742</v>
      </c>
      <c r="F577" s="84" t="s">
        <v>3594</v>
      </c>
      <c r="G577" s="84" t="b">
        <v>0</v>
      </c>
      <c r="H577" s="84" t="b">
        <v>0</v>
      </c>
      <c r="I577" s="84" t="b">
        <v>0</v>
      </c>
      <c r="J577" s="84" t="b">
        <v>0</v>
      </c>
      <c r="K577" s="84" t="b">
        <v>0</v>
      </c>
      <c r="L577" s="84" t="b">
        <v>0</v>
      </c>
    </row>
    <row r="578" spans="1:12" ht="15">
      <c r="A578" s="84" t="s">
        <v>4580</v>
      </c>
      <c r="B578" s="84" t="s">
        <v>757</v>
      </c>
      <c r="C578" s="84">
        <v>2</v>
      </c>
      <c r="D578" s="123">
        <v>0.0040254938366030375</v>
      </c>
      <c r="E578" s="123">
        <v>1.3603268848611307</v>
      </c>
      <c r="F578" s="84" t="s">
        <v>3594</v>
      </c>
      <c r="G578" s="84" t="b">
        <v>0</v>
      </c>
      <c r="H578" s="84" t="b">
        <v>0</v>
      </c>
      <c r="I578" s="84" t="b">
        <v>0</v>
      </c>
      <c r="J578" s="84" t="b">
        <v>0</v>
      </c>
      <c r="K578" s="84" t="b">
        <v>0</v>
      </c>
      <c r="L578" s="84" t="b">
        <v>0</v>
      </c>
    </row>
    <row r="579" spans="1:12" ht="15">
      <c r="A579" s="84" t="s">
        <v>757</v>
      </c>
      <c r="B579" s="84" t="s">
        <v>4787</v>
      </c>
      <c r="C579" s="84">
        <v>2</v>
      </c>
      <c r="D579" s="123">
        <v>0.0040254938366030375</v>
      </c>
      <c r="E579" s="123">
        <v>1.561241727641844</v>
      </c>
      <c r="F579" s="84" t="s">
        <v>3594</v>
      </c>
      <c r="G579" s="84" t="b">
        <v>0</v>
      </c>
      <c r="H579" s="84" t="b">
        <v>0</v>
      </c>
      <c r="I579" s="84" t="b">
        <v>0</v>
      </c>
      <c r="J579" s="84" t="b">
        <v>0</v>
      </c>
      <c r="K579" s="84" t="b">
        <v>0</v>
      </c>
      <c r="L579" s="84" t="b">
        <v>0</v>
      </c>
    </row>
    <row r="580" spans="1:12" ht="15">
      <c r="A580" s="84" t="s">
        <v>4787</v>
      </c>
      <c r="B580" s="84" t="s">
        <v>4521</v>
      </c>
      <c r="C580" s="84">
        <v>2</v>
      </c>
      <c r="D580" s="123">
        <v>0.0040254938366030375</v>
      </c>
      <c r="E580" s="123">
        <v>2.490660653356137</v>
      </c>
      <c r="F580" s="84" t="s">
        <v>3594</v>
      </c>
      <c r="G580" s="84" t="b">
        <v>0</v>
      </c>
      <c r="H580" s="84" t="b">
        <v>0</v>
      </c>
      <c r="I580" s="84" t="b">
        <v>0</v>
      </c>
      <c r="J580" s="84" t="b">
        <v>0</v>
      </c>
      <c r="K580" s="84" t="b">
        <v>0</v>
      </c>
      <c r="L580" s="84" t="b">
        <v>0</v>
      </c>
    </row>
    <row r="581" spans="1:12" ht="15">
      <c r="A581" s="84" t="s">
        <v>4521</v>
      </c>
      <c r="B581" s="84" t="s">
        <v>4788</v>
      </c>
      <c r="C581" s="84">
        <v>2</v>
      </c>
      <c r="D581" s="123">
        <v>0.0040254938366030375</v>
      </c>
      <c r="E581" s="123">
        <v>2.490660653356137</v>
      </c>
      <c r="F581" s="84" t="s">
        <v>3594</v>
      </c>
      <c r="G581" s="84" t="b">
        <v>0</v>
      </c>
      <c r="H581" s="84" t="b">
        <v>0</v>
      </c>
      <c r="I581" s="84" t="b">
        <v>0</v>
      </c>
      <c r="J581" s="84" t="b">
        <v>0</v>
      </c>
      <c r="K581" s="84" t="b">
        <v>1</v>
      </c>
      <c r="L581" s="84" t="b">
        <v>0</v>
      </c>
    </row>
    <row r="582" spans="1:12" ht="15">
      <c r="A582" s="84" t="s">
        <v>4788</v>
      </c>
      <c r="B582" s="84" t="s">
        <v>4789</v>
      </c>
      <c r="C582" s="84">
        <v>2</v>
      </c>
      <c r="D582" s="123">
        <v>0.0040254938366030375</v>
      </c>
      <c r="E582" s="123">
        <v>2.490660653356137</v>
      </c>
      <c r="F582" s="84" t="s">
        <v>3594</v>
      </c>
      <c r="G582" s="84" t="b">
        <v>0</v>
      </c>
      <c r="H582" s="84" t="b">
        <v>1</v>
      </c>
      <c r="I582" s="84" t="b">
        <v>0</v>
      </c>
      <c r="J582" s="84" t="b">
        <v>0</v>
      </c>
      <c r="K582" s="84" t="b">
        <v>0</v>
      </c>
      <c r="L582" s="84" t="b">
        <v>0</v>
      </c>
    </row>
    <row r="583" spans="1:12" ht="15">
      <c r="A583" s="84" t="s">
        <v>757</v>
      </c>
      <c r="B583" s="84" t="s">
        <v>4798</v>
      </c>
      <c r="C583" s="84">
        <v>2</v>
      </c>
      <c r="D583" s="123">
        <v>0.0040254938366030375</v>
      </c>
      <c r="E583" s="123">
        <v>1.561241727641844</v>
      </c>
      <c r="F583" s="84" t="s">
        <v>3594</v>
      </c>
      <c r="G583" s="84" t="b">
        <v>0</v>
      </c>
      <c r="H583" s="84" t="b">
        <v>0</v>
      </c>
      <c r="I583" s="84" t="b">
        <v>0</v>
      </c>
      <c r="J583" s="84" t="b">
        <v>0</v>
      </c>
      <c r="K583" s="84" t="b">
        <v>0</v>
      </c>
      <c r="L583" s="84" t="b">
        <v>0</v>
      </c>
    </row>
    <row r="584" spans="1:12" ht="15">
      <c r="A584" s="84" t="s">
        <v>4798</v>
      </c>
      <c r="B584" s="84" t="s">
        <v>4564</v>
      </c>
      <c r="C584" s="84">
        <v>2</v>
      </c>
      <c r="D584" s="123">
        <v>0.0040254938366030375</v>
      </c>
      <c r="E584" s="123">
        <v>2.490660653356137</v>
      </c>
      <c r="F584" s="84" t="s">
        <v>3594</v>
      </c>
      <c r="G584" s="84" t="b">
        <v>0</v>
      </c>
      <c r="H584" s="84" t="b">
        <v>0</v>
      </c>
      <c r="I584" s="84" t="b">
        <v>0</v>
      </c>
      <c r="J584" s="84" t="b">
        <v>1</v>
      </c>
      <c r="K584" s="84" t="b">
        <v>0</v>
      </c>
      <c r="L584" s="84" t="b">
        <v>0</v>
      </c>
    </row>
    <row r="585" spans="1:12" ht="15">
      <c r="A585" s="84" t="s">
        <v>4564</v>
      </c>
      <c r="B585" s="84" t="s">
        <v>4614</v>
      </c>
      <c r="C585" s="84">
        <v>2</v>
      </c>
      <c r="D585" s="123">
        <v>0.0040254938366030375</v>
      </c>
      <c r="E585" s="123">
        <v>2.490660653356137</v>
      </c>
      <c r="F585" s="84" t="s">
        <v>3594</v>
      </c>
      <c r="G585" s="84" t="b">
        <v>1</v>
      </c>
      <c r="H585" s="84" t="b">
        <v>0</v>
      </c>
      <c r="I585" s="84" t="b">
        <v>0</v>
      </c>
      <c r="J585" s="84" t="b">
        <v>1</v>
      </c>
      <c r="K585" s="84" t="b">
        <v>0</v>
      </c>
      <c r="L585" s="84" t="b">
        <v>0</v>
      </c>
    </row>
    <row r="586" spans="1:12" ht="15">
      <c r="A586" s="84" t="s">
        <v>4614</v>
      </c>
      <c r="B586" s="84" t="s">
        <v>4799</v>
      </c>
      <c r="C586" s="84">
        <v>2</v>
      </c>
      <c r="D586" s="123">
        <v>0.0040254938366030375</v>
      </c>
      <c r="E586" s="123">
        <v>2.490660653356137</v>
      </c>
      <c r="F586" s="84" t="s">
        <v>3594</v>
      </c>
      <c r="G586" s="84" t="b">
        <v>1</v>
      </c>
      <c r="H586" s="84" t="b">
        <v>0</v>
      </c>
      <c r="I586" s="84" t="b">
        <v>0</v>
      </c>
      <c r="J586" s="84" t="b">
        <v>0</v>
      </c>
      <c r="K586" s="84" t="b">
        <v>0</v>
      </c>
      <c r="L586" s="84" t="b">
        <v>0</v>
      </c>
    </row>
    <row r="587" spans="1:12" ht="15">
      <c r="A587" s="84" t="s">
        <v>4799</v>
      </c>
      <c r="B587" s="84" t="s">
        <v>4800</v>
      </c>
      <c r="C587" s="84">
        <v>2</v>
      </c>
      <c r="D587" s="123">
        <v>0.0040254938366030375</v>
      </c>
      <c r="E587" s="123">
        <v>2.490660653356137</v>
      </c>
      <c r="F587" s="84" t="s">
        <v>3594</v>
      </c>
      <c r="G587" s="84" t="b">
        <v>0</v>
      </c>
      <c r="H587" s="84" t="b">
        <v>0</v>
      </c>
      <c r="I587" s="84" t="b">
        <v>0</v>
      </c>
      <c r="J587" s="84" t="b">
        <v>1</v>
      </c>
      <c r="K587" s="84" t="b">
        <v>0</v>
      </c>
      <c r="L587" s="84" t="b">
        <v>0</v>
      </c>
    </row>
    <row r="588" spans="1:12" ht="15">
      <c r="A588" s="84" t="s">
        <v>4800</v>
      </c>
      <c r="B588" s="84" t="s">
        <v>4491</v>
      </c>
      <c r="C588" s="84">
        <v>2</v>
      </c>
      <c r="D588" s="123">
        <v>0.0040254938366030375</v>
      </c>
      <c r="E588" s="123">
        <v>2.490660653356137</v>
      </c>
      <c r="F588" s="84" t="s">
        <v>3594</v>
      </c>
      <c r="G588" s="84" t="b">
        <v>1</v>
      </c>
      <c r="H588" s="84" t="b">
        <v>0</v>
      </c>
      <c r="I588" s="84" t="b">
        <v>0</v>
      </c>
      <c r="J588" s="84" t="b">
        <v>0</v>
      </c>
      <c r="K588" s="84" t="b">
        <v>0</v>
      </c>
      <c r="L588" s="84" t="b">
        <v>0</v>
      </c>
    </row>
    <row r="589" spans="1:12" ht="15">
      <c r="A589" s="84" t="s">
        <v>4491</v>
      </c>
      <c r="B589" s="84" t="s">
        <v>4801</v>
      </c>
      <c r="C589" s="84">
        <v>2</v>
      </c>
      <c r="D589" s="123">
        <v>0.0040254938366030375</v>
      </c>
      <c r="E589" s="123">
        <v>2.490660653356137</v>
      </c>
      <c r="F589" s="84" t="s">
        <v>3594</v>
      </c>
      <c r="G589" s="84" t="b">
        <v>0</v>
      </c>
      <c r="H589" s="84" t="b">
        <v>0</v>
      </c>
      <c r="I589" s="84" t="b">
        <v>0</v>
      </c>
      <c r="J589" s="84" t="b">
        <v>0</v>
      </c>
      <c r="K589" s="84" t="b">
        <v>0</v>
      </c>
      <c r="L589" s="84" t="b">
        <v>0</v>
      </c>
    </row>
    <row r="590" spans="1:12" ht="15">
      <c r="A590" s="84" t="s">
        <v>4801</v>
      </c>
      <c r="B590" s="84" t="s">
        <v>4608</v>
      </c>
      <c r="C590" s="84">
        <v>2</v>
      </c>
      <c r="D590" s="123">
        <v>0.0040254938366030375</v>
      </c>
      <c r="E590" s="123">
        <v>2.490660653356137</v>
      </c>
      <c r="F590" s="84" t="s">
        <v>3594</v>
      </c>
      <c r="G590" s="84" t="b">
        <v>0</v>
      </c>
      <c r="H590" s="84" t="b">
        <v>0</v>
      </c>
      <c r="I590" s="84" t="b">
        <v>0</v>
      </c>
      <c r="J590" s="84" t="b">
        <v>1</v>
      </c>
      <c r="K590" s="84" t="b">
        <v>0</v>
      </c>
      <c r="L590" s="84" t="b">
        <v>0</v>
      </c>
    </row>
    <row r="591" spans="1:12" ht="15">
      <c r="A591" s="84" t="s">
        <v>3727</v>
      </c>
      <c r="B591" s="84" t="s">
        <v>3721</v>
      </c>
      <c r="C591" s="84">
        <v>2</v>
      </c>
      <c r="D591" s="123">
        <v>0.0040254938366030375</v>
      </c>
      <c r="E591" s="123">
        <v>1.64556261334188</v>
      </c>
      <c r="F591" s="84" t="s">
        <v>3594</v>
      </c>
      <c r="G591" s="84" t="b">
        <v>0</v>
      </c>
      <c r="H591" s="84" t="b">
        <v>0</v>
      </c>
      <c r="I591" s="84" t="b">
        <v>0</v>
      </c>
      <c r="J591" s="84" t="b">
        <v>0</v>
      </c>
      <c r="K591" s="84" t="b">
        <v>0</v>
      </c>
      <c r="L591" s="84" t="b">
        <v>0</v>
      </c>
    </row>
    <row r="592" spans="1:12" ht="15">
      <c r="A592" s="84" t="s">
        <v>3719</v>
      </c>
      <c r="B592" s="84" t="s">
        <v>736</v>
      </c>
      <c r="C592" s="84">
        <v>2</v>
      </c>
      <c r="D592" s="123">
        <v>0.0040254938366030375</v>
      </c>
      <c r="E592" s="123">
        <v>1.2176593812923993</v>
      </c>
      <c r="F592" s="84" t="s">
        <v>3594</v>
      </c>
      <c r="G592" s="84" t="b">
        <v>0</v>
      </c>
      <c r="H592" s="84" t="b">
        <v>0</v>
      </c>
      <c r="I592" s="84" t="b">
        <v>0</v>
      </c>
      <c r="J592" s="84" t="b">
        <v>0</v>
      </c>
      <c r="K592" s="84" t="b">
        <v>0</v>
      </c>
      <c r="L592" s="84" t="b">
        <v>0</v>
      </c>
    </row>
    <row r="593" spans="1:12" ht="15">
      <c r="A593" s="84" t="s">
        <v>4714</v>
      </c>
      <c r="B593" s="84" t="s">
        <v>4455</v>
      </c>
      <c r="C593" s="84">
        <v>2</v>
      </c>
      <c r="D593" s="123">
        <v>0.0040254938366030375</v>
      </c>
      <c r="E593" s="123">
        <v>1.8886006620281743</v>
      </c>
      <c r="F593" s="84" t="s">
        <v>3594</v>
      </c>
      <c r="G593" s="84" t="b">
        <v>0</v>
      </c>
      <c r="H593" s="84" t="b">
        <v>1</v>
      </c>
      <c r="I593" s="84" t="b">
        <v>0</v>
      </c>
      <c r="J593" s="84" t="b">
        <v>0</v>
      </c>
      <c r="K593" s="84" t="b">
        <v>0</v>
      </c>
      <c r="L593" s="84" t="b">
        <v>0</v>
      </c>
    </row>
    <row r="594" spans="1:12" ht="15">
      <c r="A594" s="84" t="s">
        <v>4706</v>
      </c>
      <c r="B594" s="84" t="s">
        <v>4468</v>
      </c>
      <c r="C594" s="84">
        <v>2</v>
      </c>
      <c r="D594" s="123">
        <v>0.0040254938366030375</v>
      </c>
      <c r="E594" s="123">
        <v>2.490660653356137</v>
      </c>
      <c r="F594" s="84" t="s">
        <v>3594</v>
      </c>
      <c r="G594" s="84" t="b">
        <v>0</v>
      </c>
      <c r="H594" s="84" t="b">
        <v>0</v>
      </c>
      <c r="I594" s="84" t="b">
        <v>0</v>
      </c>
      <c r="J594" s="84" t="b">
        <v>0</v>
      </c>
      <c r="K594" s="84" t="b">
        <v>0</v>
      </c>
      <c r="L594" s="84" t="b">
        <v>0</v>
      </c>
    </row>
    <row r="595" spans="1:12" ht="15">
      <c r="A595" s="84" t="s">
        <v>450</v>
      </c>
      <c r="B595" s="84" t="s">
        <v>428</v>
      </c>
      <c r="C595" s="84">
        <v>2</v>
      </c>
      <c r="D595" s="123">
        <v>0.0040254938366030375</v>
      </c>
      <c r="E595" s="123">
        <v>1.7125094029724932</v>
      </c>
      <c r="F595" s="84" t="s">
        <v>3594</v>
      </c>
      <c r="G595" s="84" t="b">
        <v>0</v>
      </c>
      <c r="H595" s="84" t="b">
        <v>0</v>
      </c>
      <c r="I595" s="84" t="b">
        <v>0</v>
      </c>
      <c r="J595" s="84" t="b">
        <v>0</v>
      </c>
      <c r="K595" s="84" t="b">
        <v>0</v>
      </c>
      <c r="L595" s="84" t="b">
        <v>0</v>
      </c>
    </row>
    <row r="596" spans="1:12" ht="15">
      <c r="A596" s="84" t="s">
        <v>428</v>
      </c>
      <c r="B596" s="84" t="s">
        <v>449</v>
      </c>
      <c r="C596" s="84">
        <v>2</v>
      </c>
      <c r="D596" s="123">
        <v>0.0040254938366030375</v>
      </c>
      <c r="E596" s="123">
        <v>1.8374481395807931</v>
      </c>
      <c r="F596" s="84" t="s">
        <v>3594</v>
      </c>
      <c r="G596" s="84" t="b">
        <v>0</v>
      </c>
      <c r="H596" s="84" t="b">
        <v>0</v>
      </c>
      <c r="I596" s="84" t="b">
        <v>0</v>
      </c>
      <c r="J596" s="84" t="b">
        <v>0</v>
      </c>
      <c r="K596" s="84" t="b">
        <v>0</v>
      </c>
      <c r="L596" s="84" t="b">
        <v>0</v>
      </c>
    </row>
    <row r="597" spans="1:12" ht="15">
      <c r="A597" s="84" t="s">
        <v>449</v>
      </c>
      <c r="B597" s="84" t="s">
        <v>325</v>
      </c>
      <c r="C597" s="84">
        <v>2</v>
      </c>
      <c r="D597" s="123">
        <v>0.0040254938366030375</v>
      </c>
      <c r="E597" s="123">
        <v>1.8886006620281743</v>
      </c>
      <c r="F597" s="84" t="s">
        <v>3594</v>
      </c>
      <c r="G597" s="84" t="b">
        <v>0</v>
      </c>
      <c r="H597" s="84" t="b">
        <v>0</v>
      </c>
      <c r="I597" s="84" t="b">
        <v>0</v>
      </c>
      <c r="J597" s="84" t="b">
        <v>0</v>
      </c>
      <c r="K597" s="84" t="b">
        <v>0</v>
      </c>
      <c r="L597" s="84" t="b">
        <v>0</v>
      </c>
    </row>
    <row r="598" spans="1:12" ht="15">
      <c r="A598" s="84" t="s">
        <v>325</v>
      </c>
      <c r="B598" s="84" t="s">
        <v>448</v>
      </c>
      <c r="C598" s="84">
        <v>2</v>
      </c>
      <c r="D598" s="123">
        <v>0.0040254938366030375</v>
      </c>
      <c r="E598" s="123">
        <v>1.8886006620281743</v>
      </c>
      <c r="F598" s="84" t="s">
        <v>3594</v>
      </c>
      <c r="G598" s="84" t="b">
        <v>0</v>
      </c>
      <c r="H598" s="84" t="b">
        <v>0</v>
      </c>
      <c r="I598" s="84" t="b">
        <v>0</v>
      </c>
      <c r="J598" s="84" t="b">
        <v>0</v>
      </c>
      <c r="K598" s="84" t="b">
        <v>0</v>
      </c>
      <c r="L598" s="84" t="b">
        <v>0</v>
      </c>
    </row>
    <row r="599" spans="1:12" ht="15">
      <c r="A599" s="84" t="s">
        <v>448</v>
      </c>
      <c r="B599" s="84" t="s">
        <v>447</v>
      </c>
      <c r="C599" s="84">
        <v>2</v>
      </c>
      <c r="D599" s="123">
        <v>0.0040254938366030375</v>
      </c>
      <c r="E599" s="123">
        <v>2.490660653356137</v>
      </c>
      <c r="F599" s="84" t="s">
        <v>3594</v>
      </c>
      <c r="G599" s="84" t="b">
        <v>0</v>
      </c>
      <c r="H599" s="84" t="b">
        <v>0</v>
      </c>
      <c r="I599" s="84" t="b">
        <v>0</v>
      </c>
      <c r="J599" s="84" t="b">
        <v>0</v>
      </c>
      <c r="K599" s="84" t="b">
        <v>0</v>
      </c>
      <c r="L599" s="84" t="b">
        <v>0</v>
      </c>
    </row>
    <row r="600" spans="1:12" ht="15">
      <c r="A600" s="84" t="s">
        <v>447</v>
      </c>
      <c r="B600" s="84" t="s">
        <v>315</v>
      </c>
      <c r="C600" s="84">
        <v>2</v>
      </c>
      <c r="D600" s="123">
        <v>0.0040254938366030375</v>
      </c>
      <c r="E600" s="123">
        <v>2.490660653356137</v>
      </c>
      <c r="F600" s="84" t="s">
        <v>3594</v>
      </c>
      <c r="G600" s="84" t="b">
        <v>0</v>
      </c>
      <c r="H600" s="84" t="b">
        <v>0</v>
      </c>
      <c r="I600" s="84" t="b">
        <v>0</v>
      </c>
      <c r="J600" s="84" t="b">
        <v>0</v>
      </c>
      <c r="K600" s="84" t="b">
        <v>0</v>
      </c>
      <c r="L600" s="84" t="b">
        <v>0</v>
      </c>
    </row>
    <row r="601" spans="1:12" ht="15">
      <c r="A601" s="84" t="s">
        <v>315</v>
      </c>
      <c r="B601" s="84" t="s">
        <v>445</v>
      </c>
      <c r="C601" s="84">
        <v>2</v>
      </c>
      <c r="D601" s="123">
        <v>0.0040254938366030375</v>
      </c>
      <c r="E601" s="123">
        <v>2.0927206446840994</v>
      </c>
      <c r="F601" s="84" t="s">
        <v>3594</v>
      </c>
      <c r="G601" s="84" t="b">
        <v>0</v>
      </c>
      <c r="H601" s="84" t="b">
        <v>0</v>
      </c>
      <c r="I601" s="84" t="b">
        <v>0</v>
      </c>
      <c r="J601" s="84" t="b">
        <v>0</v>
      </c>
      <c r="K601" s="84" t="b">
        <v>0</v>
      </c>
      <c r="L601" s="84" t="b">
        <v>0</v>
      </c>
    </row>
    <row r="602" spans="1:12" ht="15">
      <c r="A602" s="84" t="s">
        <v>323</v>
      </c>
      <c r="B602" s="84" t="s">
        <v>442</v>
      </c>
      <c r="C602" s="84">
        <v>2</v>
      </c>
      <c r="D602" s="123">
        <v>0.0040254938366030375</v>
      </c>
      <c r="E602" s="123">
        <v>0.9465926090058613</v>
      </c>
      <c r="F602" s="84" t="s">
        <v>3594</v>
      </c>
      <c r="G602" s="84" t="b">
        <v>0</v>
      </c>
      <c r="H602" s="84" t="b">
        <v>0</v>
      </c>
      <c r="I602" s="84" t="b">
        <v>0</v>
      </c>
      <c r="J602" s="84" t="b">
        <v>0</v>
      </c>
      <c r="K602" s="84" t="b">
        <v>0</v>
      </c>
      <c r="L602" s="84" t="b">
        <v>0</v>
      </c>
    </row>
    <row r="603" spans="1:12" ht="15">
      <c r="A603" s="84" t="s">
        <v>323</v>
      </c>
      <c r="B603" s="84" t="s">
        <v>428</v>
      </c>
      <c r="C603" s="84">
        <v>2</v>
      </c>
      <c r="D603" s="123">
        <v>0.0040254938366030375</v>
      </c>
      <c r="E603" s="123">
        <v>0.7424726263499364</v>
      </c>
      <c r="F603" s="84" t="s">
        <v>3594</v>
      </c>
      <c r="G603" s="84" t="b">
        <v>0</v>
      </c>
      <c r="H603" s="84" t="b">
        <v>0</v>
      </c>
      <c r="I603" s="84" t="b">
        <v>0</v>
      </c>
      <c r="J603" s="84" t="b">
        <v>0</v>
      </c>
      <c r="K603" s="84" t="b">
        <v>0</v>
      </c>
      <c r="L603" s="84" t="b">
        <v>0</v>
      </c>
    </row>
    <row r="604" spans="1:12" ht="15">
      <c r="A604" s="84" t="s">
        <v>4592</v>
      </c>
      <c r="B604" s="84" t="s">
        <v>4717</v>
      </c>
      <c r="C604" s="84">
        <v>2</v>
      </c>
      <c r="D604" s="123">
        <v>0.0040254938366030375</v>
      </c>
      <c r="E604" s="123">
        <v>2.3145693943004555</v>
      </c>
      <c r="F604" s="84" t="s">
        <v>3594</v>
      </c>
      <c r="G604" s="84" t="b">
        <v>0</v>
      </c>
      <c r="H604" s="84" t="b">
        <v>0</v>
      </c>
      <c r="I604" s="84" t="b">
        <v>0</v>
      </c>
      <c r="J604" s="84" t="b">
        <v>0</v>
      </c>
      <c r="K604" s="84" t="b">
        <v>0</v>
      </c>
      <c r="L604" s="84" t="b">
        <v>0</v>
      </c>
    </row>
    <row r="605" spans="1:12" ht="15">
      <c r="A605" s="84" t="s">
        <v>323</v>
      </c>
      <c r="B605" s="84" t="s">
        <v>324</v>
      </c>
      <c r="C605" s="84">
        <v>2</v>
      </c>
      <c r="D605" s="123">
        <v>0.0040254938366030375</v>
      </c>
      <c r="E605" s="123">
        <v>1.1684413586222175</v>
      </c>
      <c r="F605" s="84" t="s">
        <v>3594</v>
      </c>
      <c r="G605" s="84" t="b">
        <v>0</v>
      </c>
      <c r="H605" s="84" t="b">
        <v>0</v>
      </c>
      <c r="I605" s="84" t="b">
        <v>0</v>
      </c>
      <c r="J605" s="84" t="b">
        <v>0</v>
      </c>
      <c r="K605" s="84" t="b">
        <v>0</v>
      </c>
      <c r="L605" s="84" t="b">
        <v>0</v>
      </c>
    </row>
    <row r="606" spans="1:12" ht="15">
      <c r="A606" s="84" t="s">
        <v>3813</v>
      </c>
      <c r="B606" s="84" t="s">
        <v>3814</v>
      </c>
      <c r="C606" s="84">
        <v>14</v>
      </c>
      <c r="D606" s="123">
        <v>0.010207711844692125</v>
      </c>
      <c r="E606" s="123">
        <v>1.7346855566025534</v>
      </c>
      <c r="F606" s="84" t="s">
        <v>3595</v>
      </c>
      <c r="G606" s="84" t="b">
        <v>0</v>
      </c>
      <c r="H606" s="84" t="b">
        <v>0</v>
      </c>
      <c r="I606" s="84" t="b">
        <v>0</v>
      </c>
      <c r="J606" s="84" t="b">
        <v>0</v>
      </c>
      <c r="K606" s="84" t="b">
        <v>0</v>
      </c>
      <c r="L606" s="84" t="b">
        <v>0</v>
      </c>
    </row>
    <row r="607" spans="1:12" ht="15">
      <c r="A607" s="84" t="s">
        <v>3814</v>
      </c>
      <c r="B607" s="84" t="s">
        <v>736</v>
      </c>
      <c r="C607" s="84">
        <v>14</v>
      </c>
      <c r="D607" s="123">
        <v>0.010207711844692125</v>
      </c>
      <c r="E607" s="123">
        <v>1.1249387366083</v>
      </c>
      <c r="F607" s="84" t="s">
        <v>3595</v>
      </c>
      <c r="G607" s="84" t="b">
        <v>0</v>
      </c>
      <c r="H607" s="84" t="b">
        <v>0</v>
      </c>
      <c r="I607" s="84" t="b">
        <v>0</v>
      </c>
      <c r="J607" s="84" t="b">
        <v>0</v>
      </c>
      <c r="K607" s="84" t="b">
        <v>0</v>
      </c>
      <c r="L607" s="84" t="b">
        <v>0</v>
      </c>
    </row>
    <row r="608" spans="1:12" ht="15">
      <c r="A608" s="84" t="s">
        <v>736</v>
      </c>
      <c r="B608" s="84" t="s">
        <v>3811</v>
      </c>
      <c r="C608" s="84">
        <v>14</v>
      </c>
      <c r="D608" s="123">
        <v>0.010207711844692125</v>
      </c>
      <c r="E608" s="123">
        <v>1.0561300170865116</v>
      </c>
      <c r="F608" s="84" t="s">
        <v>3595</v>
      </c>
      <c r="G608" s="84" t="b">
        <v>0</v>
      </c>
      <c r="H608" s="84" t="b">
        <v>0</v>
      </c>
      <c r="I608" s="84" t="b">
        <v>0</v>
      </c>
      <c r="J608" s="84" t="b">
        <v>0</v>
      </c>
      <c r="K608" s="84" t="b">
        <v>0</v>
      </c>
      <c r="L608" s="84" t="b">
        <v>0</v>
      </c>
    </row>
    <row r="609" spans="1:12" ht="15">
      <c r="A609" s="84" t="s">
        <v>3811</v>
      </c>
      <c r="B609" s="84" t="s">
        <v>3801</v>
      </c>
      <c r="C609" s="84">
        <v>14</v>
      </c>
      <c r="D609" s="123">
        <v>0.010207711844692125</v>
      </c>
      <c r="E609" s="123">
        <v>1.6467303862474234</v>
      </c>
      <c r="F609" s="84" t="s">
        <v>3595</v>
      </c>
      <c r="G609" s="84" t="b">
        <v>0</v>
      </c>
      <c r="H609" s="84" t="b">
        <v>0</v>
      </c>
      <c r="I609" s="84" t="b">
        <v>0</v>
      </c>
      <c r="J609" s="84" t="b">
        <v>1</v>
      </c>
      <c r="K609" s="84" t="b">
        <v>0</v>
      </c>
      <c r="L609" s="84" t="b">
        <v>0</v>
      </c>
    </row>
    <row r="610" spans="1:12" ht="15">
      <c r="A610" s="84" t="s">
        <v>3801</v>
      </c>
      <c r="B610" s="84" t="s">
        <v>3815</v>
      </c>
      <c r="C610" s="84">
        <v>14</v>
      </c>
      <c r="D610" s="123">
        <v>0.010207711844692125</v>
      </c>
      <c r="E610" s="123">
        <v>1.7047223332251102</v>
      </c>
      <c r="F610" s="84" t="s">
        <v>3595</v>
      </c>
      <c r="G610" s="84" t="b">
        <v>1</v>
      </c>
      <c r="H610" s="84" t="b">
        <v>0</v>
      </c>
      <c r="I610" s="84" t="b">
        <v>0</v>
      </c>
      <c r="J610" s="84" t="b">
        <v>0</v>
      </c>
      <c r="K610" s="84" t="b">
        <v>0</v>
      </c>
      <c r="L610" s="84" t="b">
        <v>0</v>
      </c>
    </row>
    <row r="611" spans="1:12" ht="15">
      <c r="A611" s="84" t="s">
        <v>3815</v>
      </c>
      <c r="B611" s="84" t="s">
        <v>3725</v>
      </c>
      <c r="C611" s="84">
        <v>14</v>
      </c>
      <c r="D611" s="123">
        <v>0.010207711844692125</v>
      </c>
      <c r="E611" s="123">
        <v>1.6255410871774854</v>
      </c>
      <c r="F611" s="84" t="s">
        <v>3595</v>
      </c>
      <c r="G611" s="84" t="b">
        <v>0</v>
      </c>
      <c r="H611" s="84" t="b">
        <v>0</v>
      </c>
      <c r="I611" s="84" t="b">
        <v>0</v>
      </c>
      <c r="J611" s="84" t="b">
        <v>0</v>
      </c>
      <c r="K611" s="84" t="b">
        <v>0</v>
      </c>
      <c r="L611" s="84" t="b">
        <v>0</v>
      </c>
    </row>
    <row r="612" spans="1:12" ht="15">
      <c r="A612" s="84" t="s">
        <v>3725</v>
      </c>
      <c r="B612" s="84" t="s">
        <v>3812</v>
      </c>
      <c r="C612" s="84">
        <v>14</v>
      </c>
      <c r="D612" s="123">
        <v>0.010207711844692125</v>
      </c>
      <c r="E612" s="123">
        <v>1.5675491401997985</v>
      </c>
      <c r="F612" s="84" t="s">
        <v>3595</v>
      </c>
      <c r="G612" s="84" t="b">
        <v>0</v>
      </c>
      <c r="H612" s="84" t="b">
        <v>0</v>
      </c>
      <c r="I612" s="84" t="b">
        <v>0</v>
      </c>
      <c r="J612" s="84" t="b">
        <v>0</v>
      </c>
      <c r="K612" s="84" t="b">
        <v>0</v>
      </c>
      <c r="L612" s="84" t="b">
        <v>0</v>
      </c>
    </row>
    <row r="613" spans="1:12" ht="15">
      <c r="A613" s="84" t="s">
        <v>3812</v>
      </c>
      <c r="B613" s="84" t="s">
        <v>3720</v>
      </c>
      <c r="C613" s="84">
        <v>14</v>
      </c>
      <c r="D613" s="123">
        <v>0.010207711844692125</v>
      </c>
      <c r="E613" s="123">
        <v>1.6766936096248666</v>
      </c>
      <c r="F613" s="84" t="s">
        <v>3595</v>
      </c>
      <c r="G613" s="84" t="b">
        <v>0</v>
      </c>
      <c r="H613" s="84" t="b">
        <v>0</v>
      </c>
      <c r="I613" s="84" t="b">
        <v>0</v>
      </c>
      <c r="J613" s="84" t="b">
        <v>0</v>
      </c>
      <c r="K613" s="84" t="b">
        <v>0</v>
      </c>
      <c r="L613" s="84" t="b">
        <v>0</v>
      </c>
    </row>
    <row r="614" spans="1:12" ht="15">
      <c r="A614" s="84" t="s">
        <v>3720</v>
      </c>
      <c r="B614" s="84" t="s">
        <v>3816</v>
      </c>
      <c r="C614" s="84">
        <v>14</v>
      </c>
      <c r="D614" s="123">
        <v>0.010207711844692125</v>
      </c>
      <c r="E614" s="123">
        <v>1.7346855566025534</v>
      </c>
      <c r="F614" s="84" t="s">
        <v>3595</v>
      </c>
      <c r="G614" s="84" t="b">
        <v>0</v>
      </c>
      <c r="H614" s="84" t="b">
        <v>0</v>
      </c>
      <c r="I614" s="84" t="b">
        <v>0</v>
      </c>
      <c r="J614" s="84" t="b">
        <v>0</v>
      </c>
      <c r="K614" s="84" t="b">
        <v>0</v>
      </c>
      <c r="L614" s="84" t="b">
        <v>0</v>
      </c>
    </row>
    <row r="615" spans="1:12" ht="15">
      <c r="A615" s="84" t="s">
        <v>3816</v>
      </c>
      <c r="B615" s="84" t="s">
        <v>4440</v>
      </c>
      <c r="C615" s="84">
        <v>14</v>
      </c>
      <c r="D615" s="123">
        <v>0.010207711844692125</v>
      </c>
      <c r="E615" s="123">
        <v>1.7346855566025534</v>
      </c>
      <c r="F615" s="84" t="s">
        <v>3595</v>
      </c>
      <c r="G615" s="84" t="b">
        <v>0</v>
      </c>
      <c r="H615" s="84" t="b">
        <v>0</v>
      </c>
      <c r="I615" s="84" t="b">
        <v>0</v>
      </c>
      <c r="J615" s="84" t="b">
        <v>0</v>
      </c>
      <c r="K615" s="84" t="b">
        <v>0</v>
      </c>
      <c r="L615" s="84" t="b">
        <v>0</v>
      </c>
    </row>
    <row r="616" spans="1:12" ht="15">
      <c r="A616" s="84" t="s">
        <v>4440</v>
      </c>
      <c r="B616" s="84" t="s">
        <v>4441</v>
      </c>
      <c r="C616" s="84">
        <v>14</v>
      </c>
      <c r="D616" s="123">
        <v>0.010207711844692125</v>
      </c>
      <c r="E616" s="123">
        <v>1.7346855566025534</v>
      </c>
      <c r="F616" s="84" t="s">
        <v>3595</v>
      </c>
      <c r="G616" s="84" t="b">
        <v>0</v>
      </c>
      <c r="H616" s="84" t="b">
        <v>0</v>
      </c>
      <c r="I616" s="84" t="b">
        <v>0</v>
      </c>
      <c r="J616" s="84" t="b">
        <v>0</v>
      </c>
      <c r="K616" s="84" t="b">
        <v>0</v>
      </c>
      <c r="L616" s="84" t="b">
        <v>0</v>
      </c>
    </row>
    <row r="617" spans="1:12" ht="15">
      <c r="A617" s="84" t="s">
        <v>4441</v>
      </c>
      <c r="B617" s="84" t="s">
        <v>4442</v>
      </c>
      <c r="C617" s="84">
        <v>14</v>
      </c>
      <c r="D617" s="123">
        <v>0.010207711844692125</v>
      </c>
      <c r="E617" s="123">
        <v>1.7346855566025534</v>
      </c>
      <c r="F617" s="84" t="s">
        <v>3595</v>
      </c>
      <c r="G617" s="84" t="b">
        <v>0</v>
      </c>
      <c r="H617" s="84" t="b">
        <v>0</v>
      </c>
      <c r="I617" s="84" t="b">
        <v>0</v>
      </c>
      <c r="J617" s="84" t="b">
        <v>0</v>
      </c>
      <c r="K617" s="84" t="b">
        <v>0</v>
      </c>
      <c r="L617" s="84" t="b">
        <v>0</v>
      </c>
    </row>
    <row r="618" spans="1:12" ht="15">
      <c r="A618" s="84" t="s">
        <v>4442</v>
      </c>
      <c r="B618" s="84" t="s">
        <v>4443</v>
      </c>
      <c r="C618" s="84">
        <v>14</v>
      </c>
      <c r="D618" s="123">
        <v>0.010207711844692125</v>
      </c>
      <c r="E618" s="123">
        <v>1.7346855566025534</v>
      </c>
      <c r="F618" s="84" t="s">
        <v>3595</v>
      </c>
      <c r="G618" s="84" t="b">
        <v>0</v>
      </c>
      <c r="H618" s="84" t="b">
        <v>0</v>
      </c>
      <c r="I618" s="84" t="b">
        <v>0</v>
      </c>
      <c r="J618" s="84" t="b">
        <v>0</v>
      </c>
      <c r="K618" s="84" t="b">
        <v>0</v>
      </c>
      <c r="L618" s="84" t="b">
        <v>0</v>
      </c>
    </row>
    <row r="619" spans="1:12" ht="15">
      <c r="A619" s="84" t="s">
        <v>4472</v>
      </c>
      <c r="B619" s="84" t="s">
        <v>736</v>
      </c>
      <c r="C619" s="84">
        <v>3</v>
      </c>
      <c r="D619" s="123">
        <v>0.0046499684715628755</v>
      </c>
      <c r="E619" s="123">
        <v>1.1249387366083</v>
      </c>
      <c r="F619" s="84" t="s">
        <v>3595</v>
      </c>
      <c r="G619" s="84" t="b">
        <v>0</v>
      </c>
      <c r="H619" s="84" t="b">
        <v>0</v>
      </c>
      <c r="I619" s="84" t="b">
        <v>0</v>
      </c>
      <c r="J619" s="84" t="b">
        <v>0</v>
      </c>
      <c r="K619" s="84" t="b">
        <v>0</v>
      </c>
      <c r="L619" s="84" t="b">
        <v>0</v>
      </c>
    </row>
    <row r="620" spans="1:12" ht="15">
      <c r="A620" s="84" t="s">
        <v>736</v>
      </c>
      <c r="B620" s="84" t="s">
        <v>4449</v>
      </c>
      <c r="C620" s="84">
        <v>3</v>
      </c>
      <c r="D620" s="123">
        <v>0.0046499684715628755</v>
      </c>
      <c r="E620" s="123">
        <v>0.7724741174919532</v>
      </c>
      <c r="F620" s="84" t="s">
        <v>3595</v>
      </c>
      <c r="G620" s="84" t="b">
        <v>0</v>
      </c>
      <c r="H620" s="84" t="b">
        <v>0</v>
      </c>
      <c r="I620" s="84" t="b">
        <v>0</v>
      </c>
      <c r="J620" s="84" t="b">
        <v>0</v>
      </c>
      <c r="K620" s="84" t="b">
        <v>0</v>
      </c>
      <c r="L620" s="84" t="b">
        <v>0</v>
      </c>
    </row>
    <row r="621" spans="1:12" ht="15">
      <c r="A621" s="84" t="s">
        <v>4853</v>
      </c>
      <c r="B621" s="84" t="s">
        <v>4854</v>
      </c>
      <c r="C621" s="84">
        <v>2</v>
      </c>
      <c r="D621" s="123">
        <v>0.004270828685875446</v>
      </c>
      <c r="E621" s="123">
        <v>2.57978359661681</v>
      </c>
      <c r="F621" s="84" t="s">
        <v>3595</v>
      </c>
      <c r="G621" s="84" t="b">
        <v>0</v>
      </c>
      <c r="H621" s="84" t="b">
        <v>1</v>
      </c>
      <c r="I621" s="84" t="b">
        <v>0</v>
      </c>
      <c r="J621" s="84" t="b">
        <v>0</v>
      </c>
      <c r="K621" s="84" t="b">
        <v>0</v>
      </c>
      <c r="L621" s="84" t="b">
        <v>0</v>
      </c>
    </row>
    <row r="622" spans="1:12" ht="15">
      <c r="A622" s="84" t="s">
        <v>3734</v>
      </c>
      <c r="B622" s="84" t="s">
        <v>3735</v>
      </c>
      <c r="C622" s="84">
        <v>2</v>
      </c>
      <c r="D622" s="123">
        <v>0.003532104770135614</v>
      </c>
      <c r="E622" s="123">
        <v>2.4036923375611288</v>
      </c>
      <c r="F622" s="84" t="s">
        <v>3595</v>
      </c>
      <c r="G622" s="84" t="b">
        <v>0</v>
      </c>
      <c r="H622" s="84" t="b">
        <v>0</v>
      </c>
      <c r="I622" s="84" t="b">
        <v>0</v>
      </c>
      <c r="J622" s="84" t="b">
        <v>0</v>
      </c>
      <c r="K622" s="84" t="b">
        <v>0</v>
      </c>
      <c r="L622" s="84" t="b">
        <v>0</v>
      </c>
    </row>
    <row r="623" spans="1:12" ht="15">
      <c r="A623" s="84" t="s">
        <v>3735</v>
      </c>
      <c r="B623" s="84" t="s">
        <v>3736</v>
      </c>
      <c r="C623" s="84">
        <v>2</v>
      </c>
      <c r="D623" s="123">
        <v>0.003532104770135614</v>
      </c>
      <c r="E623" s="123">
        <v>2.4036923375611288</v>
      </c>
      <c r="F623" s="84" t="s">
        <v>3595</v>
      </c>
      <c r="G623" s="84" t="b">
        <v>0</v>
      </c>
      <c r="H623" s="84" t="b">
        <v>0</v>
      </c>
      <c r="I623" s="84" t="b">
        <v>0</v>
      </c>
      <c r="J623" s="84" t="b">
        <v>0</v>
      </c>
      <c r="K623" s="84" t="b">
        <v>0</v>
      </c>
      <c r="L623" s="84" t="b">
        <v>0</v>
      </c>
    </row>
    <row r="624" spans="1:12" ht="15">
      <c r="A624" s="84" t="s">
        <v>3736</v>
      </c>
      <c r="B624" s="84" t="s">
        <v>3737</v>
      </c>
      <c r="C624" s="84">
        <v>2</v>
      </c>
      <c r="D624" s="123">
        <v>0.003532104770135614</v>
      </c>
      <c r="E624" s="123">
        <v>2.57978359661681</v>
      </c>
      <c r="F624" s="84" t="s">
        <v>3595</v>
      </c>
      <c r="G624" s="84" t="b">
        <v>0</v>
      </c>
      <c r="H624" s="84" t="b">
        <v>0</v>
      </c>
      <c r="I624" s="84" t="b">
        <v>0</v>
      </c>
      <c r="J624" s="84" t="b">
        <v>0</v>
      </c>
      <c r="K624" s="84" t="b">
        <v>0</v>
      </c>
      <c r="L624" s="84" t="b">
        <v>0</v>
      </c>
    </row>
    <row r="625" spans="1:12" ht="15">
      <c r="A625" s="84" t="s">
        <v>3737</v>
      </c>
      <c r="B625" s="84" t="s">
        <v>3738</v>
      </c>
      <c r="C625" s="84">
        <v>2</v>
      </c>
      <c r="D625" s="123">
        <v>0.003532104770135614</v>
      </c>
      <c r="E625" s="123">
        <v>2.57978359661681</v>
      </c>
      <c r="F625" s="84" t="s">
        <v>3595</v>
      </c>
      <c r="G625" s="84" t="b">
        <v>0</v>
      </c>
      <c r="H625" s="84" t="b">
        <v>0</v>
      </c>
      <c r="I625" s="84" t="b">
        <v>0</v>
      </c>
      <c r="J625" s="84" t="b">
        <v>0</v>
      </c>
      <c r="K625" s="84" t="b">
        <v>0</v>
      </c>
      <c r="L625" s="84" t="b">
        <v>0</v>
      </c>
    </row>
    <row r="626" spans="1:12" ht="15">
      <c r="A626" s="84" t="s">
        <v>3738</v>
      </c>
      <c r="B626" s="84" t="s">
        <v>3739</v>
      </c>
      <c r="C626" s="84">
        <v>2</v>
      </c>
      <c r="D626" s="123">
        <v>0.003532104770135614</v>
      </c>
      <c r="E626" s="123">
        <v>2.57978359661681</v>
      </c>
      <c r="F626" s="84" t="s">
        <v>3595</v>
      </c>
      <c r="G626" s="84" t="b">
        <v>0</v>
      </c>
      <c r="H626" s="84" t="b">
        <v>0</v>
      </c>
      <c r="I626" s="84" t="b">
        <v>0</v>
      </c>
      <c r="J626" s="84" t="b">
        <v>0</v>
      </c>
      <c r="K626" s="84" t="b">
        <v>0</v>
      </c>
      <c r="L626" s="84" t="b">
        <v>0</v>
      </c>
    </row>
    <row r="627" spans="1:12" ht="15">
      <c r="A627" s="84" t="s">
        <v>3739</v>
      </c>
      <c r="B627" s="84" t="s">
        <v>3740</v>
      </c>
      <c r="C627" s="84">
        <v>2</v>
      </c>
      <c r="D627" s="123">
        <v>0.003532104770135614</v>
      </c>
      <c r="E627" s="123">
        <v>2.57978359661681</v>
      </c>
      <c r="F627" s="84" t="s">
        <v>3595</v>
      </c>
      <c r="G627" s="84" t="b">
        <v>0</v>
      </c>
      <c r="H627" s="84" t="b">
        <v>0</v>
      </c>
      <c r="I627" s="84" t="b">
        <v>0</v>
      </c>
      <c r="J627" s="84" t="b">
        <v>0</v>
      </c>
      <c r="K627" s="84" t="b">
        <v>0</v>
      </c>
      <c r="L627" s="84" t="b">
        <v>0</v>
      </c>
    </row>
    <row r="628" spans="1:12" ht="15">
      <c r="A628" s="84" t="s">
        <v>3740</v>
      </c>
      <c r="B628" s="84" t="s">
        <v>4834</v>
      </c>
      <c r="C628" s="84">
        <v>2</v>
      </c>
      <c r="D628" s="123">
        <v>0.003532104770135614</v>
      </c>
      <c r="E628" s="123">
        <v>2.57978359661681</v>
      </c>
      <c r="F628" s="84" t="s">
        <v>3595</v>
      </c>
      <c r="G628" s="84" t="b">
        <v>0</v>
      </c>
      <c r="H628" s="84" t="b">
        <v>0</v>
      </c>
      <c r="I628" s="84" t="b">
        <v>0</v>
      </c>
      <c r="J628" s="84" t="b">
        <v>0</v>
      </c>
      <c r="K628" s="84" t="b">
        <v>0</v>
      </c>
      <c r="L628" s="84" t="b">
        <v>0</v>
      </c>
    </row>
    <row r="629" spans="1:12" ht="15">
      <c r="A629" s="84" t="s">
        <v>4834</v>
      </c>
      <c r="B629" s="84" t="s">
        <v>4835</v>
      </c>
      <c r="C629" s="84">
        <v>2</v>
      </c>
      <c r="D629" s="123">
        <v>0.003532104770135614</v>
      </c>
      <c r="E629" s="123">
        <v>2.57978359661681</v>
      </c>
      <c r="F629" s="84" t="s">
        <v>3595</v>
      </c>
      <c r="G629" s="84" t="b">
        <v>0</v>
      </c>
      <c r="H629" s="84" t="b">
        <v>0</v>
      </c>
      <c r="I629" s="84" t="b">
        <v>0</v>
      </c>
      <c r="J629" s="84" t="b">
        <v>0</v>
      </c>
      <c r="K629" s="84" t="b">
        <v>0</v>
      </c>
      <c r="L629" s="84" t="b">
        <v>0</v>
      </c>
    </row>
    <row r="630" spans="1:12" ht="15">
      <c r="A630" s="84" t="s">
        <v>4835</v>
      </c>
      <c r="B630" s="84" t="s">
        <v>736</v>
      </c>
      <c r="C630" s="84">
        <v>2</v>
      </c>
      <c r="D630" s="123">
        <v>0.003532104770135614</v>
      </c>
      <c r="E630" s="123">
        <v>1.1249387366083</v>
      </c>
      <c r="F630" s="84" t="s">
        <v>3595</v>
      </c>
      <c r="G630" s="84" t="b">
        <v>0</v>
      </c>
      <c r="H630" s="84" t="b">
        <v>0</v>
      </c>
      <c r="I630" s="84" t="b">
        <v>0</v>
      </c>
      <c r="J630" s="84" t="b">
        <v>0</v>
      </c>
      <c r="K630" s="84" t="b">
        <v>0</v>
      </c>
      <c r="L630" s="84" t="b">
        <v>0</v>
      </c>
    </row>
    <row r="631" spans="1:12" ht="15">
      <c r="A631" s="84" t="s">
        <v>736</v>
      </c>
      <c r="B631" s="84" t="s">
        <v>4658</v>
      </c>
      <c r="C631" s="84">
        <v>2</v>
      </c>
      <c r="D631" s="123">
        <v>0.003532104770135614</v>
      </c>
      <c r="E631" s="123">
        <v>1.1404509027865475</v>
      </c>
      <c r="F631" s="84" t="s">
        <v>3595</v>
      </c>
      <c r="G631" s="84" t="b">
        <v>0</v>
      </c>
      <c r="H631" s="84" t="b">
        <v>0</v>
      </c>
      <c r="I631" s="84" t="b">
        <v>0</v>
      </c>
      <c r="J631" s="84" t="b">
        <v>0</v>
      </c>
      <c r="K631" s="84" t="b">
        <v>0</v>
      </c>
      <c r="L631" s="84" t="b">
        <v>0</v>
      </c>
    </row>
    <row r="632" spans="1:12" ht="15">
      <c r="A632" s="84" t="s">
        <v>4571</v>
      </c>
      <c r="B632" s="84" t="s">
        <v>4734</v>
      </c>
      <c r="C632" s="84">
        <v>2</v>
      </c>
      <c r="D632" s="123">
        <v>0.003532104770135614</v>
      </c>
      <c r="E632" s="123">
        <v>2.57978359661681</v>
      </c>
      <c r="F632" s="84" t="s">
        <v>3595</v>
      </c>
      <c r="G632" s="84" t="b">
        <v>0</v>
      </c>
      <c r="H632" s="84" t="b">
        <v>0</v>
      </c>
      <c r="I632" s="84" t="b">
        <v>0</v>
      </c>
      <c r="J632" s="84" t="b">
        <v>1</v>
      </c>
      <c r="K632" s="84" t="b">
        <v>0</v>
      </c>
      <c r="L632" s="84" t="b">
        <v>0</v>
      </c>
    </row>
    <row r="633" spans="1:12" ht="15">
      <c r="A633" s="84" t="s">
        <v>4565</v>
      </c>
      <c r="B633" s="84" t="s">
        <v>3811</v>
      </c>
      <c r="C633" s="84">
        <v>2</v>
      </c>
      <c r="D633" s="123">
        <v>0.003532104770135614</v>
      </c>
      <c r="E633" s="123">
        <v>1.6503646709025175</v>
      </c>
      <c r="F633" s="84" t="s">
        <v>3595</v>
      </c>
      <c r="G633" s="84" t="b">
        <v>0</v>
      </c>
      <c r="H633" s="84" t="b">
        <v>0</v>
      </c>
      <c r="I633" s="84" t="b">
        <v>0</v>
      </c>
      <c r="J633" s="84" t="b">
        <v>0</v>
      </c>
      <c r="K633" s="84" t="b">
        <v>0</v>
      </c>
      <c r="L633" s="84" t="b">
        <v>0</v>
      </c>
    </row>
    <row r="634" spans="1:12" ht="15">
      <c r="A634" s="84" t="s">
        <v>4576</v>
      </c>
      <c r="B634" s="84" t="s">
        <v>4722</v>
      </c>
      <c r="C634" s="84">
        <v>2</v>
      </c>
      <c r="D634" s="123">
        <v>0.003532104770135614</v>
      </c>
      <c r="E634" s="123">
        <v>2.57978359661681</v>
      </c>
      <c r="F634" s="84" t="s">
        <v>3595</v>
      </c>
      <c r="G634" s="84" t="b">
        <v>0</v>
      </c>
      <c r="H634" s="84" t="b">
        <v>0</v>
      </c>
      <c r="I634" s="84" t="b">
        <v>0</v>
      </c>
      <c r="J634" s="84" t="b">
        <v>0</v>
      </c>
      <c r="K634" s="84" t="b">
        <v>0</v>
      </c>
      <c r="L634" s="84" t="b">
        <v>0</v>
      </c>
    </row>
    <row r="635" spans="1:12" ht="15">
      <c r="A635" s="84" t="s">
        <v>4722</v>
      </c>
      <c r="B635" s="84" t="s">
        <v>3812</v>
      </c>
      <c r="C635" s="84">
        <v>2</v>
      </c>
      <c r="D635" s="123">
        <v>0.003532104770135614</v>
      </c>
      <c r="E635" s="123">
        <v>1.6766936096248666</v>
      </c>
      <c r="F635" s="84" t="s">
        <v>3595</v>
      </c>
      <c r="G635" s="84" t="b">
        <v>0</v>
      </c>
      <c r="H635" s="84" t="b">
        <v>0</v>
      </c>
      <c r="I635" s="84" t="b">
        <v>0</v>
      </c>
      <c r="J635" s="84" t="b">
        <v>0</v>
      </c>
      <c r="K635" s="84" t="b">
        <v>0</v>
      </c>
      <c r="L635" s="84" t="b">
        <v>0</v>
      </c>
    </row>
    <row r="636" spans="1:12" ht="15">
      <c r="A636" s="84" t="s">
        <v>3812</v>
      </c>
      <c r="B636" s="84" t="s">
        <v>736</v>
      </c>
      <c r="C636" s="84">
        <v>2</v>
      </c>
      <c r="D636" s="123">
        <v>0.003532104770135614</v>
      </c>
      <c r="E636" s="123">
        <v>0.2218487496163564</v>
      </c>
      <c r="F636" s="84" t="s">
        <v>3595</v>
      </c>
      <c r="G636" s="84" t="b">
        <v>0</v>
      </c>
      <c r="H636" s="84" t="b">
        <v>0</v>
      </c>
      <c r="I636" s="84" t="b">
        <v>0</v>
      </c>
      <c r="J636" s="84" t="b">
        <v>0</v>
      </c>
      <c r="K636" s="84" t="b">
        <v>0</v>
      </c>
      <c r="L636" s="84" t="b">
        <v>0</v>
      </c>
    </row>
    <row r="637" spans="1:12" ht="15">
      <c r="A637" s="84" t="s">
        <v>4449</v>
      </c>
      <c r="B637" s="84" t="s">
        <v>4723</v>
      </c>
      <c r="C637" s="84">
        <v>2</v>
      </c>
      <c r="D637" s="123">
        <v>0.003532104770135614</v>
      </c>
      <c r="E637" s="123">
        <v>2.0357155522665344</v>
      </c>
      <c r="F637" s="84" t="s">
        <v>3595</v>
      </c>
      <c r="G637" s="84" t="b">
        <v>0</v>
      </c>
      <c r="H637" s="84" t="b">
        <v>0</v>
      </c>
      <c r="I637" s="84" t="b">
        <v>0</v>
      </c>
      <c r="J637" s="84" t="b">
        <v>0</v>
      </c>
      <c r="K637" s="84" t="b">
        <v>0</v>
      </c>
      <c r="L637" s="84" t="b">
        <v>0</v>
      </c>
    </row>
    <row r="638" spans="1:12" ht="15">
      <c r="A638" s="84" t="s">
        <v>4681</v>
      </c>
      <c r="B638" s="84" t="s">
        <v>736</v>
      </c>
      <c r="C638" s="84">
        <v>2</v>
      </c>
      <c r="D638" s="123">
        <v>0.003532104770135614</v>
      </c>
      <c r="E638" s="123">
        <v>1.1249387366083</v>
      </c>
      <c r="F638" s="84" t="s">
        <v>3595</v>
      </c>
      <c r="G638" s="84" t="b">
        <v>0</v>
      </c>
      <c r="H638" s="84" t="b">
        <v>0</v>
      </c>
      <c r="I638" s="84" t="b">
        <v>0</v>
      </c>
      <c r="J638" s="84" t="b">
        <v>0</v>
      </c>
      <c r="K638" s="84" t="b">
        <v>0</v>
      </c>
      <c r="L638" s="84" t="b">
        <v>0</v>
      </c>
    </row>
    <row r="639" spans="1:12" ht="15">
      <c r="A639" s="84" t="s">
        <v>736</v>
      </c>
      <c r="B639" s="84" t="s">
        <v>4682</v>
      </c>
      <c r="C639" s="84">
        <v>2</v>
      </c>
      <c r="D639" s="123">
        <v>0.003532104770135614</v>
      </c>
      <c r="E639" s="123">
        <v>1.1404509027865475</v>
      </c>
      <c r="F639" s="84" t="s">
        <v>3595</v>
      </c>
      <c r="G639" s="84" t="b">
        <v>0</v>
      </c>
      <c r="H639" s="84" t="b">
        <v>0</v>
      </c>
      <c r="I639" s="84" t="b">
        <v>0</v>
      </c>
      <c r="J639" s="84" t="b">
        <v>0</v>
      </c>
      <c r="K639" s="84" t="b">
        <v>0</v>
      </c>
      <c r="L639" s="84" t="b">
        <v>0</v>
      </c>
    </row>
    <row r="640" spans="1:12" ht="15">
      <c r="A640" s="84" t="s">
        <v>4682</v>
      </c>
      <c r="B640" s="84" t="s">
        <v>4683</v>
      </c>
      <c r="C640" s="84">
        <v>2</v>
      </c>
      <c r="D640" s="123">
        <v>0.003532104770135614</v>
      </c>
      <c r="E640" s="123">
        <v>2.57978359661681</v>
      </c>
      <c r="F640" s="84" t="s">
        <v>3595</v>
      </c>
      <c r="G640" s="84" t="b">
        <v>0</v>
      </c>
      <c r="H640" s="84" t="b">
        <v>0</v>
      </c>
      <c r="I640" s="84" t="b">
        <v>0</v>
      </c>
      <c r="J640" s="84" t="b">
        <v>0</v>
      </c>
      <c r="K640" s="84" t="b">
        <v>0</v>
      </c>
      <c r="L640" s="84" t="b">
        <v>0</v>
      </c>
    </row>
    <row r="641" spans="1:12" ht="15">
      <c r="A641" s="84" t="s">
        <v>4683</v>
      </c>
      <c r="B641" s="84" t="s">
        <v>4684</v>
      </c>
      <c r="C641" s="84">
        <v>2</v>
      </c>
      <c r="D641" s="123">
        <v>0.003532104770135614</v>
      </c>
      <c r="E641" s="123">
        <v>2.57978359661681</v>
      </c>
      <c r="F641" s="84" t="s">
        <v>3595</v>
      </c>
      <c r="G641" s="84" t="b">
        <v>0</v>
      </c>
      <c r="H641" s="84" t="b">
        <v>0</v>
      </c>
      <c r="I641" s="84" t="b">
        <v>0</v>
      </c>
      <c r="J641" s="84" t="b">
        <v>0</v>
      </c>
      <c r="K641" s="84" t="b">
        <v>0</v>
      </c>
      <c r="L641" s="84" t="b">
        <v>0</v>
      </c>
    </row>
    <row r="642" spans="1:12" ht="15">
      <c r="A642" s="84" t="s">
        <v>4684</v>
      </c>
      <c r="B642" s="84" t="s">
        <v>4685</v>
      </c>
      <c r="C642" s="84">
        <v>2</v>
      </c>
      <c r="D642" s="123">
        <v>0.003532104770135614</v>
      </c>
      <c r="E642" s="123">
        <v>2.57978359661681</v>
      </c>
      <c r="F642" s="84" t="s">
        <v>3595</v>
      </c>
      <c r="G642" s="84" t="b">
        <v>0</v>
      </c>
      <c r="H642" s="84" t="b">
        <v>0</v>
      </c>
      <c r="I642" s="84" t="b">
        <v>0</v>
      </c>
      <c r="J642" s="84" t="b">
        <v>0</v>
      </c>
      <c r="K642" s="84" t="b">
        <v>0</v>
      </c>
      <c r="L642" s="84" t="b">
        <v>0</v>
      </c>
    </row>
    <row r="643" spans="1:12" ht="15">
      <c r="A643" s="84" t="s">
        <v>4685</v>
      </c>
      <c r="B643" s="84" t="s">
        <v>4686</v>
      </c>
      <c r="C643" s="84">
        <v>2</v>
      </c>
      <c r="D643" s="123">
        <v>0.003532104770135614</v>
      </c>
      <c r="E643" s="123">
        <v>2.57978359661681</v>
      </c>
      <c r="F643" s="84" t="s">
        <v>3595</v>
      </c>
      <c r="G643" s="84" t="b">
        <v>0</v>
      </c>
      <c r="H643" s="84" t="b">
        <v>0</v>
      </c>
      <c r="I643" s="84" t="b">
        <v>0</v>
      </c>
      <c r="J643" s="84" t="b">
        <v>0</v>
      </c>
      <c r="K643" s="84" t="b">
        <v>0</v>
      </c>
      <c r="L643" s="84" t="b">
        <v>0</v>
      </c>
    </row>
    <row r="644" spans="1:12" ht="15">
      <c r="A644" s="84" t="s">
        <v>4686</v>
      </c>
      <c r="B644" s="84" t="s">
        <v>4687</v>
      </c>
      <c r="C644" s="84">
        <v>2</v>
      </c>
      <c r="D644" s="123">
        <v>0.003532104770135614</v>
      </c>
      <c r="E644" s="123">
        <v>2.57978359661681</v>
      </c>
      <c r="F644" s="84" t="s">
        <v>3595</v>
      </c>
      <c r="G644" s="84" t="b">
        <v>0</v>
      </c>
      <c r="H644" s="84" t="b">
        <v>0</v>
      </c>
      <c r="I644" s="84" t="b">
        <v>0</v>
      </c>
      <c r="J644" s="84" t="b">
        <v>0</v>
      </c>
      <c r="K644" s="84" t="b">
        <v>0</v>
      </c>
      <c r="L644" s="84" t="b">
        <v>0</v>
      </c>
    </row>
    <row r="645" spans="1:12" ht="15">
      <c r="A645" s="84" t="s">
        <v>4687</v>
      </c>
      <c r="B645" s="84" t="s">
        <v>4688</v>
      </c>
      <c r="C645" s="84">
        <v>2</v>
      </c>
      <c r="D645" s="123">
        <v>0.003532104770135614</v>
      </c>
      <c r="E645" s="123">
        <v>2.57978359661681</v>
      </c>
      <c r="F645" s="84" t="s">
        <v>3595</v>
      </c>
      <c r="G645" s="84" t="b">
        <v>0</v>
      </c>
      <c r="H645" s="84" t="b">
        <v>0</v>
      </c>
      <c r="I645" s="84" t="b">
        <v>0</v>
      </c>
      <c r="J645" s="84" t="b">
        <v>0</v>
      </c>
      <c r="K645" s="84" t="b">
        <v>0</v>
      </c>
      <c r="L645" s="84" t="b">
        <v>0</v>
      </c>
    </row>
    <row r="646" spans="1:12" ht="15">
      <c r="A646" s="84" t="s">
        <v>4689</v>
      </c>
      <c r="B646" s="84" t="s">
        <v>4690</v>
      </c>
      <c r="C646" s="84">
        <v>2</v>
      </c>
      <c r="D646" s="123">
        <v>0.003532104770135614</v>
      </c>
      <c r="E646" s="123">
        <v>2.57978359661681</v>
      </c>
      <c r="F646" s="84" t="s">
        <v>3595</v>
      </c>
      <c r="G646" s="84" t="b">
        <v>0</v>
      </c>
      <c r="H646" s="84" t="b">
        <v>0</v>
      </c>
      <c r="I646" s="84" t="b">
        <v>0</v>
      </c>
      <c r="J646" s="84" t="b">
        <v>0</v>
      </c>
      <c r="K646" s="84" t="b">
        <v>0</v>
      </c>
      <c r="L646" s="84" t="b">
        <v>0</v>
      </c>
    </row>
    <row r="647" spans="1:12" ht="15">
      <c r="A647" s="84" t="s">
        <v>4690</v>
      </c>
      <c r="B647" s="84" t="s">
        <v>4691</v>
      </c>
      <c r="C647" s="84">
        <v>2</v>
      </c>
      <c r="D647" s="123">
        <v>0.003532104770135614</v>
      </c>
      <c r="E647" s="123">
        <v>2.57978359661681</v>
      </c>
      <c r="F647" s="84" t="s">
        <v>3595</v>
      </c>
      <c r="G647" s="84" t="b">
        <v>0</v>
      </c>
      <c r="H647" s="84" t="b">
        <v>0</v>
      </c>
      <c r="I647" s="84" t="b">
        <v>0</v>
      </c>
      <c r="J647" s="84" t="b">
        <v>0</v>
      </c>
      <c r="K647" s="84" t="b">
        <v>0</v>
      </c>
      <c r="L647" s="84" t="b">
        <v>0</v>
      </c>
    </row>
    <row r="648" spans="1:12" ht="15">
      <c r="A648" s="84" t="s">
        <v>4691</v>
      </c>
      <c r="B648" s="84" t="s">
        <v>4692</v>
      </c>
      <c r="C648" s="84">
        <v>2</v>
      </c>
      <c r="D648" s="123">
        <v>0.003532104770135614</v>
      </c>
      <c r="E648" s="123">
        <v>2.57978359661681</v>
      </c>
      <c r="F648" s="84" t="s">
        <v>3595</v>
      </c>
      <c r="G648" s="84" t="b">
        <v>0</v>
      </c>
      <c r="H648" s="84" t="b">
        <v>0</v>
      </c>
      <c r="I648" s="84" t="b">
        <v>0</v>
      </c>
      <c r="J648" s="84" t="b">
        <v>0</v>
      </c>
      <c r="K648" s="84" t="b">
        <v>0</v>
      </c>
      <c r="L648" s="84" t="b">
        <v>0</v>
      </c>
    </row>
    <row r="649" spans="1:12" ht="15">
      <c r="A649" s="84" t="s">
        <v>4692</v>
      </c>
      <c r="B649" s="84" t="s">
        <v>4578</v>
      </c>
      <c r="C649" s="84">
        <v>2</v>
      </c>
      <c r="D649" s="123">
        <v>0.003532104770135614</v>
      </c>
      <c r="E649" s="123">
        <v>2.57978359661681</v>
      </c>
      <c r="F649" s="84" t="s">
        <v>3595</v>
      </c>
      <c r="G649" s="84" t="b">
        <v>0</v>
      </c>
      <c r="H649" s="84" t="b">
        <v>0</v>
      </c>
      <c r="I649" s="84" t="b">
        <v>0</v>
      </c>
      <c r="J649" s="84" t="b">
        <v>0</v>
      </c>
      <c r="K649" s="84" t="b">
        <v>0</v>
      </c>
      <c r="L649" s="84" t="b">
        <v>0</v>
      </c>
    </row>
    <row r="650" spans="1:12" ht="15">
      <c r="A650" s="84" t="s">
        <v>4578</v>
      </c>
      <c r="B650" s="84" t="s">
        <v>4693</v>
      </c>
      <c r="C650" s="84">
        <v>2</v>
      </c>
      <c r="D650" s="123">
        <v>0.003532104770135614</v>
      </c>
      <c r="E650" s="123">
        <v>2.57978359661681</v>
      </c>
      <c r="F650" s="84" t="s">
        <v>3595</v>
      </c>
      <c r="G650" s="84" t="b">
        <v>0</v>
      </c>
      <c r="H650" s="84" t="b">
        <v>0</v>
      </c>
      <c r="I650" s="84" t="b">
        <v>0</v>
      </c>
      <c r="J650" s="84" t="b">
        <v>0</v>
      </c>
      <c r="K650" s="84" t="b">
        <v>0</v>
      </c>
      <c r="L650" s="84" t="b">
        <v>0</v>
      </c>
    </row>
    <row r="651" spans="1:12" ht="15">
      <c r="A651" s="84" t="s">
        <v>4693</v>
      </c>
      <c r="B651" s="84" t="s">
        <v>4694</v>
      </c>
      <c r="C651" s="84">
        <v>2</v>
      </c>
      <c r="D651" s="123">
        <v>0.003532104770135614</v>
      </c>
      <c r="E651" s="123">
        <v>2.57978359661681</v>
      </c>
      <c r="F651" s="84" t="s">
        <v>3595</v>
      </c>
      <c r="G651" s="84" t="b">
        <v>0</v>
      </c>
      <c r="H651" s="84" t="b">
        <v>0</v>
      </c>
      <c r="I651" s="84" t="b">
        <v>0</v>
      </c>
      <c r="J651" s="84" t="b">
        <v>0</v>
      </c>
      <c r="K651" s="84" t="b">
        <v>0</v>
      </c>
      <c r="L651" s="84" t="b">
        <v>0</v>
      </c>
    </row>
    <row r="652" spans="1:12" ht="15">
      <c r="A652" s="84" t="s">
        <v>4694</v>
      </c>
      <c r="B652" s="84" t="s">
        <v>4695</v>
      </c>
      <c r="C652" s="84">
        <v>2</v>
      </c>
      <c r="D652" s="123">
        <v>0.003532104770135614</v>
      </c>
      <c r="E652" s="123">
        <v>2.57978359661681</v>
      </c>
      <c r="F652" s="84" t="s">
        <v>3595</v>
      </c>
      <c r="G652" s="84" t="b">
        <v>0</v>
      </c>
      <c r="H652" s="84" t="b">
        <v>0</v>
      </c>
      <c r="I652" s="84" t="b">
        <v>0</v>
      </c>
      <c r="J652" s="84" t="b">
        <v>0</v>
      </c>
      <c r="K652" s="84" t="b">
        <v>0</v>
      </c>
      <c r="L652" s="84" t="b">
        <v>0</v>
      </c>
    </row>
    <row r="653" spans="1:12" ht="15">
      <c r="A653" s="84" t="s">
        <v>4695</v>
      </c>
      <c r="B653" s="84" t="s">
        <v>4696</v>
      </c>
      <c r="C653" s="84">
        <v>2</v>
      </c>
      <c r="D653" s="123">
        <v>0.003532104770135614</v>
      </c>
      <c r="E653" s="123">
        <v>2.57978359661681</v>
      </c>
      <c r="F653" s="84" t="s">
        <v>3595</v>
      </c>
      <c r="G653" s="84" t="b">
        <v>0</v>
      </c>
      <c r="H653" s="84" t="b">
        <v>0</v>
      </c>
      <c r="I653" s="84" t="b">
        <v>0</v>
      </c>
      <c r="J653" s="84" t="b">
        <v>0</v>
      </c>
      <c r="K653" s="84" t="b">
        <v>0</v>
      </c>
      <c r="L653" s="84" t="b">
        <v>0</v>
      </c>
    </row>
    <row r="654" spans="1:12" ht="15">
      <c r="A654" s="84" t="s">
        <v>4696</v>
      </c>
      <c r="B654" s="84" t="s">
        <v>4697</v>
      </c>
      <c r="C654" s="84">
        <v>2</v>
      </c>
      <c r="D654" s="123">
        <v>0.003532104770135614</v>
      </c>
      <c r="E654" s="123">
        <v>2.57978359661681</v>
      </c>
      <c r="F654" s="84" t="s">
        <v>3595</v>
      </c>
      <c r="G654" s="84" t="b">
        <v>0</v>
      </c>
      <c r="H654" s="84" t="b">
        <v>0</v>
      </c>
      <c r="I654" s="84" t="b">
        <v>0</v>
      </c>
      <c r="J654" s="84" t="b">
        <v>1</v>
      </c>
      <c r="K654" s="84" t="b">
        <v>0</v>
      </c>
      <c r="L654" s="84" t="b">
        <v>0</v>
      </c>
    </row>
    <row r="655" spans="1:12" ht="15">
      <c r="A655" s="84" t="s">
        <v>4554</v>
      </c>
      <c r="B655" s="84" t="s">
        <v>4637</v>
      </c>
      <c r="C655" s="84">
        <v>2</v>
      </c>
      <c r="D655" s="123">
        <v>0.003532104770135614</v>
      </c>
      <c r="E655" s="123">
        <v>2.57978359661681</v>
      </c>
      <c r="F655" s="84" t="s">
        <v>3595</v>
      </c>
      <c r="G655" s="84" t="b">
        <v>0</v>
      </c>
      <c r="H655" s="84" t="b">
        <v>0</v>
      </c>
      <c r="I655" s="84" t="b">
        <v>0</v>
      </c>
      <c r="J655" s="84" t="b">
        <v>0</v>
      </c>
      <c r="K655" s="84" t="b">
        <v>0</v>
      </c>
      <c r="L655" s="84" t="b">
        <v>0</v>
      </c>
    </row>
    <row r="656" spans="1:12" ht="15">
      <c r="A656" s="84" t="s">
        <v>4637</v>
      </c>
      <c r="B656" s="84" t="s">
        <v>4638</v>
      </c>
      <c r="C656" s="84">
        <v>2</v>
      </c>
      <c r="D656" s="123">
        <v>0.003532104770135614</v>
      </c>
      <c r="E656" s="123">
        <v>2.57978359661681</v>
      </c>
      <c r="F656" s="84" t="s">
        <v>3595</v>
      </c>
      <c r="G656" s="84" t="b">
        <v>0</v>
      </c>
      <c r="H656" s="84" t="b">
        <v>0</v>
      </c>
      <c r="I656" s="84" t="b">
        <v>0</v>
      </c>
      <c r="J656" s="84" t="b">
        <v>0</v>
      </c>
      <c r="K656" s="84" t="b">
        <v>0</v>
      </c>
      <c r="L656" s="84" t="b">
        <v>0</v>
      </c>
    </row>
    <row r="657" spans="1:12" ht="15">
      <c r="A657" s="84" t="s">
        <v>4622</v>
      </c>
      <c r="B657" s="84" t="s">
        <v>4623</v>
      </c>
      <c r="C657" s="84">
        <v>2</v>
      </c>
      <c r="D657" s="123">
        <v>0.003532104770135614</v>
      </c>
      <c r="E657" s="123">
        <v>2.57978359661681</v>
      </c>
      <c r="F657" s="84" t="s">
        <v>3595</v>
      </c>
      <c r="G657" s="84" t="b">
        <v>0</v>
      </c>
      <c r="H657" s="84" t="b">
        <v>0</v>
      </c>
      <c r="I657" s="84" t="b">
        <v>0</v>
      </c>
      <c r="J657" s="84" t="b">
        <v>0</v>
      </c>
      <c r="K657" s="84" t="b">
        <v>0</v>
      </c>
      <c r="L657" s="84" t="b">
        <v>0</v>
      </c>
    </row>
    <row r="658" spans="1:12" ht="15">
      <c r="A658" s="84" t="s">
        <v>4623</v>
      </c>
      <c r="B658" s="84" t="s">
        <v>4624</v>
      </c>
      <c r="C658" s="84">
        <v>2</v>
      </c>
      <c r="D658" s="123">
        <v>0.003532104770135614</v>
      </c>
      <c r="E658" s="123">
        <v>2.57978359661681</v>
      </c>
      <c r="F658" s="84" t="s">
        <v>3595</v>
      </c>
      <c r="G658" s="84" t="b">
        <v>0</v>
      </c>
      <c r="H658" s="84" t="b">
        <v>0</v>
      </c>
      <c r="I658" s="84" t="b">
        <v>0</v>
      </c>
      <c r="J658" s="84" t="b">
        <v>0</v>
      </c>
      <c r="K658" s="84" t="b">
        <v>0</v>
      </c>
      <c r="L658" s="84" t="b">
        <v>0</v>
      </c>
    </row>
    <row r="659" spans="1:12" ht="15">
      <c r="A659" s="84" t="s">
        <v>4624</v>
      </c>
      <c r="B659" s="84" t="s">
        <v>4625</v>
      </c>
      <c r="C659" s="84">
        <v>2</v>
      </c>
      <c r="D659" s="123">
        <v>0.003532104770135614</v>
      </c>
      <c r="E659" s="123">
        <v>2.57978359661681</v>
      </c>
      <c r="F659" s="84" t="s">
        <v>3595</v>
      </c>
      <c r="G659" s="84" t="b">
        <v>0</v>
      </c>
      <c r="H659" s="84" t="b">
        <v>0</v>
      </c>
      <c r="I659" s="84" t="b">
        <v>0</v>
      </c>
      <c r="J659" s="84" t="b">
        <v>0</v>
      </c>
      <c r="K659" s="84" t="b">
        <v>0</v>
      </c>
      <c r="L659" s="84" t="b">
        <v>0</v>
      </c>
    </row>
    <row r="660" spans="1:12" ht="15">
      <c r="A660" s="84" t="s">
        <v>4625</v>
      </c>
      <c r="B660" s="84" t="s">
        <v>4626</v>
      </c>
      <c r="C660" s="84">
        <v>2</v>
      </c>
      <c r="D660" s="123">
        <v>0.003532104770135614</v>
      </c>
      <c r="E660" s="123">
        <v>2.57978359661681</v>
      </c>
      <c r="F660" s="84" t="s">
        <v>3595</v>
      </c>
      <c r="G660" s="84" t="b">
        <v>0</v>
      </c>
      <c r="H660" s="84" t="b">
        <v>0</v>
      </c>
      <c r="I660" s="84" t="b">
        <v>0</v>
      </c>
      <c r="J660" s="84" t="b">
        <v>0</v>
      </c>
      <c r="K660" s="84" t="b">
        <v>0</v>
      </c>
      <c r="L660" s="84" t="b">
        <v>0</v>
      </c>
    </row>
    <row r="661" spans="1:12" ht="15">
      <c r="A661" s="84" t="s">
        <v>4626</v>
      </c>
      <c r="B661" s="84" t="s">
        <v>4627</v>
      </c>
      <c r="C661" s="84">
        <v>2</v>
      </c>
      <c r="D661" s="123">
        <v>0.003532104770135614</v>
      </c>
      <c r="E661" s="123">
        <v>2.57978359661681</v>
      </c>
      <c r="F661" s="84" t="s">
        <v>3595</v>
      </c>
      <c r="G661" s="84" t="b">
        <v>0</v>
      </c>
      <c r="H661" s="84" t="b">
        <v>0</v>
      </c>
      <c r="I661" s="84" t="b">
        <v>0</v>
      </c>
      <c r="J661" s="84" t="b">
        <v>0</v>
      </c>
      <c r="K661" s="84" t="b">
        <v>0</v>
      </c>
      <c r="L661" s="84" t="b">
        <v>0</v>
      </c>
    </row>
    <row r="662" spans="1:12" ht="15">
      <c r="A662" s="84" t="s">
        <v>4627</v>
      </c>
      <c r="B662" s="84" t="s">
        <v>4628</v>
      </c>
      <c r="C662" s="84">
        <v>2</v>
      </c>
      <c r="D662" s="123">
        <v>0.003532104770135614</v>
      </c>
      <c r="E662" s="123">
        <v>2.57978359661681</v>
      </c>
      <c r="F662" s="84" t="s">
        <v>3595</v>
      </c>
      <c r="G662" s="84" t="b">
        <v>0</v>
      </c>
      <c r="H662" s="84" t="b">
        <v>0</v>
      </c>
      <c r="I662" s="84" t="b">
        <v>0</v>
      </c>
      <c r="J662" s="84" t="b">
        <v>0</v>
      </c>
      <c r="K662" s="84" t="b">
        <v>0</v>
      </c>
      <c r="L662" s="84" t="b">
        <v>0</v>
      </c>
    </row>
    <row r="663" spans="1:12" ht="15">
      <c r="A663" s="84" t="s">
        <v>4628</v>
      </c>
      <c r="B663" s="84" t="s">
        <v>4629</v>
      </c>
      <c r="C663" s="84">
        <v>2</v>
      </c>
      <c r="D663" s="123">
        <v>0.003532104770135614</v>
      </c>
      <c r="E663" s="123">
        <v>2.57978359661681</v>
      </c>
      <c r="F663" s="84" t="s">
        <v>3595</v>
      </c>
      <c r="G663" s="84" t="b">
        <v>0</v>
      </c>
      <c r="H663" s="84" t="b">
        <v>0</v>
      </c>
      <c r="I663" s="84" t="b">
        <v>0</v>
      </c>
      <c r="J663" s="84" t="b">
        <v>0</v>
      </c>
      <c r="K663" s="84" t="b">
        <v>0</v>
      </c>
      <c r="L663" s="84" t="b">
        <v>0</v>
      </c>
    </row>
    <row r="664" spans="1:12" ht="15">
      <c r="A664" s="84" t="s">
        <v>4629</v>
      </c>
      <c r="B664" s="84" t="s">
        <v>736</v>
      </c>
      <c r="C664" s="84">
        <v>2</v>
      </c>
      <c r="D664" s="123">
        <v>0.003532104770135614</v>
      </c>
      <c r="E664" s="123">
        <v>1.1249387366083</v>
      </c>
      <c r="F664" s="84" t="s">
        <v>3595</v>
      </c>
      <c r="G664" s="84" t="b">
        <v>0</v>
      </c>
      <c r="H664" s="84" t="b">
        <v>0</v>
      </c>
      <c r="I664" s="84" t="b">
        <v>0</v>
      </c>
      <c r="J664" s="84" t="b">
        <v>0</v>
      </c>
      <c r="K664" s="84" t="b">
        <v>0</v>
      </c>
      <c r="L664" s="84" t="b">
        <v>0</v>
      </c>
    </row>
    <row r="665" spans="1:12" ht="15">
      <c r="A665" s="84" t="s">
        <v>736</v>
      </c>
      <c r="B665" s="84" t="s">
        <v>4630</v>
      </c>
      <c r="C665" s="84">
        <v>2</v>
      </c>
      <c r="D665" s="123">
        <v>0.003532104770135614</v>
      </c>
      <c r="E665" s="123">
        <v>1.1404509027865475</v>
      </c>
      <c r="F665" s="84" t="s">
        <v>3595</v>
      </c>
      <c r="G665" s="84" t="b">
        <v>0</v>
      </c>
      <c r="H665" s="84" t="b">
        <v>0</v>
      </c>
      <c r="I665" s="84" t="b">
        <v>0</v>
      </c>
      <c r="J665" s="84" t="b">
        <v>0</v>
      </c>
      <c r="K665" s="84" t="b">
        <v>0</v>
      </c>
      <c r="L665" s="84" t="b">
        <v>0</v>
      </c>
    </row>
    <row r="666" spans="1:12" ht="15">
      <c r="A666" s="84" t="s">
        <v>477</v>
      </c>
      <c r="B666" s="84" t="s">
        <v>476</v>
      </c>
      <c r="C666" s="84">
        <v>2</v>
      </c>
      <c r="D666" s="123">
        <v>0</v>
      </c>
      <c r="E666" s="123">
        <v>1.3324384599156054</v>
      </c>
      <c r="F666" s="84" t="s">
        <v>3596</v>
      </c>
      <c r="G666" s="84" t="b">
        <v>0</v>
      </c>
      <c r="H666" s="84" t="b">
        <v>0</v>
      </c>
      <c r="I666" s="84" t="b">
        <v>0</v>
      </c>
      <c r="J666" s="84" t="b">
        <v>0</v>
      </c>
      <c r="K666" s="84" t="b">
        <v>0</v>
      </c>
      <c r="L666" s="84" t="b">
        <v>0</v>
      </c>
    </row>
    <row r="667" spans="1:12" ht="15">
      <c r="A667" s="84" t="s">
        <v>476</v>
      </c>
      <c r="B667" s="84" t="s">
        <v>475</v>
      </c>
      <c r="C667" s="84">
        <v>2</v>
      </c>
      <c r="D667" s="123">
        <v>0</v>
      </c>
      <c r="E667" s="123">
        <v>1.3324384599156054</v>
      </c>
      <c r="F667" s="84" t="s">
        <v>3596</v>
      </c>
      <c r="G667" s="84" t="b">
        <v>0</v>
      </c>
      <c r="H667" s="84" t="b">
        <v>0</v>
      </c>
      <c r="I667" s="84" t="b">
        <v>0</v>
      </c>
      <c r="J667" s="84" t="b">
        <v>0</v>
      </c>
      <c r="K667" s="84" t="b">
        <v>0</v>
      </c>
      <c r="L667" s="84" t="b">
        <v>0</v>
      </c>
    </row>
    <row r="668" spans="1:12" ht="15">
      <c r="A668" s="84" t="s">
        <v>475</v>
      </c>
      <c r="B668" s="84" t="s">
        <v>474</v>
      </c>
      <c r="C668" s="84">
        <v>2</v>
      </c>
      <c r="D668" s="123">
        <v>0</v>
      </c>
      <c r="E668" s="123">
        <v>1.3324384599156054</v>
      </c>
      <c r="F668" s="84" t="s">
        <v>3596</v>
      </c>
      <c r="G668" s="84" t="b">
        <v>0</v>
      </c>
      <c r="H668" s="84" t="b">
        <v>0</v>
      </c>
      <c r="I668" s="84" t="b">
        <v>0</v>
      </c>
      <c r="J668" s="84" t="b">
        <v>0</v>
      </c>
      <c r="K668" s="84" t="b">
        <v>0</v>
      </c>
      <c r="L668" s="84" t="b">
        <v>0</v>
      </c>
    </row>
    <row r="669" spans="1:12" ht="15">
      <c r="A669" s="84" t="s">
        <v>474</v>
      </c>
      <c r="B669" s="84" t="s">
        <v>473</v>
      </c>
      <c r="C669" s="84">
        <v>2</v>
      </c>
      <c r="D669" s="123">
        <v>0</v>
      </c>
      <c r="E669" s="123">
        <v>1.3324384599156054</v>
      </c>
      <c r="F669" s="84" t="s">
        <v>3596</v>
      </c>
      <c r="G669" s="84" t="b">
        <v>0</v>
      </c>
      <c r="H669" s="84" t="b">
        <v>0</v>
      </c>
      <c r="I669" s="84" t="b">
        <v>0</v>
      </c>
      <c r="J669" s="84" t="b">
        <v>0</v>
      </c>
      <c r="K669" s="84" t="b">
        <v>0</v>
      </c>
      <c r="L669" s="84" t="b">
        <v>0</v>
      </c>
    </row>
    <row r="670" spans="1:12" ht="15">
      <c r="A670" s="84" t="s">
        <v>473</v>
      </c>
      <c r="B670" s="84" t="s">
        <v>472</v>
      </c>
      <c r="C670" s="84">
        <v>2</v>
      </c>
      <c r="D670" s="123">
        <v>0</v>
      </c>
      <c r="E670" s="123">
        <v>1.3324384599156054</v>
      </c>
      <c r="F670" s="84" t="s">
        <v>3596</v>
      </c>
      <c r="G670" s="84" t="b">
        <v>0</v>
      </c>
      <c r="H670" s="84" t="b">
        <v>0</v>
      </c>
      <c r="I670" s="84" t="b">
        <v>0</v>
      </c>
      <c r="J670" s="84" t="b">
        <v>0</v>
      </c>
      <c r="K670" s="84" t="b">
        <v>0</v>
      </c>
      <c r="L670" s="84" t="b">
        <v>0</v>
      </c>
    </row>
    <row r="671" spans="1:12" ht="15">
      <c r="A671" s="84" t="s">
        <v>472</v>
      </c>
      <c r="B671" s="84" t="s">
        <v>471</v>
      </c>
      <c r="C671" s="84">
        <v>2</v>
      </c>
      <c r="D671" s="123">
        <v>0</v>
      </c>
      <c r="E671" s="123">
        <v>1.3324384599156054</v>
      </c>
      <c r="F671" s="84" t="s">
        <v>3596</v>
      </c>
      <c r="G671" s="84" t="b">
        <v>0</v>
      </c>
      <c r="H671" s="84" t="b">
        <v>0</v>
      </c>
      <c r="I671" s="84" t="b">
        <v>0</v>
      </c>
      <c r="J671" s="84" t="b">
        <v>0</v>
      </c>
      <c r="K671" s="84" t="b">
        <v>0</v>
      </c>
      <c r="L671" s="84" t="b">
        <v>0</v>
      </c>
    </row>
    <row r="672" spans="1:12" ht="15">
      <c r="A672" s="84" t="s">
        <v>3820</v>
      </c>
      <c r="B672" s="84" t="s">
        <v>3821</v>
      </c>
      <c r="C672" s="84">
        <v>6</v>
      </c>
      <c r="D672" s="123">
        <v>0.005512003085660292</v>
      </c>
      <c r="E672" s="123">
        <v>1.3290587192642247</v>
      </c>
      <c r="F672" s="84" t="s">
        <v>3597</v>
      </c>
      <c r="G672" s="84" t="b">
        <v>0</v>
      </c>
      <c r="H672" s="84" t="b">
        <v>0</v>
      </c>
      <c r="I672" s="84" t="b">
        <v>0</v>
      </c>
      <c r="J672" s="84" t="b">
        <v>0</v>
      </c>
      <c r="K672" s="84" t="b">
        <v>0</v>
      </c>
      <c r="L672" s="84" t="b">
        <v>0</v>
      </c>
    </row>
    <row r="673" spans="1:12" ht="15">
      <c r="A673" s="84" t="s">
        <v>3821</v>
      </c>
      <c r="B673" s="84" t="s">
        <v>3822</v>
      </c>
      <c r="C673" s="84">
        <v>6</v>
      </c>
      <c r="D673" s="123">
        <v>0.005512003085660292</v>
      </c>
      <c r="E673" s="123">
        <v>1.3290587192642247</v>
      </c>
      <c r="F673" s="84" t="s">
        <v>3597</v>
      </c>
      <c r="G673" s="84" t="b">
        <v>0</v>
      </c>
      <c r="H673" s="84" t="b">
        <v>0</v>
      </c>
      <c r="I673" s="84" t="b">
        <v>0</v>
      </c>
      <c r="J673" s="84" t="b">
        <v>0</v>
      </c>
      <c r="K673" s="84" t="b">
        <v>0</v>
      </c>
      <c r="L673" s="84" t="b">
        <v>0</v>
      </c>
    </row>
    <row r="674" spans="1:12" ht="15">
      <c r="A674" s="84" t="s">
        <v>3822</v>
      </c>
      <c r="B674" s="84" t="s">
        <v>3823</v>
      </c>
      <c r="C674" s="84">
        <v>6</v>
      </c>
      <c r="D674" s="123">
        <v>0.005512003085660292</v>
      </c>
      <c r="E674" s="123">
        <v>1.3290587192642247</v>
      </c>
      <c r="F674" s="84" t="s">
        <v>3597</v>
      </c>
      <c r="G674" s="84" t="b">
        <v>0</v>
      </c>
      <c r="H674" s="84" t="b">
        <v>0</v>
      </c>
      <c r="I674" s="84" t="b">
        <v>0</v>
      </c>
      <c r="J674" s="84" t="b">
        <v>0</v>
      </c>
      <c r="K674" s="84" t="b">
        <v>0</v>
      </c>
      <c r="L674" s="84" t="b">
        <v>0</v>
      </c>
    </row>
    <row r="675" spans="1:12" ht="15">
      <c r="A675" s="84" t="s">
        <v>3823</v>
      </c>
      <c r="B675" s="84" t="s">
        <v>3824</v>
      </c>
      <c r="C675" s="84">
        <v>6</v>
      </c>
      <c r="D675" s="123">
        <v>0.005512003085660292</v>
      </c>
      <c r="E675" s="123">
        <v>1.3290587192642247</v>
      </c>
      <c r="F675" s="84" t="s">
        <v>3597</v>
      </c>
      <c r="G675" s="84" t="b">
        <v>0</v>
      </c>
      <c r="H675" s="84" t="b">
        <v>0</v>
      </c>
      <c r="I675" s="84" t="b">
        <v>0</v>
      </c>
      <c r="J675" s="84" t="b">
        <v>1</v>
      </c>
      <c r="K675" s="84" t="b">
        <v>0</v>
      </c>
      <c r="L675" s="84" t="b">
        <v>0</v>
      </c>
    </row>
    <row r="676" spans="1:12" ht="15">
      <c r="A676" s="84" t="s">
        <v>3824</v>
      </c>
      <c r="B676" s="84" t="s">
        <v>3825</v>
      </c>
      <c r="C676" s="84">
        <v>6</v>
      </c>
      <c r="D676" s="123">
        <v>0.005512003085660292</v>
      </c>
      <c r="E676" s="123">
        <v>1.3290587192642247</v>
      </c>
      <c r="F676" s="84" t="s">
        <v>3597</v>
      </c>
      <c r="G676" s="84" t="b">
        <v>1</v>
      </c>
      <c r="H676" s="84" t="b">
        <v>0</v>
      </c>
      <c r="I676" s="84" t="b">
        <v>0</v>
      </c>
      <c r="J676" s="84" t="b">
        <v>0</v>
      </c>
      <c r="K676" s="84" t="b">
        <v>0</v>
      </c>
      <c r="L676" s="84" t="b">
        <v>0</v>
      </c>
    </row>
    <row r="677" spans="1:12" ht="15">
      <c r="A677" s="84" t="s">
        <v>3825</v>
      </c>
      <c r="B677" s="84" t="s">
        <v>3826</v>
      </c>
      <c r="C677" s="84">
        <v>6</v>
      </c>
      <c r="D677" s="123">
        <v>0.005512003085660292</v>
      </c>
      <c r="E677" s="123">
        <v>1.3290587192642247</v>
      </c>
      <c r="F677" s="84" t="s">
        <v>3597</v>
      </c>
      <c r="G677" s="84" t="b">
        <v>0</v>
      </c>
      <c r="H677" s="84" t="b">
        <v>0</v>
      </c>
      <c r="I677" s="84" t="b">
        <v>0</v>
      </c>
      <c r="J677" s="84" t="b">
        <v>0</v>
      </c>
      <c r="K677" s="84" t="b">
        <v>0</v>
      </c>
      <c r="L677" s="84" t="b">
        <v>0</v>
      </c>
    </row>
    <row r="678" spans="1:12" ht="15">
      <c r="A678" s="84" t="s">
        <v>3826</v>
      </c>
      <c r="B678" s="84" t="s">
        <v>3827</v>
      </c>
      <c r="C678" s="84">
        <v>6</v>
      </c>
      <c r="D678" s="123">
        <v>0.005512003085660292</v>
      </c>
      <c r="E678" s="123">
        <v>1.3290587192642247</v>
      </c>
      <c r="F678" s="84" t="s">
        <v>3597</v>
      </c>
      <c r="G678" s="84" t="b">
        <v>0</v>
      </c>
      <c r="H678" s="84" t="b">
        <v>0</v>
      </c>
      <c r="I678" s="84" t="b">
        <v>0</v>
      </c>
      <c r="J678" s="84" t="b">
        <v>0</v>
      </c>
      <c r="K678" s="84" t="b">
        <v>0</v>
      </c>
      <c r="L678" s="84" t="b">
        <v>0</v>
      </c>
    </row>
    <row r="679" spans="1:12" ht="15">
      <c r="A679" s="84" t="s">
        <v>3827</v>
      </c>
      <c r="B679" s="84" t="s">
        <v>3819</v>
      </c>
      <c r="C679" s="84">
        <v>6</v>
      </c>
      <c r="D679" s="123">
        <v>0.005512003085660292</v>
      </c>
      <c r="E679" s="123">
        <v>1.2621119296336114</v>
      </c>
      <c r="F679" s="84" t="s">
        <v>3597</v>
      </c>
      <c r="G679" s="84" t="b">
        <v>0</v>
      </c>
      <c r="H679" s="84" t="b">
        <v>0</v>
      </c>
      <c r="I679" s="84" t="b">
        <v>0</v>
      </c>
      <c r="J679" s="84" t="b">
        <v>0</v>
      </c>
      <c r="K679" s="84" t="b">
        <v>0</v>
      </c>
      <c r="L679" s="84" t="b">
        <v>0</v>
      </c>
    </row>
    <row r="680" spans="1:12" ht="15">
      <c r="A680" s="84" t="s">
        <v>3819</v>
      </c>
      <c r="B680" s="84" t="s">
        <v>4480</v>
      </c>
      <c r="C680" s="84">
        <v>6</v>
      </c>
      <c r="D680" s="123">
        <v>0.005512003085660292</v>
      </c>
      <c r="E680" s="123">
        <v>1.2041199826559248</v>
      </c>
      <c r="F680" s="84" t="s">
        <v>3597</v>
      </c>
      <c r="G680" s="84" t="b">
        <v>0</v>
      </c>
      <c r="H680" s="84" t="b">
        <v>0</v>
      </c>
      <c r="I680" s="84" t="b">
        <v>0</v>
      </c>
      <c r="J680" s="84" t="b">
        <v>0</v>
      </c>
      <c r="K680" s="84" t="b">
        <v>0</v>
      </c>
      <c r="L680" s="84" t="b">
        <v>0</v>
      </c>
    </row>
    <row r="681" spans="1:12" ht="15">
      <c r="A681" s="84" t="s">
        <v>4480</v>
      </c>
      <c r="B681" s="84" t="s">
        <v>4481</v>
      </c>
      <c r="C681" s="84">
        <v>6</v>
      </c>
      <c r="D681" s="123">
        <v>0.005512003085660292</v>
      </c>
      <c r="E681" s="123">
        <v>1.3290587192642247</v>
      </c>
      <c r="F681" s="84" t="s">
        <v>3597</v>
      </c>
      <c r="G681" s="84" t="b">
        <v>0</v>
      </c>
      <c r="H681" s="84" t="b">
        <v>0</v>
      </c>
      <c r="I681" s="84" t="b">
        <v>0</v>
      </c>
      <c r="J681" s="84" t="b">
        <v>0</v>
      </c>
      <c r="K681" s="84" t="b">
        <v>0</v>
      </c>
      <c r="L681" s="84" t="b">
        <v>0</v>
      </c>
    </row>
    <row r="682" spans="1:12" ht="15">
      <c r="A682" s="84" t="s">
        <v>4481</v>
      </c>
      <c r="B682" s="84" t="s">
        <v>4470</v>
      </c>
      <c r="C682" s="84">
        <v>6</v>
      </c>
      <c r="D682" s="123">
        <v>0.005512003085660292</v>
      </c>
      <c r="E682" s="123">
        <v>1.3290587192642247</v>
      </c>
      <c r="F682" s="84" t="s">
        <v>3597</v>
      </c>
      <c r="G682" s="84" t="b">
        <v>0</v>
      </c>
      <c r="H682" s="84" t="b">
        <v>0</v>
      </c>
      <c r="I682" s="84" t="b">
        <v>0</v>
      </c>
      <c r="J682" s="84" t="b">
        <v>0</v>
      </c>
      <c r="K682" s="84" t="b">
        <v>0</v>
      </c>
      <c r="L682" s="84" t="b">
        <v>0</v>
      </c>
    </row>
    <row r="683" spans="1:12" ht="15">
      <c r="A683" s="84" t="s">
        <v>4470</v>
      </c>
      <c r="B683" s="84" t="s">
        <v>4482</v>
      </c>
      <c r="C683" s="84">
        <v>6</v>
      </c>
      <c r="D683" s="123">
        <v>0.005512003085660292</v>
      </c>
      <c r="E683" s="123">
        <v>1.3290587192642247</v>
      </c>
      <c r="F683" s="84" t="s">
        <v>3597</v>
      </c>
      <c r="G683" s="84" t="b">
        <v>0</v>
      </c>
      <c r="H683" s="84" t="b">
        <v>0</v>
      </c>
      <c r="I683" s="84" t="b">
        <v>0</v>
      </c>
      <c r="J683" s="84" t="b">
        <v>0</v>
      </c>
      <c r="K683" s="84" t="b">
        <v>0</v>
      </c>
      <c r="L683" s="84" t="b">
        <v>0</v>
      </c>
    </row>
    <row r="684" spans="1:12" ht="15">
      <c r="A684" s="84" t="s">
        <v>4482</v>
      </c>
      <c r="B684" s="84" t="s">
        <v>4483</v>
      </c>
      <c r="C684" s="84">
        <v>6</v>
      </c>
      <c r="D684" s="123">
        <v>0.005512003085660292</v>
      </c>
      <c r="E684" s="123">
        <v>1.3290587192642247</v>
      </c>
      <c r="F684" s="84" t="s">
        <v>3597</v>
      </c>
      <c r="G684" s="84" t="b">
        <v>0</v>
      </c>
      <c r="H684" s="84" t="b">
        <v>0</v>
      </c>
      <c r="I684" s="84" t="b">
        <v>0</v>
      </c>
      <c r="J684" s="84" t="b">
        <v>0</v>
      </c>
      <c r="K684" s="84" t="b">
        <v>0</v>
      </c>
      <c r="L684" s="84" t="b">
        <v>0</v>
      </c>
    </row>
    <row r="685" spans="1:12" ht="15">
      <c r="A685" s="84" t="s">
        <v>4483</v>
      </c>
      <c r="B685" s="84" t="s">
        <v>4484</v>
      </c>
      <c r="C685" s="84">
        <v>6</v>
      </c>
      <c r="D685" s="123">
        <v>0.005512003085660292</v>
      </c>
      <c r="E685" s="123">
        <v>1.3290587192642247</v>
      </c>
      <c r="F685" s="84" t="s">
        <v>3597</v>
      </c>
      <c r="G685" s="84" t="b">
        <v>0</v>
      </c>
      <c r="H685" s="84" t="b">
        <v>0</v>
      </c>
      <c r="I685" s="84" t="b">
        <v>0</v>
      </c>
      <c r="J685" s="84" t="b">
        <v>0</v>
      </c>
      <c r="K685" s="84" t="b">
        <v>0</v>
      </c>
      <c r="L685" s="84" t="b">
        <v>0</v>
      </c>
    </row>
    <row r="686" spans="1:12" ht="15">
      <c r="A686" s="84" t="s">
        <v>215</v>
      </c>
      <c r="B686" s="84" t="s">
        <v>3820</v>
      </c>
      <c r="C686" s="84">
        <v>5</v>
      </c>
      <c r="D686" s="123">
        <v>0.007504411127056059</v>
      </c>
      <c r="E686" s="123">
        <v>1.4082399653118496</v>
      </c>
      <c r="F686" s="84" t="s">
        <v>3597</v>
      </c>
      <c r="G686" s="84" t="b">
        <v>0</v>
      </c>
      <c r="H686" s="84" t="b">
        <v>0</v>
      </c>
      <c r="I686" s="84" t="b">
        <v>0</v>
      </c>
      <c r="J686" s="84" t="b">
        <v>0</v>
      </c>
      <c r="K686" s="84" t="b">
        <v>0</v>
      </c>
      <c r="L686" s="84" t="b">
        <v>0</v>
      </c>
    </row>
    <row r="687" spans="1:12" ht="15">
      <c r="A687" s="84" t="s">
        <v>3819</v>
      </c>
      <c r="B687" s="84" t="s">
        <v>4452</v>
      </c>
      <c r="C687" s="84">
        <v>2</v>
      </c>
      <c r="D687" s="123">
        <v>0.0088538234018818</v>
      </c>
      <c r="E687" s="123">
        <v>1.2041199826559248</v>
      </c>
      <c r="F687" s="84" t="s">
        <v>3597</v>
      </c>
      <c r="G687" s="84" t="b">
        <v>0</v>
      </c>
      <c r="H687" s="84" t="b">
        <v>0</v>
      </c>
      <c r="I687" s="84" t="b">
        <v>0</v>
      </c>
      <c r="J687" s="84" t="b">
        <v>0</v>
      </c>
      <c r="K687" s="84" t="b">
        <v>0</v>
      </c>
      <c r="L687" s="84" t="b">
        <v>0</v>
      </c>
    </row>
    <row r="688" spans="1:12" ht="15">
      <c r="A688" s="84" t="s">
        <v>4452</v>
      </c>
      <c r="B688" s="84" t="s">
        <v>4737</v>
      </c>
      <c r="C688" s="84">
        <v>2</v>
      </c>
      <c r="D688" s="123">
        <v>0.0088538234018818</v>
      </c>
      <c r="E688" s="123">
        <v>1.806179973983887</v>
      </c>
      <c r="F688" s="84" t="s">
        <v>3597</v>
      </c>
      <c r="G688" s="84" t="b">
        <v>0</v>
      </c>
      <c r="H688" s="84" t="b">
        <v>0</v>
      </c>
      <c r="I688" s="84" t="b">
        <v>0</v>
      </c>
      <c r="J688" s="84" t="b">
        <v>0</v>
      </c>
      <c r="K688" s="84" t="b">
        <v>0</v>
      </c>
      <c r="L688" s="84" t="b">
        <v>0</v>
      </c>
    </row>
    <row r="689" spans="1:12" ht="15">
      <c r="A689" s="84" t="s">
        <v>4737</v>
      </c>
      <c r="B689" s="84" t="s">
        <v>4738</v>
      </c>
      <c r="C689" s="84">
        <v>2</v>
      </c>
      <c r="D689" s="123">
        <v>0.0088538234018818</v>
      </c>
      <c r="E689" s="123">
        <v>1.806179973983887</v>
      </c>
      <c r="F689" s="84" t="s">
        <v>3597</v>
      </c>
      <c r="G689" s="84" t="b">
        <v>0</v>
      </c>
      <c r="H689" s="84" t="b">
        <v>0</v>
      </c>
      <c r="I689" s="84" t="b">
        <v>0</v>
      </c>
      <c r="J689" s="84" t="b">
        <v>0</v>
      </c>
      <c r="K689" s="84" t="b">
        <v>0</v>
      </c>
      <c r="L689" s="84" t="b">
        <v>0</v>
      </c>
    </row>
    <row r="690" spans="1:12" ht="15">
      <c r="A690" s="84" t="s">
        <v>4738</v>
      </c>
      <c r="B690" s="84" t="s">
        <v>3749</v>
      </c>
      <c r="C690" s="84">
        <v>2</v>
      </c>
      <c r="D690" s="123">
        <v>0.0088538234018818</v>
      </c>
      <c r="E690" s="123">
        <v>1.3290587192642247</v>
      </c>
      <c r="F690" s="84" t="s">
        <v>3597</v>
      </c>
      <c r="G690" s="84" t="b">
        <v>0</v>
      </c>
      <c r="H690" s="84" t="b">
        <v>0</v>
      </c>
      <c r="I690" s="84" t="b">
        <v>0</v>
      </c>
      <c r="J690" s="84" t="b">
        <v>0</v>
      </c>
      <c r="K690" s="84" t="b">
        <v>0</v>
      </c>
      <c r="L690" s="84" t="b">
        <v>0</v>
      </c>
    </row>
    <row r="691" spans="1:12" ht="15">
      <c r="A691" s="84" t="s">
        <v>3749</v>
      </c>
      <c r="B691" s="84" t="s">
        <v>3751</v>
      </c>
      <c r="C691" s="84">
        <v>2</v>
      </c>
      <c r="D691" s="123">
        <v>0.0088538234018818</v>
      </c>
      <c r="E691" s="123">
        <v>1.2321487062561682</v>
      </c>
      <c r="F691" s="84" t="s">
        <v>3597</v>
      </c>
      <c r="G691" s="84" t="b">
        <v>0</v>
      </c>
      <c r="H691" s="84" t="b">
        <v>0</v>
      </c>
      <c r="I691" s="84" t="b">
        <v>0</v>
      </c>
      <c r="J691" s="84" t="b">
        <v>0</v>
      </c>
      <c r="K691" s="84" t="b">
        <v>0</v>
      </c>
      <c r="L691" s="84" t="b">
        <v>0</v>
      </c>
    </row>
    <row r="692" spans="1:12" ht="15">
      <c r="A692" s="84" t="s">
        <v>3751</v>
      </c>
      <c r="B692" s="84" t="s">
        <v>4473</v>
      </c>
      <c r="C692" s="84">
        <v>2</v>
      </c>
      <c r="D692" s="123">
        <v>0.0088538234018818</v>
      </c>
      <c r="E692" s="123">
        <v>1.630088714928206</v>
      </c>
      <c r="F692" s="84" t="s">
        <v>3597</v>
      </c>
      <c r="G692" s="84" t="b">
        <v>0</v>
      </c>
      <c r="H692" s="84" t="b">
        <v>0</v>
      </c>
      <c r="I692" s="84" t="b">
        <v>0</v>
      </c>
      <c r="J692" s="84" t="b">
        <v>0</v>
      </c>
      <c r="K692" s="84" t="b">
        <v>0</v>
      </c>
      <c r="L692" s="84" t="b">
        <v>0</v>
      </c>
    </row>
    <row r="693" spans="1:12" ht="15">
      <c r="A693" s="84" t="s">
        <v>4473</v>
      </c>
      <c r="B693" s="84" t="s">
        <v>736</v>
      </c>
      <c r="C693" s="84">
        <v>2</v>
      </c>
      <c r="D693" s="123">
        <v>0.0088538234018818</v>
      </c>
      <c r="E693" s="123">
        <v>1.630088714928206</v>
      </c>
      <c r="F693" s="84" t="s">
        <v>3597</v>
      </c>
      <c r="G693" s="84" t="b">
        <v>0</v>
      </c>
      <c r="H693" s="84" t="b">
        <v>0</v>
      </c>
      <c r="I693" s="84" t="b">
        <v>0</v>
      </c>
      <c r="J693" s="84" t="b">
        <v>0</v>
      </c>
      <c r="K693" s="84" t="b">
        <v>0</v>
      </c>
      <c r="L693" s="84" t="b">
        <v>0</v>
      </c>
    </row>
    <row r="694" spans="1:12" ht="15">
      <c r="A694" s="84" t="s">
        <v>736</v>
      </c>
      <c r="B694" s="84" t="s">
        <v>4544</v>
      </c>
      <c r="C694" s="84">
        <v>2</v>
      </c>
      <c r="D694" s="123">
        <v>0.0088538234018818</v>
      </c>
      <c r="E694" s="123">
        <v>1.630088714928206</v>
      </c>
      <c r="F694" s="84" t="s">
        <v>3597</v>
      </c>
      <c r="G694" s="84" t="b">
        <v>0</v>
      </c>
      <c r="H694" s="84" t="b">
        <v>0</v>
      </c>
      <c r="I694" s="84" t="b">
        <v>0</v>
      </c>
      <c r="J694" s="84" t="b">
        <v>0</v>
      </c>
      <c r="K694" s="84" t="b">
        <v>0</v>
      </c>
      <c r="L694" s="84" t="b">
        <v>0</v>
      </c>
    </row>
    <row r="695" spans="1:12" ht="15">
      <c r="A695" s="84" t="s">
        <v>4544</v>
      </c>
      <c r="B695" s="84" t="s">
        <v>4739</v>
      </c>
      <c r="C695" s="84">
        <v>2</v>
      </c>
      <c r="D695" s="123">
        <v>0.0088538234018818</v>
      </c>
      <c r="E695" s="123">
        <v>1.806179973983887</v>
      </c>
      <c r="F695" s="84" t="s">
        <v>3597</v>
      </c>
      <c r="G695" s="84" t="b">
        <v>0</v>
      </c>
      <c r="H695" s="84" t="b">
        <v>0</v>
      </c>
      <c r="I695" s="84" t="b">
        <v>0</v>
      </c>
      <c r="J695" s="84" t="b">
        <v>0</v>
      </c>
      <c r="K695" s="84" t="b">
        <v>0</v>
      </c>
      <c r="L695" s="84" t="b">
        <v>0</v>
      </c>
    </row>
    <row r="696" spans="1:12" ht="15">
      <c r="A696" s="84" t="s">
        <v>4739</v>
      </c>
      <c r="B696" s="84" t="s">
        <v>4740</v>
      </c>
      <c r="C696" s="84">
        <v>2</v>
      </c>
      <c r="D696" s="123">
        <v>0.0088538234018818</v>
      </c>
      <c r="E696" s="123">
        <v>1.806179973983887</v>
      </c>
      <c r="F696" s="84" t="s">
        <v>3597</v>
      </c>
      <c r="G696" s="84" t="b">
        <v>0</v>
      </c>
      <c r="H696" s="84" t="b">
        <v>0</v>
      </c>
      <c r="I696" s="84" t="b">
        <v>0</v>
      </c>
      <c r="J696" s="84" t="b">
        <v>0</v>
      </c>
      <c r="K696" s="84" t="b">
        <v>0</v>
      </c>
      <c r="L696" s="84" t="b">
        <v>0</v>
      </c>
    </row>
    <row r="697" spans="1:12" ht="15">
      <c r="A697" s="84" t="s">
        <v>4740</v>
      </c>
      <c r="B697" s="84" t="s">
        <v>3750</v>
      </c>
      <c r="C697" s="84">
        <v>2</v>
      </c>
      <c r="D697" s="123">
        <v>0.0088538234018818</v>
      </c>
      <c r="E697" s="123">
        <v>1.630088714928206</v>
      </c>
      <c r="F697" s="84" t="s">
        <v>3597</v>
      </c>
      <c r="G697" s="84" t="b">
        <v>0</v>
      </c>
      <c r="H697" s="84" t="b">
        <v>0</v>
      </c>
      <c r="I697" s="84" t="b">
        <v>0</v>
      </c>
      <c r="J697" s="84" t="b">
        <v>0</v>
      </c>
      <c r="K697" s="84" t="b">
        <v>0</v>
      </c>
      <c r="L697" s="84" t="b">
        <v>0</v>
      </c>
    </row>
    <row r="698" spans="1:12" ht="15">
      <c r="A698" s="84" t="s">
        <v>3750</v>
      </c>
      <c r="B698" s="84" t="s">
        <v>3749</v>
      </c>
      <c r="C698" s="84">
        <v>2</v>
      </c>
      <c r="D698" s="123">
        <v>0.0088538234018818</v>
      </c>
      <c r="E698" s="123">
        <v>1.1529674602085436</v>
      </c>
      <c r="F698" s="84" t="s">
        <v>3597</v>
      </c>
      <c r="G698" s="84" t="b">
        <v>0</v>
      </c>
      <c r="H698" s="84" t="b">
        <v>0</v>
      </c>
      <c r="I698" s="84" t="b">
        <v>0</v>
      </c>
      <c r="J698" s="84" t="b">
        <v>0</v>
      </c>
      <c r="K698" s="84" t="b">
        <v>0</v>
      </c>
      <c r="L698" s="84" t="b">
        <v>0</v>
      </c>
    </row>
    <row r="699" spans="1:12" ht="15">
      <c r="A699" s="84" t="s">
        <v>3829</v>
      </c>
      <c r="B699" s="84" t="s">
        <v>3830</v>
      </c>
      <c r="C699" s="84">
        <v>2</v>
      </c>
      <c r="D699" s="123">
        <v>0.011360029874277677</v>
      </c>
      <c r="E699" s="123">
        <v>1.591064607026499</v>
      </c>
      <c r="F699" s="84" t="s">
        <v>3598</v>
      </c>
      <c r="G699" s="84" t="b">
        <v>1</v>
      </c>
      <c r="H699" s="84" t="b">
        <v>0</v>
      </c>
      <c r="I699" s="84" t="b">
        <v>0</v>
      </c>
      <c r="J699" s="84" t="b">
        <v>1</v>
      </c>
      <c r="K699" s="84" t="b">
        <v>0</v>
      </c>
      <c r="L699" s="84" t="b">
        <v>0</v>
      </c>
    </row>
    <row r="700" spans="1:12" ht="15">
      <c r="A700" s="84" t="s">
        <v>3830</v>
      </c>
      <c r="B700" s="84" t="s">
        <v>3831</v>
      </c>
      <c r="C700" s="84">
        <v>2</v>
      </c>
      <c r="D700" s="123">
        <v>0.011360029874277677</v>
      </c>
      <c r="E700" s="123">
        <v>1.591064607026499</v>
      </c>
      <c r="F700" s="84" t="s">
        <v>3598</v>
      </c>
      <c r="G700" s="84" t="b">
        <v>1</v>
      </c>
      <c r="H700" s="84" t="b">
        <v>0</v>
      </c>
      <c r="I700" s="84" t="b">
        <v>0</v>
      </c>
      <c r="J700" s="84" t="b">
        <v>0</v>
      </c>
      <c r="K700" s="84" t="b">
        <v>0</v>
      </c>
      <c r="L700" s="84" t="b">
        <v>0</v>
      </c>
    </row>
    <row r="701" spans="1:12" ht="15">
      <c r="A701" s="84" t="s">
        <v>3831</v>
      </c>
      <c r="B701" s="84" t="s">
        <v>255</v>
      </c>
      <c r="C701" s="84">
        <v>2</v>
      </c>
      <c r="D701" s="123">
        <v>0.011360029874277677</v>
      </c>
      <c r="E701" s="123">
        <v>1.414973347970818</v>
      </c>
      <c r="F701" s="84" t="s">
        <v>3598</v>
      </c>
      <c r="G701" s="84" t="b">
        <v>0</v>
      </c>
      <c r="H701" s="84" t="b">
        <v>0</v>
      </c>
      <c r="I701" s="84" t="b">
        <v>0</v>
      </c>
      <c r="J701" s="84" t="b">
        <v>0</v>
      </c>
      <c r="K701" s="84" t="b">
        <v>0</v>
      </c>
      <c r="L701" s="84" t="b">
        <v>0</v>
      </c>
    </row>
    <row r="702" spans="1:12" ht="15">
      <c r="A702" s="84" t="s">
        <v>255</v>
      </c>
      <c r="B702" s="84" t="s">
        <v>3832</v>
      </c>
      <c r="C702" s="84">
        <v>2</v>
      </c>
      <c r="D702" s="123">
        <v>0.011360029874277677</v>
      </c>
      <c r="E702" s="123">
        <v>1.290034611362518</v>
      </c>
      <c r="F702" s="84" t="s">
        <v>3598</v>
      </c>
      <c r="G702" s="84" t="b">
        <v>0</v>
      </c>
      <c r="H702" s="84" t="b">
        <v>0</v>
      </c>
      <c r="I702" s="84" t="b">
        <v>0</v>
      </c>
      <c r="J702" s="84" t="b">
        <v>0</v>
      </c>
      <c r="K702" s="84" t="b">
        <v>0</v>
      </c>
      <c r="L702" s="84" t="b">
        <v>0</v>
      </c>
    </row>
    <row r="703" spans="1:12" ht="15">
      <c r="A703" s="84" t="s">
        <v>3832</v>
      </c>
      <c r="B703" s="84" t="s">
        <v>3833</v>
      </c>
      <c r="C703" s="84">
        <v>2</v>
      </c>
      <c r="D703" s="123">
        <v>0.011360029874277677</v>
      </c>
      <c r="E703" s="123">
        <v>1.591064607026499</v>
      </c>
      <c r="F703" s="84" t="s">
        <v>3598</v>
      </c>
      <c r="G703" s="84" t="b">
        <v>0</v>
      </c>
      <c r="H703" s="84" t="b">
        <v>0</v>
      </c>
      <c r="I703" s="84" t="b">
        <v>0</v>
      </c>
      <c r="J703" s="84" t="b">
        <v>0</v>
      </c>
      <c r="K703" s="84" t="b">
        <v>0</v>
      </c>
      <c r="L703" s="84" t="b">
        <v>0</v>
      </c>
    </row>
    <row r="704" spans="1:12" ht="15">
      <c r="A704" s="84" t="s">
        <v>3833</v>
      </c>
      <c r="B704" s="84" t="s">
        <v>3834</v>
      </c>
      <c r="C704" s="84">
        <v>2</v>
      </c>
      <c r="D704" s="123">
        <v>0.011360029874277677</v>
      </c>
      <c r="E704" s="123">
        <v>1.591064607026499</v>
      </c>
      <c r="F704" s="84" t="s">
        <v>3598</v>
      </c>
      <c r="G704" s="84" t="b">
        <v>0</v>
      </c>
      <c r="H704" s="84" t="b">
        <v>0</v>
      </c>
      <c r="I704" s="84" t="b">
        <v>0</v>
      </c>
      <c r="J704" s="84" t="b">
        <v>0</v>
      </c>
      <c r="K704" s="84" t="b">
        <v>0</v>
      </c>
      <c r="L704" s="84" t="b">
        <v>0</v>
      </c>
    </row>
    <row r="705" spans="1:12" ht="15">
      <c r="A705" s="84" t="s">
        <v>3834</v>
      </c>
      <c r="B705" s="84" t="s">
        <v>3835</v>
      </c>
      <c r="C705" s="84">
        <v>2</v>
      </c>
      <c r="D705" s="123">
        <v>0.011360029874277677</v>
      </c>
      <c r="E705" s="123">
        <v>1.591064607026499</v>
      </c>
      <c r="F705" s="84" t="s">
        <v>3598</v>
      </c>
      <c r="G705" s="84" t="b">
        <v>0</v>
      </c>
      <c r="H705" s="84" t="b">
        <v>0</v>
      </c>
      <c r="I705" s="84" t="b">
        <v>0</v>
      </c>
      <c r="J705" s="84" t="b">
        <v>0</v>
      </c>
      <c r="K705" s="84" t="b">
        <v>0</v>
      </c>
      <c r="L705" s="84" t="b">
        <v>0</v>
      </c>
    </row>
    <row r="706" spans="1:12" ht="15">
      <c r="A706" s="84" t="s">
        <v>3835</v>
      </c>
      <c r="B706" s="84" t="s">
        <v>814</v>
      </c>
      <c r="C706" s="84">
        <v>2</v>
      </c>
      <c r="D706" s="123">
        <v>0.011360029874277677</v>
      </c>
      <c r="E706" s="123">
        <v>1.591064607026499</v>
      </c>
      <c r="F706" s="84" t="s">
        <v>3598</v>
      </c>
      <c r="G706" s="84" t="b">
        <v>0</v>
      </c>
      <c r="H706" s="84" t="b">
        <v>0</v>
      </c>
      <c r="I706" s="84" t="b">
        <v>0</v>
      </c>
      <c r="J706" s="84" t="b">
        <v>0</v>
      </c>
      <c r="K706" s="84" t="b">
        <v>0</v>
      </c>
      <c r="L706" s="84" t="b">
        <v>0</v>
      </c>
    </row>
    <row r="707" spans="1:12" ht="15">
      <c r="A707" s="84" t="s">
        <v>404</v>
      </c>
      <c r="B707" s="84" t="s">
        <v>3851</v>
      </c>
      <c r="C707" s="84">
        <v>2</v>
      </c>
      <c r="D707" s="123">
        <v>0.011360029874277677</v>
      </c>
      <c r="E707" s="123">
        <v>1.591064607026499</v>
      </c>
      <c r="F707" s="84" t="s">
        <v>3598</v>
      </c>
      <c r="G707" s="84" t="b">
        <v>0</v>
      </c>
      <c r="H707" s="84" t="b">
        <v>0</v>
      </c>
      <c r="I707" s="84" t="b">
        <v>0</v>
      </c>
      <c r="J707" s="84" t="b">
        <v>0</v>
      </c>
      <c r="K707" s="84" t="b">
        <v>0</v>
      </c>
      <c r="L707" s="84" t="b">
        <v>0</v>
      </c>
    </row>
    <row r="708" spans="1:12" ht="15">
      <c r="A708" s="84" t="s">
        <v>3851</v>
      </c>
      <c r="B708" s="84" t="s">
        <v>4802</v>
      </c>
      <c r="C708" s="84">
        <v>2</v>
      </c>
      <c r="D708" s="123">
        <v>0.011360029874277677</v>
      </c>
      <c r="E708" s="123">
        <v>1.591064607026499</v>
      </c>
      <c r="F708" s="84" t="s">
        <v>3598</v>
      </c>
      <c r="G708" s="84" t="b">
        <v>0</v>
      </c>
      <c r="H708" s="84" t="b">
        <v>0</v>
      </c>
      <c r="I708" s="84" t="b">
        <v>0</v>
      </c>
      <c r="J708" s="84" t="b">
        <v>1</v>
      </c>
      <c r="K708" s="84" t="b">
        <v>0</v>
      </c>
      <c r="L708" s="84" t="b">
        <v>0</v>
      </c>
    </row>
    <row r="709" spans="1:12" ht="15">
      <c r="A709" s="84" t="s">
        <v>4802</v>
      </c>
      <c r="B709" s="84" t="s">
        <v>4803</v>
      </c>
      <c r="C709" s="84">
        <v>2</v>
      </c>
      <c r="D709" s="123">
        <v>0.011360029874277677</v>
      </c>
      <c r="E709" s="123">
        <v>1.591064607026499</v>
      </c>
      <c r="F709" s="84" t="s">
        <v>3598</v>
      </c>
      <c r="G709" s="84" t="b">
        <v>1</v>
      </c>
      <c r="H709" s="84" t="b">
        <v>0</v>
      </c>
      <c r="I709" s="84" t="b">
        <v>0</v>
      </c>
      <c r="J709" s="84" t="b">
        <v>0</v>
      </c>
      <c r="K709" s="84" t="b">
        <v>0</v>
      </c>
      <c r="L709" s="84" t="b">
        <v>0</v>
      </c>
    </row>
    <row r="710" spans="1:12" ht="15">
      <c r="A710" s="84" t="s">
        <v>4803</v>
      </c>
      <c r="B710" s="84" t="s">
        <v>4596</v>
      </c>
      <c r="C710" s="84">
        <v>2</v>
      </c>
      <c r="D710" s="123">
        <v>0.011360029874277677</v>
      </c>
      <c r="E710" s="123">
        <v>1.591064607026499</v>
      </c>
      <c r="F710" s="84" t="s">
        <v>3598</v>
      </c>
      <c r="G710" s="84" t="b">
        <v>0</v>
      </c>
      <c r="H710" s="84" t="b">
        <v>0</v>
      </c>
      <c r="I710" s="84" t="b">
        <v>0</v>
      </c>
      <c r="J710" s="84" t="b">
        <v>0</v>
      </c>
      <c r="K710" s="84" t="b">
        <v>0</v>
      </c>
      <c r="L710" s="84" t="b">
        <v>0</v>
      </c>
    </row>
    <row r="711" spans="1:12" ht="15">
      <c r="A711" s="84" t="s">
        <v>4596</v>
      </c>
      <c r="B711" s="84" t="s">
        <v>4804</v>
      </c>
      <c r="C711" s="84">
        <v>2</v>
      </c>
      <c r="D711" s="123">
        <v>0.011360029874277677</v>
      </c>
      <c r="E711" s="123">
        <v>1.591064607026499</v>
      </c>
      <c r="F711" s="84" t="s">
        <v>3598</v>
      </c>
      <c r="G711" s="84" t="b">
        <v>0</v>
      </c>
      <c r="H711" s="84" t="b">
        <v>0</v>
      </c>
      <c r="I711" s="84" t="b">
        <v>0</v>
      </c>
      <c r="J711" s="84" t="b">
        <v>0</v>
      </c>
      <c r="K711" s="84" t="b">
        <v>0</v>
      </c>
      <c r="L711" s="84" t="b">
        <v>0</v>
      </c>
    </row>
    <row r="712" spans="1:12" ht="15">
      <c r="A712" s="84" t="s">
        <v>4804</v>
      </c>
      <c r="B712" s="84" t="s">
        <v>4805</v>
      </c>
      <c r="C712" s="84">
        <v>2</v>
      </c>
      <c r="D712" s="123">
        <v>0.011360029874277677</v>
      </c>
      <c r="E712" s="123">
        <v>1.591064607026499</v>
      </c>
      <c r="F712" s="84" t="s">
        <v>3598</v>
      </c>
      <c r="G712" s="84" t="b">
        <v>0</v>
      </c>
      <c r="H712" s="84" t="b">
        <v>0</v>
      </c>
      <c r="I712" s="84" t="b">
        <v>0</v>
      </c>
      <c r="J712" s="84" t="b">
        <v>0</v>
      </c>
      <c r="K712" s="84" t="b">
        <v>0</v>
      </c>
      <c r="L712" s="84" t="b">
        <v>0</v>
      </c>
    </row>
    <row r="713" spans="1:12" ht="15">
      <c r="A713" s="84" t="s">
        <v>4805</v>
      </c>
      <c r="B713" s="84" t="s">
        <v>4806</v>
      </c>
      <c r="C713" s="84">
        <v>2</v>
      </c>
      <c r="D713" s="123">
        <v>0.011360029874277677</v>
      </c>
      <c r="E713" s="123">
        <v>1.591064607026499</v>
      </c>
      <c r="F713" s="84" t="s">
        <v>3598</v>
      </c>
      <c r="G713" s="84" t="b">
        <v>0</v>
      </c>
      <c r="H713" s="84" t="b">
        <v>0</v>
      </c>
      <c r="I713" s="84" t="b">
        <v>0</v>
      </c>
      <c r="J713" s="84" t="b">
        <v>0</v>
      </c>
      <c r="K713" s="84" t="b">
        <v>0</v>
      </c>
      <c r="L713" s="84" t="b">
        <v>0</v>
      </c>
    </row>
    <row r="714" spans="1:12" ht="15">
      <c r="A714" s="84" t="s">
        <v>4806</v>
      </c>
      <c r="B714" s="84" t="s">
        <v>4807</v>
      </c>
      <c r="C714" s="84">
        <v>2</v>
      </c>
      <c r="D714" s="123">
        <v>0.011360029874277677</v>
      </c>
      <c r="E714" s="123">
        <v>1.591064607026499</v>
      </c>
      <c r="F714" s="84" t="s">
        <v>3598</v>
      </c>
      <c r="G714" s="84" t="b">
        <v>0</v>
      </c>
      <c r="H714" s="84" t="b">
        <v>0</v>
      </c>
      <c r="I714" s="84" t="b">
        <v>0</v>
      </c>
      <c r="J714" s="84" t="b">
        <v>0</v>
      </c>
      <c r="K714" s="84" t="b">
        <v>0</v>
      </c>
      <c r="L714" s="84" t="b">
        <v>0</v>
      </c>
    </row>
    <row r="715" spans="1:12" ht="15">
      <c r="A715" s="84" t="s">
        <v>4807</v>
      </c>
      <c r="B715" s="84" t="s">
        <v>3819</v>
      </c>
      <c r="C715" s="84">
        <v>2</v>
      </c>
      <c r="D715" s="123">
        <v>0.011360029874277677</v>
      </c>
      <c r="E715" s="123">
        <v>1.591064607026499</v>
      </c>
      <c r="F715" s="84" t="s">
        <v>3598</v>
      </c>
      <c r="G715" s="84" t="b">
        <v>0</v>
      </c>
      <c r="H715" s="84" t="b">
        <v>0</v>
      </c>
      <c r="I715" s="84" t="b">
        <v>0</v>
      </c>
      <c r="J715" s="84" t="b">
        <v>0</v>
      </c>
      <c r="K715" s="84" t="b">
        <v>0</v>
      </c>
      <c r="L715" s="84" t="b">
        <v>0</v>
      </c>
    </row>
    <row r="716" spans="1:12" ht="15">
      <c r="A716" s="84" t="s">
        <v>3819</v>
      </c>
      <c r="B716" s="84" t="s">
        <v>4808</v>
      </c>
      <c r="C716" s="84">
        <v>2</v>
      </c>
      <c r="D716" s="123">
        <v>0.011360029874277677</v>
      </c>
      <c r="E716" s="123">
        <v>1.591064607026499</v>
      </c>
      <c r="F716" s="84" t="s">
        <v>3598</v>
      </c>
      <c r="G716" s="84" t="b">
        <v>0</v>
      </c>
      <c r="H716" s="84" t="b">
        <v>0</v>
      </c>
      <c r="I716" s="84" t="b">
        <v>0</v>
      </c>
      <c r="J716" s="84" t="b">
        <v>1</v>
      </c>
      <c r="K716" s="84" t="b">
        <v>0</v>
      </c>
      <c r="L716" s="84" t="b">
        <v>0</v>
      </c>
    </row>
    <row r="717" spans="1:12" ht="15">
      <c r="A717" s="84" t="s">
        <v>4808</v>
      </c>
      <c r="B717" s="84" t="s">
        <v>3757</v>
      </c>
      <c r="C717" s="84">
        <v>2</v>
      </c>
      <c r="D717" s="123">
        <v>0.011360029874277677</v>
      </c>
      <c r="E717" s="123">
        <v>1.591064607026499</v>
      </c>
      <c r="F717" s="84" t="s">
        <v>3598</v>
      </c>
      <c r="G717" s="84" t="b">
        <v>1</v>
      </c>
      <c r="H717" s="84" t="b">
        <v>0</v>
      </c>
      <c r="I717" s="84" t="b">
        <v>0</v>
      </c>
      <c r="J717" s="84" t="b">
        <v>0</v>
      </c>
      <c r="K717" s="84" t="b">
        <v>0</v>
      </c>
      <c r="L717" s="84" t="b">
        <v>0</v>
      </c>
    </row>
    <row r="718" spans="1:12" ht="15">
      <c r="A718" s="84" t="s">
        <v>3757</v>
      </c>
      <c r="B718" s="84" t="s">
        <v>736</v>
      </c>
      <c r="C718" s="84">
        <v>2</v>
      </c>
      <c r="D718" s="123">
        <v>0.011360029874277677</v>
      </c>
      <c r="E718" s="123">
        <v>1.1931245983544616</v>
      </c>
      <c r="F718" s="84" t="s">
        <v>3598</v>
      </c>
      <c r="G718" s="84" t="b">
        <v>0</v>
      </c>
      <c r="H718" s="84" t="b">
        <v>0</v>
      </c>
      <c r="I718" s="84" t="b">
        <v>0</v>
      </c>
      <c r="J718" s="84" t="b">
        <v>0</v>
      </c>
      <c r="K718" s="84" t="b">
        <v>0</v>
      </c>
      <c r="L718" s="84" t="b">
        <v>0</v>
      </c>
    </row>
    <row r="719" spans="1:12" ht="15">
      <c r="A719" s="84" t="s">
        <v>3837</v>
      </c>
      <c r="B719" s="84" t="s">
        <v>3724</v>
      </c>
      <c r="C719" s="84">
        <v>10</v>
      </c>
      <c r="D719" s="123">
        <v>0.019986373839311386</v>
      </c>
      <c r="E719" s="123">
        <v>1.0043213737826426</v>
      </c>
      <c r="F719" s="84" t="s">
        <v>3599</v>
      </c>
      <c r="G719" s="84" t="b">
        <v>0</v>
      </c>
      <c r="H719" s="84" t="b">
        <v>0</v>
      </c>
      <c r="I719" s="84" t="b">
        <v>0</v>
      </c>
      <c r="J719" s="84" t="b">
        <v>0</v>
      </c>
      <c r="K719" s="84" t="b">
        <v>1</v>
      </c>
      <c r="L719" s="84" t="b">
        <v>0</v>
      </c>
    </row>
    <row r="720" spans="1:12" ht="15">
      <c r="A720" s="84" t="s">
        <v>3838</v>
      </c>
      <c r="B720" s="84" t="s">
        <v>3837</v>
      </c>
      <c r="C720" s="84">
        <v>6</v>
      </c>
      <c r="D720" s="123">
        <v>0.011991824303586833</v>
      </c>
      <c r="E720" s="123">
        <v>1.0043213737826426</v>
      </c>
      <c r="F720" s="84" t="s">
        <v>3599</v>
      </c>
      <c r="G720" s="84" t="b">
        <v>0</v>
      </c>
      <c r="H720" s="84" t="b">
        <v>0</v>
      </c>
      <c r="I720" s="84" t="b">
        <v>0</v>
      </c>
      <c r="J720" s="84" t="b">
        <v>0</v>
      </c>
      <c r="K720" s="84" t="b">
        <v>0</v>
      </c>
      <c r="L720" s="84" t="b">
        <v>0</v>
      </c>
    </row>
    <row r="721" spans="1:12" ht="15">
      <c r="A721" s="84" t="s">
        <v>3724</v>
      </c>
      <c r="B721" s="84" t="s">
        <v>3839</v>
      </c>
      <c r="C721" s="84">
        <v>6</v>
      </c>
      <c r="D721" s="123">
        <v>0.011991824303586833</v>
      </c>
      <c r="E721" s="123">
        <v>1.0043213737826426</v>
      </c>
      <c r="F721" s="84" t="s">
        <v>3599</v>
      </c>
      <c r="G721" s="84" t="b">
        <v>0</v>
      </c>
      <c r="H721" s="84" t="b">
        <v>1</v>
      </c>
      <c r="I721" s="84" t="b">
        <v>0</v>
      </c>
      <c r="J721" s="84" t="b">
        <v>0</v>
      </c>
      <c r="K721" s="84" t="b">
        <v>0</v>
      </c>
      <c r="L721" s="84" t="b">
        <v>0</v>
      </c>
    </row>
    <row r="722" spans="1:12" ht="15">
      <c r="A722" s="84" t="s">
        <v>316</v>
      </c>
      <c r="B722" s="84" t="s">
        <v>3838</v>
      </c>
      <c r="C722" s="84">
        <v>4</v>
      </c>
      <c r="D722" s="123">
        <v>0.01434018049268604</v>
      </c>
      <c r="E722" s="123">
        <v>1.226170123398999</v>
      </c>
      <c r="F722" s="84" t="s">
        <v>3599</v>
      </c>
      <c r="G722" s="84" t="b">
        <v>0</v>
      </c>
      <c r="H722" s="84" t="b">
        <v>0</v>
      </c>
      <c r="I722" s="84" t="b">
        <v>0</v>
      </c>
      <c r="J722" s="84" t="b">
        <v>0</v>
      </c>
      <c r="K722" s="84" t="b">
        <v>0</v>
      </c>
      <c r="L722" s="84" t="b">
        <v>0</v>
      </c>
    </row>
    <row r="723" spans="1:12" ht="15">
      <c r="A723" s="84" t="s">
        <v>3839</v>
      </c>
      <c r="B723" s="84" t="s">
        <v>3840</v>
      </c>
      <c r="C723" s="84">
        <v>4</v>
      </c>
      <c r="D723" s="123">
        <v>0.01434018049268604</v>
      </c>
      <c r="E723" s="123">
        <v>1.226170123398999</v>
      </c>
      <c r="F723" s="84" t="s">
        <v>3599</v>
      </c>
      <c r="G723" s="84" t="b">
        <v>0</v>
      </c>
      <c r="H723" s="84" t="b">
        <v>0</v>
      </c>
      <c r="I723" s="84" t="b">
        <v>0</v>
      </c>
      <c r="J723" s="84" t="b">
        <v>0</v>
      </c>
      <c r="K723" s="84" t="b">
        <v>0</v>
      </c>
      <c r="L723" s="84" t="b">
        <v>0</v>
      </c>
    </row>
    <row r="724" spans="1:12" ht="15">
      <c r="A724" s="84" t="s">
        <v>3840</v>
      </c>
      <c r="B724" s="84" t="s">
        <v>3837</v>
      </c>
      <c r="C724" s="84">
        <v>4</v>
      </c>
      <c r="D724" s="123">
        <v>0.01434018049268604</v>
      </c>
      <c r="E724" s="123">
        <v>1.0043213737826426</v>
      </c>
      <c r="F724" s="84" t="s">
        <v>3599</v>
      </c>
      <c r="G724" s="84" t="b">
        <v>0</v>
      </c>
      <c r="H724" s="84" t="b">
        <v>0</v>
      </c>
      <c r="I724" s="84" t="b">
        <v>0</v>
      </c>
      <c r="J724" s="84" t="b">
        <v>0</v>
      </c>
      <c r="K724" s="84" t="b">
        <v>0</v>
      </c>
      <c r="L724" s="84" t="b">
        <v>0</v>
      </c>
    </row>
    <row r="725" spans="1:12" ht="15">
      <c r="A725" s="84" t="s">
        <v>3724</v>
      </c>
      <c r="B725" s="84" t="s">
        <v>3841</v>
      </c>
      <c r="C725" s="84">
        <v>4</v>
      </c>
      <c r="D725" s="123">
        <v>0.01434018049268604</v>
      </c>
      <c r="E725" s="123">
        <v>1.0043213737826426</v>
      </c>
      <c r="F725" s="84" t="s">
        <v>3599</v>
      </c>
      <c r="G725" s="84" t="b">
        <v>0</v>
      </c>
      <c r="H725" s="84" t="b">
        <v>1</v>
      </c>
      <c r="I725" s="84" t="b">
        <v>0</v>
      </c>
      <c r="J725" s="84" t="b">
        <v>0</v>
      </c>
      <c r="K725" s="84" t="b">
        <v>0</v>
      </c>
      <c r="L725" s="84" t="b">
        <v>0</v>
      </c>
    </row>
    <row r="726" spans="1:12" ht="15">
      <c r="A726" s="84" t="s">
        <v>3841</v>
      </c>
      <c r="B726" s="84" t="s">
        <v>3842</v>
      </c>
      <c r="C726" s="84">
        <v>4</v>
      </c>
      <c r="D726" s="123">
        <v>0.01434018049268604</v>
      </c>
      <c r="E726" s="123">
        <v>1.4022613824546801</v>
      </c>
      <c r="F726" s="84" t="s">
        <v>3599</v>
      </c>
      <c r="G726" s="84" t="b">
        <v>0</v>
      </c>
      <c r="H726" s="84" t="b">
        <v>0</v>
      </c>
      <c r="I726" s="84" t="b">
        <v>0</v>
      </c>
      <c r="J726" s="84" t="b">
        <v>0</v>
      </c>
      <c r="K726" s="84" t="b">
        <v>0</v>
      </c>
      <c r="L726" s="84" t="b">
        <v>0</v>
      </c>
    </row>
    <row r="727" spans="1:12" ht="15">
      <c r="A727" s="84" t="s">
        <v>3842</v>
      </c>
      <c r="B727" s="84" t="s">
        <v>3843</v>
      </c>
      <c r="C727" s="84">
        <v>3</v>
      </c>
      <c r="D727" s="123">
        <v>0.014131857980549667</v>
      </c>
      <c r="E727" s="123">
        <v>1.4022613824546801</v>
      </c>
      <c r="F727" s="84" t="s">
        <v>3599</v>
      </c>
      <c r="G727" s="84" t="b">
        <v>0</v>
      </c>
      <c r="H727" s="84" t="b">
        <v>0</v>
      </c>
      <c r="I727" s="84" t="b">
        <v>0</v>
      </c>
      <c r="J727" s="84" t="b">
        <v>0</v>
      </c>
      <c r="K727" s="84" t="b">
        <v>0</v>
      </c>
      <c r="L727" s="84" t="b">
        <v>0</v>
      </c>
    </row>
    <row r="728" spans="1:12" ht="15">
      <c r="A728" s="84" t="s">
        <v>3839</v>
      </c>
      <c r="B728" s="84" t="s">
        <v>4718</v>
      </c>
      <c r="C728" s="84">
        <v>2</v>
      </c>
      <c r="D728" s="123">
        <v>0.01259405413218052</v>
      </c>
      <c r="E728" s="123">
        <v>1.226170123398999</v>
      </c>
      <c r="F728" s="84" t="s">
        <v>3599</v>
      </c>
      <c r="G728" s="84" t="b">
        <v>0</v>
      </c>
      <c r="H728" s="84" t="b">
        <v>0</v>
      </c>
      <c r="I728" s="84" t="b">
        <v>0</v>
      </c>
      <c r="J728" s="84" t="b">
        <v>0</v>
      </c>
      <c r="K728" s="84" t="b">
        <v>0</v>
      </c>
      <c r="L728" s="84" t="b">
        <v>0</v>
      </c>
    </row>
    <row r="729" spans="1:12" ht="15">
      <c r="A729" s="84" t="s">
        <v>4718</v>
      </c>
      <c r="B729" s="84" t="s">
        <v>4719</v>
      </c>
      <c r="C729" s="84">
        <v>2</v>
      </c>
      <c r="D729" s="123">
        <v>0.01259405413218052</v>
      </c>
      <c r="E729" s="123">
        <v>1.7032913781186614</v>
      </c>
      <c r="F729" s="84" t="s">
        <v>3599</v>
      </c>
      <c r="G729" s="84" t="b">
        <v>0</v>
      </c>
      <c r="H729" s="84" t="b">
        <v>0</v>
      </c>
      <c r="I729" s="84" t="b">
        <v>0</v>
      </c>
      <c r="J729" s="84" t="b">
        <v>0</v>
      </c>
      <c r="K729" s="84" t="b">
        <v>0</v>
      </c>
      <c r="L729" s="84" t="b">
        <v>0</v>
      </c>
    </row>
    <row r="730" spans="1:12" ht="15">
      <c r="A730" s="84" t="s">
        <v>4719</v>
      </c>
      <c r="B730" s="84" t="s">
        <v>4720</v>
      </c>
      <c r="C730" s="84">
        <v>2</v>
      </c>
      <c r="D730" s="123">
        <v>0.01259405413218052</v>
      </c>
      <c r="E730" s="123">
        <v>1.7032913781186614</v>
      </c>
      <c r="F730" s="84" t="s">
        <v>3599</v>
      </c>
      <c r="G730" s="84" t="b">
        <v>0</v>
      </c>
      <c r="H730" s="84" t="b">
        <v>0</v>
      </c>
      <c r="I730" s="84" t="b">
        <v>0</v>
      </c>
      <c r="J730" s="84" t="b">
        <v>0</v>
      </c>
      <c r="K730" s="84" t="b">
        <v>0</v>
      </c>
      <c r="L730" s="84" t="b">
        <v>0</v>
      </c>
    </row>
    <row r="731" spans="1:12" ht="15">
      <c r="A731" s="84" t="s">
        <v>4720</v>
      </c>
      <c r="B731" s="84" t="s">
        <v>4721</v>
      </c>
      <c r="C731" s="84">
        <v>2</v>
      </c>
      <c r="D731" s="123">
        <v>0.01259405413218052</v>
      </c>
      <c r="E731" s="123">
        <v>1.7032913781186614</v>
      </c>
      <c r="F731" s="84" t="s">
        <v>3599</v>
      </c>
      <c r="G731" s="84" t="b">
        <v>0</v>
      </c>
      <c r="H731" s="84" t="b">
        <v>0</v>
      </c>
      <c r="I731" s="84" t="b">
        <v>0</v>
      </c>
      <c r="J731" s="84" t="b">
        <v>0</v>
      </c>
      <c r="K731" s="84" t="b">
        <v>0</v>
      </c>
      <c r="L731" s="84" t="b">
        <v>0</v>
      </c>
    </row>
    <row r="732" spans="1:12" ht="15">
      <c r="A732" s="84" t="s">
        <v>3759</v>
      </c>
      <c r="B732" s="84" t="s">
        <v>3760</v>
      </c>
      <c r="C732" s="84">
        <v>2</v>
      </c>
      <c r="D732" s="123">
        <v>0.01259405413218052</v>
      </c>
      <c r="E732" s="123">
        <v>1.7032913781186614</v>
      </c>
      <c r="F732" s="84" t="s">
        <v>3599</v>
      </c>
      <c r="G732" s="84" t="b">
        <v>0</v>
      </c>
      <c r="H732" s="84" t="b">
        <v>0</v>
      </c>
      <c r="I732" s="84" t="b">
        <v>0</v>
      </c>
      <c r="J732" s="84" t="b">
        <v>0</v>
      </c>
      <c r="K732" s="84" t="b">
        <v>0</v>
      </c>
      <c r="L732" s="84" t="b">
        <v>0</v>
      </c>
    </row>
    <row r="733" spans="1:12" ht="15">
      <c r="A733" s="84" t="s">
        <v>3760</v>
      </c>
      <c r="B733" s="84" t="s">
        <v>3761</v>
      </c>
      <c r="C733" s="84">
        <v>2</v>
      </c>
      <c r="D733" s="123">
        <v>0.01259405413218052</v>
      </c>
      <c r="E733" s="123">
        <v>1.7032913781186614</v>
      </c>
      <c r="F733" s="84" t="s">
        <v>3599</v>
      </c>
      <c r="G733" s="84" t="b">
        <v>0</v>
      </c>
      <c r="H733" s="84" t="b">
        <v>0</v>
      </c>
      <c r="I733" s="84" t="b">
        <v>0</v>
      </c>
      <c r="J733" s="84" t="b">
        <v>0</v>
      </c>
      <c r="K733" s="84" t="b">
        <v>0</v>
      </c>
      <c r="L733" s="84" t="b">
        <v>0</v>
      </c>
    </row>
    <row r="734" spans="1:12" ht="15">
      <c r="A734" s="84" t="s">
        <v>3761</v>
      </c>
      <c r="B734" s="84" t="s">
        <v>736</v>
      </c>
      <c r="C734" s="84">
        <v>2</v>
      </c>
      <c r="D734" s="123">
        <v>0.01259405413218052</v>
      </c>
      <c r="E734" s="123">
        <v>1.3053513694466237</v>
      </c>
      <c r="F734" s="84" t="s">
        <v>3599</v>
      </c>
      <c r="G734" s="84" t="b">
        <v>0</v>
      </c>
      <c r="H734" s="84" t="b">
        <v>0</v>
      </c>
      <c r="I734" s="84" t="b">
        <v>0</v>
      </c>
      <c r="J734" s="84" t="b">
        <v>0</v>
      </c>
      <c r="K734" s="84" t="b">
        <v>0</v>
      </c>
      <c r="L734" s="84" t="b">
        <v>0</v>
      </c>
    </row>
    <row r="735" spans="1:12" ht="15">
      <c r="A735" s="84" t="s">
        <v>4815</v>
      </c>
      <c r="B735" s="84" t="s">
        <v>4816</v>
      </c>
      <c r="C735" s="84">
        <v>2</v>
      </c>
      <c r="D735" s="123">
        <v>0.01259405413218052</v>
      </c>
      <c r="E735" s="123">
        <v>1.7032913781186614</v>
      </c>
      <c r="F735" s="84" t="s">
        <v>3599</v>
      </c>
      <c r="G735" s="84" t="b">
        <v>0</v>
      </c>
      <c r="H735" s="84" t="b">
        <v>0</v>
      </c>
      <c r="I735" s="84" t="b">
        <v>0</v>
      </c>
      <c r="J735" s="84" t="b">
        <v>0</v>
      </c>
      <c r="K735" s="84" t="b">
        <v>0</v>
      </c>
      <c r="L735" s="84" t="b">
        <v>0</v>
      </c>
    </row>
    <row r="736" spans="1:12" ht="15">
      <c r="A736" s="84" t="s">
        <v>4816</v>
      </c>
      <c r="B736" s="84" t="s">
        <v>4817</v>
      </c>
      <c r="C736" s="84">
        <v>2</v>
      </c>
      <c r="D736" s="123">
        <v>0.01259405413218052</v>
      </c>
      <c r="E736" s="123">
        <v>1.7032913781186614</v>
      </c>
      <c r="F736" s="84" t="s">
        <v>3599</v>
      </c>
      <c r="G736" s="84" t="b">
        <v>0</v>
      </c>
      <c r="H736" s="84" t="b">
        <v>0</v>
      </c>
      <c r="I736" s="84" t="b">
        <v>0</v>
      </c>
      <c r="J736" s="84" t="b">
        <v>0</v>
      </c>
      <c r="K736" s="84" t="b">
        <v>0</v>
      </c>
      <c r="L736" s="84" t="b">
        <v>0</v>
      </c>
    </row>
    <row r="737" spans="1:12" ht="15">
      <c r="A737" s="84" t="s">
        <v>4817</v>
      </c>
      <c r="B737" s="84" t="s">
        <v>4818</v>
      </c>
      <c r="C737" s="84">
        <v>2</v>
      </c>
      <c r="D737" s="123">
        <v>0.01259405413218052</v>
      </c>
      <c r="E737" s="123">
        <v>1.7032913781186614</v>
      </c>
      <c r="F737" s="84" t="s">
        <v>3599</v>
      </c>
      <c r="G737" s="84" t="b">
        <v>0</v>
      </c>
      <c r="H737" s="84" t="b">
        <v>0</v>
      </c>
      <c r="I737" s="84" t="b">
        <v>0</v>
      </c>
      <c r="J737" s="84" t="b">
        <v>0</v>
      </c>
      <c r="K737" s="84" t="b">
        <v>0</v>
      </c>
      <c r="L737" s="84" t="b">
        <v>0</v>
      </c>
    </row>
    <row r="738" spans="1:12" ht="15">
      <c r="A738" s="84" t="s">
        <v>4818</v>
      </c>
      <c r="B738" s="84" t="s">
        <v>4819</v>
      </c>
      <c r="C738" s="84">
        <v>2</v>
      </c>
      <c r="D738" s="123">
        <v>0.01259405413218052</v>
      </c>
      <c r="E738" s="123">
        <v>1.7032913781186614</v>
      </c>
      <c r="F738" s="84" t="s">
        <v>3599</v>
      </c>
      <c r="G738" s="84" t="b">
        <v>0</v>
      </c>
      <c r="H738" s="84" t="b">
        <v>0</v>
      </c>
      <c r="I738" s="84" t="b">
        <v>0</v>
      </c>
      <c r="J738" s="84" t="b">
        <v>0</v>
      </c>
      <c r="K738" s="84" t="b">
        <v>0</v>
      </c>
      <c r="L738" s="84" t="b">
        <v>0</v>
      </c>
    </row>
    <row r="739" spans="1:12" ht="15">
      <c r="A739" s="84" t="s">
        <v>4819</v>
      </c>
      <c r="B739" s="84" t="s">
        <v>4820</v>
      </c>
      <c r="C739" s="84">
        <v>2</v>
      </c>
      <c r="D739" s="123">
        <v>0.01259405413218052</v>
      </c>
      <c r="E739" s="123">
        <v>1.7032913781186614</v>
      </c>
      <c r="F739" s="84" t="s">
        <v>3599</v>
      </c>
      <c r="G739" s="84" t="b">
        <v>0</v>
      </c>
      <c r="H739" s="84" t="b">
        <v>0</v>
      </c>
      <c r="I739" s="84" t="b">
        <v>0</v>
      </c>
      <c r="J739" s="84" t="b">
        <v>0</v>
      </c>
      <c r="K739" s="84" t="b">
        <v>0</v>
      </c>
      <c r="L739" s="84" t="b">
        <v>0</v>
      </c>
    </row>
    <row r="740" spans="1:12" ht="15">
      <c r="A740" s="84" t="s">
        <v>4820</v>
      </c>
      <c r="B740" s="84" t="s">
        <v>4821</v>
      </c>
      <c r="C740" s="84">
        <v>2</v>
      </c>
      <c r="D740" s="123">
        <v>0.01259405413218052</v>
      </c>
      <c r="E740" s="123">
        <v>1.7032913781186614</v>
      </c>
      <c r="F740" s="84" t="s">
        <v>3599</v>
      </c>
      <c r="G740" s="84" t="b">
        <v>0</v>
      </c>
      <c r="H740" s="84" t="b">
        <v>0</v>
      </c>
      <c r="I740" s="84" t="b">
        <v>0</v>
      </c>
      <c r="J740" s="84" t="b">
        <v>0</v>
      </c>
      <c r="K740" s="84" t="b">
        <v>0</v>
      </c>
      <c r="L740" s="84" t="b">
        <v>0</v>
      </c>
    </row>
    <row r="741" spans="1:12" ht="15">
      <c r="A741" s="84" t="s">
        <v>4821</v>
      </c>
      <c r="B741" s="84" t="s">
        <v>4822</v>
      </c>
      <c r="C741" s="84">
        <v>2</v>
      </c>
      <c r="D741" s="123">
        <v>0.01259405413218052</v>
      </c>
      <c r="E741" s="123">
        <v>1.7032913781186614</v>
      </c>
      <c r="F741" s="84" t="s">
        <v>3599</v>
      </c>
      <c r="G741" s="84" t="b">
        <v>0</v>
      </c>
      <c r="H741" s="84" t="b">
        <v>0</v>
      </c>
      <c r="I741" s="84" t="b">
        <v>0</v>
      </c>
      <c r="J741" s="84" t="b">
        <v>0</v>
      </c>
      <c r="K741" s="84" t="b">
        <v>0</v>
      </c>
      <c r="L741" s="84" t="b">
        <v>0</v>
      </c>
    </row>
    <row r="742" spans="1:12" ht="15">
      <c r="A742" s="84" t="s">
        <v>4822</v>
      </c>
      <c r="B742" s="84" t="s">
        <v>4823</v>
      </c>
      <c r="C742" s="84">
        <v>2</v>
      </c>
      <c r="D742" s="123">
        <v>0.01259405413218052</v>
      </c>
      <c r="E742" s="123">
        <v>1.7032913781186614</v>
      </c>
      <c r="F742" s="84" t="s">
        <v>3599</v>
      </c>
      <c r="G742" s="84" t="b">
        <v>0</v>
      </c>
      <c r="H742" s="84" t="b">
        <v>0</v>
      </c>
      <c r="I742" s="84" t="b">
        <v>0</v>
      </c>
      <c r="J742" s="84" t="b">
        <v>0</v>
      </c>
      <c r="K742" s="84" t="b">
        <v>0</v>
      </c>
      <c r="L742" s="84" t="b">
        <v>0</v>
      </c>
    </row>
    <row r="743" spans="1:12" ht="15">
      <c r="A743" s="84" t="s">
        <v>4751</v>
      </c>
      <c r="B743" s="84" t="s">
        <v>4752</v>
      </c>
      <c r="C743" s="84">
        <v>2</v>
      </c>
      <c r="D743" s="123">
        <v>0.01259405413218052</v>
      </c>
      <c r="E743" s="123">
        <v>1.7032913781186614</v>
      </c>
      <c r="F743" s="84" t="s">
        <v>3599</v>
      </c>
      <c r="G743" s="84" t="b">
        <v>0</v>
      </c>
      <c r="H743" s="84" t="b">
        <v>0</v>
      </c>
      <c r="I743" s="84" t="b">
        <v>0</v>
      </c>
      <c r="J743" s="84" t="b">
        <v>0</v>
      </c>
      <c r="K743" s="84" t="b">
        <v>0</v>
      </c>
      <c r="L743" s="84" t="b">
        <v>0</v>
      </c>
    </row>
    <row r="744" spans="1:12" ht="15">
      <c r="A744" s="84" t="s">
        <v>4752</v>
      </c>
      <c r="B744" s="84" t="s">
        <v>4753</v>
      </c>
      <c r="C744" s="84">
        <v>2</v>
      </c>
      <c r="D744" s="123">
        <v>0.01259405413218052</v>
      </c>
      <c r="E744" s="123">
        <v>1.7032913781186614</v>
      </c>
      <c r="F744" s="84" t="s">
        <v>3599</v>
      </c>
      <c r="G744" s="84" t="b">
        <v>0</v>
      </c>
      <c r="H744" s="84" t="b">
        <v>0</v>
      </c>
      <c r="I744" s="84" t="b">
        <v>0</v>
      </c>
      <c r="J744" s="84" t="b">
        <v>0</v>
      </c>
      <c r="K744" s="84" t="b">
        <v>0</v>
      </c>
      <c r="L744" s="84" t="b">
        <v>0</v>
      </c>
    </row>
    <row r="745" spans="1:12" ht="15">
      <c r="A745" s="84" t="s">
        <v>4753</v>
      </c>
      <c r="B745" s="84" t="s">
        <v>4754</v>
      </c>
      <c r="C745" s="84">
        <v>2</v>
      </c>
      <c r="D745" s="123">
        <v>0.01259405413218052</v>
      </c>
      <c r="E745" s="123">
        <v>1.7032913781186614</v>
      </c>
      <c r="F745" s="84" t="s">
        <v>3599</v>
      </c>
      <c r="G745" s="84" t="b">
        <v>0</v>
      </c>
      <c r="H745" s="84" t="b">
        <v>0</v>
      </c>
      <c r="I745" s="84" t="b">
        <v>0</v>
      </c>
      <c r="J745" s="84" t="b">
        <v>0</v>
      </c>
      <c r="K745" s="84" t="b">
        <v>0</v>
      </c>
      <c r="L745" s="84" t="b">
        <v>0</v>
      </c>
    </row>
    <row r="746" spans="1:12" ht="15">
      <c r="A746" s="84" t="s">
        <v>4754</v>
      </c>
      <c r="B746" s="84" t="s">
        <v>4755</v>
      </c>
      <c r="C746" s="84">
        <v>2</v>
      </c>
      <c r="D746" s="123">
        <v>0.01259405413218052</v>
      </c>
      <c r="E746" s="123">
        <v>1.7032913781186614</v>
      </c>
      <c r="F746" s="84" t="s">
        <v>3599</v>
      </c>
      <c r="G746" s="84" t="b">
        <v>0</v>
      </c>
      <c r="H746" s="84" t="b">
        <v>0</v>
      </c>
      <c r="I746" s="84" t="b">
        <v>0</v>
      </c>
      <c r="J746" s="84" t="b">
        <v>0</v>
      </c>
      <c r="K746" s="84" t="b">
        <v>0</v>
      </c>
      <c r="L746" s="84" t="b">
        <v>0</v>
      </c>
    </row>
    <row r="747" spans="1:12" ht="15">
      <c r="A747" s="84" t="s">
        <v>4755</v>
      </c>
      <c r="B747" s="84" t="s">
        <v>4756</v>
      </c>
      <c r="C747" s="84">
        <v>2</v>
      </c>
      <c r="D747" s="123">
        <v>0.01259405413218052</v>
      </c>
      <c r="E747" s="123">
        <v>1.7032913781186614</v>
      </c>
      <c r="F747" s="84" t="s">
        <v>3599</v>
      </c>
      <c r="G747" s="84" t="b">
        <v>0</v>
      </c>
      <c r="H747" s="84" t="b">
        <v>0</v>
      </c>
      <c r="I747" s="84" t="b">
        <v>0</v>
      </c>
      <c r="J747" s="84" t="b">
        <v>0</v>
      </c>
      <c r="K747" s="84" t="b">
        <v>0</v>
      </c>
      <c r="L747" s="84" t="b">
        <v>0</v>
      </c>
    </row>
    <row r="748" spans="1:12" ht="15">
      <c r="A748" s="84" t="s">
        <v>4756</v>
      </c>
      <c r="B748" s="84" t="s">
        <v>4757</v>
      </c>
      <c r="C748" s="84">
        <v>2</v>
      </c>
      <c r="D748" s="123">
        <v>0.01259405413218052</v>
      </c>
      <c r="E748" s="123">
        <v>1.7032913781186614</v>
      </c>
      <c r="F748" s="84" t="s">
        <v>3599</v>
      </c>
      <c r="G748" s="84" t="b">
        <v>0</v>
      </c>
      <c r="H748" s="84" t="b">
        <v>0</v>
      </c>
      <c r="I748" s="84" t="b">
        <v>0</v>
      </c>
      <c r="J748" s="84" t="b">
        <v>0</v>
      </c>
      <c r="K748" s="84" t="b">
        <v>0</v>
      </c>
      <c r="L748" s="84" t="b">
        <v>0</v>
      </c>
    </row>
    <row r="749" spans="1:12" ht="15">
      <c r="A749" s="84" t="s">
        <v>4757</v>
      </c>
      <c r="B749" s="84" t="s">
        <v>3762</v>
      </c>
      <c r="C749" s="84">
        <v>2</v>
      </c>
      <c r="D749" s="123">
        <v>0.01259405413218052</v>
      </c>
      <c r="E749" s="123">
        <v>1.7032913781186614</v>
      </c>
      <c r="F749" s="84" t="s">
        <v>3599</v>
      </c>
      <c r="G749" s="84" t="b">
        <v>0</v>
      </c>
      <c r="H749" s="84" t="b">
        <v>0</v>
      </c>
      <c r="I749" s="84" t="b">
        <v>0</v>
      </c>
      <c r="J749" s="84" t="b">
        <v>0</v>
      </c>
      <c r="K749" s="84" t="b">
        <v>0</v>
      </c>
      <c r="L749" s="84" t="b">
        <v>0</v>
      </c>
    </row>
    <row r="750" spans="1:12" ht="15">
      <c r="A750" s="84" t="s">
        <v>3762</v>
      </c>
      <c r="B750" s="84" t="s">
        <v>736</v>
      </c>
      <c r="C750" s="84">
        <v>2</v>
      </c>
      <c r="D750" s="123">
        <v>0.01259405413218052</v>
      </c>
      <c r="E750" s="123">
        <v>1.3053513694466237</v>
      </c>
      <c r="F750" s="84" t="s">
        <v>3599</v>
      </c>
      <c r="G750" s="84" t="b">
        <v>0</v>
      </c>
      <c r="H750" s="84" t="b">
        <v>0</v>
      </c>
      <c r="I750" s="84" t="b">
        <v>0</v>
      </c>
      <c r="J750" s="84" t="b">
        <v>0</v>
      </c>
      <c r="K750" s="84" t="b">
        <v>0</v>
      </c>
      <c r="L750" s="84" t="b">
        <v>0</v>
      </c>
    </row>
    <row r="751" spans="1:12" ht="15">
      <c r="A751" s="84" t="s">
        <v>736</v>
      </c>
      <c r="B751" s="84" t="s">
        <v>3847</v>
      </c>
      <c r="C751" s="84">
        <v>3</v>
      </c>
      <c r="D751" s="123">
        <v>0</v>
      </c>
      <c r="E751" s="123">
        <v>0.8603380065709937</v>
      </c>
      <c r="F751" s="84" t="s">
        <v>3602</v>
      </c>
      <c r="G751" s="84" t="b">
        <v>0</v>
      </c>
      <c r="H751" s="84" t="b">
        <v>0</v>
      </c>
      <c r="I751" s="84" t="b">
        <v>0</v>
      </c>
      <c r="J751" s="84" t="b">
        <v>0</v>
      </c>
      <c r="K751" s="84" t="b">
        <v>0</v>
      </c>
      <c r="L751" s="84" t="b">
        <v>0</v>
      </c>
    </row>
    <row r="752" spans="1:12" ht="15">
      <c r="A752" s="84" t="s">
        <v>3848</v>
      </c>
      <c r="B752" s="84" t="s">
        <v>3849</v>
      </c>
      <c r="C752" s="84">
        <v>2</v>
      </c>
      <c r="D752" s="123">
        <v>0.011005703690980077</v>
      </c>
      <c r="E752" s="123">
        <v>1.161368002234975</v>
      </c>
      <c r="F752" s="84" t="s">
        <v>3602</v>
      </c>
      <c r="G752" s="84" t="b">
        <v>0</v>
      </c>
      <c r="H752" s="84" t="b">
        <v>0</v>
      </c>
      <c r="I752" s="84" t="b">
        <v>0</v>
      </c>
      <c r="J752" s="84" t="b">
        <v>0</v>
      </c>
      <c r="K752" s="84" t="b">
        <v>0</v>
      </c>
      <c r="L752" s="84" t="b">
        <v>0</v>
      </c>
    </row>
    <row r="753" spans="1:12" ht="15">
      <c r="A753" s="84" t="s">
        <v>3849</v>
      </c>
      <c r="B753" s="84" t="s">
        <v>3850</v>
      </c>
      <c r="C753" s="84">
        <v>2</v>
      </c>
      <c r="D753" s="123">
        <v>0.011005703690980077</v>
      </c>
      <c r="E753" s="123">
        <v>1.161368002234975</v>
      </c>
      <c r="F753" s="84" t="s">
        <v>3602</v>
      </c>
      <c r="G753" s="84" t="b">
        <v>0</v>
      </c>
      <c r="H753" s="84" t="b">
        <v>0</v>
      </c>
      <c r="I753" s="84" t="b">
        <v>0</v>
      </c>
      <c r="J753" s="84" t="b">
        <v>0</v>
      </c>
      <c r="K753" s="84" t="b">
        <v>0</v>
      </c>
      <c r="L753" s="84" t="b">
        <v>0</v>
      </c>
    </row>
    <row r="754" spans="1:12" ht="15">
      <c r="A754" s="84" t="s">
        <v>3850</v>
      </c>
      <c r="B754" s="84" t="s">
        <v>3851</v>
      </c>
      <c r="C754" s="84">
        <v>2</v>
      </c>
      <c r="D754" s="123">
        <v>0.011005703690980077</v>
      </c>
      <c r="E754" s="123">
        <v>1.161368002234975</v>
      </c>
      <c r="F754" s="84" t="s">
        <v>3602</v>
      </c>
      <c r="G754" s="84" t="b">
        <v>0</v>
      </c>
      <c r="H754" s="84" t="b">
        <v>0</v>
      </c>
      <c r="I754" s="84" t="b">
        <v>0</v>
      </c>
      <c r="J754" s="84" t="b">
        <v>0</v>
      </c>
      <c r="K754" s="84" t="b">
        <v>0</v>
      </c>
      <c r="L754" s="84" t="b">
        <v>0</v>
      </c>
    </row>
    <row r="755" spans="1:12" ht="15">
      <c r="A755" s="84" t="s">
        <v>3851</v>
      </c>
      <c r="B755" s="84" t="s">
        <v>736</v>
      </c>
      <c r="C755" s="84">
        <v>2</v>
      </c>
      <c r="D755" s="123">
        <v>0.011005703690980077</v>
      </c>
      <c r="E755" s="123">
        <v>0.9852767431792936</v>
      </c>
      <c r="F755" s="84" t="s">
        <v>3602</v>
      </c>
      <c r="G755" s="84" t="b">
        <v>0</v>
      </c>
      <c r="H755" s="84" t="b">
        <v>0</v>
      </c>
      <c r="I755" s="84" t="b">
        <v>0</v>
      </c>
      <c r="J755" s="84" t="b">
        <v>0</v>
      </c>
      <c r="K755" s="84" t="b">
        <v>0</v>
      </c>
      <c r="L755" s="84" t="b">
        <v>0</v>
      </c>
    </row>
    <row r="756" spans="1:12" ht="15">
      <c r="A756" s="84" t="s">
        <v>3847</v>
      </c>
      <c r="B756" s="84" t="s">
        <v>415</v>
      </c>
      <c r="C756" s="84">
        <v>2</v>
      </c>
      <c r="D756" s="123">
        <v>0.011005703690980077</v>
      </c>
      <c r="E756" s="123">
        <v>0.8603380065709938</v>
      </c>
      <c r="F756" s="84" t="s">
        <v>3602</v>
      </c>
      <c r="G756" s="84" t="b">
        <v>0</v>
      </c>
      <c r="H756" s="84" t="b">
        <v>0</v>
      </c>
      <c r="I756" s="84" t="b">
        <v>0</v>
      </c>
      <c r="J756" s="84" t="b">
        <v>0</v>
      </c>
      <c r="K756" s="84" t="b">
        <v>0</v>
      </c>
      <c r="L756" s="84" t="b">
        <v>0</v>
      </c>
    </row>
    <row r="757" spans="1:12" ht="15">
      <c r="A757" s="84" t="s">
        <v>415</v>
      </c>
      <c r="B757" s="84" t="s">
        <v>3770</v>
      </c>
      <c r="C757" s="84">
        <v>2</v>
      </c>
      <c r="D757" s="123">
        <v>0.011005703690980077</v>
      </c>
      <c r="E757" s="123">
        <v>1.161368002234975</v>
      </c>
      <c r="F757" s="84" t="s">
        <v>3602</v>
      </c>
      <c r="G757" s="84" t="b">
        <v>0</v>
      </c>
      <c r="H757" s="84" t="b">
        <v>0</v>
      </c>
      <c r="I757" s="84" t="b">
        <v>0</v>
      </c>
      <c r="J757" s="84" t="b">
        <v>0</v>
      </c>
      <c r="K757" s="84" t="b">
        <v>0</v>
      </c>
      <c r="L757" s="84" t="b">
        <v>0</v>
      </c>
    </row>
    <row r="758" spans="1:12" ht="15">
      <c r="A758" s="84" t="s">
        <v>3770</v>
      </c>
      <c r="B758" s="84" t="s">
        <v>3852</v>
      </c>
      <c r="C758" s="84">
        <v>2</v>
      </c>
      <c r="D758" s="123">
        <v>0.011005703690980077</v>
      </c>
      <c r="E758" s="123">
        <v>1.161368002234975</v>
      </c>
      <c r="F758" s="84" t="s">
        <v>3602</v>
      </c>
      <c r="G758" s="84" t="b">
        <v>0</v>
      </c>
      <c r="H758" s="84" t="b">
        <v>0</v>
      </c>
      <c r="I758" s="84" t="b">
        <v>0</v>
      </c>
      <c r="J758" s="84" t="b">
        <v>0</v>
      </c>
      <c r="K758" s="84" t="b">
        <v>0</v>
      </c>
      <c r="L758" s="84" t="b">
        <v>0</v>
      </c>
    </row>
    <row r="759" spans="1:12" ht="15">
      <c r="A759" s="84" t="s">
        <v>3856</v>
      </c>
      <c r="B759" s="84" t="s">
        <v>3854</v>
      </c>
      <c r="C759" s="84">
        <v>5</v>
      </c>
      <c r="D759" s="123">
        <v>0</v>
      </c>
      <c r="E759" s="123">
        <v>0.9030899869919435</v>
      </c>
      <c r="F759" s="84" t="s">
        <v>3603</v>
      </c>
      <c r="G759" s="84" t="b">
        <v>0</v>
      </c>
      <c r="H759" s="84" t="b">
        <v>0</v>
      </c>
      <c r="I759" s="84" t="b">
        <v>0</v>
      </c>
      <c r="J759" s="84" t="b">
        <v>0</v>
      </c>
      <c r="K759" s="84" t="b">
        <v>0</v>
      </c>
      <c r="L759" s="84" t="b">
        <v>0</v>
      </c>
    </row>
    <row r="760" spans="1:12" ht="15">
      <c r="A760" s="84" t="s">
        <v>3854</v>
      </c>
      <c r="B760" s="84" t="s">
        <v>3857</v>
      </c>
      <c r="C760" s="84">
        <v>5</v>
      </c>
      <c r="D760" s="123">
        <v>0</v>
      </c>
      <c r="E760" s="123">
        <v>0.9030899869919435</v>
      </c>
      <c r="F760" s="84" t="s">
        <v>3603</v>
      </c>
      <c r="G760" s="84" t="b">
        <v>0</v>
      </c>
      <c r="H760" s="84" t="b">
        <v>0</v>
      </c>
      <c r="I760" s="84" t="b">
        <v>0</v>
      </c>
      <c r="J760" s="84" t="b">
        <v>0</v>
      </c>
      <c r="K760" s="84" t="b">
        <v>0</v>
      </c>
      <c r="L760" s="84" t="b">
        <v>0</v>
      </c>
    </row>
    <row r="761" spans="1:12" ht="15">
      <c r="A761" s="84" t="s">
        <v>3857</v>
      </c>
      <c r="B761" s="84" t="s">
        <v>3854</v>
      </c>
      <c r="C761" s="84">
        <v>5</v>
      </c>
      <c r="D761" s="123">
        <v>0</v>
      </c>
      <c r="E761" s="123">
        <v>0.9030899869919435</v>
      </c>
      <c r="F761" s="84" t="s">
        <v>3603</v>
      </c>
      <c r="G761" s="84" t="b">
        <v>0</v>
      </c>
      <c r="H761" s="84" t="b">
        <v>0</v>
      </c>
      <c r="I761" s="84" t="b">
        <v>0</v>
      </c>
      <c r="J761" s="84" t="b">
        <v>0</v>
      </c>
      <c r="K761" s="84" t="b">
        <v>0</v>
      </c>
      <c r="L761" s="84" t="b">
        <v>0</v>
      </c>
    </row>
    <row r="762" spans="1:12" ht="15">
      <c r="A762" s="84" t="s">
        <v>3854</v>
      </c>
      <c r="B762" s="84" t="s">
        <v>3858</v>
      </c>
      <c r="C762" s="84">
        <v>5</v>
      </c>
      <c r="D762" s="123">
        <v>0</v>
      </c>
      <c r="E762" s="123">
        <v>0.9030899869919435</v>
      </c>
      <c r="F762" s="84" t="s">
        <v>3603</v>
      </c>
      <c r="G762" s="84" t="b">
        <v>0</v>
      </c>
      <c r="H762" s="84" t="b">
        <v>0</v>
      </c>
      <c r="I762" s="84" t="b">
        <v>0</v>
      </c>
      <c r="J762" s="84" t="b">
        <v>0</v>
      </c>
      <c r="K762" s="84" t="b">
        <v>0</v>
      </c>
      <c r="L762" s="84" t="b">
        <v>0</v>
      </c>
    </row>
    <row r="763" spans="1:12" ht="15">
      <c r="A763" s="84" t="s">
        <v>3858</v>
      </c>
      <c r="B763" s="84" t="s">
        <v>3859</v>
      </c>
      <c r="C763" s="84">
        <v>5</v>
      </c>
      <c r="D763" s="123">
        <v>0</v>
      </c>
      <c r="E763" s="123">
        <v>1.2041199826559248</v>
      </c>
      <c r="F763" s="84" t="s">
        <v>3603</v>
      </c>
      <c r="G763" s="84" t="b">
        <v>0</v>
      </c>
      <c r="H763" s="84" t="b">
        <v>0</v>
      </c>
      <c r="I763" s="84" t="b">
        <v>0</v>
      </c>
      <c r="J763" s="84" t="b">
        <v>0</v>
      </c>
      <c r="K763" s="84" t="b">
        <v>0</v>
      </c>
      <c r="L763" s="84" t="b">
        <v>0</v>
      </c>
    </row>
    <row r="764" spans="1:12" ht="15">
      <c r="A764" s="84" t="s">
        <v>3859</v>
      </c>
      <c r="B764" s="84" t="s">
        <v>3860</v>
      </c>
      <c r="C764" s="84">
        <v>5</v>
      </c>
      <c r="D764" s="123">
        <v>0</v>
      </c>
      <c r="E764" s="123">
        <v>1.2041199826559248</v>
      </c>
      <c r="F764" s="84" t="s">
        <v>3603</v>
      </c>
      <c r="G764" s="84" t="b">
        <v>0</v>
      </c>
      <c r="H764" s="84" t="b">
        <v>0</v>
      </c>
      <c r="I764" s="84" t="b">
        <v>0</v>
      </c>
      <c r="J764" s="84" t="b">
        <v>0</v>
      </c>
      <c r="K764" s="84" t="b">
        <v>0</v>
      </c>
      <c r="L764" s="84" t="b">
        <v>0</v>
      </c>
    </row>
    <row r="765" spans="1:12" ht="15">
      <c r="A765" s="84" t="s">
        <v>3860</v>
      </c>
      <c r="B765" s="84" t="s">
        <v>3861</v>
      </c>
      <c r="C765" s="84">
        <v>5</v>
      </c>
      <c r="D765" s="123">
        <v>0</v>
      </c>
      <c r="E765" s="123">
        <v>1.2041199826559248</v>
      </c>
      <c r="F765" s="84" t="s">
        <v>3603</v>
      </c>
      <c r="G765" s="84" t="b">
        <v>0</v>
      </c>
      <c r="H765" s="84" t="b">
        <v>0</v>
      </c>
      <c r="I765" s="84" t="b">
        <v>0</v>
      </c>
      <c r="J765" s="84" t="b">
        <v>0</v>
      </c>
      <c r="K765" s="84" t="b">
        <v>0</v>
      </c>
      <c r="L765" s="84" t="b">
        <v>0</v>
      </c>
    </row>
    <row r="766" spans="1:12" ht="15">
      <c r="A766" s="84" t="s">
        <v>3861</v>
      </c>
      <c r="B766" s="84" t="s">
        <v>3862</v>
      </c>
      <c r="C766" s="84">
        <v>5</v>
      </c>
      <c r="D766" s="123">
        <v>0</v>
      </c>
      <c r="E766" s="123">
        <v>1.2041199826559248</v>
      </c>
      <c r="F766" s="84" t="s">
        <v>3603</v>
      </c>
      <c r="G766" s="84" t="b">
        <v>0</v>
      </c>
      <c r="H766" s="84" t="b">
        <v>0</v>
      </c>
      <c r="I766" s="84" t="b">
        <v>0</v>
      </c>
      <c r="J766" s="84" t="b">
        <v>0</v>
      </c>
      <c r="K766" s="84" t="b">
        <v>0</v>
      </c>
      <c r="L766" s="84" t="b">
        <v>0</v>
      </c>
    </row>
    <row r="767" spans="1:12" ht="15">
      <c r="A767" s="84" t="s">
        <v>3862</v>
      </c>
      <c r="B767" s="84" t="s">
        <v>3855</v>
      </c>
      <c r="C767" s="84">
        <v>5</v>
      </c>
      <c r="D767" s="123">
        <v>0</v>
      </c>
      <c r="E767" s="123">
        <v>0.9488474775526188</v>
      </c>
      <c r="F767" s="84" t="s">
        <v>3603</v>
      </c>
      <c r="G767" s="84" t="b">
        <v>0</v>
      </c>
      <c r="H767" s="84" t="b">
        <v>0</v>
      </c>
      <c r="I767" s="84" t="b">
        <v>0</v>
      </c>
      <c r="J767" s="84" t="b">
        <v>0</v>
      </c>
      <c r="K767" s="84" t="b">
        <v>0</v>
      </c>
      <c r="L767" s="84" t="b">
        <v>0</v>
      </c>
    </row>
    <row r="768" spans="1:12" ht="15">
      <c r="A768" s="84" t="s">
        <v>3855</v>
      </c>
      <c r="B768" s="84" t="s">
        <v>3863</v>
      </c>
      <c r="C768" s="84">
        <v>5</v>
      </c>
      <c r="D768" s="123">
        <v>0</v>
      </c>
      <c r="E768" s="123">
        <v>1.2041199826559248</v>
      </c>
      <c r="F768" s="84" t="s">
        <v>3603</v>
      </c>
      <c r="G768" s="84" t="b">
        <v>0</v>
      </c>
      <c r="H768" s="84" t="b">
        <v>0</v>
      </c>
      <c r="I768" s="84" t="b">
        <v>0</v>
      </c>
      <c r="J768" s="84" t="b">
        <v>0</v>
      </c>
      <c r="K768" s="84" t="b">
        <v>0</v>
      </c>
      <c r="L768" s="84" t="b">
        <v>0</v>
      </c>
    </row>
    <row r="769" spans="1:12" ht="15">
      <c r="A769" s="84" t="s">
        <v>3863</v>
      </c>
      <c r="B769" s="84" t="s">
        <v>4492</v>
      </c>
      <c r="C769" s="84">
        <v>5</v>
      </c>
      <c r="D769" s="123">
        <v>0</v>
      </c>
      <c r="E769" s="123">
        <v>1.2041199826559248</v>
      </c>
      <c r="F769" s="84" t="s">
        <v>3603</v>
      </c>
      <c r="G769" s="84" t="b">
        <v>0</v>
      </c>
      <c r="H769" s="84" t="b">
        <v>0</v>
      </c>
      <c r="I769" s="84" t="b">
        <v>0</v>
      </c>
      <c r="J769" s="84" t="b">
        <v>0</v>
      </c>
      <c r="K769" s="84" t="b">
        <v>0</v>
      </c>
      <c r="L769" s="84" t="b">
        <v>0</v>
      </c>
    </row>
    <row r="770" spans="1:12" ht="15">
      <c r="A770" s="84" t="s">
        <v>4492</v>
      </c>
      <c r="B770" s="84" t="s">
        <v>750</v>
      </c>
      <c r="C770" s="84">
        <v>5</v>
      </c>
      <c r="D770" s="123">
        <v>0</v>
      </c>
      <c r="E770" s="123">
        <v>1.2041199826559248</v>
      </c>
      <c r="F770" s="84" t="s">
        <v>3603</v>
      </c>
      <c r="G770" s="84" t="b">
        <v>0</v>
      </c>
      <c r="H770" s="84" t="b">
        <v>0</v>
      </c>
      <c r="I770" s="84" t="b">
        <v>0</v>
      </c>
      <c r="J770" s="84" t="b">
        <v>0</v>
      </c>
      <c r="K770" s="84" t="b">
        <v>0</v>
      </c>
      <c r="L770" s="84" t="b">
        <v>0</v>
      </c>
    </row>
    <row r="771" spans="1:12" ht="15">
      <c r="A771" s="84" t="s">
        <v>272</v>
      </c>
      <c r="B771" s="84" t="s">
        <v>3856</v>
      </c>
      <c r="C771" s="84">
        <v>4</v>
      </c>
      <c r="D771" s="123">
        <v>0.004560471200379126</v>
      </c>
      <c r="E771" s="123">
        <v>1.301029995663981</v>
      </c>
      <c r="F771" s="84" t="s">
        <v>3603</v>
      </c>
      <c r="G771" s="84" t="b">
        <v>0</v>
      </c>
      <c r="H771" s="84" t="b">
        <v>0</v>
      </c>
      <c r="I771" s="84" t="b">
        <v>0</v>
      </c>
      <c r="J771" s="84" t="b">
        <v>0</v>
      </c>
      <c r="K771" s="84" t="b">
        <v>0</v>
      </c>
      <c r="L771" s="84" t="b">
        <v>0</v>
      </c>
    </row>
    <row r="772" spans="1:12" ht="15">
      <c r="A772" s="84" t="s">
        <v>750</v>
      </c>
      <c r="B772" s="84" t="s">
        <v>3855</v>
      </c>
      <c r="C772" s="84">
        <v>4</v>
      </c>
      <c r="D772" s="123">
        <v>0.004560471200379126</v>
      </c>
      <c r="E772" s="123">
        <v>0.8519374645445623</v>
      </c>
      <c r="F772" s="84" t="s">
        <v>3603</v>
      </c>
      <c r="G772" s="84" t="b">
        <v>0</v>
      </c>
      <c r="H772" s="84" t="b">
        <v>0</v>
      </c>
      <c r="I772" s="84" t="b">
        <v>0</v>
      </c>
      <c r="J772" s="84" t="b">
        <v>0</v>
      </c>
      <c r="K772" s="84" t="b">
        <v>0</v>
      </c>
      <c r="L772" s="84" t="b">
        <v>0</v>
      </c>
    </row>
    <row r="773" spans="1:12" ht="15">
      <c r="A773" s="84" t="s">
        <v>4465</v>
      </c>
      <c r="B773" s="84" t="s">
        <v>4493</v>
      </c>
      <c r="C773" s="84">
        <v>5</v>
      </c>
      <c r="D773" s="123">
        <v>0</v>
      </c>
      <c r="E773" s="123">
        <v>1.3263358609287514</v>
      </c>
      <c r="F773" s="84" t="s">
        <v>3604</v>
      </c>
      <c r="G773" s="84" t="b">
        <v>0</v>
      </c>
      <c r="H773" s="84" t="b">
        <v>0</v>
      </c>
      <c r="I773" s="84" t="b">
        <v>0</v>
      </c>
      <c r="J773" s="84" t="b">
        <v>0</v>
      </c>
      <c r="K773" s="84" t="b">
        <v>0</v>
      </c>
      <c r="L773" s="84" t="b">
        <v>0</v>
      </c>
    </row>
    <row r="774" spans="1:12" ht="15">
      <c r="A774" s="84" t="s">
        <v>4493</v>
      </c>
      <c r="B774" s="84" t="s">
        <v>4494</v>
      </c>
      <c r="C774" s="84">
        <v>5</v>
      </c>
      <c r="D774" s="123">
        <v>0</v>
      </c>
      <c r="E774" s="123">
        <v>1.3263358609287514</v>
      </c>
      <c r="F774" s="84" t="s">
        <v>3604</v>
      </c>
      <c r="G774" s="84" t="b">
        <v>0</v>
      </c>
      <c r="H774" s="84" t="b">
        <v>0</v>
      </c>
      <c r="I774" s="84" t="b">
        <v>0</v>
      </c>
      <c r="J774" s="84" t="b">
        <v>0</v>
      </c>
      <c r="K774" s="84" t="b">
        <v>0</v>
      </c>
      <c r="L774" s="84" t="b">
        <v>0</v>
      </c>
    </row>
    <row r="775" spans="1:12" ht="15">
      <c r="A775" s="84" t="s">
        <v>4494</v>
      </c>
      <c r="B775" s="84" t="s">
        <v>4495</v>
      </c>
      <c r="C775" s="84">
        <v>5</v>
      </c>
      <c r="D775" s="123">
        <v>0</v>
      </c>
      <c r="E775" s="123">
        <v>1.3263358609287514</v>
      </c>
      <c r="F775" s="84" t="s">
        <v>3604</v>
      </c>
      <c r="G775" s="84" t="b">
        <v>0</v>
      </c>
      <c r="H775" s="84" t="b">
        <v>0</v>
      </c>
      <c r="I775" s="84" t="b">
        <v>0</v>
      </c>
      <c r="J775" s="84" t="b">
        <v>0</v>
      </c>
      <c r="K775" s="84" t="b">
        <v>0</v>
      </c>
      <c r="L775" s="84" t="b">
        <v>0</v>
      </c>
    </row>
    <row r="776" spans="1:12" ht="15">
      <c r="A776" s="84" t="s">
        <v>4495</v>
      </c>
      <c r="B776" s="84" t="s">
        <v>4496</v>
      </c>
      <c r="C776" s="84">
        <v>5</v>
      </c>
      <c r="D776" s="123">
        <v>0</v>
      </c>
      <c r="E776" s="123">
        <v>1.3263358609287514</v>
      </c>
      <c r="F776" s="84" t="s">
        <v>3604</v>
      </c>
      <c r="G776" s="84" t="b">
        <v>0</v>
      </c>
      <c r="H776" s="84" t="b">
        <v>0</v>
      </c>
      <c r="I776" s="84" t="b">
        <v>0</v>
      </c>
      <c r="J776" s="84" t="b">
        <v>0</v>
      </c>
      <c r="K776" s="84" t="b">
        <v>0</v>
      </c>
      <c r="L776" s="84" t="b">
        <v>0</v>
      </c>
    </row>
    <row r="777" spans="1:12" ht="15">
      <c r="A777" s="84" t="s">
        <v>4496</v>
      </c>
      <c r="B777" s="84" t="s">
        <v>4497</v>
      </c>
      <c r="C777" s="84">
        <v>5</v>
      </c>
      <c r="D777" s="123">
        <v>0</v>
      </c>
      <c r="E777" s="123">
        <v>1.3263358609287514</v>
      </c>
      <c r="F777" s="84" t="s">
        <v>3604</v>
      </c>
      <c r="G777" s="84" t="b">
        <v>0</v>
      </c>
      <c r="H777" s="84" t="b">
        <v>0</v>
      </c>
      <c r="I777" s="84" t="b">
        <v>0</v>
      </c>
      <c r="J777" s="84" t="b">
        <v>0</v>
      </c>
      <c r="K777" s="84" t="b">
        <v>1</v>
      </c>
      <c r="L777" s="84" t="b">
        <v>0</v>
      </c>
    </row>
    <row r="778" spans="1:12" ht="15">
      <c r="A778" s="84" t="s">
        <v>4497</v>
      </c>
      <c r="B778" s="84" t="s">
        <v>4498</v>
      </c>
      <c r="C778" s="84">
        <v>5</v>
      </c>
      <c r="D778" s="123">
        <v>0</v>
      </c>
      <c r="E778" s="123">
        <v>1.3263358609287514</v>
      </c>
      <c r="F778" s="84" t="s">
        <v>3604</v>
      </c>
      <c r="G778" s="84" t="b">
        <v>0</v>
      </c>
      <c r="H778" s="84" t="b">
        <v>1</v>
      </c>
      <c r="I778" s="84" t="b">
        <v>0</v>
      </c>
      <c r="J778" s="84" t="b">
        <v>0</v>
      </c>
      <c r="K778" s="84" t="b">
        <v>0</v>
      </c>
      <c r="L778" s="84" t="b">
        <v>0</v>
      </c>
    </row>
    <row r="779" spans="1:12" ht="15">
      <c r="A779" s="84" t="s">
        <v>4498</v>
      </c>
      <c r="B779" s="84" t="s">
        <v>4479</v>
      </c>
      <c r="C779" s="84">
        <v>5</v>
      </c>
      <c r="D779" s="123">
        <v>0</v>
      </c>
      <c r="E779" s="123">
        <v>1.3263358609287514</v>
      </c>
      <c r="F779" s="84" t="s">
        <v>3604</v>
      </c>
      <c r="G779" s="84" t="b">
        <v>0</v>
      </c>
      <c r="H779" s="84" t="b">
        <v>0</v>
      </c>
      <c r="I779" s="84" t="b">
        <v>0</v>
      </c>
      <c r="J779" s="84" t="b">
        <v>0</v>
      </c>
      <c r="K779" s="84" t="b">
        <v>0</v>
      </c>
      <c r="L779" s="84" t="b">
        <v>0</v>
      </c>
    </row>
    <row r="780" spans="1:12" ht="15">
      <c r="A780" s="84" t="s">
        <v>4479</v>
      </c>
      <c r="B780" s="84" t="s">
        <v>4499</v>
      </c>
      <c r="C780" s="84">
        <v>5</v>
      </c>
      <c r="D780" s="123">
        <v>0</v>
      </c>
      <c r="E780" s="123">
        <v>1.3263358609287514</v>
      </c>
      <c r="F780" s="84" t="s">
        <v>3604</v>
      </c>
      <c r="G780" s="84" t="b">
        <v>0</v>
      </c>
      <c r="H780" s="84" t="b">
        <v>0</v>
      </c>
      <c r="I780" s="84" t="b">
        <v>0</v>
      </c>
      <c r="J780" s="84" t="b">
        <v>0</v>
      </c>
      <c r="K780" s="84" t="b">
        <v>0</v>
      </c>
      <c r="L780" s="84" t="b">
        <v>0</v>
      </c>
    </row>
    <row r="781" spans="1:12" ht="15">
      <c r="A781" s="84" t="s">
        <v>4499</v>
      </c>
      <c r="B781" s="84" t="s">
        <v>4448</v>
      </c>
      <c r="C781" s="84">
        <v>5</v>
      </c>
      <c r="D781" s="123">
        <v>0</v>
      </c>
      <c r="E781" s="123">
        <v>1.0253058652647702</v>
      </c>
      <c r="F781" s="84" t="s">
        <v>3604</v>
      </c>
      <c r="G781" s="84" t="b">
        <v>0</v>
      </c>
      <c r="H781" s="84" t="b">
        <v>0</v>
      </c>
      <c r="I781" s="84" t="b">
        <v>0</v>
      </c>
      <c r="J781" s="84" t="b">
        <v>0</v>
      </c>
      <c r="K781" s="84" t="b">
        <v>0</v>
      </c>
      <c r="L781" s="84" t="b">
        <v>0</v>
      </c>
    </row>
    <row r="782" spans="1:12" ht="15">
      <c r="A782" s="84" t="s">
        <v>4448</v>
      </c>
      <c r="B782" s="84" t="s">
        <v>4500</v>
      </c>
      <c r="C782" s="84">
        <v>5</v>
      </c>
      <c r="D782" s="123">
        <v>0</v>
      </c>
      <c r="E782" s="123">
        <v>1.0253058652647702</v>
      </c>
      <c r="F782" s="84" t="s">
        <v>3604</v>
      </c>
      <c r="G782" s="84" t="b">
        <v>0</v>
      </c>
      <c r="H782" s="84" t="b">
        <v>0</v>
      </c>
      <c r="I782" s="84" t="b">
        <v>0</v>
      </c>
      <c r="J782" s="84" t="b">
        <v>0</v>
      </c>
      <c r="K782" s="84" t="b">
        <v>0</v>
      </c>
      <c r="L782" s="84" t="b">
        <v>0</v>
      </c>
    </row>
    <row r="783" spans="1:12" ht="15">
      <c r="A783" s="84" t="s">
        <v>4500</v>
      </c>
      <c r="B783" s="84" t="s">
        <v>4501</v>
      </c>
      <c r="C783" s="84">
        <v>5</v>
      </c>
      <c r="D783" s="123">
        <v>0</v>
      </c>
      <c r="E783" s="123">
        <v>1.3263358609287514</v>
      </c>
      <c r="F783" s="84" t="s">
        <v>3604</v>
      </c>
      <c r="G783" s="84" t="b">
        <v>0</v>
      </c>
      <c r="H783" s="84" t="b">
        <v>0</v>
      </c>
      <c r="I783" s="84" t="b">
        <v>0</v>
      </c>
      <c r="J783" s="84" t="b">
        <v>0</v>
      </c>
      <c r="K783" s="84" t="b">
        <v>0</v>
      </c>
      <c r="L783" s="84" t="b">
        <v>0</v>
      </c>
    </row>
    <row r="784" spans="1:12" ht="15">
      <c r="A784" s="84" t="s">
        <v>4501</v>
      </c>
      <c r="B784" s="84" t="s">
        <v>4502</v>
      </c>
      <c r="C784" s="84">
        <v>5</v>
      </c>
      <c r="D784" s="123">
        <v>0</v>
      </c>
      <c r="E784" s="123">
        <v>1.3263358609287514</v>
      </c>
      <c r="F784" s="84" t="s">
        <v>3604</v>
      </c>
      <c r="G784" s="84" t="b">
        <v>0</v>
      </c>
      <c r="H784" s="84" t="b">
        <v>0</v>
      </c>
      <c r="I784" s="84" t="b">
        <v>0</v>
      </c>
      <c r="J784" s="84" t="b">
        <v>0</v>
      </c>
      <c r="K784" s="84" t="b">
        <v>0</v>
      </c>
      <c r="L784" s="84" t="b">
        <v>0</v>
      </c>
    </row>
    <row r="785" spans="1:12" ht="15">
      <c r="A785" s="84" t="s">
        <v>4502</v>
      </c>
      <c r="B785" s="84" t="s">
        <v>4503</v>
      </c>
      <c r="C785" s="84">
        <v>5</v>
      </c>
      <c r="D785" s="123">
        <v>0</v>
      </c>
      <c r="E785" s="123">
        <v>1.3263358609287514</v>
      </c>
      <c r="F785" s="84" t="s">
        <v>3604</v>
      </c>
      <c r="G785" s="84" t="b">
        <v>0</v>
      </c>
      <c r="H785" s="84" t="b">
        <v>0</v>
      </c>
      <c r="I785" s="84" t="b">
        <v>0</v>
      </c>
      <c r="J785" s="84" t="b">
        <v>0</v>
      </c>
      <c r="K785" s="84" t="b">
        <v>0</v>
      </c>
      <c r="L785" s="84" t="b">
        <v>0</v>
      </c>
    </row>
    <row r="786" spans="1:12" ht="15">
      <c r="A786" s="84" t="s">
        <v>4503</v>
      </c>
      <c r="B786" s="84" t="s">
        <v>4504</v>
      </c>
      <c r="C786" s="84">
        <v>5</v>
      </c>
      <c r="D786" s="123">
        <v>0</v>
      </c>
      <c r="E786" s="123">
        <v>1.3263358609287514</v>
      </c>
      <c r="F786" s="84" t="s">
        <v>3604</v>
      </c>
      <c r="G786" s="84" t="b">
        <v>0</v>
      </c>
      <c r="H786" s="84" t="b">
        <v>0</v>
      </c>
      <c r="I786" s="84" t="b">
        <v>0</v>
      </c>
      <c r="J786" s="84" t="b">
        <v>0</v>
      </c>
      <c r="K786" s="84" t="b">
        <v>0</v>
      </c>
      <c r="L786" s="84" t="b">
        <v>0</v>
      </c>
    </row>
    <row r="787" spans="1:12" ht="15">
      <c r="A787" s="84" t="s">
        <v>4504</v>
      </c>
      <c r="B787" s="84" t="s">
        <v>4505</v>
      </c>
      <c r="C787" s="84">
        <v>5</v>
      </c>
      <c r="D787" s="123">
        <v>0</v>
      </c>
      <c r="E787" s="123">
        <v>1.3263358609287514</v>
      </c>
      <c r="F787" s="84" t="s">
        <v>3604</v>
      </c>
      <c r="G787" s="84" t="b">
        <v>0</v>
      </c>
      <c r="H787" s="84" t="b">
        <v>0</v>
      </c>
      <c r="I787" s="84" t="b">
        <v>0</v>
      </c>
      <c r="J787" s="84" t="b">
        <v>0</v>
      </c>
      <c r="K787" s="84" t="b">
        <v>0</v>
      </c>
      <c r="L787" s="84" t="b">
        <v>0</v>
      </c>
    </row>
    <row r="788" spans="1:12" ht="15">
      <c r="A788" s="84" t="s">
        <v>4505</v>
      </c>
      <c r="B788" s="84" t="s">
        <v>4506</v>
      </c>
      <c r="C788" s="84">
        <v>5</v>
      </c>
      <c r="D788" s="123">
        <v>0</v>
      </c>
      <c r="E788" s="123">
        <v>1.3263358609287514</v>
      </c>
      <c r="F788" s="84" t="s">
        <v>3604</v>
      </c>
      <c r="G788" s="84" t="b">
        <v>0</v>
      </c>
      <c r="H788" s="84" t="b">
        <v>0</v>
      </c>
      <c r="I788" s="84" t="b">
        <v>0</v>
      </c>
      <c r="J788" s="84" t="b">
        <v>0</v>
      </c>
      <c r="K788" s="84" t="b">
        <v>0</v>
      </c>
      <c r="L788" s="84" t="b">
        <v>0</v>
      </c>
    </row>
    <row r="789" spans="1:12" ht="15">
      <c r="A789" s="84" t="s">
        <v>4506</v>
      </c>
      <c r="B789" s="84" t="s">
        <v>4448</v>
      </c>
      <c r="C789" s="84">
        <v>5</v>
      </c>
      <c r="D789" s="123">
        <v>0</v>
      </c>
      <c r="E789" s="123">
        <v>1.0253058652647702</v>
      </c>
      <c r="F789" s="84" t="s">
        <v>3604</v>
      </c>
      <c r="G789" s="84" t="b">
        <v>0</v>
      </c>
      <c r="H789" s="84" t="b">
        <v>0</v>
      </c>
      <c r="I789" s="84" t="b">
        <v>0</v>
      </c>
      <c r="J789" s="84" t="b">
        <v>0</v>
      </c>
      <c r="K789" s="84" t="b">
        <v>0</v>
      </c>
      <c r="L789" s="84" t="b">
        <v>0</v>
      </c>
    </row>
    <row r="790" spans="1:12" ht="15">
      <c r="A790" s="84" t="s">
        <v>4448</v>
      </c>
      <c r="B790" s="84" t="s">
        <v>4507</v>
      </c>
      <c r="C790" s="84">
        <v>5</v>
      </c>
      <c r="D790" s="123">
        <v>0</v>
      </c>
      <c r="E790" s="123">
        <v>1.0253058652647702</v>
      </c>
      <c r="F790" s="84" t="s">
        <v>3604</v>
      </c>
      <c r="G790" s="84" t="b">
        <v>0</v>
      </c>
      <c r="H790" s="84" t="b">
        <v>0</v>
      </c>
      <c r="I790" s="84" t="b">
        <v>0</v>
      </c>
      <c r="J790" s="84" t="b">
        <v>0</v>
      </c>
      <c r="K790" s="84" t="b">
        <v>0</v>
      </c>
      <c r="L790" s="84" t="b">
        <v>0</v>
      </c>
    </row>
    <row r="791" spans="1:12" ht="15">
      <c r="A791" s="84" t="s">
        <v>4507</v>
      </c>
      <c r="B791" s="84" t="s">
        <v>4508</v>
      </c>
      <c r="C791" s="84">
        <v>5</v>
      </c>
      <c r="D791" s="123">
        <v>0</v>
      </c>
      <c r="E791" s="123">
        <v>1.3263358609287514</v>
      </c>
      <c r="F791" s="84" t="s">
        <v>3604</v>
      </c>
      <c r="G791" s="84" t="b">
        <v>0</v>
      </c>
      <c r="H791" s="84" t="b">
        <v>0</v>
      </c>
      <c r="I791" s="84" t="b">
        <v>0</v>
      </c>
      <c r="J791" s="84" t="b">
        <v>0</v>
      </c>
      <c r="K791" s="84" t="b">
        <v>0</v>
      </c>
      <c r="L791" s="84" t="b">
        <v>0</v>
      </c>
    </row>
    <row r="792" spans="1:12" ht="15">
      <c r="A792" s="84" t="s">
        <v>250</v>
      </c>
      <c r="B792" s="84" t="s">
        <v>4465</v>
      </c>
      <c r="C792" s="84">
        <v>4</v>
      </c>
      <c r="D792" s="123">
        <v>0.003492252721011042</v>
      </c>
      <c r="E792" s="123">
        <v>1.423245873936808</v>
      </c>
      <c r="F792" s="84" t="s">
        <v>3604</v>
      </c>
      <c r="G792" s="84" t="b">
        <v>0</v>
      </c>
      <c r="H792" s="84" t="b">
        <v>0</v>
      </c>
      <c r="I792" s="84" t="b">
        <v>0</v>
      </c>
      <c r="J792" s="84" t="b">
        <v>0</v>
      </c>
      <c r="K792" s="84" t="b">
        <v>0</v>
      </c>
      <c r="L792" s="84" t="b">
        <v>0</v>
      </c>
    </row>
    <row r="793" spans="1:12" ht="15">
      <c r="A793" s="84" t="s">
        <v>736</v>
      </c>
      <c r="B793" s="84" t="s">
        <v>4563</v>
      </c>
      <c r="C793" s="84">
        <v>3</v>
      </c>
      <c r="D793" s="123">
        <v>0</v>
      </c>
      <c r="E793" s="123">
        <v>1.3553876579865738</v>
      </c>
      <c r="F793" s="84" t="s">
        <v>3605</v>
      </c>
      <c r="G793" s="84" t="b">
        <v>0</v>
      </c>
      <c r="H793" s="84" t="b">
        <v>0</v>
      </c>
      <c r="I793" s="84" t="b">
        <v>0</v>
      </c>
      <c r="J793" s="84" t="b">
        <v>0</v>
      </c>
      <c r="K793" s="84" t="b">
        <v>0</v>
      </c>
      <c r="L793" s="84" t="b">
        <v>0</v>
      </c>
    </row>
    <row r="794" spans="1:12" ht="15">
      <c r="A794" s="84" t="s">
        <v>4649</v>
      </c>
      <c r="B794" s="84" t="s">
        <v>4650</v>
      </c>
      <c r="C794" s="84">
        <v>2</v>
      </c>
      <c r="D794" s="123">
        <v>0.004960317156498063</v>
      </c>
      <c r="E794" s="123">
        <v>1.5314789170422551</v>
      </c>
      <c r="F794" s="84" t="s">
        <v>3605</v>
      </c>
      <c r="G794" s="84" t="b">
        <v>0</v>
      </c>
      <c r="H794" s="84" t="b">
        <v>0</v>
      </c>
      <c r="I794" s="84" t="b">
        <v>0</v>
      </c>
      <c r="J794" s="84" t="b">
        <v>0</v>
      </c>
      <c r="K794" s="84" t="b">
        <v>0</v>
      </c>
      <c r="L794" s="84" t="b">
        <v>0</v>
      </c>
    </row>
    <row r="795" spans="1:12" ht="15">
      <c r="A795" s="84" t="s">
        <v>4650</v>
      </c>
      <c r="B795" s="84" t="s">
        <v>4561</v>
      </c>
      <c r="C795" s="84">
        <v>2</v>
      </c>
      <c r="D795" s="123">
        <v>0.004960317156498063</v>
      </c>
      <c r="E795" s="123">
        <v>1.5314789170422551</v>
      </c>
      <c r="F795" s="84" t="s">
        <v>3605</v>
      </c>
      <c r="G795" s="84" t="b">
        <v>0</v>
      </c>
      <c r="H795" s="84" t="b">
        <v>0</v>
      </c>
      <c r="I795" s="84" t="b">
        <v>0</v>
      </c>
      <c r="J795" s="84" t="b">
        <v>0</v>
      </c>
      <c r="K795" s="84" t="b">
        <v>0</v>
      </c>
      <c r="L795" s="84" t="b">
        <v>0</v>
      </c>
    </row>
    <row r="796" spans="1:12" ht="15">
      <c r="A796" s="84" t="s">
        <v>4561</v>
      </c>
      <c r="B796" s="84" t="s">
        <v>486</v>
      </c>
      <c r="C796" s="84">
        <v>2</v>
      </c>
      <c r="D796" s="123">
        <v>0.004960317156498063</v>
      </c>
      <c r="E796" s="123">
        <v>1.5314789170422551</v>
      </c>
      <c r="F796" s="84" t="s">
        <v>3605</v>
      </c>
      <c r="G796" s="84" t="b">
        <v>0</v>
      </c>
      <c r="H796" s="84" t="b">
        <v>0</v>
      </c>
      <c r="I796" s="84" t="b">
        <v>0</v>
      </c>
      <c r="J796" s="84" t="b">
        <v>0</v>
      </c>
      <c r="K796" s="84" t="b">
        <v>0</v>
      </c>
      <c r="L796" s="84" t="b">
        <v>0</v>
      </c>
    </row>
    <row r="797" spans="1:12" ht="15">
      <c r="A797" s="84" t="s">
        <v>486</v>
      </c>
      <c r="B797" s="84" t="s">
        <v>4475</v>
      </c>
      <c r="C797" s="84">
        <v>2</v>
      </c>
      <c r="D797" s="123">
        <v>0.004960317156498063</v>
      </c>
      <c r="E797" s="123">
        <v>1.2304489213782739</v>
      </c>
      <c r="F797" s="84" t="s">
        <v>3605</v>
      </c>
      <c r="G797" s="84" t="b">
        <v>0</v>
      </c>
      <c r="H797" s="84" t="b">
        <v>0</v>
      </c>
      <c r="I797" s="84" t="b">
        <v>0</v>
      </c>
      <c r="J797" s="84" t="b">
        <v>0</v>
      </c>
      <c r="K797" s="84" t="b">
        <v>0</v>
      </c>
      <c r="L797" s="84" t="b">
        <v>0</v>
      </c>
    </row>
    <row r="798" spans="1:12" ht="15">
      <c r="A798" s="84" t="s">
        <v>4475</v>
      </c>
      <c r="B798" s="84" t="s">
        <v>4651</v>
      </c>
      <c r="C798" s="84">
        <v>2</v>
      </c>
      <c r="D798" s="123">
        <v>0.004960317156498063</v>
      </c>
      <c r="E798" s="123">
        <v>1.2304489213782739</v>
      </c>
      <c r="F798" s="84" t="s">
        <v>3605</v>
      </c>
      <c r="G798" s="84" t="b">
        <v>0</v>
      </c>
      <c r="H798" s="84" t="b">
        <v>0</v>
      </c>
      <c r="I798" s="84" t="b">
        <v>0</v>
      </c>
      <c r="J798" s="84" t="b">
        <v>0</v>
      </c>
      <c r="K798" s="84" t="b">
        <v>0</v>
      </c>
      <c r="L798" s="84" t="b">
        <v>0</v>
      </c>
    </row>
    <row r="799" spans="1:12" ht="15">
      <c r="A799" s="84" t="s">
        <v>4651</v>
      </c>
      <c r="B799" s="84" t="s">
        <v>4562</v>
      </c>
      <c r="C799" s="84">
        <v>2</v>
      </c>
      <c r="D799" s="123">
        <v>0.004960317156498063</v>
      </c>
      <c r="E799" s="123">
        <v>1.3553876579865738</v>
      </c>
      <c r="F799" s="84" t="s">
        <v>3605</v>
      </c>
      <c r="G799" s="84" t="b">
        <v>0</v>
      </c>
      <c r="H799" s="84" t="b">
        <v>0</v>
      </c>
      <c r="I799" s="84" t="b">
        <v>0</v>
      </c>
      <c r="J799" s="84" t="b">
        <v>0</v>
      </c>
      <c r="K799" s="84" t="b">
        <v>0</v>
      </c>
      <c r="L799" s="84" t="b">
        <v>0</v>
      </c>
    </row>
    <row r="800" spans="1:12" ht="15">
      <c r="A800" s="84" t="s">
        <v>4562</v>
      </c>
      <c r="B800" s="84" t="s">
        <v>4652</v>
      </c>
      <c r="C800" s="84">
        <v>2</v>
      </c>
      <c r="D800" s="123">
        <v>0.004960317156498063</v>
      </c>
      <c r="E800" s="123">
        <v>1.3553876579865738</v>
      </c>
      <c r="F800" s="84" t="s">
        <v>3605</v>
      </c>
      <c r="G800" s="84" t="b">
        <v>0</v>
      </c>
      <c r="H800" s="84" t="b">
        <v>0</v>
      </c>
      <c r="I800" s="84" t="b">
        <v>0</v>
      </c>
      <c r="J800" s="84" t="b">
        <v>0</v>
      </c>
      <c r="K800" s="84" t="b">
        <v>0</v>
      </c>
      <c r="L800" s="84" t="b">
        <v>0</v>
      </c>
    </row>
    <row r="801" spans="1:12" ht="15">
      <c r="A801" s="84" t="s">
        <v>4652</v>
      </c>
      <c r="B801" s="84" t="s">
        <v>4513</v>
      </c>
      <c r="C801" s="84">
        <v>2</v>
      </c>
      <c r="D801" s="123">
        <v>0.004960317156498063</v>
      </c>
      <c r="E801" s="123">
        <v>1.5314789170422551</v>
      </c>
      <c r="F801" s="84" t="s">
        <v>3605</v>
      </c>
      <c r="G801" s="84" t="b">
        <v>0</v>
      </c>
      <c r="H801" s="84" t="b">
        <v>0</v>
      </c>
      <c r="I801" s="84" t="b">
        <v>0</v>
      </c>
      <c r="J801" s="84" t="b">
        <v>0</v>
      </c>
      <c r="K801" s="84" t="b">
        <v>0</v>
      </c>
      <c r="L801" s="84" t="b">
        <v>0</v>
      </c>
    </row>
    <row r="802" spans="1:12" ht="15">
      <c r="A802" s="84" t="s">
        <v>4513</v>
      </c>
      <c r="B802" s="84" t="s">
        <v>4653</v>
      </c>
      <c r="C802" s="84">
        <v>2</v>
      </c>
      <c r="D802" s="123">
        <v>0.004960317156498063</v>
      </c>
      <c r="E802" s="123">
        <v>1.5314789170422551</v>
      </c>
      <c r="F802" s="84" t="s">
        <v>3605</v>
      </c>
      <c r="G802" s="84" t="b">
        <v>0</v>
      </c>
      <c r="H802" s="84" t="b">
        <v>0</v>
      </c>
      <c r="I802" s="84" t="b">
        <v>0</v>
      </c>
      <c r="J802" s="84" t="b">
        <v>0</v>
      </c>
      <c r="K802" s="84" t="b">
        <v>0</v>
      </c>
      <c r="L802" s="84" t="b">
        <v>0</v>
      </c>
    </row>
    <row r="803" spans="1:12" ht="15">
      <c r="A803" s="84" t="s">
        <v>4653</v>
      </c>
      <c r="B803" s="84" t="s">
        <v>4654</v>
      </c>
      <c r="C803" s="84">
        <v>2</v>
      </c>
      <c r="D803" s="123">
        <v>0.004960317156498063</v>
      </c>
      <c r="E803" s="123">
        <v>1.5314789170422551</v>
      </c>
      <c r="F803" s="84" t="s">
        <v>3605</v>
      </c>
      <c r="G803" s="84" t="b">
        <v>0</v>
      </c>
      <c r="H803" s="84" t="b">
        <v>0</v>
      </c>
      <c r="I803" s="84" t="b">
        <v>0</v>
      </c>
      <c r="J803" s="84" t="b">
        <v>0</v>
      </c>
      <c r="K803" s="84" t="b">
        <v>0</v>
      </c>
      <c r="L803" s="84" t="b">
        <v>0</v>
      </c>
    </row>
    <row r="804" spans="1:12" ht="15">
      <c r="A804" s="84" t="s">
        <v>4654</v>
      </c>
      <c r="B804" s="84" t="s">
        <v>4485</v>
      </c>
      <c r="C804" s="84">
        <v>2</v>
      </c>
      <c r="D804" s="123">
        <v>0.004960317156498063</v>
      </c>
      <c r="E804" s="123">
        <v>1.5314789170422551</v>
      </c>
      <c r="F804" s="84" t="s">
        <v>3605</v>
      </c>
      <c r="G804" s="84" t="b">
        <v>0</v>
      </c>
      <c r="H804" s="84" t="b">
        <v>0</v>
      </c>
      <c r="I804" s="84" t="b">
        <v>0</v>
      </c>
      <c r="J804" s="84" t="b">
        <v>0</v>
      </c>
      <c r="K804" s="84" t="b">
        <v>0</v>
      </c>
      <c r="L804" s="84" t="b">
        <v>0</v>
      </c>
    </row>
    <row r="805" spans="1:12" ht="15">
      <c r="A805" s="84" t="s">
        <v>4485</v>
      </c>
      <c r="B805" s="84" t="s">
        <v>4514</v>
      </c>
      <c r="C805" s="84">
        <v>2</v>
      </c>
      <c r="D805" s="123">
        <v>0.004960317156498063</v>
      </c>
      <c r="E805" s="123">
        <v>1.5314789170422551</v>
      </c>
      <c r="F805" s="84" t="s">
        <v>3605</v>
      </c>
      <c r="G805" s="84" t="b">
        <v>0</v>
      </c>
      <c r="H805" s="84" t="b">
        <v>0</v>
      </c>
      <c r="I805" s="84" t="b">
        <v>0</v>
      </c>
      <c r="J805" s="84" t="b">
        <v>0</v>
      </c>
      <c r="K805" s="84" t="b">
        <v>0</v>
      </c>
      <c r="L805" s="84" t="b">
        <v>0</v>
      </c>
    </row>
    <row r="806" spans="1:12" ht="15">
      <c r="A806" s="84" t="s">
        <v>4514</v>
      </c>
      <c r="B806" s="84" t="s">
        <v>4465</v>
      </c>
      <c r="C806" s="84">
        <v>2</v>
      </c>
      <c r="D806" s="123">
        <v>0.004960317156498063</v>
      </c>
      <c r="E806" s="123">
        <v>1.5314789170422551</v>
      </c>
      <c r="F806" s="84" t="s">
        <v>3605</v>
      </c>
      <c r="G806" s="84" t="b">
        <v>0</v>
      </c>
      <c r="H806" s="84" t="b">
        <v>0</v>
      </c>
      <c r="I806" s="84" t="b">
        <v>0</v>
      </c>
      <c r="J806" s="84" t="b">
        <v>0</v>
      </c>
      <c r="K806" s="84" t="b">
        <v>0</v>
      </c>
      <c r="L806" s="84" t="b">
        <v>0</v>
      </c>
    </row>
    <row r="807" spans="1:12" ht="15">
      <c r="A807" s="84" t="s">
        <v>4465</v>
      </c>
      <c r="B807" s="84" t="s">
        <v>4560</v>
      </c>
      <c r="C807" s="84">
        <v>2</v>
      </c>
      <c r="D807" s="123">
        <v>0.004960317156498063</v>
      </c>
      <c r="E807" s="123">
        <v>1.5314789170422551</v>
      </c>
      <c r="F807" s="84" t="s">
        <v>3605</v>
      </c>
      <c r="G807" s="84" t="b">
        <v>0</v>
      </c>
      <c r="H807" s="84" t="b">
        <v>0</v>
      </c>
      <c r="I807" s="84" t="b">
        <v>0</v>
      </c>
      <c r="J807" s="84" t="b">
        <v>0</v>
      </c>
      <c r="K807" s="84" t="b">
        <v>0</v>
      </c>
      <c r="L807" s="84" t="b">
        <v>0</v>
      </c>
    </row>
    <row r="808" spans="1:12" ht="15">
      <c r="A808" s="84" t="s">
        <v>4560</v>
      </c>
      <c r="B808" s="84" t="s">
        <v>736</v>
      </c>
      <c r="C808" s="84">
        <v>2</v>
      </c>
      <c r="D808" s="123">
        <v>0.004960317156498063</v>
      </c>
      <c r="E808" s="123">
        <v>1.3553876579865738</v>
      </c>
      <c r="F808" s="84" t="s">
        <v>3605</v>
      </c>
      <c r="G808" s="84" t="b">
        <v>0</v>
      </c>
      <c r="H808" s="84" t="b">
        <v>0</v>
      </c>
      <c r="I808" s="84" t="b">
        <v>0</v>
      </c>
      <c r="J808" s="84" t="b">
        <v>0</v>
      </c>
      <c r="K808" s="84" t="b">
        <v>0</v>
      </c>
      <c r="L808" s="84" t="b">
        <v>0</v>
      </c>
    </row>
    <row r="809" spans="1:12" ht="15">
      <c r="A809" s="84" t="s">
        <v>4660</v>
      </c>
      <c r="B809" s="84" t="s">
        <v>736</v>
      </c>
      <c r="C809" s="84">
        <v>2</v>
      </c>
      <c r="D809" s="123">
        <v>0</v>
      </c>
      <c r="E809" s="123">
        <v>1.2041199826559248</v>
      </c>
      <c r="F809" s="84" t="s">
        <v>3606</v>
      </c>
      <c r="G809" s="84" t="b">
        <v>0</v>
      </c>
      <c r="H809" s="84" t="b">
        <v>0</v>
      </c>
      <c r="I809" s="84" t="b">
        <v>0</v>
      </c>
      <c r="J809" s="84" t="b">
        <v>0</v>
      </c>
      <c r="K809" s="84" t="b">
        <v>0</v>
      </c>
      <c r="L809" s="84" t="b">
        <v>0</v>
      </c>
    </row>
    <row r="810" spans="1:12" ht="15">
      <c r="A810" s="84" t="s">
        <v>736</v>
      </c>
      <c r="B810" s="84" t="s">
        <v>4661</v>
      </c>
      <c r="C810" s="84">
        <v>2</v>
      </c>
      <c r="D810" s="123">
        <v>0</v>
      </c>
      <c r="E810" s="123">
        <v>1.2041199826559248</v>
      </c>
      <c r="F810" s="84" t="s">
        <v>3606</v>
      </c>
      <c r="G810" s="84" t="b">
        <v>0</v>
      </c>
      <c r="H810" s="84" t="b">
        <v>0</v>
      </c>
      <c r="I810" s="84" t="b">
        <v>0</v>
      </c>
      <c r="J810" s="84" t="b">
        <v>1</v>
      </c>
      <c r="K810" s="84" t="b">
        <v>0</v>
      </c>
      <c r="L810" s="84" t="b">
        <v>0</v>
      </c>
    </row>
    <row r="811" spans="1:12" ht="15">
      <c r="A811" s="84" t="s">
        <v>4661</v>
      </c>
      <c r="B811" s="84" t="s">
        <v>481</v>
      </c>
      <c r="C811" s="84">
        <v>2</v>
      </c>
      <c r="D811" s="123">
        <v>0</v>
      </c>
      <c r="E811" s="123">
        <v>1.2041199826559248</v>
      </c>
      <c r="F811" s="84" t="s">
        <v>3606</v>
      </c>
      <c r="G811" s="84" t="b">
        <v>1</v>
      </c>
      <c r="H811" s="84" t="b">
        <v>0</v>
      </c>
      <c r="I811" s="84" t="b">
        <v>0</v>
      </c>
      <c r="J811" s="84" t="b">
        <v>0</v>
      </c>
      <c r="K811" s="84" t="b">
        <v>0</v>
      </c>
      <c r="L811" s="84" t="b">
        <v>0</v>
      </c>
    </row>
    <row r="812" spans="1:12" ht="15">
      <c r="A812" s="84" t="s">
        <v>481</v>
      </c>
      <c r="B812" s="84" t="s">
        <v>480</v>
      </c>
      <c r="C812" s="84">
        <v>2</v>
      </c>
      <c r="D812" s="123">
        <v>0</v>
      </c>
      <c r="E812" s="123">
        <v>1.2041199826559248</v>
      </c>
      <c r="F812" s="84" t="s">
        <v>3606</v>
      </c>
      <c r="G812" s="84" t="b">
        <v>0</v>
      </c>
      <c r="H812" s="84" t="b">
        <v>0</v>
      </c>
      <c r="I812" s="84" t="b">
        <v>0</v>
      </c>
      <c r="J812" s="84" t="b">
        <v>0</v>
      </c>
      <c r="K812" s="84" t="b">
        <v>0</v>
      </c>
      <c r="L812" s="84" t="b">
        <v>0</v>
      </c>
    </row>
    <row r="813" spans="1:12" ht="15">
      <c r="A813" s="84" t="s">
        <v>480</v>
      </c>
      <c r="B813" s="84" t="s">
        <v>4566</v>
      </c>
      <c r="C813" s="84">
        <v>2</v>
      </c>
      <c r="D813" s="123">
        <v>0</v>
      </c>
      <c r="E813" s="123">
        <v>1.2041199826559248</v>
      </c>
      <c r="F813" s="84" t="s">
        <v>3606</v>
      </c>
      <c r="G813" s="84" t="b">
        <v>0</v>
      </c>
      <c r="H813" s="84" t="b">
        <v>0</v>
      </c>
      <c r="I813" s="84" t="b">
        <v>0</v>
      </c>
      <c r="J813" s="84" t="b">
        <v>0</v>
      </c>
      <c r="K813" s="84" t="b">
        <v>0</v>
      </c>
      <c r="L813" s="84" t="b">
        <v>0</v>
      </c>
    </row>
    <row r="814" spans="1:12" ht="15">
      <c r="A814" s="84" t="s">
        <v>4566</v>
      </c>
      <c r="B814" s="84" t="s">
        <v>4662</v>
      </c>
      <c r="C814" s="84">
        <v>2</v>
      </c>
      <c r="D814" s="123">
        <v>0</v>
      </c>
      <c r="E814" s="123">
        <v>1.2041199826559248</v>
      </c>
      <c r="F814" s="84" t="s">
        <v>3606</v>
      </c>
      <c r="G814" s="84" t="b">
        <v>0</v>
      </c>
      <c r="H814" s="84" t="b">
        <v>0</v>
      </c>
      <c r="I814" s="84" t="b">
        <v>0</v>
      </c>
      <c r="J814" s="84" t="b">
        <v>1</v>
      </c>
      <c r="K814" s="84" t="b">
        <v>0</v>
      </c>
      <c r="L814" s="84" t="b">
        <v>0</v>
      </c>
    </row>
    <row r="815" spans="1:12" ht="15">
      <c r="A815" s="84" t="s">
        <v>4662</v>
      </c>
      <c r="B815" s="84" t="s">
        <v>4663</v>
      </c>
      <c r="C815" s="84">
        <v>2</v>
      </c>
      <c r="D815" s="123">
        <v>0</v>
      </c>
      <c r="E815" s="123">
        <v>1.2041199826559248</v>
      </c>
      <c r="F815" s="84" t="s">
        <v>3606</v>
      </c>
      <c r="G815" s="84" t="b">
        <v>1</v>
      </c>
      <c r="H815" s="84" t="b">
        <v>0</v>
      </c>
      <c r="I815" s="84" t="b">
        <v>0</v>
      </c>
      <c r="J815" s="84" t="b">
        <v>0</v>
      </c>
      <c r="K815" s="84" t="b">
        <v>0</v>
      </c>
      <c r="L815" s="84" t="b">
        <v>0</v>
      </c>
    </row>
    <row r="816" spans="1:12" ht="15">
      <c r="A816" s="84" t="s">
        <v>4663</v>
      </c>
      <c r="B816" s="84" t="s">
        <v>4438</v>
      </c>
      <c r="C816" s="84">
        <v>2</v>
      </c>
      <c r="D816" s="123">
        <v>0</v>
      </c>
      <c r="E816" s="123">
        <v>1.2041199826559248</v>
      </c>
      <c r="F816" s="84" t="s">
        <v>3606</v>
      </c>
      <c r="G816" s="84" t="b">
        <v>0</v>
      </c>
      <c r="H816" s="84" t="b">
        <v>0</v>
      </c>
      <c r="I816" s="84" t="b">
        <v>0</v>
      </c>
      <c r="J816" s="84" t="b">
        <v>0</v>
      </c>
      <c r="K816" s="84" t="b">
        <v>0</v>
      </c>
      <c r="L816" s="84" t="b">
        <v>0</v>
      </c>
    </row>
    <row r="817" spans="1:12" ht="15">
      <c r="A817" s="84" t="s">
        <v>4438</v>
      </c>
      <c r="B817" s="84" t="s">
        <v>4664</v>
      </c>
      <c r="C817" s="84">
        <v>2</v>
      </c>
      <c r="D817" s="123">
        <v>0</v>
      </c>
      <c r="E817" s="123">
        <v>1.2041199826559248</v>
      </c>
      <c r="F817" s="84" t="s">
        <v>3606</v>
      </c>
      <c r="G817" s="84" t="b">
        <v>0</v>
      </c>
      <c r="H817" s="84" t="b">
        <v>0</v>
      </c>
      <c r="I817" s="84" t="b">
        <v>0</v>
      </c>
      <c r="J817" s="84" t="b">
        <v>0</v>
      </c>
      <c r="K817" s="84" t="b">
        <v>1</v>
      </c>
      <c r="L817" s="84" t="b">
        <v>0</v>
      </c>
    </row>
    <row r="818" spans="1:12" ht="15">
      <c r="A818" s="84" t="s">
        <v>781</v>
      </c>
      <c r="B818" s="84" t="s">
        <v>4532</v>
      </c>
      <c r="C818" s="84">
        <v>4</v>
      </c>
      <c r="D818" s="123">
        <v>0</v>
      </c>
      <c r="E818" s="123">
        <v>1.161368002234975</v>
      </c>
      <c r="F818" s="84" t="s">
        <v>3607</v>
      </c>
      <c r="G818" s="84" t="b">
        <v>0</v>
      </c>
      <c r="H818" s="84" t="b">
        <v>0</v>
      </c>
      <c r="I818" s="84" t="b">
        <v>0</v>
      </c>
      <c r="J818" s="84" t="b">
        <v>0</v>
      </c>
      <c r="K818" s="84" t="b">
        <v>0</v>
      </c>
      <c r="L818" s="84" t="b">
        <v>0</v>
      </c>
    </row>
    <row r="819" spans="1:12" ht="15">
      <c r="A819" s="84" t="s">
        <v>4532</v>
      </c>
      <c r="B819" s="84" t="s">
        <v>4533</v>
      </c>
      <c r="C819" s="84">
        <v>4</v>
      </c>
      <c r="D819" s="123">
        <v>0</v>
      </c>
      <c r="E819" s="123">
        <v>1.161368002234975</v>
      </c>
      <c r="F819" s="84" t="s">
        <v>3607</v>
      </c>
      <c r="G819" s="84" t="b">
        <v>0</v>
      </c>
      <c r="H819" s="84" t="b">
        <v>0</v>
      </c>
      <c r="I819" s="84" t="b">
        <v>0</v>
      </c>
      <c r="J819" s="84" t="b">
        <v>1</v>
      </c>
      <c r="K819" s="84" t="b">
        <v>0</v>
      </c>
      <c r="L819" s="84" t="b">
        <v>0</v>
      </c>
    </row>
    <row r="820" spans="1:12" ht="15">
      <c r="A820" s="84" t="s">
        <v>4533</v>
      </c>
      <c r="B820" s="84" t="s">
        <v>4534</v>
      </c>
      <c r="C820" s="84">
        <v>4</v>
      </c>
      <c r="D820" s="123">
        <v>0</v>
      </c>
      <c r="E820" s="123">
        <v>1.161368002234975</v>
      </c>
      <c r="F820" s="84" t="s">
        <v>3607</v>
      </c>
      <c r="G820" s="84" t="b">
        <v>1</v>
      </c>
      <c r="H820" s="84" t="b">
        <v>0</v>
      </c>
      <c r="I820" s="84" t="b">
        <v>0</v>
      </c>
      <c r="J820" s="84" t="b">
        <v>1</v>
      </c>
      <c r="K820" s="84" t="b">
        <v>0</v>
      </c>
      <c r="L820" s="84" t="b">
        <v>0</v>
      </c>
    </row>
    <row r="821" spans="1:12" ht="15">
      <c r="A821" s="84" t="s">
        <v>4534</v>
      </c>
      <c r="B821" s="84" t="s">
        <v>4535</v>
      </c>
      <c r="C821" s="84">
        <v>4</v>
      </c>
      <c r="D821" s="123">
        <v>0</v>
      </c>
      <c r="E821" s="123">
        <v>1.161368002234975</v>
      </c>
      <c r="F821" s="84" t="s">
        <v>3607</v>
      </c>
      <c r="G821" s="84" t="b">
        <v>1</v>
      </c>
      <c r="H821" s="84" t="b">
        <v>0</v>
      </c>
      <c r="I821" s="84" t="b">
        <v>0</v>
      </c>
      <c r="J821" s="84" t="b">
        <v>0</v>
      </c>
      <c r="K821" s="84" t="b">
        <v>0</v>
      </c>
      <c r="L821" s="84" t="b">
        <v>0</v>
      </c>
    </row>
    <row r="822" spans="1:12" ht="15">
      <c r="A822" s="84" t="s">
        <v>4535</v>
      </c>
      <c r="B822" s="84" t="s">
        <v>4536</v>
      </c>
      <c r="C822" s="84">
        <v>4</v>
      </c>
      <c r="D822" s="123">
        <v>0</v>
      </c>
      <c r="E822" s="123">
        <v>1.161368002234975</v>
      </c>
      <c r="F822" s="84" t="s">
        <v>3607</v>
      </c>
      <c r="G822" s="84" t="b">
        <v>0</v>
      </c>
      <c r="H822" s="84" t="b">
        <v>0</v>
      </c>
      <c r="I822" s="84" t="b">
        <v>0</v>
      </c>
      <c r="J822" s="84" t="b">
        <v>0</v>
      </c>
      <c r="K822" s="84" t="b">
        <v>0</v>
      </c>
      <c r="L822" s="84" t="b">
        <v>0</v>
      </c>
    </row>
    <row r="823" spans="1:12" ht="15">
      <c r="A823" s="84" t="s">
        <v>4536</v>
      </c>
      <c r="B823" s="84" t="s">
        <v>4537</v>
      </c>
      <c r="C823" s="84">
        <v>4</v>
      </c>
      <c r="D823" s="123">
        <v>0</v>
      </c>
      <c r="E823" s="123">
        <v>1.161368002234975</v>
      </c>
      <c r="F823" s="84" t="s">
        <v>3607</v>
      </c>
      <c r="G823" s="84" t="b">
        <v>0</v>
      </c>
      <c r="H823" s="84" t="b">
        <v>0</v>
      </c>
      <c r="I823" s="84" t="b">
        <v>0</v>
      </c>
      <c r="J823" s="84" t="b">
        <v>0</v>
      </c>
      <c r="K823" s="84" t="b">
        <v>0</v>
      </c>
      <c r="L823" s="84" t="b">
        <v>0</v>
      </c>
    </row>
    <row r="824" spans="1:12" ht="15">
      <c r="A824" s="84" t="s">
        <v>4537</v>
      </c>
      <c r="B824" s="84" t="s">
        <v>4538</v>
      </c>
      <c r="C824" s="84">
        <v>4</v>
      </c>
      <c r="D824" s="123">
        <v>0</v>
      </c>
      <c r="E824" s="123">
        <v>1.161368002234975</v>
      </c>
      <c r="F824" s="84" t="s">
        <v>3607</v>
      </c>
      <c r="G824" s="84" t="b">
        <v>0</v>
      </c>
      <c r="H824" s="84" t="b">
        <v>0</v>
      </c>
      <c r="I824" s="84" t="b">
        <v>0</v>
      </c>
      <c r="J824" s="84" t="b">
        <v>1</v>
      </c>
      <c r="K824" s="84" t="b">
        <v>0</v>
      </c>
      <c r="L824" s="84" t="b">
        <v>0</v>
      </c>
    </row>
    <row r="825" spans="1:12" ht="15">
      <c r="A825" s="84" t="s">
        <v>4538</v>
      </c>
      <c r="B825" s="84" t="s">
        <v>4539</v>
      </c>
      <c r="C825" s="84">
        <v>4</v>
      </c>
      <c r="D825" s="123">
        <v>0</v>
      </c>
      <c r="E825" s="123">
        <v>1.161368002234975</v>
      </c>
      <c r="F825" s="84" t="s">
        <v>3607</v>
      </c>
      <c r="G825" s="84" t="b">
        <v>1</v>
      </c>
      <c r="H825" s="84" t="b">
        <v>0</v>
      </c>
      <c r="I825" s="84" t="b">
        <v>0</v>
      </c>
      <c r="J825" s="84" t="b">
        <v>0</v>
      </c>
      <c r="K825" s="84" t="b">
        <v>0</v>
      </c>
      <c r="L825" s="84" t="b">
        <v>0</v>
      </c>
    </row>
    <row r="826" spans="1:12" ht="15">
      <c r="A826" s="84" t="s">
        <v>4539</v>
      </c>
      <c r="B826" s="84" t="s">
        <v>4540</v>
      </c>
      <c r="C826" s="84">
        <v>4</v>
      </c>
      <c r="D826" s="123">
        <v>0</v>
      </c>
      <c r="E826" s="123">
        <v>1.161368002234975</v>
      </c>
      <c r="F826" s="84" t="s">
        <v>3607</v>
      </c>
      <c r="G826" s="84" t="b">
        <v>0</v>
      </c>
      <c r="H826" s="84" t="b">
        <v>0</v>
      </c>
      <c r="I826" s="84" t="b">
        <v>0</v>
      </c>
      <c r="J826" s="84" t="b">
        <v>0</v>
      </c>
      <c r="K826" s="84" t="b">
        <v>0</v>
      </c>
      <c r="L826" s="84" t="b">
        <v>0</v>
      </c>
    </row>
    <row r="827" spans="1:12" ht="15">
      <c r="A827" s="84" t="s">
        <v>313</v>
      </c>
      <c r="B827" s="84" t="s">
        <v>781</v>
      </c>
      <c r="C827" s="84">
        <v>3</v>
      </c>
      <c r="D827" s="123">
        <v>0.006045422739111287</v>
      </c>
      <c r="E827" s="123">
        <v>1.1613680022349748</v>
      </c>
      <c r="F827" s="84" t="s">
        <v>3607</v>
      </c>
      <c r="G827" s="84" t="b">
        <v>0</v>
      </c>
      <c r="H827" s="84" t="b">
        <v>0</v>
      </c>
      <c r="I827" s="84" t="b">
        <v>0</v>
      </c>
      <c r="J827" s="84" t="b">
        <v>0</v>
      </c>
      <c r="K827" s="84" t="b">
        <v>0</v>
      </c>
      <c r="L827" s="84" t="b">
        <v>0</v>
      </c>
    </row>
    <row r="828" spans="1:12" ht="15">
      <c r="A828" s="84" t="s">
        <v>4540</v>
      </c>
      <c r="B828" s="84" t="s">
        <v>4593</v>
      </c>
      <c r="C828" s="84">
        <v>3</v>
      </c>
      <c r="D828" s="123">
        <v>0.006045422739111287</v>
      </c>
      <c r="E828" s="123">
        <v>1.1613680022349748</v>
      </c>
      <c r="F828" s="84" t="s">
        <v>3607</v>
      </c>
      <c r="G828" s="84" t="b">
        <v>0</v>
      </c>
      <c r="H828" s="84" t="b">
        <v>0</v>
      </c>
      <c r="I828" s="84" t="b">
        <v>0</v>
      </c>
      <c r="J828" s="84" t="b">
        <v>0</v>
      </c>
      <c r="K828" s="84" t="b">
        <v>0</v>
      </c>
      <c r="L828" s="84" t="b">
        <v>0</v>
      </c>
    </row>
    <row r="829" spans="1:12" ht="15">
      <c r="A829" s="84" t="s">
        <v>4764</v>
      </c>
      <c r="B829" s="84" t="s">
        <v>4765</v>
      </c>
      <c r="C829" s="84">
        <v>2</v>
      </c>
      <c r="D829" s="123">
        <v>0</v>
      </c>
      <c r="E829" s="123">
        <v>1.1903316981702916</v>
      </c>
      <c r="F829" s="84" t="s">
        <v>3608</v>
      </c>
      <c r="G829" s="84" t="b">
        <v>0</v>
      </c>
      <c r="H829" s="84" t="b">
        <v>0</v>
      </c>
      <c r="I829" s="84" t="b">
        <v>0</v>
      </c>
      <c r="J829" s="84" t="b">
        <v>0</v>
      </c>
      <c r="K829" s="84" t="b">
        <v>0</v>
      </c>
      <c r="L829" s="84" t="b">
        <v>0</v>
      </c>
    </row>
    <row r="830" spans="1:12" ht="15">
      <c r="A830" s="84" t="s">
        <v>4765</v>
      </c>
      <c r="B830" s="84" t="s">
        <v>4766</v>
      </c>
      <c r="C830" s="84">
        <v>2</v>
      </c>
      <c r="D830" s="123">
        <v>0</v>
      </c>
      <c r="E830" s="123">
        <v>1.1903316981702916</v>
      </c>
      <c r="F830" s="84" t="s">
        <v>3608</v>
      </c>
      <c r="G830" s="84" t="b">
        <v>0</v>
      </c>
      <c r="H830" s="84" t="b">
        <v>0</v>
      </c>
      <c r="I830" s="84" t="b">
        <v>0</v>
      </c>
      <c r="J830" s="84" t="b">
        <v>0</v>
      </c>
      <c r="K830" s="84" t="b">
        <v>0</v>
      </c>
      <c r="L830" s="84" t="b">
        <v>0</v>
      </c>
    </row>
    <row r="831" spans="1:12" ht="15">
      <c r="A831" s="84" t="s">
        <v>4766</v>
      </c>
      <c r="B831" s="84" t="s">
        <v>4454</v>
      </c>
      <c r="C831" s="84">
        <v>2</v>
      </c>
      <c r="D831" s="123">
        <v>0</v>
      </c>
      <c r="E831" s="123">
        <v>0.8893017025063104</v>
      </c>
      <c r="F831" s="84" t="s">
        <v>3608</v>
      </c>
      <c r="G831" s="84" t="b">
        <v>0</v>
      </c>
      <c r="H831" s="84" t="b">
        <v>0</v>
      </c>
      <c r="I831" s="84" t="b">
        <v>0</v>
      </c>
      <c r="J831" s="84" t="b">
        <v>0</v>
      </c>
      <c r="K831" s="84" t="b">
        <v>0</v>
      </c>
      <c r="L831" s="84" t="b">
        <v>0</v>
      </c>
    </row>
    <row r="832" spans="1:12" ht="15">
      <c r="A832" s="84" t="s">
        <v>4454</v>
      </c>
      <c r="B832" s="84" t="s">
        <v>4767</v>
      </c>
      <c r="C832" s="84">
        <v>2</v>
      </c>
      <c r="D832" s="123">
        <v>0</v>
      </c>
      <c r="E832" s="123">
        <v>0.8893017025063104</v>
      </c>
      <c r="F832" s="84" t="s">
        <v>3608</v>
      </c>
      <c r="G832" s="84" t="b">
        <v>0</v>
      </c>
      <c r="H832" s="84" t="b">
        <v>0</v>
      </c>
      <c r="I832" s="84" t="b">
        <v>0</v>
      </c>
      <c r="J832" s="84" t="b">
        <v>1</v>
      </c>
      <c r="K832" s="84" t="b">
        <v>0</v>
      </c>
      <c r="L832" s="84" t="b">
        <v>0</v>
      </c>
    </row>
    <row r="833" spans="1:12" ht="15">
      <c r="A833" s="84" t="s">
        <v>4767</v>
      </c>
      <c r="B833" s="84" t="s">
        <v>4768</v>
      </c>
      <c r="C833" s="84">
        <v>2</v>
      </c>
      <c r="D833" s="123">
        <v>0</v>
      </c>
      <c r="E833" s="123">
        <v>1.1903316981702916</v>
      </c>
      <c r="F833" s="84" t="s">
        <v>3608</v>
      </c>
      <c r="G833" s="84" t="b">
        <v>1</v>
      </c>
      <c r="H833" s="84" t="b">
        <v>0</v>
      </c>
      <c r="I833" s="84" t="b">
        <v>0</v>
      </c>
      <c r="J833" s="84" t="b">
        <v>0</v>
      </c>
      <c r="K833" s="84" t="b">
        <v>0</v>
      </c>
      <c r="L833" s="84" t="b">
        <v>0</v>
      </c>
    </row>
    <row r="834" spans="1:12" ht="15">
      <c r="A834" s="84" t="s">
        <v>4768</v>
      </c>
      <c r="B834" s="84" t="s">
        <v>736</v>
      </c>
      <c r="C834" s="84">
        <v>2</v>
      </c>
      <c r="D834" s="123">
        <v>0</v>
      </c>
      <c r="E834" s="123">
        <v>1.1903316981702916</v>
      </c>
      <c r="F834" s="84" t="s">
        <v>3608</v>
      </c>
      <c r="G834" s="84" t="b">
        <v>0</v>
      </c>
      <c r="H834" s="84" t="b">
        <v>0</v>
      </c>
      <c r="I834" s="84" t="b">
        <v>0</v>
      </c>
      <c r="J834" s="84" t="b">
        <v>0</v>
      </c>
      <c r="K834" s="84" t="b">
        <v>0</v>
      </c>
      <c r="L834" s="84" t="b">
        <v>0</v>
      </c>
    </row>
    <row r="835" spans="1:12" ht="15">
      <c r="A835" s="84" t="s">
        <v>736</v>
      </c>
      <c r="B835" s="84" t="s">
        <v>3751</v>
      </c>
      <c r="C835" s="84">
        <v>2</v>
      </c>
      <c r="D835" s="123">
        <v>0</v>
      </c>
      <c r="E835" s="123">
        <v>1.1903316981702916</v>
      </c>
      <c r="F835" s="84" t="s">
        <v>3608</v>
      </c>
      <c r="G835" s="84" t="b">
        <v>0</v>
      </c>
      <c r="H835" s="84" t="b">
        <v>0</v>
      </c>
      <c r="I835" s="84" t="b">
        <v>0</v>
      </c>
      <c r="J835" s="84" t="b">
        <v>0</v>
      </c>
      <c r="K835" s="84" t="b">
        <v>0</v>
      </c>
      <c r="L835" s="84" t="b">
        <v>0</v>
      </c>
    </row>
    <row r="836" spans="1:12" ht="15">
      <c r="A836" s="84" t="s">
        <v>3751</v>
      </c>
      <c r="B836" s="84" t="s">
        <v>4547</v>
      </c>
      <c r="C836" s="84">
        <v>2</v>
      </c>
      <c r="D836" s="123">
        <v>0</v>
      </c>
      <c r="E836" s="123">
        <v>0.8893017025063104</v>
      </c>
      <c r="F836" s="84" t="s">
        <v>3608</v>
      </c>
      <c r="G836" s="84" t="b">
        <v>0</v>
      </c>
      <c r="H836" s="84" t="b">
        <v>0</v>
      </c>
      <c r="I836" s="84" t="b">
        <v>0</v>
      </c>
      <c r="J836" s="84" t="b">
        <v>0</v>
      </c>
      <c r="K836" s="84" t="b">
        <v>0</v>
      </c>
      <c r="L836" s="84" t="b">
        <v>0</v>
      </c>
    </row>
    <row r="837" spans="1:12" ht="15">
      <c r="A837" s="84" t="s">
        <v>4547</v>
      </c>
      <c r="B837" s="84" t="s">
        <v>4769</v>
      </c>
      <c r="C837" s="84">
        <v>2</v>
      </c>
      <c r="D837" s="123">
        <v>0</v>
      </c>
      <c r="E837" s="123">
        <v>0.8893017025063104</v>
      </c>
      <c r="F837" s="84" t="s">
        <v>3608</v>
      </c>
      <c r="G837" s="84" t="b">
        <v>0</v>
      </c>
      <c r="H837" s="84" t="b">
        <v>0</v>
      </c>
      <c r="I837" s="84" t="b">
        <v>0</v>
      </c>
      <c r="J837" s="84" t="b">
        <v>0</v>
      </c>
      <c r="K837" s="84" t="b">
        <v>0</v>
      </c>
      <c r="L837" s="84" t="b">
        <v>0</v>
      </c>
    </row>
    <row r="838" spans="1:12" ht="15">
      <c r="A838" s="84" t="s">
        <v>4769</v>
      </c>
      <c r="B838" s="84" t="s">
        <v>4547</v>
      </c>
      <c r="C838" s="84">
        <v>2</v>
      </c>
      <c r="D838" s="123">
        <v>0</v>
      </c>
      <c r="E838" s="123">
        <v>0.8893017025063104</v>
      </c>
      <c r="F838" s="84" t="s">
        <v>3608</v>
      </c>
      <c r="G838" s="84" t="b">
        <v>0</v>
      </c>
      <c r="H838" s="84" t="b">
        <v>0</v>
      </c>
      <c r="I838" s="84" t="b">
        <v>0</v>
      </c>
      <c r="J838" s="84" t="b">
        <v>0</v>
      </c>
      <c r="K838" s="84" t="b">
        <v>0</v>
      </c>
      <c r="L838" s="84" t="b">
        <v>0</v>
      </c>
    </row>
    <row r="839" spans="1:12" ht="15">
      <c r="A839" s="84" t="s">
        <v>4547</v>
      </c>
      <c r="B839" s="84" t="s">
        <v>4454</v>
      </c>
      <c r="C839" s="84">
        <v>2</v>
      </c>
      <c r="D839" s="123">
        <v>0</v>
      </c>
      <c r="E839" s="123">
        <v>0.5882717068423291</v>
      </c>
      <c r="F839" s="84" t="s">
        <v>3608</v>
      </c>
      <c r="G839" s="84" t="b">
        <v>0</v>
      </c>
      <c r="H839" s="84" t="b">
        <v>0</v>
      </c>
      <c r="I839" s="84" t="b">
        <v>0</v>
      </c>
      <c r="J839" s="84" t="b">
        <v>0</v>
      </c>
      <c r="K839" s="84" t="b">
        <v>0</v>
      </c>
      <c r="L839" s="84" t="b">
        <v>0</v>
      </c>
    </row>
    <row r="840" spans="1:12" ht="15">
      <c r="A840" s="84" t="s">
        <v>3724</v>
      </c>
      <c r="B840" s="84" t="s">
        <v>4457</v>
      </c>
      <c r="C840" s="84">
        <v>4</v>
      </c>
      <c r="D840" s="123">
        <v>0</v>
      </c>
      <c r="E840" s="123">
        <v>0.9661417327390325</v>
      </c>
      <c r="F840" s="84" t="s">
        <v>3609</v>
      </c>
      <c r="G840" s="84" t="b">
        <v>0</v>
      </c>
      <c r="H840" s="84" t="b">
        <v>1</v>
      </c>
      <c r="I840" s="84" t="b">
        <v>0</v>
      </c>
      <c r="J840" s="84" t="b">
        <v>0</v>
      </c>
      <c r="K840" s="84" t="b">
        <v>0</v>
      </c>
      <c r="L840" s="84" t="b">
        <v>0</v>
      </c>
    </row>
    <row r="841" spans="1:12" ht="15">
      <c r="A841" s="84" t="s">
        <v>4457</v>
      </c>
      <c r="B841" s="84" t="s">
        <v>4509</v>
      </c>
      <c r="C841" s="84">
        <v>3</v>
      </c>
      <c r="D841" s="123">
        <v>0.009141858776217067</v>
      </c>
      <c r="E841" s="123">
        <v>0.8412029961307326</v>
      </c>
      <c r="F841" s="84" t="s">
        <v>3609</v>
      </c>
      <c r="G841" s="84" t="b">
        <v>0</v>
      </c>
      <c r="H841" s="84" t="b">
        <v>0</v>
      </c>
      <c r="I841" s="84" t="b">
        <v>0</v>
      </c>
      <c r="J841" s="84" t="b">
        <v>0</v>
      </c>
      <c r="K841" s="84" t="b">
        <v>0</v>
      </c>
      <c r="L841" s="84" t="b">
        <v>0</v>
      </c>
    </row>
    <row r="842" spans="1:12" ht="15">
      <c r="A842" s="84" t="s">
        <v>4509</v>
      </c>
      <c r="B842" s="84" t="s">
        <v>4448</v>
      </c>
      <c r="C842" s="84">
        <v>3</v>
      </c>
      <c r="D842" s="123">
        <v>0.009141858776217067</v>
      </c>
      <c r="E842" s="123">
        <v>0.9661417327390325</v>
      </c>
      <c r="F842" s="84" t="s">
        <v>3609</v>
      </c>
      <c r="G842" s="84" t="b">
        <v>0</v>
      </c>
      <c r="H842" s="84" t="b">
        <v>0</v>
      </c>
      <c r="I842" s="84" t="b">
        <v>0</v>
      </c>
      <c r="J842" s="84" t="b">
        <v>0</v>
      </c>
      <c r="K842" s="84" t="b">
        <v>0</v>
      </c>
      <c r="L842" s="84" t="b">
        <v>0</v>
      </c>
    </row>
    <row r="843" spans="1:12" ht="15">
      <c r="A843" s="84" t="s">
        <v>4448</v>
      </c>
      <c r="B843" s="84" t="s">
        <v>4551</v>
      </c>
      <c r="C843" s="84">
        <v>3</v>
      </c>
      <c r="D843" s="123">
        <v>0.009141858776217067</v>
      </c>
      <c r="E843" s="123">
        <v>1.0910804693473326</v>
      </c>
      <c r="F843" s="84" t="s">
        <v>3609</v>
      </c>
      <c r="G843" s="84" t="b">
        <v>0</v>
      </c>
      <c r="H843" s="84" t="b">
        <v>0</v>
      </c>
      <c r="I843" s="84" t="b">
        <v>0</v>
      </c>
      <c r="J843" s="84" t="b">
        <v>0</v>
      </c>
      <c r="K843" s="84" t="b">
        <v>0</v>
      </c>
      <c r="L843" s="84" t="b">
        <v>0</v>
      </c>
    </row>
    <row r="844" spans="1:12" ht="15">
      <c r="A844" s="84" t="s">
        <v>4551</v>
      </c>
      <c r="B844" s="84" t="s">
        <v>4552</v>
      </c>
      <c r="C844" s="84">
        <v>3</v>
      </c>
      <c r="D844" s="123">
        <v>0.009141858776217067</v>
      </c>
      <c r="E844" s="123">
        <v>1.0910804693473326</v>
      </c>
      <c r="F844" s="84" t="s">
        <v>3609</v>
      </c>
      <c r="G844" s="84" t="b">
        <v>0</v>
      </c>
      <c r="H844" s="84" t="b">
        <v>0</v>
      </c>
      <c r="I844" s="84" t="b">
        <v>0</v>
      </c>
      <c r="J844" s="84" t="b">
        <v>0</v>
      </c>
      <c r="K844" s="84" t="b">
        <v>0</v>
      </c>
      <c r="L844" s="84" t="b">
        <v>0</v>
      </c>
    </row>
    <row r="845" spans="1:12" ht="15">
      <c r="A845" s="84" t="s">
        <v>4552</v>
      </c>
      <c r="B845" s="84" t="s">
        <v>4553</v>
      </c>
      <c r="C845" s="84">
        <v>3</v>
      </c>
      <c r="D845" s="123">
        <v>0.009141858776217067</v>
      </c>
      <c r="E845" s="123">
        <v>1.0910804693473326</v>
      </c>
      <c r="F845" s="84" t="s">
        <v>3609</v>
      </c>
      <c r="G845" s="84" t="b">
        <v>0</v>
      </c>
      <c r="H845" s="84" t="b">
        <v>0</v>
      </c>
      <c r="I845" s="84" t="b">
        <v>0</v>
      </c>
      <c r="J845" s="84" t="b">
        <v>0</v>
      </c>
      <c r="K845" s="84" t="b">
        <v>0</v>
      </c>
      <c r="L845" s="84" t="b">
        <v>0</v>
      </c>
    </row>
    <row r="846" spans="1:12" ht="15">
      <c r="A846" s="84" t="s">
        <v>4553</v>
      </c>
      <c r="B846" s="84" t="s">
        <v>736</v>
      </c>
      <c r="C846" s="84">
        <v>3</v>
      </c>
      <c r="D846" s="123">
        <v>0.009141858776217067</v>
      </c>
      <c r="E846" s="123">
        <v>0.9661417327390325</v>
      </c>
      <c r="F846" s="84" t="s">
        <v>3609</v>
      </c>
      <c r="G846" s="84" t="b">
        <v>0</v>
      </c>
      <c r="H846" s="84" t="b">
        <v>0</v>
      </c>
      <c r="I846" s="84" t="b">
        <v>0</v>
      </c>
      <c r="J846" s="84" t="b">
        <v>0</v>
      </c>
      <c r="K846" s="84" t="b">
        <v>0</v>
      </c>
      <c r="L846" s="84" t="b">
        <v>0</v>
      </c>
    </row>
    <row r="847" spans="1:12" ht="15">
      <c r="A847" s="84" t="s">
        <v>736</v>
      </c>
      <c r="B847" s="84" t="s">
        <v>4510</v>
      </c>
      <c r="C847" s="84">
        <v>3</v>
      </c>
      <c r="D847" s="123">
        <v>0.009141858776217067</v>
      </c>
      <c r="E847" s="123">
        <v>1.0910804693473326</v>
      </c>
      <c r="F847" s="84" t="s">
        <v>3609</v>
      </c>
      <c r="G847" s="84" t="b">
        <v>0</v>
      </c>
      <c r="H847" s="84" t="b">
        <v>0</v>
      </c>
      <c r="I847" s="84" t="b">
        <v>0</v>
      </c>
      <c r="J847" s="84" t="b">
        <v>0</v>
      </c>
      <c r="K847" s="84" t="b">
        <v>0</v>
      </c>
      <c r="L847" s="84" t="b">
        <v>0</v>
      </c>
    </row>
    <row r="848" spans="1:12" ht="15">
      <c r="A848" s="84" t="s">
        <v>368</v>
      </c>
      <c r="B848" s="84" t="s">
        <v>3724</v>
      </c>
      <c r="C848" s="84">
        <v>2</v>
      </c>
      <c r="D848" s="123">
        <v>0.014684390032389328</v>
      </c>
      <c r="E848" s="123">
        <v>1.0910804693473326</v>
      </c>
      <c r="F848" s="84" t="s">
        <v>3609</v>
      </c>
      <c r="G848" s="84" t="b">
        <v>0</v>
      </c>
      <c r="H848" s="84" t="b">
        <v>0</v>
      </c>
      <c r="I848" s="84" t="b">
        <v>0</v>
      </c>
      <c r="J848" s="84" t="b">
        <v>0</v>
      </c>
      <c r="K848" s="84" t="b">
        <v>1</v>
      </c>
      <c r="L848" s="84" t="b">
        <v>0</v>
      </c>
    </row>
    <row r="849" spans="1:12" ht="15">
      <c r="A849" s="84" t="s">
        <v>4671</v>
      </c>
      <c r="B849" s="84" t="s">
        <v>4672</v>
      </c>
      <c r="C849" s="84">
        <v>2</v>
      </c>
      <c r="D849" s="123">
        <v>0.008985970019820334</v>
      </c>
      <c r="E849" s="123">
        <v>1.4983105537896007</v>
      </c>
      <c r="F849" s="84" t="s">
        <v>3611</v>
      </c>
      <c r="G849" s="84" t="b">
        <v>0</v>
      </c>
      <c r="H849" s="84" t="b">
        <v>0</v>
      </c>
      <c r="I849" s="84" t="b">
        <v>0</v>
      </c>
      <c r="J849" s="84" t="b">
        <v>0</v>
      </c>
      <c r="K849" s="84" t="b">
        <v>0</v>
      </c>
      <c r="L849" s="84" t="b">
        <v>0</v>
      </c>
    </row>
    <row r="850" spans="1:12" ht="15">
      <c r="A850" s="84" t="s">
        <v>4672</v>
      </c>
      <c r="B850" s="84" t="s">
        <v>4488</v>
      </c>
      <c r="C850" s="84">
        <v>2</v>
      </c>
      <c r="D850" s="123">
        <v>0.008985970019820334</v>
      </c>
      <c r="E850" s="123">
        <v>1.4983105537896007</v>
      </c>
      <c r="F850" s="84" t="s">
        <v>3611</v>
      </c>
      <c r="G850" s="84" t="b">
        <v>0</v>
      </c>
      <c r="H850" s="84" t="b">
        <v>0</v>
      </c>
      <c r="I850" s="84" t="b">
        <v>0</v>
      </c>
      <c r="J850" s="84" t="b">
        <v>0</v>
      </c>
      <c r="K850" s="84" t="b">
        <v>0</v>
      </c>
      <c r="L850" s="84" t="b">
        <v>0</v>
      </c>
    </row>
    <row r="851" spans="1:12" ht="15">
      <c r="A851" s="84" t="s">
        <v>4488</v>
      </c>
      <c r="B851" s="84" t="s">
        <v>4673</v>
      </c>
      <c r="C851" s="84">
        <v>2</v>
      </c>
      <c r="D851" s="123">
        <v>0.008985970019820334</v>
      </c>
      <c r="E851" s="123">
        <v>1.4983105537896007</v>
      </c>
      <c r="F851" s="84" t="s">
        <v>3611</v>
      </c>
      <c r="G851" s="84" t="b">
        <v>0</v>
      </c>
      <c r="H851" s="84" t="b">
        <v>0</v>
      </c>
      <c r="I851" s="84" t="b">
        <v>0</v>
      </c>
      <c r="J851" s="84" t="b">
        <v>0</v>
      </c>
      <c r="K851" s="84" t="b">
        <v>0</v>
      </c>
      <c r="L851" s="84" t="b">
        <v>0</v>
      </c>
    </row>
    <row r="852" spans="1:12" ht="15">
      <c r="A852" s="84" t="s">
        <v>4673</v>
      </c>
      <c r="B852" s="84" t="s">
        <v>3819</v>
      </c>
      <c r="C852" s="84">
        <v>2</v>
      </c>
      <c r="D852" s="123">
        <v>0.008985970019820334</v>
      </c>
      <c r="E852" s="123">
        <v>1.4983105537896007</v>
      </c>
      <c r="F852" s="84" t="s">
        <v>3611</v>
      </c>
      <c r="G852" s="84" t="b">
        <v>0</v>
      </c>
      <c r="H852" s="84" t="b">
        <v>0</v>
      </c>
      <c r="I852" s="84" t="b">
        <v>0</v>
      </c>
      <c r="J852" s="84" t="b">
        <v>0</v>
      </c>
      <c r="K852" s="84" t="b">
        <v>0</v>
      </c>
      <c r="L852" s="84" t="b">
        <v>0</v>
      </c>
    </row>
    <row r="853" spans="1:12" ht="15">
      <c r="A853" s="84" t="s">
        <v>3819</v>
      </c>
      <c r="B853" s="84" t="s">
        <v>4674</v>
      </c>
      <c r="C853" s="84">
        <v>2</v>
      </c>
      <c r="D853" s="123">
        <v>0.008985970019820334</v>
      </c>
      <c r="E853" s="123">
        <v>1.4983105537896007</v>
      </c>
      <c r="F853" s="84" t="s">
        <v>3611</v>
      </c>
      <c r="G853" s="84" t="b">
        <v>0</v>
      </c>
      <c r="H853" s="84" t="b">
        <v>0</v>
      </c>
      <c r="I853" s="84" t="b">
        <v>0</v>
      </c>
      <c r="J853" s="84" t="b">
        <v>0</v>
      </c>
      <c r="K853" s="84" t="b">
        <v>0</v>
      </c>
      <c r="L853" s="84" t="b">
        <v>0</v>
      </c>
    </row>
    <row r="854" spans="1:12" ht="15">
      <c r="A854" s="84" t="s">
        <v>4674</v>
      </c>
      <c r="B854" s="84" t="s">
        <v>4452</v>
      </c>
      <c r="C854" s="84">
        <v>2</v>
      </c>
      <c r="D854" s="123">
        <v>0.008985970019820334</v>
      </c>
      <c r="E854" s="123">
        <v>1.3222192947339193</v>
      </c>
      <c r="F854" s="84" t="s">
        <v>3611</v>
      </c>
      <c r="G854" s="84" t="b">
        <v>0</v>
      </c>
      <c r="H854" s="84" t="b">
        <v>0</v>
      </c>
      <c r="I854" s="84" t="b">
        <v>0</v>
      </c>
      <c r="J854" s="84" t="b">
        <v>0</v>
      </c>
      <c r="K854" s="84" t="b">
        <v>0</v>
      </c>
      <c r="L854" s="84" t="b">
        <v>0</v>
      </c>
    </row>
    <row r="855" spans="1:12" ht="15">
      <c r="A855" s="84" t="s">
        <v>4452</v>
      </c>
      <c r="B855" s="84" t="s">
        <v>4519</v>
      </c>
      <c r="C855" s="84">
        <v>2</v>
      </c>
      <c r="D855" s="123">
        <v>0.008985970019820334</v>
      </c>
      <c r="E855" s="123">
        <v>1.3222192947339193</v>
      </c>
      <c r="F855" s="84" t="s">
        <v>3611</v>
      </c>
      <c r="G855" s="84" t="b">
        <v>0</v>
      </c>
      <c r="H855" s="84" t="b">
        <v>0</v>
      </c>
      <c r="I855" s="84" t="b">
        <v>0</v>
      </c>
      <c r="J855" s="84" t="b">
        <v>0</v>
      </c>
      <c r="K855" s="84" t="b">
        <v>0</v>
      </c>
      <c r="L855" s="84" t="b">
        <v>0</v>
      </c>
    </row>
    <row r="856" spans="1:12" ht="15">
      <c r="A856" s="84" t="s">
        <v>4519</v>
      </c>
      <c r="B856" s="84" t="s">
        <v>4570</v>
      </c>
      <c r="C856" s="84">
        <v>2</v>
      </c>
      <c r="D856" s="123">
        <v>0.008985970019820334</v>
      </c>
      <c r="E856" s="123">
        <v>1.3222192947339193</v>
      </c>
      <c r="F856" s="84" t="s">
        <v>3611</v>
      </c>
      <c r="G856" s="84" t="b">
        <v>0</v>
      </c>
      <c r="H856" s="84" t="b">
        <v>0</v>
      </c>
      <c r="I856" s="84" t="b">
        <v>0</v>
      </c>
      <c r="J856" s="84" t="b">
        <v>0</v>
      </c>
      <c r="K856" s="84" t="b">
        <v>0</v>
      </c>
      <c r="L856" s="84" t="b">
        <v>0</v>
      </c>
    </row>
    <row r="857" spans="1:12" ht="15">
      <c r="A857" s="84" t="s">
        <v>4570</v>
      </c>
      <c r="B857" s="84" t="s">
        <v>337</v>
      </c>
      <c r="C857" s="84">
        <v>2</v>
      </c>
      <c r="D857" s="123">
        <v>0.008985970019820334</v>
      </c>
      <c r="E857" s="123">
        <v>0.8450980400142569</v>
      </c>
      <c r="F857" s="84" t="s">
        <v>3611</v>
      </c>
      <c r="G857" s="84" t="b">
        <v>0</v>
      </c>
      <c r="H857" s="84" t="b">
        <v>0</v>
      </c>
      <c r="I857" s="84" t="b">
        <v>0</v>
      </c>
      <c r="J857" s="84" t="b">
        <v>0</v>
      </c>
      <c r="K857" s="84" t="b">
        <v>0</v>
      </c>
      <c r="L857" s="84" t="b">
        <v>0</v>
      </c>
    </row>
    <row r="858" spans="1:12" ht="15">
      <c r="A858" s="84" t="s">
        <v>337</v>
      </c>
      <c r="B858" s="84" t="s">
        <v>4675</v>
      </c>
      <c r="C858" s="84">
        <v>2</v>
      </c>
      <c r="D858" s="123">
        <v>0.008985970019820334</v>
      </c>
      <c r="E858" s="123">
        <v>1.021189299069938</v>
      </c>
      <c r="F858" s="84" t="s">
        <v>3611</v>
      </c>
      <c r="G858" s="84" t="b">
        <v>0</v>
      </c>
      <c r="H858" s="84" t="b">
        <v>0</v>
      </c>
      <c r="I858" s="84" t="b">
        <v>0</v>
      </c>
      <c r="J858" s="84" t="b">
        <v>0</v>
      </c>
      <c r="K858" s="84" t="b">
        <v>0</v>
      </c>
      <c r="L858" s="84" t="b">
        <v>0</v>
      </c>
    </row>
    <row r="859" spans="1:12" ht="15">
      <c r="A859" s="84" t="s">
        <v>4675</v>
      </c>
      <c r="B859" s="84" t="s">
        <v>4520</v>
      </c>
      <c r="C859" s="84">
        <v>2</v>
      </c>
      <c r="D859" s="123">
        <v>0.008985970019820334</v>
      </c>
      <c r="E859" s="123">
        <v>1.3222192947339193</v>
      </c>
      <c r="F859" s="84" t="s">
        <v>3611</v>
      </c>
      <c r="G859" s="84" t="b">
        <v>0</v>
      </c>
      <c r="H859" s="84" t="b">
        <v>0</v>
      </c>
      <c r="I859" s="84" t="b">
        <v>0</v>
      </c>
      <c r="J859" s="84" t="b">
        <v>0</v>
      </c>
      <c r="K859" s="84" t="b">
        <v>0</v>
      </c>
      <c r="L859" s="84" t="b">
        <v>0</v>
      </c>
    </row>
    <row r="860" spans="1:12" ht="15">
      <c r="A860" s="84" t="s">
        <v>4572</v>
      </c>
      <c r="B860" s="84" t="s">
        <v>3835</v>
      </c>
      <c r="C860" s="84">
        <v>2</v>
      </c>
      <c r="D860" s="123">
        <v>0.008985970019820334</v>
      </c>
      <c r="E860" s="123">
        <v>1.4983105537896007</v>
      </c>
      <c r="F860" s="84" t="s">
        <v>3611</v>
      </c>
      <c r="G860" s="84" t="b">
        <v>1</v>
      </c>
      <c r="H860" s="84" t="b">
        <v>0</v>
      </c>
      <c r="I860" s="84" t="b">
        <v>0</v>
      </c>
      <c r="J860" s="84" t="b">
        <v>0</v>
      </c>
      <c r="K860" s="84" t="b">
        <v>0</v>
      </c>
      <c r="L860" s="84" t="b">
        <v>0</v>
      </c>
    </row>
    <row r="861" spans="1:12" ht="15">
      <c r="A861" s="84" t="s">
        <v>3835</v>
      </c>
      <c r="B861" s="84" t="s">
        <v>337</v>
      </c>
      <c r="C861" s="84">
        <v>2</v>
      </c>
      <c r="D861" s="123">
        <v>0.008985970019820334</v>
      </c>
      <c r="E861" s="123">
        <v>1.021189299069938</v>
      </c>
      <c r="F861" s="84" t="s">
        <v>3611</v>
      </c>
      <c r="G861" s="84" t="b">
        <v>0</v>
      </c>
      <c r="H861" s="84" t="b">
        <v>0</v>
      </c>
      <c r="I861" s="84" t="b">
        <v>0</v>
      </c>
      <c r="J861" s="84" t="b">
        <v>0</v>
      </c>
      <c r="K861" s="84" t="b">
        <v>0</v>
      </c>
      <c r="L861" s="84" t="b">
        <v>0</v>
      </c>
    </row>
    <row r="862" spans="1:12" ht="15">
      <c r="A862" s="84" t="s">
        <v>337</v>
      </c>
      <c r="B862" s="84" t="s">
        <v>4676</v>
      </c>
      <c r="C862" s="84">
        <v>2</v>
      </c>
      <c r="D862" s="123">
        <v>0.008985970019820334</v>
      </c>
      <c r="E862" s="123">
        <v>1.021189299069938</v>
      </c>
      <c r="F862" s="84" t="s">
        <v>3611</v>
      </c>
      <c r="G862" s="84" t="b">
        <v>0</v>
      </c>
      <c r="H862" s="84" t="b">
        <v>0</v>
      </c>
      <c r="I862" s="84" t="b">
        <v>0</v>
      </c>
      <c r="J862" s="84" t="b">
        <v>1</v>
      </c>
      <c r="K862" s="84" t="b">
        <v>0</v>
      </c>
      <c r="L862" s="84" t="b">
        <v>0</v>
      </c>
    </row>
    <row r="863" spans="1:12" ht="15">
      <c r="A863" s="84" t="s">
        <v>4676</v>
      </c>
      <c r="B863" s="84" t="s">
        <v>4573</v>
      </c>
      <c r="C863" s="84">
        <v>2</v>
      </c>
      <c r="D863" s="123">
        <v>0.008985970019820334</v>
      </c>
      <c r="E863" s="123">
        <v>1.4983105537896007</v>
      </c>
      <c r="F863" s="84" t="s">
        <v>3611</v>
      </c>
      <c r="G863" s="84" t="b">
        <v>1</v>
      </c>
      <c r="H863" s="84" t="b">
        <v>0</v>
      </c>
      <c r="I863" s="84" t="b">
        <v>0</v>
      </c>
      <c r="J863" s="84" t="b">
        <v>0</v>
      </c>
      <c r="K863" s="84" t="b">
        <v>0</v>
      </c>
      <c r="L863" s="84" t="b">
        <v>0</v>
      </c>
    </row>
    <row r="864" spans="1:12" ht="15">
      <c r="A864" s="84" t="s">
        <v>4573</v>
      </c>
      <c r="B864" s="84" t="s">
        <v>4468</v>
      </c>
      <c r="C864" s="84">
        <v>2</v>
      </c>
      <c r="D864" s="123">
        <v>0.008985970019820334</v>
      </c>
      <c r="E864" s="123">
        <v>1.4983105537896007</v>
      </c>
      <c r="F864" s="84" t="s">
        <v>3611</v>
      </c>
      <c r="G864" s="84" t="b">
        <v>0</v>
      </c>
      <c r="H864" s="84" t="b">
        <v>0</v>
      </c>
      <c r="I864" s="84" t="b">
        <v>0</v>
      </c>
      <c r="J864" s="84" t="b">
        <v>0</v>
      </c>
      <c r="K864" s="84" t="b">
        <v>0</v>
      </c>
      <c r="L864" s="84" t="b">
        <v>0</v>
      </c>
    </row>
    <row r="865" spans="1:12" ht="15">
      <c r="A865" s="84" t="s">
        <v>4468</v>
      </c>
      <c r="B865" s="84" t="s">
        <v>4677</v>
      </c>
      <c r="C865" s="84">
        <v>2</v>
      </c>
      <c r="D865" s="123">
        <v>0.008985970019820334</v>
      </c>
      <c r="E865" s="123">
        <v>1.4983105537896007</v>
      </c>
      <c r="F865" s="84" t="s">
        <v>3611</v>
      </c>
      <c r="G865" s="84" t="b">
        <v>0</v>
      </c>
      <c r="H865" s="84" t="b">
        <v>0</v>
      </c>
      <c r="I865" s="84" t="b">
        <v>0</v>
      </c>
      <c r="J865" s="84" t="b">
        <v>0</v>
      </c>
      <c r="K865" s="84" t="b">
        <v>0</v>
      </c>
      <c r="L865" s="84" t="b">
        <v>0</v>
      </c>
    </row>
    <row r="866" spans="1:12" ht="15">
      <c r="A866" s="84" t="s">
        <v>4677</v>
      </c>
      <c r="B866" s="84" t="s">
        <v>804</v>
      </c>
      <c r="C866" s="84">
        <v>2</v>
      </c>
      <c r="D866" s="123">
        <v>0.008985970019820334</v>
      </c>
      <c r="E866" s="123">
        <v>1.4983105537896007</v>
      </c>
      <c r="F866" s="84" t="s">
        <v>3611</v>
      </c>
      <c r="G866" s="84" t="b">
        <v>0</v>
      </c>
      <c r="H866" s="84" t="b">
        <v>0</v>
      </c>
      <c r="I866" s="84" t="b">
        <v>0</v>
      </c>
      <c r="J866" s="84" t="b">
        <v>0</v>
      </c>
      <c r="K866" s="84" t="b">
        <v>0</v>
      </c>
      <c r="L866" s="84" t="b">
        <v>0</v>
      </c>
    </row>
    <row r="867" spans="1:12" ht="15">
      <c r="A867" s="84" t="s">
        <v>804</v>
      </c>
      <c r="B867" s="84" t="s">
        <v>337</v>
      </c>
      <c r="C867" s="84">
        <v>2</v>
      </c>
      <c r="D867" s="123">
        <v>0.008985970019820334</v>
      </c>
      <c r="E867" s="123">
        <v>1.021189299069938</v>
      </c>
      <c r="F867" s="84" t="s">
        <v>3611</v>
      </c>
      <c r="G867" s="84" t="b">
        <v>0</v>
      </c>
      <c r="H867" s="84" t="b">
        <v>0</v>
      </c>
      <c r="I867" s="84" t="b">
        <v>0</v>
      </c>
      <c r="J867" s="84" t="b">
        <v>0</v>
      </c>
      <c r="K867" s="84" t="b">
        <v>0</v>
      </c>
      <c r="L867" s="84" t="b">
        <v>0</v>
      </c>
    </row>
    <row r="868" spans="1:12" ht="15">
      <c r="A868" s="84" t="s">
        <v>4678</v>
      </c>
      <c r="B868" s="84" t="s">
        <v>4449</v>
      </c>
      <c r="C868" s="84">
        <v>2</v>
      </c>
      <c r="D868" s="123">
        <v>0</v>
      </c>
      <c r="E868" s="123">
        <v>0.9777236052888478</v>
      </c>
      <c r="F868" s="84" t="s">
        <v>3612</v>
      </c>
      <c r="G868" s="84" t="b">
        <v>0</v>
      </c>
      <c r="H868" s="84" t="b">
        <v>0</v>
      </c>
      <c r="I868" s="84" t="b">
        <v>0</v>
      </c>
      <c r="J868" s="84" t="b">
        <v>0</v>
      </c>
      <c r="K868" s="84" t="b">
        <v>0</v>
      </c>
      <c r="L868" s="84" t="b">
        <v>0</v>
      </c>
    </row>
    <row r="869" spans="1:12" ht="15">
      <c r="A869" s="84" t="s">
        <v>4449</v>
      </c>
      <c r="B869" s="84" t="s">
        <v>4521</v>
      </c>
      <c r="C869" s="84">
        <v>2</v>
      </c>
      <c r="D869" s="123">
        <v>0</v>
      </c>
      <c r="E869" s="123">
        <v>0.9777236052888478</v>
      </c>
      <c r="F869" s="84" t="s">
        <v>3612</v>
      </c>
      <c r="G869" s="84" t="b">
        <v>0</v>
      </c>
      <c r="H869" s="84" t="b">
        <v>0</v>
      </c>
      <c r="I869" s="84" t="b">
        <v>0</v>
      </c>
      <c r="J869" s="84" t="b">
        <v>0</v>
      </c>
      <c r="K869" s="84" t="b">
        <v>0</v>
      </c>
      <c r="L869" s="84" t="b">
        <v>0</v>
      </c>
    </row>
    <row r="870" spans="1:12" ht="15">
      <c r="A870" s="84" t="s">
        <v>4521</v>
      </c>
      <c r="B870" s="84" t="s">
        <v>736</v>
      </c>
      <c r="C870" s="84">
        <v>2</v>
      </c>
      <c r="D870" s="123">
        <v>0</v>
      </c>
      <c r="E870" s="123">
        <v>0.9777236052888478</v>
      </c>
      <c r="F870" s="84" t="s">
        <v>3612</v>
      </c>
      <c r="G870" s="84" t="b">
        <v>0</v>
      </c>
      <c r="H870" s="84" t="b">
        <v>0</v>
      </c>
      <c r="I870" s="84" t="b">
        <v>0</v>
      </c>
      <c r="J870" s="84" t="b">
        <v>0</v>
      </c>
      <c r="K870" s="84" t="b">
        <v>0</v>
      </c>
      <c r="L870" s="84" t="b">
        <v>0</v>
      </c>
    </row>
    <row r="871" spans="1:12" ht="15">
      <c r="A871" s="84" t="s">
        <v>736</v>
      </c>
      <c r="B871" s="84" t="s">
        <v>4469</v>
      </c>
      <c r="C871" s="84">
        <v>2</v>
      </c>
      <c r="D871" s="123">
        <v>0</v>
      </c>
      <c r="E871" s="123">
        <v>0.9777236052888478</v>
      </c>
      <c r="F871" s="84" t="s">
        <v>3612</v>
      </c>
      <c r="G871" s="84" t="b">
        <v>0</v>
      </c>
      <c r="H871" s="84" t="b">
        <v>0</v>
      </c>
      <c r="I871" s="84" t="b">
        <v>0</v>
      </c>
      <c r="J871" s="84" t="b">
        <v>1</v>
      </c>
      <c r="K871" s="84" t="b">
        <v>0</v>
      </c>
      <c r="L871" s="84" t="b">
        <v>0</v>
      </c>
    </row>
    <row r="872" spans="1:12" ht="15">
      <c r="A872" s="84" t="s">
        <v>4469</v>
      </c>
      <c r="B872" s="84" t="s">
        <v>479</v>
      </c>
      <c r="C872" s="84">
        <v>2</v>
      </c>
      <c r="D872" s="123">
        <v>0</v>
      </c>
      <c r="E872" s="123">
        <v>0.9777236052888478</v>
      </c>
      <c r="F872" s="84" t="s">
        <v>3612</v>
      </c>
      <c r="G872" s="84" t="b">
        <v>1</v>
      </c>
      <c r="H872" s="84" t="b">
        <v>0</v>
      </c>
      <c r="I872" s="84" t="b">
        <v>0</v>
      </c>
      <c r="J872" s="84" t="b">
        <v>0</v>
      </c>
      <c r="K872" s="84" t="b">
        <v>0</v>
      </c>
      <c r="L872" s="84" t="b">
        <v>0</v>
      </c>
    </row>
    <row r="873" spans="1:12" ht="15">
      <c r="A873" s="84" t="s">
        <v>479</v>
      </c>
      <c r="B873" s="84" t="s">
        <v>4450</v>
      </c>
      <c r="C873" s="84">
        <v>2</v>
      </c>
      <c r="D873" s="123">
        <v>0</v>
      </c>
      <c r="E873" s="123">
        <v>0.9777236052888478</v>
      </c>
      <c r="F873" s="84" t="s">
        <v>3612</v>
      </c>
      <c r="G873" s="84" t="b">
        <v>0</v>
      </c>
      <c r="H873" s="84" t="b">
        <v>0</v>
      </c>
      <c r="I873" s="84" t="b">
        <v>0</v>
      </c>
      <c r="J873" s="84" t="b">
        <v>0</v>
      </c>
      <c r="K873" s="84" t="b">
        <v>0</v>
      </c>
      <c r="L873" s="84" t="b">
        <v>0</v>
      </c>
    </row>
    <row r="874" spans="1:12" ht="15">
      <c r="A874" s="84" t="s">
        <v>4450</v>
      </c>
      <c r="B874" s="84" t="s">
        <v>4438</v>
      </c>
      <c r="C874" s="84">
        <v>2</v>
      </c>
      <c r="D874" s="123">
        <v>0</v>
      </c>
      <c r="E874" s="123">
        <v>0.9777236052888478</v>
      </c>
      <c r="F874" s="84" t="s">
        <v>3612</v>
      </c>
      <c r="G874" s="84" t="b">
        <v>0</v>
      </c>
      <c r="H874" s="84" t="b">
        <v>0</v>
      </c>
      <c r="I874" s="84" t="b">
        <v>0</v>
      </c>
      <c r="J874" s="84" t="b">
        <v>0</v>
      </c>
      <c r="K874" s="84" t="b">
        <v>0</v>
      </c>
      <c r="L874" s="84" t="b">
        <v>0</v>
      </c>
    </row>
    <row r="875" spans="1:12" ht="15">
      <c r="A875" s="84" t="s">
        <v>4438</v>
      </c>
      <c r="B875" s="84" t="s">
        <v>4574</v>
      </c>
      <c r="C875" s="84">
        <v>2</v>
      </c>
      <c r="D875" s="123">
        <v>0</v>
      </c>
      <c r="E875" s="123">
        <v>0.9777236052888478</v>
      </c>
      <c r="F875" s="84" t="s">
        <v>3612</v>
      </c>
      <c r="G875" s="84" t="b">
        <v>0</v>
      </c>
      <c r="H875" s="84" t="b">
        <v>0</v>
      </c>
      <c r="I875" s="84" t="b">
        <v>0</v>
      </c>
      <c r="J875" s="84" t="b">
        <v>0</v>
      </c>
      <c r="K875" s="84" t="b">
        <v>1</v>
      </c>
      <c r="L875" s="84" t="b">
        <v>0</v>
      </c>
    </row>
    <row r="876" spans="1:12" ht="15">
      <c r="A876" s="84" t="s">
        <v>4574</v>
      </c>
      <c r="B876" s="84" t="s">
        <v>4679</v>
      </c>
      <c r="C876" s="84">
        <v>2</v>
      </c>
      <c r="D876" s="123">
        <v>0</v>
      </c>
      <c r="E876" s="123">
        <v>0.9777236052888478</v>
      </c>
      <c r="F876" s="84" t="s">
        <v>3612</v>
      </c>
      <c r="G876" s="84" t="b">
        <v>0</v>
      </c>
      <c r="H876" s="84" t="b">
        <v>1</v>
      </c>
      <c r="I876" s="84" t="b">
        <v>0</v>
      </c>
      <c r="J876" s="84" t="b">
        <v>0</v>
      </c>
      <c r="K876" s="84" t="b">
        <v>0</v>
      </c>
      <c r="L876" s="84" t="b">
        <v>0</v>
      </c>
    </row>
    <row r="877" spans="1:12" ht="15">
      <c r="A877" s="84" t="s">
        <v>3722</v>
      </c>
      <c r="B877" s="84" t="s">
        <v>736</v>
      </c>
      <c r="C877" s="84">
        <v>7</v>
      </c>
      <c r="D877" s="123">
        <v>0.009347532068105192</v>
      </c>
      <c r="E877" s="123">
        <v>1.1802078252505135</v>
      </c>
      <c r="F877" s="84" t="s">
        <v>3613</v>
      </c>
      <c r="G877" s="84" t="b">
        <v>0</v>
      </c>
      <c r="H877" s="84" t="b">
        <v>0</v>
      </c>
      <c r="I877" s="84" t="b">
        <v>0</v>
      </c>
      <c r="J877" s="84" t="b">
        <v>0</v>
      </c>
      <c r="K877" s="84" t="b">
        <v>0</v>
      </c>
      <c r="L877" s="84" t="b">
        <v>0</v>
      </c>
    </row>
    <row r="878" spans="1:12" ht="15">
      <c r="A878" s="84" t="s">
        <v>787</v>
      </c>
      <c r="B878" s="84" t="s">
        <v>4453</v>
      </c>
      <c r="C878" s="84">
        <v>6</v>
      </c>
      <c r="D878" s="123">
        <v>0.011474935324983952</v>
      </c>
      <c r="E878" s="123">
        <v>0.8034571156484138</v>
      </c>
      <c r="F878" s="84" t="s">
        <v>3613</v>
      </c>
      <c r="G878" s="84" t="b">
        <v>0</v>
      </c>
      <c r="H878" s="84" t="b">
        <v>0</v>
      </c>
      <c r="I878" s="84" t="b">
        <v>0</v>
      </c>
      <c r="J878" s="84" t="b">
        <v>0</v>
      </c>
      <c r="K878" s="84" t="b">
        <v>0</v>
      </c>
      <c r="L878" s="84" t="b">
        <v>0</v>
      </c>
    </row>
    <row r="879" spans="1:12" ht="15">
      <c r="A879" s="84" t="s">
        <v>4527</v>
      </c>
      <c r="B879" s="84" t="s">
        <v>4528</v>
      </c>
      <c r="C879" s="84">
        <v>4</v>
      </c>
      <c r="D879" s="123">
        <v>0.01372206926455302</v>
      </c>
      <c r="E879" s="123">
        <v>1.423245873936808</v>
      </c>
      <c r="F879" s="84" t="s">
        <v>3613</v>
      </c>
      <c r="G879" s="84" t="b">
        <v>0</v>
      </c>
      <c r="H879" s="84" t="b">
        <v>0</v>
      </c>
      <c r="I879" s="84" t="b">
        <v>0</v>
      </c>
      <c r="J879" s="84" t="b">
        <v>0</v>
      </c>
      <c r="K879" s="84" t="b">
        <v>0</v>
      </c>
      <c r="L879" s="84" t="b">
        <v>0</v>
      </c>
    </row>
    <row r="880" spans="1:12" ht="15">
      <c r="A880" s="84" t="s">
        <v>4528</v>
      </c>
      <c r="B880" s="84" t="s">
        <v>4466</v>
      </c>
      <c r="C880" s="84">
        <v>4</v>
      </c>
      <c r="D880" s="123">
        <v>0.01372206926455302</v>
      </c>
      <c r="E880" s="123">
        <v>1.423245873936808</v>
      </c>
      <c r="F880" s="84" t="s">
        <v>3613</v>
      </c>
      <c r="G880" s="84" t="b">
        <v>0</v>
      </c>
      <c r="H880" s="84" t="b">
        <v>0</v>
      </c>
      <c r="I880" s="84" t="b">
        <v>0</v>
      </c>
      <c r="J880" s="84" t="b">
        <v>0</v>
      </c>
      <c r="K880" s="84" t="b">
        <v>0</v>
      </c>
      <c r="L880" s="84" t="b">
        <v>0</v>
      </c>
    </row>
    <row r="881" spans="1:12" ht="15">
      <c r="A881" s="84" t="s">
        <v>4466</v>
      </c>
      <c r="B881" s="84" t="s">
        <v>4529</v>
      </c>
      <c r="C881" s="84">
        <v>4</v>
      </c>
      <c r="D881" s="123">
        <v>0.01372206926455302</v>
      </c>
      <c r="E881" s="123">
        <v>1.423245873936808</v>
      </c>
      <c r="F881" s="84" t="s">
        <v>3613</v>
      </c>
      <c r="G881" s="84" t="b">
        <v>0</v>
      </c>
      <c r="H881" s="84" t="b">
        <v>0</v>
      </c>
      <c r="I881" s="84" t="b">
        <v>0</v>
      </c>
      <c r="J881" s="84" t="b">
        <v>0</v>
      </c>
      <c r="K881" s="84" t="b">
        <v>0</v>
      </c>
      <c r="L881" s="84" t="b">
        <v>0</v>
      </c>
    </row>
    <row r="882" spans="1:12" ht="15">
      <c r="A882" s="84" t="s">
        <v>4529</v>
      </c>
      <c r="B882" s="84" t="s">
        <v>787</v>
      </c>
      <c r="C882" s="84">
        <v>4</v>
      </c>
      <c r="D882" s="123">
        <v>0.01372206926455302</v>
      </c>
      <c r="E882" s="123">
        <v>1.0253058652647702</v>
      </c>
      <c r="F882" s="84" t="s">
        <v>3613</v>
      </c>
      <c r="G882" s="84" t="b">
        <v>0</v>
      </c>
      <c r="H882" s="84" t="b">
        <v>0</v>
      </c>
      <c r="I882" s="84" t="b">
        <v>0</v>
      </c>
      <c r="J882" s="84" t="b">
        <v>0</v>
      </c>
      <c r="K882" s="84" t="b">
        <v>0</v>
      </c>
      <c r="L882" s="84" t="b">
        <v>0</v>
      </c>
    </row>
    <row r="883" spans="1:12" ht="15">
      <c r="A883" s="84" t="s">
        <v>787</v>
      </c>
      <c r="B883" s="84" t="s">
        <v>4530</v>
      </c>
      <c r="C883" s="84">
        <v>4</v>
      </c>
      <c r="D883" s="123">
        <v>0.01372206926455302</v>
      </c>
      <c r="E883" s="123">
        <v>1.0253058652647702</v>
      </c>
      <c r="F883" s="84" t="s">
        <v>3613</v>
      </c>
      <c r="G883" s="84" t="b">
        <v>0</v>
      </c>
      <c r="H883" s="84" t="b">
        <v>0</v>
      </c>
      <c r="I883" s="84" t="b">
        <v>0</v>
      </c>
      <c r="J883" s="84" t="b">
        <v>0</v>
      </c>
      <c r="K883" s="84" t="b">
        <v>0</v>
      </c>
      <c r="L883" s="84" t="b">
        <v>0</v>
      </c>
    </row>
    <row r="884" spans="1:12" ht="15">
      <c r="A884" s="84" t="s">
        <v>4530</v>
      </c>
      <c r="B884" s="84" t="s">
        <v>4531</v>
      </c>
      <c r="C884" s="84">
        <v>4</v>
      </c>
      <c r="D884" s="123">
        <v>0.01372206926455302</v>
      </c>
      <c r="E884" s="123">
        <v>1.423245873936808</v>
      </c>
      <c r="F884" s="84" t="s">
        <v>3613</v>
      </c>
      <c r="G884" s="84" t="b">
        <v>0</v>
      </c>
      <c r="H884" s="84" t="b">
        <v>0</v>
      </c>
      <c r="I884" s="84" t="b">
        <v>0</v>
      </c>
      <c r="J884" s="84" t="b">
        <v>0</v>
      </c>
      <c r="K884" s="84" t="b">
        <v>0</v>
      </c>
      <c r="L884" s="84" t="b">
        <v>0</v>
      </c>
    </row>
    <row r="885" spans="1:12" ht="15">
      <c r="A885" s="84" t="s">
        <v>4531</v>
      </c>
      <c r="B885" s="84" t="s">
        <v>3723</v>
      </c>
      <c r="C885" s="84">
        <v>4</v>
      </c>
      <c r="D885" s="123">
        <v>0.01372206926455302</v>
      </c>
      <c r="E885" s="123">
        <v>1.423245873936808</v>
      </c>
      <c r="F885" s="84" t="s">
        <v>3613</v>
      </c>
      <c r="G885" s="84" t="b">
        <v>0</v>
      </c>
      <c r="H885" s="84" t="b">
        <v>0</v>
      </c>
      <c r="I885" s="84" t="b">
        <v>0</v>
      </c>
      <c r="J885" s="84" t="b">
        <v>0</v>
      </c>
      <c r="K885" s="84" t="b">
        <v>0</v>
      </c>
      <c r="L885" s="84" t="b">
        <v>0</v>
      </c>
    </row>
    <row r="886" spans="1:12" ht="15">
      <c r="A886" s="84" t="s">
        <v>3723</v>
      </c>
      <c r="B886" s="84" t="s">
        <v>4453</v>
      </c>
      <c r="C886" s="84">
        <v>4</v>
      </c>
      <c r="D886" s="123">
        <v>0.01372206926455302</v>
      </c>
      <c r="E886" s="123">
        <v>1.0253058652647702</v>
      </c>
      <c r="F886" s="84" t="s">
        <v>3613</v>
      </c>
      <c r="G886" s="84" t="b">
        <v>0</v>
      </c>
      <c r="H886" s="84" t="b">
        <v>0</v>
      </c>
      <c r="I886" s="84" t="b">
        <v>0</v>
      </c>
      <c r="J886" s="84" t="b">
        <v>0</v>
      </c>
      <c r="K886" s="84" t="b">
        <v>0</v>
      </c>
      <c r="L886" s="84" t="b">
        <v>0</v>
      </c>
    </row>
    <row r="887" spans="1:12" ht="15">
      <c r="A887" s="84" t="s">
        <v>4453</v>
      </c>
      <c r="B887" s="84" t="s">
        <v>4471</v>
      </c>
      <c r="C887" s="84">
        <v>4</v>
      </c>
      <c r="D887" s="123">
        <v>0.01372206926455302</v>
      </c>
      <c r="E887" s="123">
        <v>1.0253058652647702</v>
      </c>
      <c r="F887" s="84" t="s">
        <v>3613</v>
      </c>
      <c r="G887" s="84" t="b">
        <v>0</v>
      </c>
      <c r="H887" s="84" t="b">
        <v>0</v>
      </c>
      <c r="I887" s="84" t="b">
        <v>0</v>
      </c>
      <c r="J887" s="84" t="b">
        <v>0</v>
      </c>
      <c r="K887" s="84" t="b">
        <v>0</v>
      </c>
      <c r="L887" s="84" t="b">
        <v>0</v>
      </c>
    </row>
    <row r="888" spans="1:12" ht="15">
      <c r="A888" s="84" t="s">
        <v>4471</v>
      </c>
      <c r="B888" s="84" t="s">
        <v>4478</v>
      </c>
      <c r="C888" s="84">
        <v>4</v>
      </c>
      <c r="D888" s="123">
        <v>0.01372206926455302</v>
      </c>
      <c r="E888" s="123">
        <v>1.423245873936808</v>
      </c>
      <c r="F888" s="84" t="s">
        <v>3613</v>
      </c>
      <c r="G888" s="84" t="b">
        <v>0</v>
      </c>
      <c r="H888" s="84" t="b">
        <v>0</v>
      </c>
      <c r="I888" s="84" t="b">
        <v>0</v>
      </c>
      <c r="J888" s="84" t="b">
        <v>0</v>
      </c>
      <c r="K888" s="84" t="b">
        <v>0</v>
      </c>
      <c r="L888" s="84" t="b">
        <v>0</v>
      </c>
    </row>
    <row r="889" spans="1:12" ht="15">
      <c r="A889" s="84" t="s">
        <v>4523</v>
      </c>
      <c r="B889" s="84" t="s">
        <v>4524</v>
      </c>
      <c r="C889" s="84">
        <v>4</v>
      </c>
      <c r="D889" s="123">
        <v>0.01372206926455302</v>
      </c>
      <c r="E889" s="123">
        <v>1.423245873936808</v>
      </c>
      <c r="F889" s="84" t="s">
        <v>3613</v>
      </c>
      <c r="G889" s="84" t="b">
        <v>0</v>
      </c>
      <c r="H889" s="84" t="b">
        <v>0</v>
      </c>
      <c r="I889" s="84" t="b">
        <v>0</v>
      </c>
      <c r="J889" s="84" t="b">
        <v>0</v>
      </c>
      <c r="K889" s="84" t="b">
        <v>0</v>
      </c>
      <c r="L889" s="84" t="b">
        <v>0</v>
      </c>
    </row>
    <row r="890" spans="1:12" ht="15">
      <c r="A890" s="84" t="s">
        <v>4524</v>
      </c>
      <c r="B890" s="84" t="s">
        <v>4472</v>
      </c>
      <c r="C890" s="84">
        <v>4</v>
      </c>
      <c r="D890" s="123">
        <v>0.01372206926455302</v>
      </c>
      <c r="E890" s="123">
        <v>1.423245873936808</v>
      </c>
      <c r="F890" s="84" t="s">
        <v>3613</v>
      </c>
      <c r="G890" s="84" t="b">
        <v>0</v>
      </c>
      <c r="H890" s="84" t="b">
        <v>0</v>
      </c>
      <c r="I890" s="84" t="b">
        <v>0</v>
      </c>
      <c r="J890" s="84" t="b">
        <v>0</v>
      </c>
      <c r="K890" s="84" t="b">
        <v>0</v>
      </c>
      <c r="L890" s="84" t="b">
        <v>0</v>
      </c>
    </row>
    <row r="891" spans="1:12" ht="15">
      <c r="A891" s="84" t="s">
        <v>4472</v>
      </c>
      <c r="B891" s="84" t="s">
        <v>787</v>
      </c>
      <c r="C891" s="84">
        <v>4</v>
      </c>
      <c r="D891" s="123">
        <v>0.01372206926455302</v>
      </c>
      <c r="E891" s="123">
        <v>1.0253058652647702</v>
      </c>
      <c r="F891" s="84" t="s">
        <v>3613</v>
      </c>
      <c r="G891" s="84" t="b">
        <v>0</v>
      </c>
      <c r="H891" s="84" t="b">
        <v>0</v>
      </c>
      <c r="I891" s="84" t="b">
        <v>0</v>
      </c>
      <c r="J891" s="84" t="b">
        <v>0</v>
      </c>
      <c r="K891" s="84" t="b">
        <v>0</v>
      </c>
      <c r="L891" s="84" t="b">
        <v>0</v>
      </c>
    </row>
    <row r="892" spans="1:12" ht="15">
      <c r="A892" s="84" t="s">
        <v>4453</v>
      </c>
      <c r="B892" s="84" t="s">
        <v>4525</v>
      </c>
      <c r="C892" s="84">
        <v>4</v>
      </c>
      <c r="D892" s="123">
        <v>0.01372206926455302</v>
      </c>
      <c r="E892" s="123">
        <v>1.0253058652647702</v>
      </c>
      <c r="F892" s="84" t="s">
        <v>3613</v>
      </c>
      <c r="G892" s="84" t="b">
        <v>0</v>
      </c>
      <c r="H892" s="84" t="b">
        <v>0</v>
      </c>
      <c r="I892" s="84" t="b">
        <v>0</v>
      </c>
      <c r="J892" s="84" t="b">
        <v>0</v>
      </c>
      <c r="K892" s="84" t="b">
        <v>0</v>
      </c>
      <c r="L892" s="84" t="b">
        <v>0</v>
      </c>
    </row>
    <row r="893" spans="1:12" ht="15">
      <c r="A893" s="84" t="s">
        <v>4525</v>
      </c>
      <c r="B893" s="84" t="s">
        <v>4526</v>
      </c>
      <c r="C893" s="84">
        <v>4</v>
      </c>
      <c r="D893" s="123">
        <v>0.01372206926455302</v>
      </c>
      <c r="E893" s="123">
        <v>1.423245873936808</v>
      </c>
      <c r="F893" s="84" t="s">
        <v>3613</v>
      </c>
      <c r="G893" s="84" t="b">
        <v>0</v>
      </c>
      <c r="H893" s="84" t="b">
        <v>0</v>
      </c>
      <c r="I893" s="84" t="b">
        <v>0</v>
      </c>
      <c r="J893" s="84" t="b">
        <v>0</v>
      </c>
      <c r="K893" s="84" t="b">
        <v>0</v>
      </c>
      <c r="L893" s="84" t="b">
        <v>0</v>
      </c>
    </row>
    <row r="894" spans="1:12" ht="15">
      <c r="A894" s="84" t="s">
        <v>4526</v>
      </c>
      <c r="B894" s="84" t="s">
        <v>3722</v>
      </c>
      <c r="C894" s="84">
        <v>4</v>
      </c>
      <c r="D894" s="123">
        <v>0.01372206926455302</v>
      </c>
      <c r="E894" s="123">
        <v>1.1802078252505135</v>
      </c>
      <c r="F894" s="84" t="s">
        <v>3613</v>
      </c>
      <c r="G894" s="84" t="b">
        <v>0</v>
      </c>
      <c r="H894" s="84" t="b">
        <v>0</v>
      </c>
      <c r="I894" s="84" t="b">
        <v>0</v>
      </c>
      <c r="J894" s="84" t="b">
        <v>0</v>
      </c>
      <c r="K894" s="84" t="b">
        <v>0</v>
      </c>
      <c r="L894" s="84" t="b">
        <v>0</v>
      </c>
    </row>
    <row r="895" spans="1:12" ht="15">
      <c r="A895" s="84" t="s">
        <v>4707</v>
      </c>
      <c r="B895" s="84" t="s">
        <v>429</v>
      </c>
      <c r="C895" s="84">
        <v>2</v>
      </c>
      <c r="D895" s="123">
        <v>0.012051206971310669</v>
      </c>
      <c r="E895" s="123">
        <v>1.724275869600789</v>
      </c>
      <c r="F895" s="84" t="s">
        <v>3613</v>
      </c>
      <c r="G895" s="84" t="b">
        <v>0</v>
      </c>
      <c r="H895" s="84" t="b">
        <v>0</v>
      </c>
      <c r="I895" s="84" t="b">
        <v>0</v>
      </c>
      <c r="J895" s="84" t="b">
        <v>0</v>
      </c>
      <c r="K895" s="84" t="b">
        <v>0</v>
      </c>
      <c r="L895" s="84" t="b">
        <v>0</v>
      </c>
    </row>
    <row r="896" spans="1:12" ht="15">
      <c r="A896" s="84" t="s">
        <v>429</v>
      </c>
      <c r="B896" s="84" t="s">
        <v>4590</v>
      </c>
      <c r="C896" s="84">
        <v>2</v>
      </c>
      <c r="D896" s="123">
        <v>0.012051206971310669</v>
      </c>
      <c r="E896" s="123">
        <v>1.724275869600789</v>
      </c>
      <c r="F896" s="84" t="s">
        <v>3613</v>
      </c>
      <c r="G896" s="84" t="b">
        <v>0</v>
      </c>
      <c r="H896" s="84" t="b">
        <v>0</v>
      </c>
      <c r="I896" s="84" t="b">
        <v>0</v>
      </c>
      <c r="J896" s="84" t="b">
        <v>0</v>
      </c>
      <c r="K896" s="84" t="b">
        <v>0</v>
      </c>
      <c r="L896" s="84" t="b">
        <v>0</v>
      </c>
    </row>
    <row r="897" spans="1:12" ht="15">
      <c r="A897" s="84" t="s">
        <v>4590</v>
      </c>
      <c r="B897" s="84" t="s">
        <v>4708</v>
      </c>
      <c r="C897" s="84">
        <v>2</v>
      </c>
      <c r="D897" s="123">
        <v>0.012051206971310669</v>
      </c>
      <c r="E897" s="123">
        <v>1.724275869600789</v>
      </c>
      <c r="F897" s="84" t="s">
        <v>3613</v>
      </c>
      <c r="G897" s="84" t="b">
        <v>0</v>
      </c>
      <c r="H897" s="84" t="b">
        <v>0</v>
      </c>
      <c r="I897" s="84" t="b">
        <v>0</v>
      </c>
      <c r="J897" s="84" t="b">
        <v>0</v>
      </c>
      <c r="K897" s="84" t="b">
        <v>0</v>
      </c>
      <c r="L897" s="84" t="b">
        <v>0</v>
      </c>
    </row>
    <row r="898" spans="1:12" ht="15">
      <c r="A898" s="84" t="s">
        <v>4708</v>
      </c>
      <c r="B898" s="84" t="s">
        <v>4583</v>
      </c>
      <c r="C898" s="84">
        <v>2</v>
      </c>
      <c r="D898" s="123">
        <v>0.012051206971310669</v>
      </c>
      <c r="E898" s="123">
        <v>1.724275869600789</v>
      </c>
      <c r="F898" s="84" t="s">
        <v>3613</v>
      </c>
      <c r="G898" s="84" t="b">
        <v>0</v>
      </c>
      <c r="H898" s="84" t="b">
        <v>0</v>
      </c>
      <c r="I898" s="84" t="b">
        <v>0</v>
      </c>
      <c r="J898" s="84" t="b">
        <v>0</v>
      </c>
      <c r="K898" s="84" t="b">
        <v>0</v>
      </c>
      <c r="L898" s="84" t="b">
        <v>0</v>
      </c>
    </row>
    <row r="899" spans="1:12" ht="15">
      <c r="A899" s="84" t="s">
        <v>4583</v>
      </c>
      <c r="B899" s="84" t="s">
        <v>4709</v>
      </c>
      <c r="C899" s="84">
        <v>2</v>
      </c>
      <c r="D899" s="123">
        <v>0.012051206971310669</v>
      </c>
      <c r="E899" s="123">
        <v>1.724275869600789</v>
      </c>
      <c r="F899" s="84" t="s">
        <v>3613</v>
      </c>
      <c r="G899" s="84" t="b">
        <v>0</v>
      </c>
      <c r="H899" s="84" t="b">
        <v>0</v>
      </c>
      <c r="I899" s="84" t="b">
        <v>0</v>
      </c>
      <c r="J899" s="84" t="b">
        <v>0</v>
      </c>
      <c r="K899" s="84" t="b">
        <v>0</v>
      </c>
      <c r="L899" s="84" t="b">
        <v>0</v>
      </c>
    </row>
    <row r="900" spans="1:12" ht="15">
      <c r="A900" s="84" t="s">
        <v>4709</v>
      </c>
      <c r="B900" s="84" t="s">
        <v>787</v>
      </c>
      <c r="C900" s="84">
        <v>2</v>
      </c>
      <c r="D900" s="123">
        <v>0.012051206971310669</v>
      </c>
      <c r="E900" s="123">
        <v>1.0253058652647702</v>
      </c>
      <c r="F900" s="84" t="s">
        <v>3613</v>
      </c>
      <c r="G900" s="84" t="b">
        <v>0</v>
      </c>
      <c r="H900" s="84" t="b">
        <v>0</v>
      </c>
      <c r="I900" s="84" t="b">
        <v>0</v>
      </c>
      <c r="J900" s="84" t="b">
        <v>0</v>
      </c>
      <c r="K900" s="84" t="b">
        <v>0</v>
      </c>
      <c r="L900" s="84" t="b">
        <v>0</v>
      </c>
    </row>
    <row r="901" spans="1:12" ht="15">
      <c r="A901" s="84" t="s">
        <v>4453</v>
      </c>
      <c r="B901" s="84" t="s">
        <v>4710</v>
      </c>
      <c r="C901" s="84">
        <v>2</v>
      </c>
      <c r="D901" s="123">
        <v>0.012051206971310669</v>
      </c>
      <c r="E901" s="123">
        <v>1.0253058652647702</v>
      </c>
      <c r="F901" s="84" t="s">
        <v>3613</v>
      </c>
      <c r="G901" s="84" t="b">
        <v>0</v>
      </c>
      <c r="H901" s="84" t="b">
        <v>0</v>
      </c>
      <c r="I901" s="84" t="b">
        <v>0</v>
      </c>
      <c r="J901" s="84" t="b">
        <v>0</v>
      </c>
      <c r="K901" s="84" t="b">
        <v>0</v>
      </c>
      <c r="L901" s="84" t="b">
        <v>0</v>
      </c>
    </row>
    <row r="902" spans="1:12" ht="15">
      <c r="A902" s="84" t="s">
        <v>4710</v>
      </c>
      <c r="B902" s="84" t="s">
        <v>4711</v>
      </c>
      <c r="C902" s="84">
        <v>2</v>
      </c>
      <c r="D902" s="123">
        <v>0.012051206971310669</v>
      </c>
      <c r="E902" s="123">
        <v>1.724275869600789</v>
      </c>
      <c r="F902" s="84" t="s">
        <v>3613</v>
      </c>
      <c r="G902" s="84" t="b">
        <v>0</v>
      </c>
      <c r="H902" s="84" t="b">
        <v>0</v>
      </c>
      <c r="I902" s="84" t="b">
        <v>0</v>
      </c>
      <c r="J902" s="84" t="b">
        <v>0</v>
      </c>
      <c r="K902" s="84" t="b">
        <v>0</v>
      </c>
      <c r="L902" s="84" t="b">
        <v>0</v>
      </c>
    </row>
    <row r="903" spans="1:12" ht="15">
      <c r="A903" s="84" t="s">
        <v>4711</v>
      </c>
      <c r="B903" s="84" t="s">
        <v>4712</v>
      </c>
      <c r="C903" s="84">
        <v>2</v>
      </c>
      <c r="D903" s="123">
        <v>0.012051206971310669</v>
      </c>
      <c r="E903" s="123">
        <v>1.724275869600789</v>
      </c>
      <c r="F903" s="84" t="s">
        <v>3613</v>
      </c>
      <c r="G903" s="84" t="b">
        <v>0</v>
      </c>
      <c r="H903" s="84" t="b">
        <v>0</v>
      </c>
      <c r="I903" s="84" t="b">
        <v>0</v>
      </c>
      <c r="J903" s="84" t="b">
        <v>0</v>
      </c>
      <c r="K903" s="84" t="b">
        <v>0</v>
      </c>
      <c r="L903" s="84" t="b">
        <v>0</v>
      </c>
    </row>
    <row r="904" spans="1:12" ht="15">
      <c r="A904" s="84" t="s">
        <v>321</v>
      </c>
      <c r="B904" s="84" t="s">
        <v>4527</v>
      </c>
      <c r="C904" s="84">
        <v>2</v>
      </c>
      <c r="D904" s="123">
        <v>0.012051206971310669</v>
      </c>
      <c r="E904" s="123">
        <v>1.3263358609287514</v>
      </c>
      <c r="F904" s="84" t="s">
        <v>3613</v>
      </c>
      <c r="G904" s="84" t="b">
        <v>0</v>
      </c>
      <c r="H904" s="84" t="b">
        <v>0</v>
      </c>
      <c r="I904" s="84" t="b">
        <v>0</v>
      </c>
      <c r="J904" s="84" t="b">
        <v>0</v>
      </c>
      <c r="K904" s="84" t="b">
        <v>0</v>
      </c>
      <c r="L904" s="84" t="b">
        <v>0</v>
      </c>
    </row>
    <row r="905" spans="1:12" ht="15">
      <c r="A905" s="84" t="s">
        <v>4478</v>
      </c>
      <c r="B905" s="84" t="s">
        <v>4512</v>
      </c>
      <c r="C905" s="84">
        <v>2</v>
      </c>
      <c r="D905" s="123">
        <v>0.012051206971310669</v>
      </c>
      <c r="E905" s="123">
        <v>1.2471546148811266</v>
      </c>
      <c r="F905" s="84" t="s">
        <v>3613</v>
      </c>
      <c r="G905" s="84" t="b">
        <v>0</v>
      </c>
      <c r="H905" s="84" t="b">
        <v>0</v>
      </c>
      <c r="I905" s="84" t="b">
        <v>0</v>
      </c>
      <c r="J905" s="84" t="b">
        <v>0</v>
      </c>
      <c r="K905" s="84" t="b">
        <v>0</v>
      </c>
      <c r="L905" s="84" t="b">
        <v>0</v>
      </c>
    </row>
    <row r="906" spans="1:12" ht="15">
      <c r="A906" s="84" t="s">
        <v>321</v>
      </c>
      <c r="B906" s="84" t="s">
        <v>4523</v>
      </c>
      <c r="C906" s="84">
        <v>2</v>
      </c>
      <c r="D906" s="123">
        <v>0.012051206971310669</v>
      </c>
      <c r="E906" s="123">
        <v>1.3263358609287514</v>
      </c>
      <c r="F906" s="84" t="s">
        <v>3613</v>
      </c>
      <c r="G906" s="84" t="b">
        <v>0</v>
      </c>
      <c r="H906" s="84" t="b">
        <v>0</v>
      </c>
      <c r="I906" s="84" t="b">
        <v>0</v>
      </c>
      <c r="J906" s="84" t="b">
        <v>0</v>
      </c>
      <c r="K906" s="84" t="b">
        <v>0</v>
      </c>
      <c r="L906" s="84" t="b">
        <v>0</v>
      </c>
    </row>
    <row r="907" spans="1:12" ht="15">
      <c r="A907" s="84" t="s">
        <v>4478</v>
      </c>
      <c r="B907" s="84" t="s">
        <v>3722</v>
      </c>
      <c r="C907" s="84">
        <v>2</v>
      </c>
      <c r="D907" s="123">
        <v>0.012051206971310669</v>
      </c>
      <c r="E907" s="123">
        <v>0.8791778295865322</v>
      </c>
      <c r="F907" s="84" t="s">
        <v>3613</v>
      </c>
      <c r="G907" s="84" t="b">
        <v>0</v>
      </c>
      <c r="H907" s="84" t="b">
        <v>0</v>
      </c>
      <c r="I907" s="84" t="b">
        <v>0</v>
      </c>
      <c r="J907" s="84" t="b">
        <v>0</v>
      </c>
      <c r="K907" s="84" t="b">
        <v>0</v>
      </c>
      <c r="L907" s="84" t="b">
        <v>0</v>
      </c>
    </row>
    <row r="908" spans="1:12" ht="15">
      <c r="A908" s="84" t="s">
        <v>4597</v>
      </c>
      <c r="B908" s="84" t="s">
        <v>4438</v>
      </c>
      <c r="C908" s="84">
        <v>3</v>
      </c>
      <c r="D908" s="123">
        <v>0</v>
      </c>
      <c r="E908" s="123">
        <v>1.278753600952829</v>
      </c>
      <c r="F908" s="84" t="s">
        <v>3615</v>
      </c>
      <c r="G908" s="84" t="b">
        <v>0</v>
      </c>
      <c r="H908" s="84" t="b">
        <v>0</v>
      </c>
      <c r="I908" s="84" t="b">
        <v>0</v>
      </c>
      <c r="J908" s="84" t="b">
        <v>0</v>
      </c>
      <c r="K908" s="84" t="b">
        <v>0</v>
      </c>
      <c r="L908" s="84" t="b">
        <v>0</v>
      </c>
    </row>
    <row r="909" spans="1:12" ht="15">
      <c r="A909" s="84" t="s">
        <v>4438</v>
      </c>
      <c r="B909" s="84" t="s">
        <v>4598</v>
      </c>
      <c r="C909" s="84">
        <v>3</v>
      </c>
      <c r="D909" s="123">
        <v>0</v>
      </c>
      <c r="E909" s="123">
        <v>1.278753600952829</v>
      </c>
      <c r="F909" s="84" t="s">
        <v>3615</v>
      </c>
      <c r="G909" s="84" t="b">
        <v>0</v>
      </c>
      <c r="H909" s="84" t="b">
        <v>0</v>
      </c>
      <c r="I909" s="84" t="b">
        <v>0</v>
      </c>
      <c r="J909" s="84" t="b">
        <v>0</v>
      </c>
      <c r="K909" s="84" t="b">
        <v>0</v>
      </c>
      <c r="L909" s="84" t="b">
        <v>0</v>
      </c>
    </row>
    <row r="910" spans="1:12" ht="15">
      <c r="A910" s="84" t="s">
        <v>4598</v>
      </c>
      <c r="B910" s="84" t="s">
        <v>4599</v>
      </c>
      <c r="C910" s="84">
        <v>3</v>
      </c>
      <c r="D910" s="123">
        <v>0</v>
      </c>
      <c r="E910" s="123">
        <v>1.278753600952829</v>
      </c>
      <c r="F910" s="84" t="s">
        <v>3615</v>
      </c>
      <c r="G910" s="84" t="b">
        <v>0</v>
      </c>
      <c r="H910" s="84" t="b">
        <v>0</v>
      </c>
      <c r="I910" s="84" t="b">
        <v>0</v>
      </c>
      <c r="J910" s="84" t="b">
        <v>0</v>
      </c>
      <c r="K910" s="84" t="b">
        <v>0</v>
      </c>
      <c r="L910" s="84" t="b">
        <v>0</v>
      </c>
    </row>
    <row r="911" spans="1:12" ht="15">
      <c r="A911" s="84" t="s">
        <v>4599</v>
      </c>
      <c r="B911" s="84" t="s">
        <v>3725</v>
      </c>
      <c r="C911" s="84">
        <v>3</v>
      </c>
      <c r="D911" s="123">
        <v>0</v>
      </c>
      <c r="E911" s="123">
        <v>1.153814864344529</v>
      </c>
      <c r="F911" s="84" t="s">
        <v>3615</v>
      </c>
      <c r="G911" s="84" t="b">
        <v>0</v>
      </c>
      <c r="H911" s="84" t="b">
        <v>0</v>
      </c>
      <c r="I911" s="84" t="b">
        <v>0</v>
      </c>
      <c r="J911" s="84" t="b">
        <v>0</v>
      </c>
      <c r="K911" s="84" t="b">
        <v>0</v>
      </c>
      <c r="L911" s="84" t="b">
        <v>0</v>
      </c>
    </row>
    <row r="912" spans="1:12" ht="15">
      <c r="A912" s="84" t="s">
        <v>3725</v>
      </c>
      <c r="B912" s="84" t="s">
        <v>736</v>
      </c>
      <c r="C912" s="84">
        <v>3</v>
      </c>
      <c r="D912" s="123">
        <v>0</v>
      </c>
      <c r="E912" s="123">
        <v>1.153814864344529</v>
      </c>
      <c r="F912" s="84" t="s">
        <v>3615</v>
      </c>
      <c r="G912" s="84" t="b">
        <v>0</v>
      </c>
      <c r="H912" s="84" t="b">
        <v>0</v>
      </c>
      <c r="I912" s="84" t="b">
        <v>0</v>
      </c>
      <c r="J912" s="84" t="b">
        <v>0</v>
      </c>
      <c r="K912" s="84" t="b">
        <v>0</v>
      </c>
      <c r="L912" s="84" t="b">
        <v>0</v>
      </c>
    </row>
    <row r="913" spans="1:12" ht="15">
      <c r="A913" s="84" t="s">
        <v>736</v>
      </c>
      <c r="B913" s="84" t="s">
        <v>4600</v>
      </c>
      <c r="C913" s="84">
        <v>3</v>
      </c>
      <c r="D913" s="123">
        <v>0</v>
      </c>
      <c r="E913" s="123">
        <v>1.278753600952829</v>
      </c>
      <c r="F913" s="84" t="s">
        <v>3615</v>
      </c>
      <c r="G913" s="84" t="b">
        <v>0</v>
      </c>
      <c r="H913" s="84" t="b">
        <v>0</v>
      </c>
      <c r="I913" s="84" t="b">
        <v>0</v>
      </c>
      <c r="J913" s="84" t="b">
        <v>0</v>
      </c>
      <c r="K913" s="84" t="b">
        <v>0</v>
      </c>
      <c r="L913" s="84" t="b">
        <v>0</v>
      </c>
    </row>
    <row r="914" spans="1:12" ht="15">
      <c r="A914" s="84" t="s">
        <v>4600</v>
      </c>
      <c r="B914" s="84" t="s">
        <v>4601</v>
      </c>
      <c r="C914" s="84">
        <v>3</v>
      </c>
      <c r="D914" s="123">
        <v>0</v>
      </c>
      <c r="E914" s="123">
        <v>1.278753600952829</v>
      </c>
      <c r="F914" s="84" t="s">
        <v>3615</v>
      </c>
      <c r="G914" s="84" t="b">
        <v>0</v>
      </c>
      <c r="H914" s="84" t="b">
        <v>0</v>
      </c>
      <c r="I914" s="84" t="b">
        <v>0</v>
      </c>
      <c r="J914" s="84" t="b">
        <v>0</v>
      </c>
      <c r="K914" s="84" t="b">
        <v>0</v>
      </c>
      <c r="L914" s="84" t="b">
        <v>0</v>
      </c>
    </row>
    <row r="915" spans="1:12" ht="15">
      <c r="A915" s="84" t="s">
        <v>4601</v>
      </c>
      <c r="B915" s="84" t="s">
        <v>4602</v>
      </c>
      <c r="C915" s="84">
        <v>3</v>
      </c>
      <c r="D915" s="123">
        <v>0</v>
      </c>
      <c r="E915" s="123">
        <v>1.278753600952829</v>
      </c>
      <c r="F915" s="84" t="s">
        <v>3615</v>
      </c>
      <c r="G915" s="84" t="b">
        <v>0</v>
      </c>
      <c r="H915" s="84" t="b">
        <v>0</v>
      </c>
      <c r="I915" s="84" t="b">
        <v>0</v>
      </c>
      <c r="J915" s="84" t="b">
        <v>0</v>
      </c>
      <c r="K915" s="84" t="b">
        <v>0</v>
      </c>
      <c r="L915" s="84" t="b">
        <v>0</v>
      </c>
    </row>
    <row r="916" spans="1:12" ht="15">
      <c r="A916" s="84" t="s">
        <v>4602</v>
      </c>
      <c r="B916" s="84" t="s">
        <v>4603</v>
      </c>
      <c r="C916" s="84">
        <v>3</v>
      </c>
      <c r="D916" s="123">
        <v>0</v>
      </c>
      <c r="E916" s="123">
        <v>1.278753600952829</v>
      </c>
      <c r="F916" s="84" t="s">
        <v>3615</v>
      </c>
      <c r="G916" s="84" t="b">
        <v>0</v>
      </c>
      <c r="H916" s="84" t="b">
        <v>0</v>
      </c>
      <c r="I916" s="84" t="b">
        <v>0</v>
      </c>
      <c r="J916" s="84" t="b">
        <v>0</v>
      </c>
      <c r="K916" s="84" t="b">
        <v>0</v>
      </c>
      <c r="L916" s="84" t="b">
        <v>0</v>
      </c>
    </row>
    <row r="917" spans="1:12" ht="15">
      <c r="A917" s="84" t="s">
        <v>4603</v>
      </c>
      <c r="B917" s="84" t="s">
        <v>4489</v>
      </c>
      <c r="C917" s="84">
        <v>3</v>
      </c>
      <c r="D917" s="123">
        <v>0</v>
      </c>
      <c r="E917" s="123">
        <v>1.278753600952829</v>
      </c>
      <c r="F917" s="84" t="s">
        <v>3615</v>
      </c>
      <c r="G917" s="84" t="b">
        <v>0</v>
      </c>
      <c r="H917" s="84" t="b">
        <v>0</v>
      </c>
      <c r="I917" s="84" t="b">
        <v>0</v>
      </c>
      <c r="J917" s="84" t="b">
        <v>0</v>
      </c>
      <c r="K917" s="84" t="b">
        <v>0</v>
      </c>
      <c r="L917" s="84" t="b">
        <v>0</v>
      </c>
    </row>
    <row r="918" spans="1:12" ht="15">
      <c r="A918" s="84" t="s">
        <v>4489</v>
      </c>
      <c r="B918" s="84" t="s">
        <v>4604</v>
      </c>
      <c r="C918" s="84">
        <v>3</v>
      </c>
      <c r="D918" s="123">
        <v>0</v>
      </c>
      <c r="E918" s="123">
        <v>1.278753600952829</v>
      </c>
      <c r="F918" s="84" t="s">
        <v>3615</v>
      </c>
      <c r="G918" s="84" t="b">
        <v>0</v>
      </c>
      <c r="H918" s="84" t="b">
        <v>0</v>
      </c>
      <c r="I918" s="84" t="b">
        <v>0</v>
      </c>
      <c r="J918" s="84" t="b">
        <v>0</v>
      </c>
      <c r="K918" s="84" t="b">
        <v>1</v>
      </c>
      <c r="L918" s="84" t="b">
        <v>0</v>
      </c>
    </row>
    <row r="919" spans="1:12" ht="15">
      <c r="A919" s="84" t="s">
        <v>4604</v>
      </c>
      <c r="B919" s="84" t="s">
        <v>4605</v>
      </c>
      <c r="C919" s="84">
        <v>3</v>
      </c>
      <c r="D919" s="123">
        <v>0</v>
      </c>
      <c r="E919" s="123">
        <v>1.278753600952829</v>
      </c>
      <c r="F919" s="84" t="s">
        <v>3615</v>
      </c>
      <c r="G919" s="84" t="b">
        <v>0</v>
      </c>
      <c r="H919" s="84" t="b">
        <v>1</v>
      </c>
      <c r="I919" s="84" t="b">
        <v>0</v>
      </c>
      <c r="J919" s="84" t="b">
        <v>0</v>
      </c>
      <c r="K919" s="84" t="b">
        <v>0</v>
      </c>
      <c r="L919" s="84" t="b">
        <v>0</v>
      </c>
    </row>
    <row r="920" spans="1:12" ht="15">
      <c r="A920" s="84" t="s">
        <v>4605</v>
      </c>
      <c r="B920" s="84" t="s">
        <v>4542</v>
      </c>
      <c r="C920" s="84">
        <v>3</v>
      </c>
      <c r="D920" s="123">
        <v>0</v>
      </c>
      <c r="E920" s="123">
        <v>1.278753600952829</v>
      </c>
      <c r="F920" s="84" t="s">
        <v>3615</v>
      </c>
      <c r="G920" s="84" t="b">
        <v>0</v>
      </c>
      <c r="H920" s="84" t="b">
        <v>0</v>
      </c>
      <c r="I920" s="84" t="b">
        <v>0</v>
      </c>
      <c r="J920" s="84" t="b">
        <v>0</v>
      </c>
      <c r="K920" s="84" t="b">
        <v>0</v>
      </c>
      <c r="L920" s="84" t="b">
        <v>0</v>
      </c>
    </row>
    <row r="921" spans="1:12" ht="15">
      <c r="A921" s="84" t="s">
        <v>300</v>
      </c>
      <c r="B921" s="84" t="s">
        <v>4597</v>
      </c>
      <c r="C921" s="84">
        <v>2</v>
      </c>
      <c r="D921" s="123">
        <v>0.005869708635189375</v>
      </c>
      <c r="E921" s="123">
        <v>1.4548448600085102</v>
      </c>
      <c r="F921" s="84" t="s">
        <v>3615</v>
      </c>
      <c r="G921" s="84" t="b">
        <v>0</v>
      </c>
      <c r="H921" s="84" t="b">
        <v>0</v>
      </c>
      <c r="I921" s="84" t="b">
        <v>0</v>
      </c>
      <c r="J921" s="84" t="b">
        <v>0</v>
      </c>
      <c r="K921" s="84" t="b">
        <v>0</v>
      </c>
      <c r="L921" s="84" t="b">
        <v>0</v>
      </c>
    </row>
    <row r="922" spans="1:12" ht="15">
      <c r="A922" s="84" t="s">
        <v>4542</v>
      </c>
      <c r="B922" s="84" t="s">
        <v>4517</v>
      </c>
      <c r="C922" s="84">
        <v>2</v>
      </c>
      <c r="D922" s="123">
        <v>0.005869708635189375</v>
      </c>
      <c r="E922" s="123">
        <v>1.278753600952829</v>
      </c>
      <c r="F922" s="84" t="s">
        <v>3615</v>
      </c>
      <c r="G922" s="84" t="b">
        <v>0</v>
      </c>
      <c r="H922" s="84" t="b">
        <v>0</v>
      </c>
      <c r="I922" s="84" t="b">
        <v>0</v>
      </c>
      <c r="J922" s="84" t="b">
        <v>0</v>
      </c>
      <c r="K922" s="84" t="b">
        <v>0</v>
      </c>
      <c r="L922" s="84" t="b">
        <v>0</v>
      </c>
    </row>
    <row r="923" spans="1:12" ht="15">
      <c r="A923" s="84" t="s">
        <v>403</v>
      </c>
      <c r="B923" s="84" t="s">
        <v>4809</v>
      </c>
      <c r="C923" s="84">
        <v>2</v>
      </c>
      <c r="D923" s="123">
        <v>0</v>
      </c>
      <c r="E923" s="123">
        <v>1.2671717284030137</v>
      </c>
      <c r="F923" s="84" t="s">
        <v>3619</v>
      </c>
      <c r="G923" s="84" t="b">
        <v>0</v>
      </c>
      <c r="H923" s="84" t="b">
        <v>0</v>
      </c>
      <c r="I923" s="84" t="b">
        <v>0</v>
      </c>
      <c r="J923" s="84" t="b">
        <v>0</v>
      </c>
      <c r="K923" s="84" t="b">
        <v>0</v>
      </c>
      <c r="L923" s="84" t="b">
        <v>0</v>
      </c>
    </row>
    <row r="924" spans="1:12" ht="15">
      <c r="A924" s="84" t="s">
        <v>4809</v>
      </c>
      <c r="B924" s="84" t="s">
        <v>4810</v>
      </c>
      <c r="C924" s="84">
        <v>2</v>
      </c>
      <c r="D924" s="123">
        <v>0</v>
      </c>
      <c r="E924" s="123">
        <v>1.2671717284030137</v>
      </c>
      <c r="F924" s="84" t="s">
        <v>3619</v>
      </c>
      <c r="G924" s="84" t="b">
        <v>0</v>
      </c>
      <c r="H924" s="84" t="b">
        <v>0</v>
      </c>
      <c r="I924" s="84" t="b">
        <v>0</v>
      </c>
      <c r="J924" s="84" t="b">
        <v>0</v>
      </c>
      <c r="K924" s="84" t="b">
        <v>0</v>
      </c>
      <c r="L924" s="84" t="b">
        <v>0</v>
      </c>
    </row>
    <row r="925" spans="1:12" ht="15">
      <c r="A925" s="84" t="s">
        <v>4810</v>
      </c>
      <c r="B925" s="84" t="s">
        <v>4556</v>
      </c>
      <c r="C925" s="84">
        <v>2</v>
      </c>
      <c r="D925" s="123">
        <v>0</v>
      </c>
      <c r="E925" s="123">
        <v>1.2671717284030137</v>
      </c>
      <c r="F925" s="84" t="s">
        <v>3619</v>
      </c>
      <c r="G925" s="84" t="b">
        <v>0</v>
      </c>
      <c r="H925" s="84" t="b">
        <v>0</v>
      </c>
      <c r="I925" s="84" t="b">
        <v>0</v>
      </c>
      <c r="J925" s="84" t="b">
        <v>0</v>
      </c>
      <c r="K925" s="84" t="b">
        <v>0</v>
      </c>
      <c r="L925" s="84" t="b">
        <v>0</v>
      </c>
    </row>
    <row r="926" spans="1:12" ht="15">
      <c r="A926" s="84" t="s">
        <v>4556</v>
      </c>
      <c r="B926" s="84" t="s">
        <v>4811</v>
      </c>
      <c r="C926" s="84">
        <v>2</v>
      </c>
      <c r="D926" s="123">
        <v>0</v>
      </c>
      <c r="E926" s="123">
        <v>1.2671717284030137</v>
      </c>
      <c r="F926" s="84" t="s">
        <v>3619</v>
      </c>
      <c r="G926" s="84" t="b">
        <v>0</v>
      </c>
      <c r="H926" s="84" t="b">
        <v>0</v>
      </c>
      <c r="I926" s="84" t="b">
        <v>0</v>
      </c>
      <c r="J926" s="84" t="b">
        <v>0</v>
      </c>
      <c r="K926" s="84" t="b">
        <v>0</v>
      </c>
      <c r="L926" s="84" t="b">
        <v>0</v>
      </c>
    </row>
    <row r="927" spans="1:12" ht="15">
      <c r="A927" s="84" t="s">
        <v>4811</v>
      </c>
      <c r="B927" s="84" t="s">
        <v>736</v>
      </c>
      <c r="C927" s="84">
        <v>2</v>
      </c>
      <c r="D927" s="123">
        <v>0</v>
      </c>
      <c r="E927" s="123">
        <v>1.0910804693473326</v>
      </c>
      <c r="F927" s="84" t="s">
        <v>3619</v>
      </c>
      <c r="G927" s="84" t="b">
        <v>0</v>
      </c>
      <c r="H927" s="84" t="b">
        <v>0</v>
      </c>
      <c r="I927" s="84" t="b">
        <v>0</v>
      </c>
      <c r="J927" s="84" t="b">
        <v>0</v>
      </c>
      <c r="K927" s="84" t="b">
        <v>0</v>
      </c>
      <c r="L927" s="84" t="b">
        <v>0</v>
      </c>
    </row>
    <row r="928" spans="1:12" ht="15">
      <c r="A928" s="84" t="s">
        <v>736</v>
      </c>
      <c r="B928" s="84" t="s">
        <v>4812</v>
      </c>
      <c r="C928" s="84">
        <v>2</v>
      </c>
      <c r="D928" s="123">
        <v>0</v>
      </c>
      <c r="E928" s="123">
        <v>1.0910804693473326</v>
      </c>
      <c r="F928" s="84" t="s">
        <v>3619</v>
      </c>
      <c r="G928" s="84" t="b">
        <v>0</v>
      </c>
      <c r="H928" s="84" t="b">
        <v>0</v>
      </c>
      <c r="I928" s="84" t="b">
        <v>0</v>
      </c>
      <c r="J928" s="84" t="b">
        <v>0</v>
      </c>
      <c r="K928" s="84" t="b">
        <v>0</v>
      </c>
      <c r="L928" s="84" t="b">
        <v>0</v>
      </c>
    </row>
    <row r="929" spans="1:12" ht="15">
      <c r="A929" s="84" t="s">
        <v>4812</v>
      </c>
      <c r="B929" s="84" t="s">
        <v>4813</v>
      </c>
      <c r="C929" s="84">
        <v>2</v>
      </c>
      <c r="D929" s="123">
        <v>0</v>
      </c>
      <c r="E929" s="123">
        <v>1.2671717284030137</v>
      </c>
      <c r="F929" s="84" t="s">
        <v>3619</v>
      </c>
      <c r="G929" s="84" t="b">
        <v>0</v>
      </c>
      <c r="H929" s="84" t="b">
        <v>0</v>
      </c>
      <c r="I929" s="84" t="b">
        <v>0</v>
      </c>
      <c r="J929" s="84" t="b">
        <v>0</v>
      </c>
      <c r="K929" s="84" t="b">
        <v>0</v>
      </c>
      <c r="L929" s="84" t="b">
        <v>0</v>
      </c>
    </row>
    <row r="930" spans="1:12" ht="15">
      <c r="A930" s="84" t="s">
        <v>4813</v>
      </c>
      <c r="B930" s="84" t="s">
        <v>4617</v>
      </c>
      <c r="C930" s="84">
        <v>2</v>
      </c>
      <c r="D930" s="123">
        <v>0</v>
      </c>
      <c r="E930" s="123">
        <v>1.2671717284030137</v>
      </c>
      <c r="F930" s="84" t="s">
        <v>3619</v>
      </c>
      <c r="G930" s="84" t="b">
        <v>0</v>
      </c>
      <c r="H930" s="84" t="b">
        <v>0</v>
      </c>
      <c r="I930" s="84" t="b">
        <v>0</v>
      </c>
      <c r="J930" s="84" t="b">
        <v>0</v>
      </c>
      <c r="K930" s="84" t="b">
        <v>0</v>
      </c>
      <c r="L930" s="84" t="b">
        <v>0</v>
      </c>
    </row>
    <row r="931" spans="1:12" ht="15">
      <c r="A931" s="84" t="s">
        <v>4617</v>
      </c>
      <c r="B931" s="84" t="s">
        <v>4549</v>
      </c>
      <c r="C931" s="84">
        <v>2</v>
      </c>
      <c r="D931" s="123">
        <v>0</v>
      </c>
      <c r="E931" s="123">
        <v>1.2671717284030137</v>
      </c>
      <c r="F931" s="84" t="s">
        <v>3619</v>
      </c>
      <c r="G931" s="84" t="b">
        <v>0</v>
      </c>
      <c r="H931" s="84" t="b">
        <v>0</v>
      </c>
      <c r="I931" s="84" t="b">
        <v>0</v>
      </c>
      <c r="J931" s="84" t="b">
        <v>0</v>
      </c>
      <c r="K931" s="84" t="b">
        <v>0</v>
      </c>
      <c r="L931" s="84" t="b">
        <v>0</v>
      </c>
    </row>
    <row r="932" spans="1:12" ht="15">
      <c r="A932" s="84" t="s">
        <v>4549</v>
      </c>
      <c r="B932" s="84" t="s">
        <v>4515</v>
      </c>
      <c r="C932" s="84">
        <v>2</v>
      </c>
      <c r="D932" s="123">
        <v>0</v>
      </c>
      <c r="E932" s="123">
        <v>1.2671717284030137</v>
      </c>
      <c r="F932" s="84" t="s">
        <v>3619</v>
      </c>
      <c r="G932" s="84" t="b">
        <v>0</v>
      </c>
      <c r="H932" s="84" t="b">
        <v>0</v>
      </c>
      <c r="I932" s="84" t="b">
        <v>0</v>
      </c>
      <c r="J932" s="84" t="b">
        <v>0</v>
      </c>
      <c r="K932" s="84" t="b">
        <v>0</v>
      </c>
      <c r="L932" s="84" t="b">
        <v>0</v>
      </c>
    </row>
    <row r="933" spans="1:12" ht="15">
      <c r="A933" s="84" t="s">
        <v>4555</v>
      </c>
      <c r="B933" s="84" t="s">
        <v>736</v>
      </c>
      <c r="C933" s="84">
        <v>2</v>
      </c>
      <c r="D933" s="123">
        <v>0</v>
      </c>
      <c r="E933" s="123">
        <v>1.0969100130080565</v>
      </c>
      <c r="F933" s="84" t="s">
        <v>3622</v>
      </c>
      <c r="G933" s="84" t="b">
        <v>1</v>
      </c>
      <c r="H933" s="84" t="b">
        <v>0</v>
      </c>
      <c r="I933" s="84" t="b">
        <v>0</v>
      </c>
      <c r="J933" s="84" t="b">
        <v>0</v>
      </c>
      <c r="K933" s="84" t="b">
        <v>0</v>
      </c>
      <c r="L933" s="84" t="b">
        <v>0</v>
      </c>
    </row>
    <row r="934" spans="1:12" ht="15">
      <c r="A934" s="84" t="s">
        <v>736</v>
      </c>
      <c r="B934" s="84" t="s">
        <v>4847</v>
      </c>
      <c r="C934" s="84">
        <v>2</v>
      </c>
      <c r="D934" s="123">
        <v>0</v>
      </c>
      <c r="E934" s="123">
        <v>1.0969100130080565</v>
      </c>
      <c r="F934" s="84" t="s">
        <v>3622</v>
      </c>
      <c r="G934" s="84" t="b">
        <v>0</v>
      </c>
      <c r="H934" s="84" t="b">
        <v>0</v>
      </c>
      <c r="I934" s="84" t="b">
        <v>0</v>
      </c>
      <c r="J934" s="84" t="b">
        <v>0</v>
      </c>
      <c r="K934" s="84" t="b">
        <v>0</v>
      </c>
      <c r="L934" s="84" t="b">
        <v>0</v>
      </c>
    </row>
    <row r="935" spans="1:12" ht="15">
      <c r="A935" s="84" t="s">
        <v>4847</v>
      </c>
      <c r="B935" s="84" t="s">
        <v>4848</v>
      </c>
      <c r="C935" s="84">
        <v>2</v>
      </c>
      <c r="D935" s="123">
        <v>0</v>
      </c>
      <c r="E935" s="123">
        <v>1.0969100130080565</v>
      </c>
      <c r="F935" s="84" t="s">
        <v>3622</v>
      </c>
      <c r="G935" s="84" t="b">
        <v>0</v>
      </c>
      <c r="H935" s="84" t="b">
        <v>0</v>
      </c>
      <c r="I935" s="84" t="b">
        <v>0</v>
      </c>
      <c r="J935" s="84" t="b">
        <v>0</v>
      </c>
      <c r="K935" s="84" t="b">
        <v>0</v>
      </c>
      <c r="L935" s="84" t="b">
        <v>0</v>
      </c>
    </row>
    <row r="936" spans="1:12" ht="15">
      <c r="A936" s="84" t="s">
        <v>4848</v>
      </c>
      <c r="B936" s="84" t="s">
        <v>3815</v>
      </c>
      <c r="C936" s="84">
        <v>2</v>
      </c>
      <c r="D936" s="123">
        <v>0</v>
      </c>
      <c r="E936" s="123">
        <v>1.0969100130080565</v>
      </c>
      <c r="F936" s="84" t="s">
        <v>3622</v>
      </c>
      <c r="G936" s="84" t="b">
        <v>0</v>
      </c>
      <c r="H936" s="84" t="b">
        <v>0</v>
      </c>
      <c r="I936" s="84" t="b">
        <v>0</v>
      </c>
      <c r="J936" s="84" t="b">
        <v>0</v>
      </c>
      <c r="K936" s="84" t="b">
        <v>0</v>
      </c>
      <c r="L936" s="84" t="b">
        <v>0</v>
      </c>
    </row>
    <row r="937" spans="1:12" ht="15">
      <c r="A937" s="84" t="s">
        <v>3815</v>
      </c>
      <c r="B937" s="84" t="s">
        <v>3725</v>
      </c>
      <c r="C937" s="84">
        <v>2</v>
      </c>
      <c r="D937" s="123">
        <v>0</v>
      </c>
      <c r="E937" s="123">
        <v>1.0969100130080565</v>
      </c>
      <c r="F937" s="84" t="s">
        <v>3622</v>
      </c>
      <c r="G937" s="84" t="b">
        <v>0</v>
      </c>
      <c r="H937" s="84" t="b">
        <v>0</v>
      </c>
      <c r="I937" s="84" t="b">
        <v>0</v>
      </c>
      <c r="J937" s="84" t="b">
        <v>0</v>
      </c>
      <c r="K937" s="84" t="b">
        <v>0</v>
      </c>
      <c r="L937" s="84" t="b">
        <v>0</v>
      </c>
    </row>
    <row r="938" spans="1:12" ht="15">
      <c r="A938" s="84" t="s">
        <v>3725</v>
      </c>
      <c r="B938" s="84" t="s">
        <v>4849</v>
      </c>
      <c r="C938" s="84">
        <v>2</v>
      </c>
      <c r="D938" s="123">
        <v>0</v>
      </c>
      <c r="E938" s="123">
        <v>1.0969100130080565</v>
      </c>
      <c r="F938" s="84" t="s">
        <v>3622</v>
      </c>
      <c r="G938" s="84" t="b">
        <v>0</v>
      </c>
      <c r="H938" s="84" t="b">
        <v>0</v>
      </c>
      <c r="I938" s="84" t="b">
        <v>0</v>
      </c>
      <c r="J938" s="84" t="b">
        <v>0</v>
      </c>
      <c r="K938" s="84" t="b">
        <v>0</v>
      </c>
      <c r="L938" s="84" t="b">
        <v>0</v>
      </c>
    </row>
    <row r="939" spans="1:12" ht="15">
      <c r="A939" s="84" t="s">
        <v>4849</v>
      </c>
      <c r="B939" s="84" t="s">
        <v>4850</v>
      </c>
      <c r="C939" s="84">
        <v>2</v>
      </c>
      <c r="D939" s="123">
        <v>0</v>
      </c>
      <c r="E939" s="123">
        <v>1.0969100130080565</v>
      </c>
      <c r="F939" s="84" t="s">
        <v>3622</v>
      </c>
      <c r="G939" s="84" t="b">
        <v>0</v>
      </c>
      <c r="H939" s="84" t="b">
        <v>0</v>
      </c>
      <c r="I939" s="84" t="b">
        <v>0</v>
      </c>
      <c r="J939" s="84" t="b">
        <v>0</v>
      </c>
      <c r="K939" s="84" t="b">
        <v>0</v>
      </c>
      <c r="L939" s="84" t="b">
        <v>0</v>
      </c>
    </row>
    <row r="940" spans="1:12" ht="15">
      <c r="A940" s="84" t="s">
        <v>4850</v>
      </c>
      <c r="B940" s="84" t="s">
        <v>4469</v>
      </c>
      <c r="C940" s="84">
        <v>2</v>
      </c>
      <c r="D940" s="123">
        <v>0</v>
      </c>
      <c r="E940" s="123">
        <v>1.0969100130080565</v>
      </c>
      <c r="F940" s="84" t="s">
        <v>3622</v>
      </c>
      <c r="G940" s="84" t="b">
        <v>0</v>
      </c>
      <c r="H940" s="84" t="b">
        <v>0</v>
      </c>
      <c r="I940" s="84" t="b">
        <v>0</v>
      </c>
      <c r="J940" s="84" t="b">
        <v>1</v>
      </c>
      <c r="K940" s="84" t="b">
        <v>0</v>
      </c>
      <c r="L940" s="84" t="b">
        <v>0</v>
      </c>
    </row>
    <row r="941" spans="1:12" ht="15">
      <c r="A941" s="84" t="s">
        <v>4469</v>
      </c>
      <c r="B941" s="84" t="s">
        <v>4851</v>
      </c>
      <c r="C941" s="84">
        <v>2</v>
      </c>
      <c r="D941" s="123">
        <v>0</v>
      </c>
      <c r="E941" s="123">
        <v>1.0969100130080565</v>
      </c>
      <c r="F941" s="84" t="s">
        <v>3622</v>
      </c>
      <c r="G941" s="84" t="b">
        <v>1</v>
      </c>
      <c r="H941" s="84" t="b">
        <v>0</v>
      </c>
      <c r="I941" s="84" t="b">
        <v>0</v>
      </c>
      <c r="J941" s="84" t="b">
        <v>1</v>
      </c>
      <c r="K941" s="84" t="b">
        <v>0</v>
      </c>
      <c r="L941" s="84" t="b">
        <v>0</v>
      </c>
    </row>
    <row r="942" spans="1:12" ht="15">
      <c r="A942" s="84" t="s">
        <v>4851</v>
      </c>
      <c r="B942" s="84" t="s">
        <v>4587</v>
      </c>
      <c r="C942" s="84">
        <v>2</v>
      </c>
      <c r="D942" s="123">
        <v>0</v>
      </c>
      <c r="E942" s="123">
        <v>1.0969100130080565</v>
      </c>
      <c r="F942" s="84" t="s">
        <v>3622</v>
      </c>
      <c r="G942" s="84" t="b">
        <v>1</v>
      </c>
      <c r="H942" s="84" t="b">
        <v>0</v>
      </c>
      <c r="I942" s="84" t="b">
        <v>0</v>
      </c>
      <c r="J942" s="84" t="b">
        <v>0</v>
      </c>
      <c r="K942" s="84" t="b">
        <v>0</v>
      </c>
      <c r="L942" s="84" t="b">
        <v>0</v>
      </c>
    </row>
    <row r="943" spans="1:12" ht="15">
      <c r="A943" s="84" t="s">
        <v>736</v>
      </c>
      <c r="B943" s="84" t="s">
        <v>4666</v>
      </c>
      <c r="C943" s="84">
        <v>2</v>
      </c>
      <c r="D943" s="123">
        <v>0</v>
      </c>
      <c r="E943" s="123">
        <v>0.8129133566428556</v>
      </c>
      <c r="F943" s="84" t="s">
        <v>3627</v>
      </c>
      <c r="G943" s="84" t="b">
        <v>0</v>
      </c>
      <c r="H943" s="84" t="b">
        <v>0</v>
      </c>
      <c r="I943" s="84" t="b">
        <v>0</v>
      </c>
      <c r="J943" s="84" t="b">
        <v>0</v>
      </c>
      <c r="K943" s="84" t="b">
        <v>0</v>
      </c>
      <c r="L943" s="84" t="b">
        <v>0</v>
      </c>
    </row>
    <row r="944" spans="1:12" ht="15">
      <c r="A944" s="84" t="s">
        <v>4666</v>
      </c>
      <c r="B944" s="84" t="s">
        <v>4467</v>
      </c>
      <c r="C944" s="84">
        <v>2</v>
      </c>
      <c r="D944" s="123">
        <v>0</v>
      </c>
      <c r="E944" s="123">
        <v>0.8129133566428556</v>
      </c>
      <c r="F944" s="84" t="s">
        <v>3627</v>
      </c>
      <c r="G944" s="84" t="b">
        <v>0</v>
      </c>
      <c r="H944" s="84" t="b">
        <v>0</v>
      </c>
      <c r="I944" s="84" t="b">
        <v>0</v>
      </c>
      <c r="J944" s="84" t="b">
        <v>0</v>
      </c>
      <c r="K944" s="84" t="b">
        <v>0</v>
      </c>
      <c r="L944" s="84" t="b">
        <v>0</v>
      </c>
    </row>
    <row r="945" spans="1:12" ht="15">
      <c r="A945" s="84" t="s">
        <v>4467</v>
      </c>
      <c r="B945" s="84" t="s">
        <v>3801</v>
      </c>
      <c r="C945" s="84">
        <v>2</v>
      </c>
      <c r="D945" s="123">
        <v>0</v>
      </c>
      <c r="E945" s="123">
        <v>0.8129133566428556</v>
      </c>
      <c r="F945" s="84" t="s">
        <v>3627</v>
      </c>
      <c r="G945" s="84" t="b">
        <v>0</v>
      </c>
      <c r="H945" s="84" t="b">
        <v>0</v>
      </c>
      <c r="I945" s="84" t="b">
        <v>0</v>
      </c>
      <c r="J945" s="84" t="b">
        <v>1</v>
      </c>
      <c r="K945" s="84" t="b">
        <v>0</v>
      </c>
      <c r="L945" s="84" t="b">
        <v>0</v>
      </c>
    </row>
    <row r="946" spans="1:12" ht="15">
      <c r="A946" s="84" t="s">
        <v>3801</v>
      </c>
      <c r="B946" s="84" t="s">
        <v>4517</v>
      </c>
      <c r="C946" s="84">
        <v>2</v>
      </c>
      <c r="D946" s="123">
        <v>0</v>
      </c>
      <c r="E946" s="123">
        <v>0.8129133566428556</v>
      </c>
      <c r="F946" s="84" t="s">
        <v>3627</v>
      </c>
      <c r="G946" s="84" t="b">
        <v>1</v>
      </c>
      <c r="H946" s="84" t="b">
        <v>0</v>
      </c>
      <c r="I946" s="84" t="b">
        <v>0</v>
      </c>
      <c r="J946" s="84" t="b">
        <v>0</v>
      </c>
      <c r="K946" s="84" t="b">
        <v>0</v>
      </c>
      <c r="L946" s="84" t="b">
        <v>0</v>
      </c>
    </row>
    <row r="947" spans="1:12" ht="15">
      <c r="A947" s="84" t="s">
        <v>4517</v>
      </c>
      <c r="B947" s="84" t="s">
        <v>4667</v>
      </c>
      <c r="C947" s="84">
        <v>2</v>
      </c>
      <c r="D947" s="123">
        <v>0</v>
      </c>
      <c r="E947" s="123">
        <v>0.8129133566428556</v>
      </c>
      <c r="F947" s="84" t="s">
        <v>3627</v>
      </c>
      <c r="G947" s="84" t="b">
        <v>0</v>
      </c>
      <c r="H947" s="84" t="b">
        <v>0</v>
      </c>
      <c r="I947" s="84" t="b">
        <v>0</v>
      </c>
      <c r="J947" s="84" t="b">
        <v>0</v>
      </c>
      <c r="K947" s="84" t="b">
        <v>0</v>
      </c>
      <c r="L947" s="84" t="b">
        <v>0</v>
      </c>
    </row>
    <row r="948" spans="1:12" ht="15">
      <c r="A948" s="84" t="s">
        <v>4667</v>
      </c>
      <c r="B948" s="84" t="s">
        <v>4668</v>
      </c>
      <c r="C948" s="84">
        <v>2</v>
      </c>
      <c r="D948" s="123">
        <v>0</v>
      </c>
      <c r="E948" s="123">
        <v>0.8129133566428556</v>
      </c>
      <c r="F948" s="84" t="s">
        <v>3627</v>
      </c>
      <c r="G948" s="84" t="b">
        <v>0</v>
      </c>
      <c r="H948" s="84" t="b">
        <v>0</v>
      </c>
      <c r="I948" s="84" t="b">
        <v>0</v>
      </c>
      <c r="J948" s="84" t="b">
        <v>0</v>
      </c>
      <c r="K948" s="84" t="b">
        <v>0</v>
      </c>
      <c r="L948" s="84" t="b">
        <v>0</v>
      </c>
    </row>
    <row r="949" spans="1:12" ht="15">
      <c r="A949" s="84" t="s">
        <v>757</v>
      </c>
      <c r="B949" s="84" t="s">
        <v>4595</v>
      </c>
      <c r="C949" s="84">
        <v>2</v>
      </c>
      <c r="D949" s="123">
        <v>0</v>
      </c>
      <c r="E949" s="123">
        <v>1.0606978403536116</v>
      </c>
      <c r="F949" s="84" t="s">
        <v>3630</v>
      </c>
      <c r="G949" s="84" t="b">
        <v>0</v>
      </c>
      <c r="H949" s="84" t="b">
        <v>0</v>
      </c>
      <c r="I949" s="84" t="b">
        <v>0</v>
      </c>
      <c r="J949" s="84" t="b">
        <v>0</v>
      </c>
      <c r="K949" s="84" t="b">
        <v>0</v>
      </c>
      <c r="L949" s="84" t="b">
        <v>0</v>
      </c>
    </row>
    <row r="950" spans="1:12" ht="15">
      <c r="A950" s="84" t="s">
        <v>4595</v>
      </c>
      <c r="B950" s="84" t="s">
        <v>4725</v>
      </c>
      <c r="C950" s="84">
        <v>2</v>
      </c>
      <c r="D950" s="123">
        <v>0</v>
      </c>
      <c r="E950" s="123">
        <v>1.0606978403536116</v>
      </c>
      <c r="F950" s="84" t="s">
        <v>3630</v>
      </c>
      <c r="G950" s="84" t="b">
        <v>0</v>
      </c>
      <c r="H950" s="84" t="b">
        <v>0</v>
      </c>
      <c r="I950" s="84" t="b">
        <v>0</v>
      </c>
      <c r="J950" s="84" t="b">
        <v>0</v>
      </c>
      <c r="K950" s="84" t="b">
        <v>0</v>
      </c>
      <c r="L950" s="84" t="b">
        <v>0</v>
      </c>
    </row>
    <row r="951" spans="1:12" ht="15">
      <c r="A951" s="84" t="s">
        <v>4725</v>
      </c>
      <c r="B951" s="84" t="s">
        <v>4726</v>
      </c>
      <c r="C951" s="84">
        <v>2</v>
      </c>
      <c r="D951" s="123">
        <v>0</v>
      </c>
      <c r="E951" s="123">
        <v>1.0606978403536116</v>
      </c>
      <c r="F951" s="84" t="s">
        <v>3630</v>
      </c>
      <c r="G951" s="84" t="b">
        <v>0</v>
      </c>
      <c r="H951" s="84" t="b">
        <v>0</v>
      </c>
      <c r="I951" s="84" t="b">
        <v>0</v>
      </c>
      <c r="J951" s="84" t="b">
        <v>0</v>
      </c>
      <c r="K951" s="84" t="b">
        <v>0</v>
      </c>
      <c r="L951" s="84" t="b">
        <v>0</v>
      </c>
    </row>
    <row r="952" spans="1:12" ht="15">
      <c r="A952" s="84" t="s">
        <v>4726</v>
      </c>
      <c r="B952" s="84" t="s">
        <v>3724</v>
      </c>
      <c r="C952" s="84">
        <v>2</v>
      </c>
      <c r="D952" s="123">
        <v>0</v>
      </c>
      <c r="E952" s="123">
        <v>1.0606978403536116</v>
      </c>
      <c r="F952" s="84" t="s">
        <v>3630</v>
      </c>
      <c r="G952" s="84" t="b">
        <v>0</v>
      </c>
      <c r="H952" s="84" t="b">
        <v>0</v>
      </c>
      <c r="I952" s="84" t="b">
        <v>0</v>
      </c>
      <c r="J952" s="84" t="b">
        <v>0</v>
      </c>
      <c r="K952" s="84" t="b">
        <v>1</v>
      </c>
      <c r="L952" s="84" t="b">
        <v>0</v>
      </c>
    </row>
    <row r="953" spans="1:12" ht="15">
      <c r="A953" s="84" t="s">
        <v>3724</v>
      </c>
      <c r="B953" s="84" t="s">
        <v>4438</v>
      </c>
      <c r="C953" s="84">
        <v>2</v>
      </c>
      <c r="D953" s="123">
        <v>0</v>
      </c>
      <c r="E953" s="123">
        <v>1.0606978403536116</v>
      </c>
      <c r="F953" s="84" t="s">
        <v>3630</v>
      </c>
      <c r="G953" s="84" t="b">
        <v>0</v>
      </c>
      <c r="H953" s="84" t="b">
        <v>1</v>
      </c>
      <c r="I953" s="84" t="b">
        <v>0</v>
      </c>
      <c r="J953" s="84" t="b">
        <v>0</v>
      </c>
      <c r="K953" s="84" t="b">
        <v>0</v>
      </c>
      <c r="L953" s="84" t="b">
        <v>0</v>
      </c>
    </row>
    <row r="954" spans="1:12" ht="15">
      <c r="A954" s="84" t="s">
        <v>4438</v>
      </c>
      <c r="B954" s="84" t="s">
        <v>4727</v>
      </c>
      <c r="C954" s="84">
        <v>2</v>
      </c>
      <c r="D954" s="123">
        <v>0</v>
      </c>
      <c r="E954" s="123">
        <v>1.0606978403536116</v>
      </c>
      <c r="F954" s="84" t="s">
        <v>3630</v>
      </c>
      <c r="G954" s="84" t="b">
        <v>0</v>
      </c>
      <c r="H954" s="84" t="b">
        <v>0</v>
      </c>
      <c r="I954" s="84" t="b">
        <v>0</v>
      </c>
      <c r="J954" s="84" t="b">
        <v>0</v>
      </c>
      <c r="K954" s="84" t="b">
        <v>0</v>
      </c>
      <c r="L954" s="84" t="b">
        <v>0</v>
      </c>
    </row>
    <row r="955" spans="1:12" ht="15">
      <c r="A955" s="84" t="s">
        <v>4727</v>
      </c>
      <c r="B955" s="84" t="s">
        <v>4728</v>
      </c>
      <c r="C955" s="84">
        <v>2</v>
      </c>
      <c r="D955" s="123">
        <v>0</v>
      </c>
      <c r="E955" s="123">
        <v>1.0606978403536116</v>
      </c>
      <c r="F955" s="84" t="s">
        <v>3630</v>
      </c>
      <c r="G955" s="84" t="b">
        <v>0</v>
      </c>
      <c r="H955" s="84" t="b">
        <v>0</v>
      </c>
      <c r="I955" s="84" t="b">
        <v>0</v>
      </c>
      <c r="J955" s="84" t="b">
        <v>0</v>
      </c>
      <c r="K955" s="84" t="b">
        <v>0</v>
      </c>
      <c r="L955" s="84" t="b">
        <v>0</v>
      </c>
    </row>
    <row r="956" spans="1:12" ht="15">
      <c r="A956" s="84" t="s">
        <v>4728</v>
      </c>
      <c r="B956" s="84" t="s">
        <v>4729</v>
      </c>
      <c r="C956" s="84">
        <v>2</v>
      </c>
      <c r="D956" s="123">
        <v>0</v>
      </c>
      <c r="E956" s="123">
        <v>1.0606978403536116</v>
      </c>
      <c r="F956" s="84" t="s">
        <v>3630</v>
      </c>
      <c r="G956" s="84" t="b">
        <v>0</v>
      </c>
      <c r="H956" s="84" t="b">
        <v>0</v>
      </c>
      <c r="I956" s="84" t="b">
        <v>0</v>
      </c>
      <c r="J956" s="84" t="b">
        <v>0</v>
      </c>
      <c r="K956" s="84" t="b">
        <v>0</v>
      </c>
      <c r="L956" s="84" t="b">
        <v>0</v>
      </c>
    </row>
    <row r="957" spans="1:12" ht="15">
      <c r="A957" s="84" t="s">
        <v>4729</v>
      </c>
      <c r="B957" s="84" t="s">
        <v>4730</v>
      </c>
      <c r="C957" s="84">
        <v>2</v>
      </c>
      <c r="D957" s="123">
        <v>0</v>
      </c>
      <c r="E957" s="123">
        <v>1.0606978403536116</v>
      </c>
      <c r="F957" s="84" t="s">
        <v>3630</v>
      </c>
      <c r="G957" s="84" t="b">
        <v>0</v>
      </c>
      <c r="H957" s="84" t="b">
        <v>0</v>
      </c>
      <c r="I957" s="84" t="b">
        <v>0</v>
      </c>
      <c r="J957" s="84" t="b">
        <v>1</v>
      </c>
      <c r="K957" s="84" t="b">
        <v>0</v>
      </c>
      <c r="L957" s="84" t="b">
        <v>0</v>
      </c>
    </row>
    <row r="958" spans="1:12" ht="15">
      <c r="A958" s="84" t="s">
        <v>4730</v>
      </c>
      <c r="B958" s="84" t="s">
        <v>736</v>
      </c>
      <c r="C958" s="84">
        <v>2</v>
      </c>
      <c r="D958" s="123">
        <v>0</v>
      </c>
      <c r="E958" s="123">
        <v>1.0606978403536116</v>
      </c>
      <c r="F958" s="84" t="s">
        <v>3630</v>
      </c>
      <c r="G958" s="84" t="b">
        <v>1</v>
      </c>
      <c r="H958" s="84" t="b">
        <v>0</v>
      </c>
      <c r="I958" s="84" t="b">
        <v>0</v>
      </c>
      <c r="J958" s="84" t="b">
        <v>0</v>
      </c>
      <c r="K958" s="84" t="b">
        <v>0</v>
      </c>
      <c r="L958" s="84" t="b">
        <v>0</v>
      </c>
    </row>
    <row r="959" spans="1:12" ht="15">
      <c r="A959" s="84" t="s">
        <v>4758</v>
      </c>
      <c r="B959" s="84" t="s">
        <v>4545</v>
      </c>
      <c r="C959" s="84">
        <v>2</v>
      </c>
      <c r="D959" s="123">
        <v>0</v>
      </c>
      <c r="E959" s="123">
        <v>0.8450980400142568</v>
      </c>
      <c r="F959" s="84" t="s">
        <v>3634</v>
      </c>
      <c r="G959" s="84" t="b">
        <v>0</v>
      </c>
      <c r="H959" s="84" t="b">
        <v>0</v>
      </c>
      <c r="I959" s="84" t="b">
        <v>0</v>
      </c>
      <c r="J959" s="84" t="b">
        <v>0</v>
      </c>
      <c r="K959" s="84" t="b">
        <v>0</v>
      </c>
      <c r="L959" s="84" t="b">
        <v>0</v>
      </c>
    </row>
    <row r="960" spans="1:12" ht="15">
      <c r="A960" s="84" t="s">
        <v>4545</v>
      </c>
      <c r="B960" s="84" t="s">
        <v>4609</v>
      </c>
      <c r="C960" s="84">
        <v>2</v>
      </c>
      <c r="D960" s="123">
        <v>0</v>
      </c>
      <c r="E960" s="123">
        <v>0.6690067809585756</v>
      </c>
      <c r="F960" s="84" t="s">
        <v>3634</v>
      </c>
      <c r="G960" s="84" t="b">
        <v>0</v>
      </c>
      <c r="H960" s="84" t="b">
        <v>0</v>
      </c>
      <c r="I960" s="84" t="b">
        <v>0</v>
      </c>
      <c r="J960" s="84" t="b">
        <v>0</v>
      </c>
      <c r="K960" s="84" t="b">
        <v>0</v>
      </c>
      <c r="L960" s="84" t="b">
        <v>0</v>
      </c>
    </row>
    <row r="961" spans="1:12" ht="15">
      <c r="A961" s="84" t="s">
        <v>4609</v>
      </c>
      <c r="B961" s="84" t="s">
        <v>4546</v>
      </c>
      <c r="C961" s="84">
        <v>2</v>
      </c>
      <c r="D961" s="123">
        <v>0</v>
      </c>
      <c r="E961" s="123">
        <v>0.9700367766225568</v>
      </c>
      <c r="F961" s="84" t="s">
        <v>3634</v>
      </c>
      <c r="G961" s="84" t="b">
        <v>0</v>
      </c>
      <c r="H961" s="84" t="b">
        <v>0</v>
      </c>
      <c r="I961" s="84" t="b">
        <v>0</v>
      </c>
      <c r="J961" s="84" t="b">
        <v>0</v>
      </c>
      <c r="K961" s="84" t="b">
        <v>0</v>
      </c>
      <c r="L961" s="84" t="b">
        <v>0</v>
      </c>
    </row>
    <row r="962" spans="1:12" ht="15">
      <c r="A962" s="84" t="s">
        <v>4546</v>
      </c>
      <c r="B962" s="84" t="s">
        <v>4545</v>
      </c>
      <c r="C962" s="84">
        <v>2</v>
      </c>
      <c r="D962" s="123">
        <v>0</v>
      </c>
      <c r="E962" s="123">
        <v>0.8450980400142568</v>
      </c>
      <c r="F962" s="84" t="s">
        <v>3634</v>
      </c>
      <c r="G962" s="84" t="b">
        <v>0</v>
      </c>
      <c r="H962" s="84" t="b">
        <v>0</v>
      </c>
      <c r="I962" s="84" t="b">
        <v>0</v>
      </c>
      <c r="J962" s="84" t="b">
        <v>0</v>
      </c>
      <c r="K962" s="84" t="b">
        <v>0</v>
      </c>
      <c r="L962" s="84" t="b">
        <v>0</v>
      </c>
    </row>
    <row r="963" spans="1:12" ht="15">
      <c r="A963" s="84" t="s">
        <v>4545</v>
      </c>
      <c r="B963" s="84" t="s">
        <v>4759</v>
      </c>
      <c r="C963" s="84">
        <v>2</v>
      </c>
      <c r="D963" s="123">
        <v>0</v>
      </c>
      <c r="E963" s="123">
        <v>0.8450980400142568</v>
      </c>
      <c r="F963" s="84" t="s">
        <v>3634</v>
      </c>
      <c r="G963" s="84" t="b">
        <v>0</v>
      </c>
      <c r="H963" s="84" t="b">
        <v>0</v>
      </c>
      <c r="I963" s="84" t="b">
        <v>0</v>
      </c>
      <c r="J963" s="84" t="b">
        <v>0</v>
      </c>
      <c r="K963" s="84" t="b">
        <v>0</v>
      </c>
      <c r="L963" s="84" t="b">
        <v>0</v>
      </c>
    </row>
    <row r="964" spans="1:12" ht="15">
      <c r="A964" s="84" t="s">
        <v>4759</v>
      </c>
      <c r="B964" s="84" t="s">
        <v>4760</v>
      </c>
      <c r="C964" s="84">
        <v>2</v>
      </c>
      <c r="D964" s="123">
        <v>0</v>
      </c>
      <c r="E964" s="123">
        <v>1.146128035678238</v>
      </c>
      <c r="F964" s="84" t="s">
        <v>3634</v>
      </c>
      <c r="G964" s="84" t="b">
        <v>0</v>
      </c>
      <c r="H964" s="84" t="b">
        <v>0</v>
      </c>
      <c r="I964" s="84" t="b">
        <v>0</v>
      </c>
      <c r="J964" s="84" t="b">
        <v>0</v>
      </c>
      <c r="K964" s="84" t="b">
        <v>0</v>
      </c>
      <c r="L964" s="84" t="b">
        <v>0</v>
      </c>
    </row>
    <row r="965" spans="1:12" ht="15">
      <c r="A965" s="84" t="s">
        <v>4760</v>
      </c>
      <c r="B965" s="84" t="s">
        <v>4761</v>
      </c>
      <c r="C965" s="84">
        <v>2</v>
      </c>
      <c r="D965" s="123">
        <v>0</v>
      </c>
      <c r="E965" s="123">
        <v>1.146128035678238</v>
      </c>
      <c r="F965" s="84" t="s">
        <v>3634</v>
      </c>
      <c r="G965" s="84" t="b">
        <v>0</v>
      </c>
      <c r="H965" s="84" t="b">
        <v>0</v>
      </c>
      <c r="I965" s="84" t="b">
        <v>0</v>
      </c>
      <c r="J965" s="84" t="b">
        <v>0</v>
      </c>
      <c r="K965" s="84" t="b">
        <v>0</v>
      </c>
      <c r="L965" s="84" t="b">
        <v>0</v>
      </c>
    </row>
    <row r="966" spans="1:12" ht="15">
      <c r="A966" s="84" t="s">
        <v>4761</v>
      </c>
      <c r="B966" s="84" t="s">
        <v>4762</v>
      </c>
      <c r="C966" s="84">
        <v>2</v>
      </c>
      <c r="D966" s="123">
        <v>0</v>
      </c>
      <c r="E966" s="123">
        <v>1.146128035678238</v>
      </c>
      <c r="F966" s="84" t="s">
        <v>3634</v>
      </c>
      <c r="G966" s="84" t="b">
        <v>0</v>
      </c>
      <c r="H966" s="84" t="b">
        <v>0</v>
      </c>
      <c r="I966" s="84" t="b">
        <v>0</v>
      </c>
      <c r="J966" s="84" t="b">
        <v>0</v>
      </c>
      <c r="K966" s="84" t="b">
        <v>0</v>
      </c>
      <c r="L966" s="84" t="b">
        <v>0</v>
      </c>
    </row>
    <row r="967" spans="1:12" ht="15">
      <c r="A967" s="84" t="s">
        <v>4762</v>
      </c>
      <c r="B967" s="84" t="s">
        <v>4763</v>
      </c>
      <c r="C967" s="84">
        <v>2</v>
      </c>
      <c r="D967" s="123">
        <v>0</v>
      </c>
      <c r="E967" s="123">
        <v>1.146128035678238</v>
      </c>
      <c r="F967" s="84" t="s">
        <v>3634</v>
      </c>
      <c r="G967" s="84" t="b">
        <v>0</v>
      </c>
      <c r="H967" s="84" t="b">
        <v>0</v>
      </c>
      <c r="I967" s="84" t="b">
        <v>0</v>
      </c>
      <c r="J967" s="84" t="b">
        <v>0</v>
      </c>
      <c r="K967" s="84" t="b">
        <v>0</v>
      </c>
      <c r="L967" s="84" t="b">
        <v>0</v>
      </c>
    </row>
    <row r="968" spans="1:12" ht="15">
      <c r="A968" s="84" t="s">
        <v>4763</v>
      </c>
      <c r="B968" s="84" t="s">
        <v>280</v>
      </c>
      <c r="C968" s="84">
        <v>2</v>
      </c>
      <c r="D968" s="123">
        <v>0</v>
      </c>
      <c r="E968" s="123">
        <v>1.146128035678238</v>
      </c>
      <c r="F968" s="84" t="s">
        <v>3634</v>
      </c>
      <c r="G968" s="84" t="b">
        <v>0</v>
      </c>
      <c r="H968" s="84" t="b">
        <v>0</v>
      </c>
      <c r="I968" s="84" t="b">
        <v>0</v>
      </c>
      <c r="J968" s="84" t="b">
        <v>0</v>
      </c>
      <c r="K968" s="84" t="b">
        <v>0</v>
      </c>
      <c r="L968" s="84" t="b">
        <v>0</v>
      </c>
    </row>
    <row r="969" spans="1:12" ht="15">
      <c r="A969" s="84" t="s">
        <v>4770</v>
      </c>
      <c r="B969" s="84" t="s">
        <v>4477</v>
      </c>
      <c r="C969" s="84">
        <v>2</v>
      </c>
      <c r="D969" s="123">
        <v>0</v>
      </c>
      <c r="E969" s="123">
        <v>1.2671717284030137</v>
      </c>
      <c r="F969" s="84" t="s">
        <v>3636</v>
      </c>
      <c r="G969" s="84" t="b">
        <v>0</v>
      </c>
      <c r="H969" s="84" t="b">
        <v>0</v>
      </c>
      <c r="I969" s="84" t="b">
        <v>0</v>
      </c>
      <c r="J969" s="84" t="b">
        <v>0</v>
      </c>
      <c r="K969" s="84" t="b">
        <v>0</v>
      </c>
      <c r="L969" s="84" t="b">
        <v>0</v>
      </c>
    </row>
    <row r="970" spans="1:12" ht="15">
      <c r="A970" s="84" t="s">
        <v>4477</v>
      </c>
      <c r="B970" s="84" t="s">
        <v>4488</v>
      </c>
      <c r="C970" s="84">
        <v>2</v>
      </c>
      <c r="D970" s="123">
        <v>0</v>
      </c>
      <c r="E970" s="123">
        <v>1.2671717284030137</v>
      </c>
      <c r="F970" s="84" t="s">
        <v>3636</v>
      </c>
      <c r="G970" s="84" t="b">
        <v>0</v>
      </c>
      <c r="H970" s="84" t="b">
        <v>0</v>
      </c>
      <c r="I970" s="84" t="b">
        <v>0</v>
      </c>
      <c r="J970" s="84" t="b">
        <v>0</v>
      </c>
      <c r="K970" s="84" t="b">
        <v>0</v>
      </c>
      <c r="L970" s="84" t="b">
        <v>0</v>
      </c>
    </row>
    <row r="971" spans="1:12" ht="15">
      <c r="A971" s="84" t="s">
        <v>4488</v>
      </c>
      <c r="B971" s="84" t="s">
        <v>1648</v>
      </c>
      <c r="C971" s="84">
        <v>2</v>
      </c>
      <c r="D971" s="123">
        <v>0</v>
      </c>
      <c r="E971" s="123">
        <v>1.2671717284030137</v>
      </c>
      <c r="F971" s="84" t="s">
        <v>3636</v>
      </c>
      <c r="G971" s="84" t="b">
        <v>0</v>
      </c>
      <c r="H971" s="84" t="b">
        <v>0</v>
      </c>
      <c r="I971" s="84" t="b">
        <v>0</v>
      </c>
      <c r="J971" s="84" t="b">
        <v>0</v>
      </c>
      <c r="K971" s="84" t="b">
        <v>0</v>
      </c>
      <c r="L971" s="84" t="b">
        <v>0</v>
      </c>
    </row>
    <row r="972" spans="1:12" ht="15">
      <c r="A972" s="84" t="s">
        <v>1648</v>
      </c>
      <c r="B972" s="84" t="s">
        <v>4548</v>
      </c>
      <c r="C972" s="84">
        <v>2</v>
      </c>
      <c r="D972" s="123">
        <v>0</v>
      </c>
      <c r="E972" s="123">
        <v>1.2671717284030137</v>
      </c>
      <c r="F972" s="84" t="s">
        <v>3636</v>
      </c>
      <c r="G972" s="84" t="b">
        <v>0</v>
      </c>
      <c r="H972" s="84" t="b">
        <v>0</v>
      </c>
      <c r="I972" s="84" t="b">
        <v>0</v>
      </c>
      <c r="J972" s="84" t="b">
        <v>0</v>
      </c>
      <c r="K972" s="84" t="b">
        <v>0</v>
      </c>
      <c r="L972" s="84" t="b">
        <v>0</v>
      </c>
    </row>
    <row r="973" spans="1:12" ht="15">
      <c r="A973" s="84" t="s">
        <v>4548</v>
      </c>
      <c r="B973" s="84" t="s">
        <v>4610</v>
      </c>
      <c r="C973" s="84">
        <v>2</v>
      </c>
      <c r="D973" s="123">
        <v>0</v>
      </c>
      <c r="E973" s="123">
        <v>1.2671717284030137</v>
      </c>
      <c r="F973" s="84" t="s">
        <v>3636</v>
      </c>
      <c r="G973" s="84" t="b">
        <v>0</v>
      </c>
      <c r="H973" s="84" t="b">
        <v>0</v>
      </c>
      <c r="I973" s="84" t="b">
        <v>0</v>
      </c>
      <c r="J973" s="84" t="b">
        <v>0</v>
      </c>
      <c r="K973" s="84" t="b">
        <v>0</v>
      </c>
      <c r="L973" s="84" t="b">
        <v>0</v>
      </c>
    </row>
    <row r="974" spans="1:12" ht="15">
      <c r="A974" s="84" t="s">
        <v>4610</v>
      </c>
      <c r="B974" s="84" t="s">
        <v>4771</v>
      </c>
      <c r="C974" s="84">
        <v>2</v>
      </c>
      <c r="D974" s="123">
        <v>0</v>
      </c>
      <c r="E974" s="123">
        <v>1.2671717284030137</v>
      </c>
      <c r="F974" s="84" t="s">
        <v>3636</v>
      </c>
      <c r="G974" s="84" t="b">
        <v>0</v>
      </c>
      <c r="H974" s="84" t="b">
        <v>0</v>
      </c>
      <c r="I974" s="84" t="b">
        <v>0</v>
      </c>
      <c r="J974" s="84" t="b">
        <v>1</v>
      </c>
      <c r="K974" s="84" t="b">
        <v>0</v>
      </c>
      <c r="L974" s="84" t="b">
        <v>0</v>
      </c>
    </row>
    <row r="975" spans="1:12" ht="15">
      <c r="A975" s="84" t="s">
        <v>4771</v>
      </c>
      <c r="B975" s="84" t="s">
        <v>4772</v>
      </c>
      <c r="C975" s="84">
        <v>2</v>
      </c>
      <c r="D975" s="123">
        <v>0</v>
      </c>
      <c r="E975" s="123">
        <v>1.2671717284030137</v>
      </c>
      <c r="F975" s="84" t="s">
        <v>3636</v>
      </c>
      <c r="G975" s="84" t="b">
        <v>1</v>
      </c>
      <c r="H975" s="84" t="b">
        <v>0</v>
      </c>
      <c r="I975" s="84" t="b">
        <v>0</v>
      </c>
      <c r="J975" s="84" t="b">
        <v>0</v>
      </c>
      <c r="K975" s="84" t="b">
        <v>0</v>
      </c>
      <c r="L975" s="84" t="b">
        <v>0</v>
      </c>
    </row>
    <row r="976" spans="1:12" ht="15">
      <c r="A976" s="84" t="s">
        <v>4772</v>
      </c>
      <c r="B976" s="84" t="s">
        <v>736</v>
      </c>
      <c r="C976" s="84">
        <v>2</v>
      </c>
      <c r="D976" s="123">
        <v>0</v>
      </c>
      <c r="E976" s="123">
        <v>1.0910804693473326</v>
      </c>
      <c r="F976" s="84" t="s">
        <v>3636</v>
      </c>
      <c r="G976" s="84" t="b">
        <v>0</v>
      </c>
      <c r="H976" s="84" t="b">
        <v>0</v>
      </c>
      <c r="I976" s="84" t="b">
        <v>0</v>
      </c>
      <c r="J976" s="84" t="b">
        <v>0</v>
      </c>
      <c r="K976" s="84" t="b">
        <v>0</v>
      </c>
      <c r="L976" s="84" t="b">
        <v>0</v>
      </c>
    </row>
    <row r="977" spans="1:12" ht="15">
      <c r="A977" s="84" t="s">
        <v>736</v>
      </c>
      <c r="B977" s="84" t="s">
        <v>4473</v>
      </c>
      <c r="C977" s="84">
        <v>2</v>
      </c>
      <c r="D977" s="123">
        <v>0</v>
      </c>
      <c r="E977" s="123">
        <v>0.9149892102916513</v>
      </c>
      <c r="F977" s="84" t="s">
        <v>3636</v>
      </c>
      <c r="G977" s="84" t="b">
        <v>0</v>
      </c>
      <c r="H977" s="84" t="b">
        <v>0</v>
      </c>
      <c r="I977" s="84" t="b">
        <v>0</v>
      </c>
      <c r="J977" s="84" t="b">
        <v>0</v>
      </c>
      <c r="K977" s="84" t="b">
        <v>0</v>
      </c>
      <c r="L977" s="84" t="b">
        <v>0</v>
      </c>
    </row>
    <row r="978" spans="1:12" ht="15">
      <c r="A978" s="84" t="s">
        <v>4473</v>
      </c>
      <c r="B978" s="84" t="s">
        <v>4773</v>
      </c>
      <c r="C978" s="84">
        <v>2</v>
      </c>
      <c r="D978" s="123">
        <v>0</v>
      </c>
      <c r="E978" s="123">
        <v>1.0910804693473326</v>
      </c>
      <c r="F978" s="84" t="s">
        <v>3636</v>
      </c>
      <c r="G978" s="84" t="b">
        <v>0</v>
      </c>
      <c r="H978" s="84" t="b">
        <v>0</v>
      </c>
      <c r="I978" s="84" t="b">
        <v>0</v>
      </c>
      <c r="J978" s="84" t="b">
        <v>0</v>
      </c>
      <c r="K978" s="84" t="b">
        <v>0</v>
      </c>
      <c r="L978" s="84" t="b">
        <v>0</v>
      </c>
    </row>
    <row r="979" spans="1:12" ht="15">
      <c r="A979" s="84" t="s">
        <v>4773</v>
      </c>
      <c r="B979" s="84" t="s">
        <v>4774</v>
      </c>
      <c r="C979" s="84">
        <v>2</v>
      </c>
      <c r="D979" s="123">
        <v>0</v>
      </c>
      <c r="E979" s="123">
        <v>1.2671717284030137</v>
      </c>
      <c r="F979" s="84" t="s">
        <v>3636</v>
      </c>
      <c r="G979" s="84" t="b">
        <v>0</v>
      </c>
      <c r="H979" s="84" t="b">
        <v>0</v>
      </c>
      <c r="I979" s="84" t="b">
        <v>0</v>
      </c>
      <c r="J979" s="84" t="b">
        <v>0</v>
      </c>
      <c r="K979" s="84" t="b">
        <v>0</v>
      </c>
      <c r="L979" s="84" t="b">
        <v>0</v>
      </c>
    </row>
    <row r="980" spans="1:12" ht="15">
      <c r="A980" s="84" t="s">
        <v>4774</v>
      </c>
      <c r="B980" s="84" t="s">
        <v>4588</v>
      </c>
      <c r="C980" s="84">
        <v>2</v>
      </c>
      <c r="D980" s="123">
        <v>0</v>
      </c>
      <c r="E980" s="123">
        <v>1.2671717284030137</v>
      </c>
      <c r="F980" s="84" t="s">
        <v>3636</v>
      </c>
      <c r="G980" s="84" t="b">
        <v>0</v>
      </c>
      <c r="H980" s="84" t="b">
        <v>0</v>
      </c>
      <c r="I980" s="84" t="b">
        <v>0</v>
      </c>
      <c r="J980" s="84" t="b">
        <v>0</v>
      </c>
      <c r="K980" s="84" t="b">
        <v>0</v>
      </c>
      <c r="L980" s="84" t="b">
        <v>0</v>
      </c>
    </row>
    <row r="981" spans="1:12" ht="15">
      <c r="A981" s="84" t="s">
        <v>4588</v>
      </c>
      <c r="B981" s="84" t="s">
        <v>4775</v>
      </c>
      <c r="C981" s="84">
        <v>2</v>
      </c>
      <c r="D981" s="123">
        <v>0</v>
      </c>
      <c r="E981" s="123">
        <v>1.2671717284030137</v>
      </c>
      <c r="F981" s="84" t="s">
        <v>3636</v>
      </c>
      <c r="G981" s="84" t="b">
        <v>0</v>
      </c>
      <c r="H981" s="84" t="b">
        <v>0</v>
      </c>
      <c r="I981" s="84" t="b">
        <v>0</v>
      </c>
      <c r="J981" s="84" t="b">
        <v>0</v>
      </c>
      <c r="K981" s="84" t="b">
        <v>0</v>
      </c>
      <c r="L981" s="84" t="b">
        <v>0</v>
      </c>
    </row>
    <row r="982" spans="1:12" ht="15">
      <c r="A982" s="84" t="s">
        <v>4775</v>
      </c>
      <c r="B982" s="84" t="s">
        <v>4776</v>
      </c>
      <c r="C982" s="84">
        <v>2</v>
      </c>
      <c r="D982" s="123">
        <v>0</v>
      </c>
      <c r="E982" s="123">
        <v>1.2671717284030137</v>
      </c>
      <c r="F982" s="84" t="s">
        <v>3636</v>
      </c>
      <c r="G982" s="84" t="b">
        <v>0</v>
      </c>
      <c r="H982" s="84" t="b">
        <v>0</v>
      </c>
      <c r="I982" s="84" t="b">
        <v>0</v>
      </c>
      <c r="J982" s="84" t="b">
        <v>0</v>
      </c>
      <c r="K982" s="84" t="b">
        <v>0</v>
      </c>
      <c r="L982" s="84" t="b">
        <v>0</v>
      </c>
    </row>
    <row r="983" spans="1:12" ht="15">
      <c r="A983" s="84" t="s">
        <v>4486</v>
      </c>
      <c r="B983" s="84" t="s">
        <v>4518</v>
      </c>
      <c r="C983" s="84">
        <v>2</v>
      </c>
      <c r="D983" s="123">
        <v>0</v>
      </c>
      <c r="E983" s="123">
        <v>0.9294189257142927</v>
      </c>
      <c r="F983" s="84" t="s">
        <v>3638</v>
      </c>
      <c r="G983" s="84" t="b">
        <v>0</v>
      </c>
      <c r="H983" s="84" t="b">
        <v>0</v>
      </c>
      <c r="I983" s="84" t="b">
        <v>0</v>
      </c>
      <c r="J983" s="84" t="b">
        <v>0</v>
      </c>
      <c r="K983" s="84" t="b">
        <v>0</v>
      </c>
      <c r="L983" s="84" t="b">
        <v>0</v>
      </c>
    </row>
    <row r="984" spans="1:12" ht="15">
      <c r="A984" s="84" t="s">
        <v>4518</v>
      </c>
      <c r="B984" s="84" t="s">
        <v>3724</v>
      </c>
      <c r="C984" s="84">
        <v>2</v>
      </c>
      <c r="D984" s="123">
        <v>0</v>
      </c>
      <c r="E984" s="123">
        <v>0.9294189257142927</v>
      </c>
      <c r="F984" s="84" t="s">
        <v>3638</v>
      </c>
      <c r="G984" s="84" t="b">
        <v>0</v>
      </c>
      <c r="H984" s="84" t="b">
        <v>0</v>
      </c>
      <c r="I984" s="84" t="b">
        <v>0</v>
      </c>
      <c r="J984" s="84" t="b">
        <v>0</v>
      </c>
      <c r="K984" s="84" t="b">
        <v>1</v>
      </c>
      <c r="L984" s="84" t="b">
        <v>0</v>
      </c>
    </row>
    <row r="985" spans="1:12" ht="15">
      <c r="A985" s="84" t="s">
        <v>3724</v>
      </c>
      <c r="B985" s="84" t="s">
        <v>4568</v>
      </c>
      <c r="C985" s="84">
        <v>2</v>
      </c>
      <c r="D985" s="123">
        <v>0</v>
      </c>
      <c r="E985" s="123">
        <v>0.9294189257142927</v>
      </c>
      <c r="F985" s="84" t="s">
        <v>3638</v>
      </c>
      <c r="G985" s="84" t="b">
        <v>0</v>
      </c>
      <c r="H985" s="84" t="b">
        <v>1</v>
      </c>
      <c r="I985" s="84" t="b">
        <v>0</v>
      </c>
      <c r="J985" s="84" t="b">
        <v>1</v>
      </c>
      <c r="K985" s="84" t="b">
        <v>0</v>
      </c>
      <c r="L985" s="84" t="b">
        <v>0</v>
      </c>
    </row>
    <row r="986" spans="1:12" ht="15">
      <c r="A986" s="84" t="s">
        <v>4568</v>
      </c>
      <c r="B986" s="84" t="s">
        <v>4781</v>
      </c>
      <c r="C986" s="84">
        <v>2</v>
      </c>
      <c r="D986" s="123">
        <v>0</v>
      </c>
      <c r="E986" s="123">
        <v>0.9294189257142927</v>
      </c>
      <c r="F986" s="84" t="s">
        <v>3638</v>
      </c>
      <c r="G986" s="84" t="b">
        <v>1</v>
      </c>
      <c r="H986" s="84" t="b">
        <v>0</v>
      </c>
      <c r="I986" s="84" t="b">
        <v>0</v>
      </c>
      <c r="J986" s="84" t="b">
        <v>0</v>
      </c>
      <c r="K986" s="84" t="b">
        <v>0</v>
      </c>
      <c r="L986" s="84" t="b">
        <v>0</v>
      </c>
    </row>
    <row r="987" spans="1:12" ht="15">
      <c r="A987" s="84" t="s">
        <v>4781</v>
      </c>
      <c r="B987" s="84" t="s">
        <v>4782</v>
      </c>
      <c r="C987" s="84">
        <v>2</v>
      </c>
      <c r="D987" s="123">
        <v>0</v>
      </c>
      <c r="E987" s="123">
        <v>0.9294189257142927</v>
      </c>
      <c r="F987" s="84" t="s">
        <v>3638</v>
      </c>
      <c r="G987" s="84" t="b">
        <v>0</v>
      </c>
      <c r="H987" s="84" t="b">
        <v>0</v>
      </c>
      <c r="I987" s="84" t="b">
        <v>0</v>
      </c>
      <c r="J987" s="84" t="b">
        <v>0</v>
      </c>
      <c r="K987" s="84" t="b">
        <v>0</v>
      </c>
      <c r="L987" s="84" t="b">
        <v>0</v>
      </c>
    </row>
    <row r="988" spans="1:12" ht="15">
      <c r="A988" s="84" t="s">
        <v>4782</v>
      </c>
      <c r="B988" s="84" t="s">
        <v>757</v>
      </c>
      <c r="C988" s="84">
        <v>2</v>
      </c>
      <c r="D988" s="123">
        <v>0</v>
      </c>
      <c r="E988" s="123">
        <v>0.9294189257142927</v>
      </c>
      <c r="F988" s="84" t="s">
        <v>3638</v>
      </c>
      <c r="G988" s="84" t="b">
        <v>0</v>
      </c>
      <c r="H988" s="84" t="b">
        <v>0</v>
      </c>
      <c r="I988" s="84" t="b">
        <v>0</v>
      </c>
      <c r="J988" s="84" t="b">
        <v>0</v>
      </c>
      <c r="K988" s="84" t="b">
        <v>0</v>
      </c>
      <c r="L988" s="84" t="b">
        <v>0</v>
      </c>
    </row>
    <row r="989" spans="1:12" ht="15">
      <c r="A989" s="84" t="s">
        <v>757</v>
      </c>
      <c r="B989" s="84" t="s">
        <v>4783</v>
      </c>
      <c r="C989" s="84">
        <v>2</v>
      </c>
      <c r="D989" s="123">
        <v>0</v>
      </c>
      <c r="E989" s="123">
        <v>0.9294189257142927</v>
      </c>
      <c r="F989" s="84" t="s">
        <v>3638</v>
      </c>
      <c r="G989" s="84" t="b">
        <v>0</v>
      </c>
      <c r="H989" s="84" t="b">
        <v>0</v>
      </c>
      <c r="I989" s="84" t="b">
        <v>0</v>
      </c>
      <c r="J989" s="84" t="b">
        <v>0</v>
      </c>
      <c r="K989" s="84" t="b">
        <v>0</v>
      </c>
      <c r="L989" s="84" t="b">
        <v>0</v>
      </c>
    </row>
    <row r="990" spans="1:12" ht="15">
      <c r="A990" s="84" t="s">
        <v>736</v>
      </c>
      <c r="B990" s="84" t="s">
        <v>4791</v>
      </c>
      <c r="C990" s="84">
        <v>2</v>
      </c>
      <c r="D990" s="123">
        <v>0</v>
      </c>
      <c r="E990" s="123">
        <v>0.7403626894942439</v>
      </c>
      <c r="F990" s="84" t="s">
        <v>3640</v>
      </c>
      <c r="G990" s="84" t="b">
        <v>0</v>
      </c>
      <c r="H990" s="84" t="b">
        <v>0</v>
      </c>
      <c r="I990" s="84" t="b">
        <v>0</v>
      </c>
      <c r="J990" s="84" t="b">
        <v>0</v>
      </c>
      <c r="K990" s="84" t="b">
        <v>0</v>
      </c>
      <c r="L990" s="84" t="b">
        <v>0</v>
      </c>
    </row>
    <row r="991" spans="1:12" ht="15">
      <c r="A991" s="84" t="s">
        <v>4791</v>
      </c>
      <c r="B991" s="84" t="s">
        <v>4792</v>
      </c>
      <c r="C991" s="84">
        <v>2</v>
      </c>
      <c r="D991" s="123">
        <v>0</v>
      </c>
      <c r="E991" s="123">
        <v>1.0413926851582251</v>
      </c>
      <c r="F991" s="84" t="s">
        <v>3640</v>
      </c>
      <c r="G991" s="84" t="b">
        <v>0</v>
      </c>
      <c r="H991" s="84" t="b">
        <v>0</v>
      </c>
      <c r="I991" s="84" t="b">
        <v>0</v>
      </c>
      <c r="J991" s="84" t="b">
        <v>0</v>
      </c>
      <c r="K991" s="84" t="b">
        <v>0</v>
      </c>
      <c r="L991" s="84" t="b">
        <v>0</v>
      </c>
    </row>
    <row r="992" spans="1:12" ht="15">
      <c r="A992" s="84" t="s">
        <v>4792</v>
      </c>
      <c r="B992" s="84" t="s">
        <v>736</v>
      </c>
      <c r="C992" s="84">
        <v>2</v>
      </c>
      <c r="D992" s="123">
        <v>0</v>
      </c>
      <c r="E992" s="123">
        <v>0.8653014261025438</v>
      </c>
      <c r="F992" s="84" t="s">
        <v>3640</v>
      </c>
      <c r="G992" s="84" t="b">
        <v>0</v>
      </c>
      <c r="H992" s="84" t="b">
        <v>0</v>
      </c>
      <c r="I992" s="84" t="b">
        <v>0</v>
      </c>
      <c r="J992" s="84" t="b">
        <v>0</v>
      </c>
      <c r="K992" s="84" t="b">
        <v>0</v>
      </c>
      <c r="L992" s="84" t="b">
        <v>0</v>
      </c>
    </row>
    <row r="993" spans="1:12" ht="15">
      <c r="A993" s="84" t="s">
        <v>736</v>
      </c>
      <c r="B993" s="84" t="s">
        <v>4613</v>
      </c>
      <c r="C993" s="84">
        <v>2</v>
      </c>
      <c r="D993" s="123">
        <v>0</v>
      </c>
      <c r="E993" s="123">
        <v>0.7403626894942439</v>
      </c>
      <c r="F993" s="84" t="s">
        <v>3640</v>
      </c>
      <c r="G993" s="84" t="b">
        <v>0</v>
      </c>
      <c r="H993" s="84" t="b">
        <v>0</v>
      </c>
      <c r="I993" s="84" t="b">
        <v>0</v>
      </c>
      <c r="J993" s="84" t="b">
        <v>0</v>
      </c>
      <c r="K993" s="84" t="b">
        <v>0</v>
      </c>
      <c r="L993" s="84" t="b">
        <v>0</v>
      </c>
    </row>
    <row r="994" spans="1:12" ht="15">
      <c r="A994" s="84" t="s">
        <v>4613</v>
      </c>
      <c r="B994" s="84" t="s">
        <v>4793</v>
      </c>
      <c r="C994" s="84">
        <v>2</v>
      </c>
      <c r="D994" s="123">
        <v>0</v>
      </c>
      <c r="E994" s="123">
        <v>1.0413926851582251</v>
      </c>
      <c r="F994" s="84" t="s">
        <v>3640</v>
      </c>
      <c r="G994" s="84" t="b">
        <v>0</v>
      </c>
      <c r="H994" s="84" t="b">
        <v>0</v>
      </c>
      <c r="I994" s="84" t="b">
        <v>0</v>
      </c>
      <c r="J994" s="84" t="b">
        <v>0</v>
      </c>
      <c r="K994" s="84" t="b">
        <v>0</v>
      </c>
      <c r="L994" s="84" t="b">
        <v>0</v>
      </c>
    </row>
    <row r="995" spans="1:12" ht="15">
      <c r="A995" s="84" t="s">
        <v>4793</v>
      </c>
      <c r="B995" s="84" t="s">
        <v>4794</v>
      </c>
      <c r="C995" s="84">
        <v>2</v>
      </c>
      <c r="D995" s="123">
        <v>0</v>
      </c>
      <c r="E995" s="123">
        <v>1.0413926851582251</v>
      </c>
      <c r="F995" s="84" t="s">
        <v>3640</v>
      </c>
      <c r="G995" s="84" t="b">
        <v>0</v>
      </c>
      <c r="H995" s="84" t="b">
        <v>0</v>
      </c>
      <c r="I995" s="84" t="b">
        <v>0</v>
      </c>
      <c r="J995" s="84" t="b">
        <v>0</v>
      </c>
      <c r="K995" s="84" t="b">
        <v>0</v>
      </c>
      <c r="L995" s="84" t="b">
        <v>0</v>
      </c>
    </row>
    <row r="996" spans="1:12" ht="15">
      <c r="A996" s="84" t="s">
        <v>4794</v>
      </c>
      <c r="B996" s="84" t="s">
        <v>4577</v>
      </c>
      <c r="C996" s="84">
        <v>2</v>
      </c>
      <c r="D996" s="123">
        <v>0</v>
      </c>
      <c r="E996" s="123">
        <v>1.0413926851582251</v>
      </c>
      <c r="F996" s="84" t="s">
        <v>3640</v>
      </c>
      <c r="G996" s="84" t="b">
        <v>0</v>
      </c>
      <c r="H996" s="84" t="b">
        <v>0</v>
      </c>
      <c r="I996" s="84" t="b">
        <v>0</v>
      </c>
      <c r="J996" s="84" t="b">
        <v>0</v>
      </c>
      <c r="K996" s="84" t="b">
        <v>0</v>
      </c>
      <c r="L996" s="84" t="b">
        <v>0</v>
      </c>
    </row>
    <row r="997" spans="1:12" ht="15">
      <c r="A997" s="84" t="s">
        <v>4577</v>
      </c>
      <c r="B997" s="84" t="s">
        <v>4795</v>
      </c>
      <c r="C997" s="84">
        <v>2</v>
      </c>
      <c r="D997" s="123">
        <v>0</v>
      </c>
      <c r="E997" s="123">
        <v>1.0413926851582251</v>
      </c>
      <c r="F997" s="84" t="s">
        <v>3640</v>
      </c>
      <c r="G997" s="84" t="b">
        <v>0</v>
      </c>
      <c r="H997" s="84" t="b">
        <v>0</v>
      </c>
      <c r="I997" s="84" t="b">
        <v>0</v>
      </c>
      <c r="J997" s="84" t="b">
        <v>0</v>
      </c>
      <c r="K997" s="84" t="b">
        <v>0</v>
      </c>
      <c r="L997" s="84" t="b">
        <v>0</v>
      </c>
    </row>
    <row r="998" spans="1:12" ht="15">
      <c r="A998" s="84" t="s">
        <v>4795</v>
      </c>
      <c r="B998" s="84" t="s">
        <v>4612</v>
      </c>
      <c r="C998" s="84">
        <v>2</v>
      </c>
      <c r="D998" s="123">
        <v>0</v>
      </c>
      <c r="E998" s="123">
        <v>1.0413926851582251</v>
      </c>
      <c r="F998" s="84" t="s">
        <v>3640</v>
      </c>
      <c r="G998" s="84" t="b">
        <v>0</v>
      </c>
      <c r="H998" s="84" t="b">
        <v>0</v>
      </c>
      <c r="I998" s="84" t="b">
        <v>0</v>
      </c>
      <c r="J998" s="84" t="b">
        <v>0</v>
      </c>
      <c r="K998" s="84" t="b">
        <v>0</v>
      </c>
      <c r="L998" s="84" t="b">
        <v>0</v>
      </c>
    </row>
    <row r="999" spans="1:12" ht="15">
      <c r="A999" s="84" t="s">
        <v>4612</v>
      </c>
      <c r="B999" s="84" t="s">
        <v>4550</v>
      </c>
      <c r="C999" s="84">
        <v>2</v>
      </c>
      <c r="D999" s="123">
        <v>0</v>
      </c>
      <c r="E999" s="123">
        <v>1.0413926851582251</v>
      </c>
      <c r="F999" s="84" t="s">
        <v>3640</v>
      </c>
      <c r="G999" s="84" t="b">
        <v>0</v>
      </c>
      <c r="H999" s="84" t="b">
        <v>0</v>
      </c>
      <c r="I999" s="84" t="b">
        <v>0</v>
      </c>
      <c r="J999" s="84" t="b">
        <v>0</v>
      </c>
      <c r="K999" s="84" t="b">
        <v>0</v>
      </c>
      <c r="L999" s="84" t="b">
        <v>0</v>
      </c>
    </row>
    <row r="1000" spans="1:12" ht="15">
      <c r="A1000" s="84" t="s">
        <v>4826</v>
      </c>
      <c r="B1000" s="84" t="s">
        <v>4827</v>
      </c>
      <c r="C1000" s="84">
        <v>2</v>
      </c>
      <c r="D1000" s="123">
        <v>0</v>
      </c>
      <c r="E1000" s="123">
        <v>1.021189299069938</v>
      </c>
      <c r="F1000" s="84" t="s">
        <v>3643</v>
      </c>
      <c r="G1000" s="84" t="b">
        <v>0</v>
      </c>
      <c r="H1000" s="84" t="b">
        <v>0</v>
      </c>
      <c r="I1000" s="84" t="b">
        <v>0</v>
      </c>
      <c r="J1000" s="84" t="b">
        <v>0</v>
      </c>
      <c r="K1000" s="84" t="b">
        <v>0</v>
      </c>
      <c r="L1000" s="84" t="b">
        <v>0</v>
      </c>
    </row>
    <row r="1001" spans="1:12" ht="15">
      <c r="A1001" s="84" t="s">
        <v>4827</v>
      </c>
      <c r="B1001" s="84" t="s">
        <v>736</v>
      </c>
      <c r="C1001" s="84">
        <v>2</v>
      </c>
      <c r="D1001" s="123">
        <v>0</v>
      </c>
      <c r="E1001" s="123">
        <v>1.021189299069938</v>
      </c>
      <c r="F1001" s="84" t="s">
        <v>3643</v>
      </c>
      <c r="G1001" s="84" t="b">
        <v>0</v>
      </c>
      <c r="H1001" s="84" t="b">
        <v>0</v>
      </c>
      <c r="I1001" s="84" t="b">
        <v>0</v>
      </c>
      <c r="J1001" s="84" t="b">
        <v>0</v>
      </c>
      <c r="K1001" s="84" t="b">
        <v>0</v>
      </c>
      <c r="L1001" s="84" t="b">
        <v>0</v>
      </c>
    </row>
    <row r="1002" spans="1:12" ht="15">
      <c r="A1002" s="84" t="s">
        <v>736</v>
      </c>
      <c r="B1002" s="84" t="s">
        <v>4828</v>
      </c>
      <c r="C1002" s="84">
        <v>2</v>
      </c>
      <c r="D1002" s="123">
        <v>0</v>
      </c>
      <c r="E1002" s="123">
        <v>1.021189299069938</v>
      </c>
      <c r="F1002" s="84" t="s">
        <v>3643</v>
      </c>
      <c r="G1002" s="84" t="b">
        <v>0</v>
      </c>
      <c r="H1002" s="84" t="b">
        <v>0</v>
      </c>
      <c r="I1002" s="84" t="b">
        <v>0</v>
      </c>
      <c r="J1002" s="84" t="b">
        <v>0</v>
      </c>
      <c r="K1002" s="84" t="b">
        <v>1</v>
      </c>
      <c r="L1002" s="84" t="b">
        <v>0</v>
      </c>
    </row>
    <row r="1003" spans="1:12" ht="15">
      <c r="A1003" s="84" t="s">
        <v>4828</v>
      </c>
      <c r="B1003" s="84" t="s">
        <v>4829</v>
      </c>
      <c r="C1003" s="84">
        <v>2</v>
      </c>
      <c r="D1003" s="123">
        <v>0</v>
      </c>
      <c r="E1003" s="123">
        <v>1.021189299069938</v>
      </c>
      <c r="F1003" s="84" t="s">
        <v>3643</v>
      </c>
      <c r="G1003" s="84" t="b">
        <v>0</v>
      </c>
      <c r="H1003" s="84" t="b">
        <v>1</v>
      </c>
      <c r="I1003" s="84" t="b">
        <v>0</v>
      </c>
      <c r="J1003" s="84" t="b">
        <v>0</v>
      </c>
      <c r="K1003" s="84" t="b">
        <v>0</v>
      </c>
      <c r="L1003" s="84" t="b">
        <v>0</v>
      </c>
    </row>
    <row r="1004" spans="1:12" ht="15">
      <c r="A1004" s="84" t="s">
        <v>4829</v>
      </c>
      <c r="B1004" s="84" t="s">
        <v>4513</v>
      </c>
      <c r="C1004" s="84">
        <v>2</v>
      </c>
      <c r="D1004" s="123">
        <v>0</v>
      </c>
      <c r="E1004" s="123">
        <v>1.021189299069938</v>
      </c>
      <c r="F1004" s="84" t="s">
        <v>3643</v>
      </c>
      <c r="G1004" s="84" t="b">
        <v>0</v>
      </c>
      <c r="H1004" s="84" t="b">
        <v>0</v>
      </c>
      <c r="I1004" s="84" t="b">
        <v>0</v>
      </c>
      <c r="J1004" s="84" t="b">
        <v>0</v>
      </c>
      <c r="K1004" s="84" t="b">
        <v>0</v>
      </c>
      <c r="L1004" s="84" t="b">
        <v>0</v>
      </c>
    </row>
    <row r="1005" spans="1:12" ht="15">
      <c r="A1005" s="84" t="s">
        <v>4513</v>
      </c>
      <c r="B1005" s="84" t="s">
        <v>4830</v>
      </c>
      <c r="C1005" s="84">
        <v>2</v>
      </c>
      <c r="D1005" s="123">
        <v>0</v>
      </c>
      <c r="E1005" s="123">
        <v>1.021189299069938</v>
      </c>
      <c r="F1005" s="84" t="s">
        <v>3643</v>
      </c>
      <c r="G1005" s="84" t="b">
        <v>0</v>
      </c>
      <c r="H1005" s="84" t="b">
        <v>0</v>
      </c>
      <c r="I1005" s="84" t="b">
        <v>0</v>
      </c>
      <c r="J1005" s="84" t="b">
        <v>0</v>
      </c>
      <c r="K1005" s="84" t="b">
        <v>0</v>
      </c>
      <c r="L1005" s="84" t="b">
        <v>0</v>
      </c>
    </row>
    <row r="1006" spans="1:12" ht="15">
      <c r="A1006" s="84" t="s">
        <v>4830</v>
      </c>
      <c r="B1006" s="84" t="s">
        <v>4831</v>
      </c>
      <c r="C1006" s="84">
        <v>2</v>
      </c>
      <c r="D1006" s="123">
        <v>0</v>
      </c>
      <c r="E1006" s="123">
        <v>1.021189299069938</v>
      </c>
      <c r="F1006" s="84" t="s">
        <v>3643</v>
      </c>
      <c r="G1006" s="84" t="b">
        <v>0</v>
      </c>
      <c r="H1006" s="84" t="b">
        <v>0</v>
      </c>
      <c r="I1006" s="84" t="b">
        <v>0</v>
      </c>
      <c r="J1006" s="84" t="b">
        <v>0</v>
      </c>
      <c r="K1006" s="84" t="b">
        <v>0</v>
      </c>
      <c r="L1006" s="84" t="b">
        <v>0</v>
      </c>
    </row>
    <row r="1007" spans="1:12" ht="15">
      <c r="A1007" s="84" t="s">
        <v>4831</v>
      </c>
      <c r="B1007" s="84" t="s">
        <v>4475</v>
      </c>
      <c r="C1007" s="84">
        <v>2</v>
      </c>
      <c r="D1007" s="123">
        <v>0</v>
      </c>
      <c r="E1007" s="123">
        <v>1.021189299069938</v>
      </c>
      <c r="F1007" s="84" t="s">
        <v>3643</v>
      </c>
      <c r="G1007" s="84" t="b">
        <v>0</v>
      </c>
      <c r="H1007" s="84" t="b">
        <v>0</v>
      </c>
      <c r="I1007" s="84" t="b">
        <v>0</v>
      </c>
      <c r="J1007" s="84" t="b">
        <v>0</v>
      </c>
      <c r="K1007" s="84" t="b">
        <v>0</v>
      </c>
      <c r="L1007" s="84" t="b">
        <v>0</v>
      </c>
    </row>
    <row r="1008" spans="1:12" ht="15">
      <c r="A1008" s="84" t="s">
        <v>4475</v>
      </c>
      <c r="B1008" s="84" t="s">
        <v>4832</v>
      </c>
      <c r="C1008" s="84">
        <v>2</v>
      </c>
      <c r="D1008" s="123">
        <v>0</v>
      </c>
      <c r="E1008" s="123">
        <v>1.021189299069938</v>
      </c>
      <c r="F1008" s="84" t="s">
        <v>3643</v>
      </c>
      <c r="G1008" s="84" t="b">
        <v>0</v>
      </c>
      <c r="H1008" s="84" t="b">
        <v>0</v>
      </c>
      <c r="I1008" s="84" t="b">
        <v>0</v>
      </c>
      <c r="J1008" s="84" t="b">
        <v>0</v>
      </c>
      <c r="K1008" s="84" t="b">
        <v>0</v>
      </c>
      <c r="L1008" s="84" t="b">
        <v>0</v>
      </c>
    </row>
    <row r="1009" spans="1:12" ht="15">
      <c r="A1009" s="84" t="s">
        <v>4832</v>
      </c>
      <c r="B1009" s="84" t="s">
        <v>4833</v>
      </c>
      <c r="C1009" s="84">
        <v>2</v>
      </c>
      <c r="D1009" s="123">
        <v>0</v>
      </c>
      <c r="E1009" s="123">
        <v>1.021189299069938</v>
      </c>
      <c r="F1009" s="84" t="s">
        <v>3643</v>
      </c>
      <c r="G1009" s="84" t="b">
        <v>0</v>
      </c>
      <c r="H1009" s="84" t="b">
        <v>0</v>
      </c>
      <c r="I1009" s="84" t="b">
        <v>0</v>
      </c>
      <c r="J1009" s="84" t="b">
        <v>0</v>
      </c>
      <c r="K1009" s="84" t="b">
        <v>0</v>
      </c>
      <c r="L1009" s="84" t="b">
        <v>0</v>
      </c>
    </row>
    <row r="1010" spans="1:12" ht="15">
      <c r="A1010" s="84" t="s">
        <v>4575</v>
      </c>
      <c r="B1010" s="84" t="s">
        <v>4838</v>
      </c>
      <c r="C1010" s="84">
        <v>2</v>
      </c>
      <c r="D1010" s="123">
        <v>0</v>
      </c>
      <c r="E1010" s="123">
        <v>1.3521825181113625</v>
      </c>
      <c r="F1010" s="84" t="s">
        <v>3646</v>
      </c>
      <c r="G1010" s="84" t="b">
        <v>0</v>
      </c>
      <c r="H1010" s="84" t="b">
        <v>0</v>
      </c>
      <c r="I1010" s="84" t="b">
        <v>0</v>
      </c>
      <c r="J1010" s="84" t="b">
        <v>0</v>
      </c>
      <c r="K1010" s="84" t="b">
        <v>0</v>
      </c>
      <c r="L1010" s="84" t="b">
        <v>0</v>
      </c>
    </row>
    <row r="1011" spans="1:12" ht="15">
      <c r="A1011" s="84" t="s">
        <v>4838</v>
      </c>
      <c r="B1011" s="84" t="s">
        <v>4618</v>
      </c>
      <c r="C1011" s="84">
        <v>2</v>
      </c>
      <c r="D1011" s="123">
        <v>0</v>
      </c>
      <c r="E1011" s="123">
        <v>1.1760912590556813</v>
      </c>
      <c r="F1011" s="84" t="s">
        <v>3646</v>
      </c>
      <c r="G1011" s="84" t="b">
        <v>0</v>
      </c>
      <c r="H1011" s="84" t="b">
        <v>0</v>
      </c>
      <c r="I1011" s="84" t="b">
        <v>0</v>
      </c>
      <c r="J1011" s="84" t="b">
        <v>0</v>
      </c>
      <c r="K1011" s="84" t="b">
        <v>0</v>
      </c>
      <c r="L1011" s="84" t="b">
        <v>0</v>
      </c>
    </row>
    <row r="1012" spans="1:12" ht="15">
      <c r="A1012" s="84" t="s">
        <v>4618</v>
      </c>
      <c r="B1012" s="84" t="s">
        <v>4619</v>
      </c>
      <c r="C1012" s="84">
        <v>2</v>
      </c>
      <c r="D1012" s="123">
        <v>0</v>
      </c>
      <c r="E1012" s="123">
        <v>1</v>
      </c>
      <c r="F1012" s="84" t="s">
        <v>3646</v>
      </c>
      <c r="G1012" s="84" t="b">
        <v>0</v>
      </c>
      <c r="H1012" s="84" t="b">
        <v>0</v>
      </c>
      <c r="I1012" s="84" t="b">
        <v>0</v>
      </c>
      <c r="J1012" s="84" t="b">
        <v>0</v>
      </c>
      <c r="K1012" s="84" t="b">
        <v>0</v>
      </c>
      <c r="L1012" s="84" t="b">
        <v>0</v>
      </c>
    </row>
    <row r="1013" spans="1:12" ht="15">
      <c r="A1013" s="84" t="s">
        <v>4619</v>
      </c>
      <c r="B1013" s="84" t="s">
        <v>4615</v>
      </c>
      <c r="C1013" s="84">
        <v>2</v>
      </c>
      <c r="D1013" s="123">
        <v>0</v>
      </c>
      <c r="E1013" s="123">
        <v>1.1760912590556813</v>
      </c>
      <c r="F1013" s="84" t="s">
        <v>3646</v>
      </c>
      <c r="G1013" s="84" t="b">
        <v>0</v>
      </c>
      <c r="H1013" s="84" t="b">
        <v>0</v>
      </c>
      <c r="I1013" s="84" t="b">
        <v>0</v>
      </c>
      <c r="J1013" s="84" t="b">
        <v>0</v>
      </c>
      <c r="K1013" s="84" t="b">
        <v>0</v>
      </c>
      <c r="L1013" s="84" t="b">
        <v>0</v>
      </c>
    </row>
    <row r="1014" spans="1:12" ht="15">
      <c r="A1014" s="84" t="s">
        <v>4615</v>
      </c>
      <c r="B1014" s="84" t="s">
        <v>4616</v>
      </c>
      <c r="C1014" s="84">
        <v>2</v>
      </c>
      <c r="D1014" s="123">
        <v>0</v>
      </c>
      <c r="E1014" s="123">
        <v>1.3521825181113625</v>
      </c>
      <c r="F1014" s="84" t="s">
        <v>3646</v>
      </c>
      <c r="G1014" s="84" t="b">
        <v>0</v>
      </c>
      <c r="H1014" s="84" t="b">
        <v>0</v>
      </c>
      <c r="I1014" s="84" t="b">
        <v>0</v>
      </c>
      <c r="J1014" s="84" t="b">
        <v>0</v>
      </c>
      <c r="K1014" s="84" t="b">
        <v>0</v>
      </c>
      <c r="L1014" s="84" t="b">
        <v>0</v>
      </c>
    </row>
    <row r="1015" spans="1:12" ht="15">
      <c r="A1015" s="84" t="s">
        <v>4616</v>
      </c>
      <c r="B1015" s="84" t="s">
        <v>4839</v>
      </c>
      <c r="C1015" s="84">
        <v>2</v>
      </c>
      <c r="D1015" s="123">
        <v>0</v>
      </c>
      <c r="E1015" s="123">
        <v>1.3521825181113625</v>
      </c>
      <c r="F1015" s="84" t="s">
        <v>3646</v>
      </c>
      <c r="G1015" s="84" t="b">
        <v>0</v>
      </c>
      <c r="H1015" s="84" t="b">
        <v>0</v>
      </c>
      <c r="I1015" s="84" t="b">
        <v>0</v>
      </c>
      <c r="J1015" s="84" t="b">
        <v>0</v>
      </c>
      <c r="K1015" s="84" t="b">
        <v>0</v>
      </c>
      <c r="L1015" s="84" t="b">
        <v>0</v>
      </c>
    </row>
    <row r="1016" spans="1:12" ht="15">
      <c r="A1016" s="84" t="s">
        <v>4839</v>
      </c>
      <c r="B1016" s="84" t="s">
        <v>389</v>
      </c>
      <c r="C1016" s="84">
        <v>2</v>
      </c>
      <c r="D1016" s="123">
        <v>0</v>
      </c>
      <c r="E1016" s="123">
        <v>1.3521825181113625</v>
      </c>
      <c r="F1016" s="84" t="s">
        <v>3646</v>
      </c>
      <c r="G1016" s="84" t="b">
        <v>0</v>
      </c>
      <c r="H1016" s="84" t="b">
        <v>0</v>
      </c>
      <c r="I1016" s="84" t="b">
        <v>0</v>
      </c>
      <c r="J1016" s="84" t="b">
        <v>0</v>
      </c>
      <c r="K1016" s="84" t="b">
        <v>0</v>
      </c>
      <c r="L1016" s="84" t="b">
        <v>0</v>
      </c>
    </row>
    <row r="1017" spans="1:12" ht="15">
      <c r="A1017" s="84" t="s">
        <v>389</v>
      </c>
      <c r="B1017" s="84" t="s">
        <v>4840</v>
      </c>
      <c r="C1017" s="84">
        <v>2</v>
      </c>
      <c r="D1017" s="123">
        <v>0</v>
      </c>
      <c r="E1017" s="123">
        <v>1.3521825181113625</v>
      </c>
      <c r="F1017" s="84" t="s">
        <v>3646</v>
      </c>
      <c r="G1017" s="84" t="b">
        <v>0</v>
      </c>
      <c r="H1017" s="84" t="b">
        <v>0</v>
      </c>
      <c r="I1017" s="84" t="b">
        <v>0</v>
      </c>
      <c r="J1017" s="84" t="b">
        <v>0</v>
      </c>
      <c r="K1017" s="84" t="b">
        <v>0</v>
      </c>
      <c r="L1017" s="84" t="b">
        <v>0</v>
      </c>
    </row>
    <row r="1018" spans="1:12" ht="15">
      <c r="A1018" s="84" t="s">
        <v>4840</v>
      </c>
      <c r="B1018" s="84" t="s">
        <v>4841</v>
      </c>
      <c r="C1018" s="84">
        <v>2</v>
      </c>
      <c r="D1018" s="123">
        <v>0</v>
      </c>
      <c r="E1018" s="123">
        <v>1.3521825181113625</v>
      </c>
      <c r="F1018" s="84" t="s">
        <v>3646</v>
      </c>
      <c r="G1018" s="84" t="b">
        <v>0</v>
      </c>
      <c r="H1018" s="84" t="b">
        <v>0</v>
      </c>
      <c r="I1018" s="84" t="b">
        <v>0</v>
      </c>
      <c r="J1018" s="84" t="b">
        <v>0</v>
      </c>
      <c r="K1018" s="84" t="b">
        <v>0</v>
      </c>
      <c r="L1018" s="84" t="b">
        <v>0</v>
      </c>
    </row>
    <row r="1019" spans="1:12" ht="15">
      <c r="A1019" s="84" t="s">
        <v>4841</v>
      </c>
      <c r="B1019" s="84" t="s">
        <v>4467</v>
      </c>
      <c r="C1019" s="84">
        <v>2</v>
      </c>
      <c r="D1019" s="123">
        <v>0</v>
      </c>
      <c r="E1019" s="123">
        <v>1.0511525224473812</v>
      </c>
      <c r="F1019" s="84" t="s">
        <v>3646</v>
      </c>
      <c r="G1019" s="84" t="b">
        <v>0</v>
      </c>
      <c r="H1019" s="84" t="b">
        <v>0</v>
      </c>
      <c r="I1019" s="84" t="b">
        <v>0</v>
      </c>
      <c r="J1019" s="84" t="b">
        <v>0</v>
      </c>
      <c r="K1019" s="84" t="b">
        <v>0</v>
      </c>
      <c r="L1019" s="84" t="b">
        <v>0</v>
      </c>
    </row>
    <row r="1020" spans="1:12" ht="15">
      <c r="A1020" s="84" t="s">
        <v>4467</v>
      </c>
      <c r="B1020" s="84" t="s">
        <v>3824</v>
      </c>
      <c r="C1020" s="84">
        <v>2</v>
      </c>
      <c r="D1020" s="123">
        <v>0</v>
      </c>
      <c r="E1020" s="123">
        <v>1.0511525224473812</v>
      </c>
      <c r="F1020" s="84" t="s">
        <v>3646</v>
      </c>
      <c r="G1020" s="84" t="b">
        <v>0</v>
      </c>
      <c r="H1020" s="84" t="b">
        <v>0</v>
      </c>
      <c r="I1020" s="84" t="b">
        <v>0</v>
      </c>
      <c r="J1020" s="84" t="b">
        <v>1</v>
      </c>
      <c r="K1020" s="84" t="b">
        <v>0</v>
      </c>
      <c r="L1020" s="84" t="b">
        <v>0</v>
      </c>
    </row>
    <row r="1021" spans="1:12" ht="15">
      <c r="A1021" s="84" t="s">
        <v>3824</v>
      </c>
      <c r="B1021" s="84" t="s">
        <v>4467</v>
      </c>
      <c r="C1021" s="84">
        <v>2</v>
      </c>
      <c r="D1021" s="123">
        <v>0</v>
      </c>
      <c r="E1021" s="123">
        <v>1.0511525224473812</v>
      </c>
      <c r="F1021" s="84" t="s">
        <v>3646</v>
      </c>
      <c r="G1021" s="84" t="b">
        <v>1</v>
      </c>
      <c r="H1021" s="84" t="b">
        <v>0</v>
      </c>
      <c r="I1021" s="84" t="b">
        <v>0</v>
      </c>
      <c r="J1021" s="84" t="b">
        <v>0</v>
      </c>
      <c r="K1021" s="84" t="b">
        <v>0</v>
      </c>
      <c r="L1021" s="84" t="b">
        <v>0</v>
      </c>
    </row>
    <row r="1022" spans="1:12" ht="15">
      <c r="A1022" s="84" t="s">
        <v>4467</v>
      </c>
      <c r="B1022" s="84" t="s">
        <v>3801</v>
      </c>
      <c r="C1022" s="84">
        <v>2</v>
      </c>
      <c r="D1022" s="123">
        <v>0</v>
      </c>
      <c r="E1022" s="123">
        <v>1.0511525224473812</v>
      </c>
      <c r="F1022" s="84" t="s">
        <v>3646</v>
      </c>
      <c r="G1022" s="84" t="b">
        <v>0</v>
      </c>
      <c r="H1022" s="84" t="b">
        <v>0</v>
      </c>
      <c r="I1022" s="84" t="b">
        <v>0</v>
      </c>
      <c r="J1022" s="84" t="b">
        <v>1</v>
      </c>
      <c r="K1022" s="84" t="b">
        <v>0</v>
      </c>
      <c r="L1022" s="84" t="b">
        <v>0</v>
      </c>
    </row>
    <row r="1023" spans="1:12" ht="15">
      <c r="A1023" s="84" t="s">
        <v>4842</v>
      </c>
      <c r="B1023" s="84" t="s">
        <v>4557</v>
      </c>
      <c r="C1023" s="84">
        <v>2</v>
      </c>
      <c r="D1023" s="123">
        <v>0</v>
      </c>
      <c r="E1023" s="123">
        <v>1.0606978403536116</v>
      </c>
      <c r="F1023" s="84" t="s">
        <v>3647</v>
      </c>
      <c r="G1023" s="84" t="b">
        <v>0</v>
      </c>
      <c r="H1023" s="84" t="b">
        <v>0</v>
      </c>
      <c r="I1023" s="84" t="b">
        <v>0</v>
      </c>
      <c r="J1023" s="84" t="b">
        <v>0</v>
      </c>
      <c r="K1023" s="84" t="b">
        <v>0</v>
      </c>
      <c r="L1023" s="84" t="b">
        <v>0</v>
      </c>
    </row>
    <row r="1024" spans="1:12" ht="15">
      <c r="A1024" s="84" t="s">
        <v>4557</v>
      </c>
      <c r="B1024" s="84" t="s">
        <v>4843</v>
      </c>
      <c r="C1024" s="84">
        <v>2</v>
      </c>
      <c r="D1024" s="123">
        <v>0</v>
      </c>
      <c r="E1024" s="123">
        <v>1.0606978403536116</v>
      </c>
      <c r="F1024" s="84" t="s">
        <v>3647</v>
      </c>
      <c r="G1024" s="84" t="b">
        <v>0</v>
      </c>
      <c r="H1024" s="84" t="b">
        <v>0</v>
      </c>
      <c r="I1024" s="84" t="b">
        <v>0</v>
      </c>
      <c r="J1024" s="84" t="b">
        <v>0</v>
      </c>
      <c r="K1024" s="84" t="b">
        <v>1</v>
      </c>
      <c r="L1024" s="84" t="b">
        <v>0</v>
      </c>
    </row>
    <row r="1025" spans="1:12" ht="15">
      <c r="A1025" s="84" t="s">
        <v>4843</v>
      </c>
      <c r="B1025" s="84" t="s">
        <v>4620</v>
      </c>
      <c r="C1025" s="84">
        <v>2</v>
      </c>
      <c r="D1025" s="123">
        <v>0</v>
      </c>
      <c r="E1025" s="123">
        <v>1.0606978403536116</v>
      </c>
      <c r="F1025" s="84" t="s">
        <v>3647</v>
      </c>
      <c r="G1025" s="84" t="b">
        <v>0</v>
      </c>
      <c r="H1025" s="84" t="b">
        <v>1</v>
      </c>
      <c r="I1025" s="84" t="b">
        <v>0</v>
      </c>
      <c r="J1025" s="84" t="b">
        <v>0</v>
      </c>
      <c r="K1025" s="84" t="b">
        <v>0</v>
      </c>
      <c r="L1025" s="84" t="b">
        <v>0</v>
      </c>
    </row>
    <row r="1026" spans="1:12" ht="15">
      <c r="A1026" s="84" t="s">
        <v>4620</v>
      </c>
      <c r="B1026" s="84" t="s">
        <v>4469</v>
      </c>
      <c r="C1026" s="84">
        <v>2</v>
      </c>
      <c r="D1026" s="123">
        <v>0</v>
      </c>
      <c r="E1026" s="123">
        <v>1.0606978403536116</v>
      </c>
      <c r="F1026" s="84" t="s">
        <v>3647</v>
      </c>
      <c r="G1026" s="84" t="b">
        <v>0</v>
      </c>
      <c r="H1026" s="84" t="b">
        <v>0</v>
      </c>
      <c r="I1026" s="84" t="b">
        <v>0</v>
      </c>
      <c r="J1026" s="84" t="b">
        <v>1</v>
      </c>
      <c r="K1026" s="84" t="b">
        <v>0</v>
      </c>
      <c r="L1026" s="84" t="b">
        <v>0</v>
      </c>
    </row>
    <row r="1027" spans="1:12" ht="15">
      <c r="A1027" s="84" t="s">
        <v>4469</v>
      </c>
      <c r="B1027" s="84" t="s">
        <v>4844</v>
      </c>
      <c r="C1027" s="84">
        <v>2</v>
      </c>
      <c r="D1027" s="123">
        <v>0</v>
      </c>
      <c r="E1027" s="123">
        <v>1.0606978403536116</v>
      </c>
      <c r="F1027" s="84" t="s">
        <v>3647</v>
      </c>
      <c r="G1027" s="84" t="b">
        <v>1</v>
      </c>
      <c r="H1027" s="84" t="b">
        <v>0</v>
      </c>
      <c r="I1027" s="84" t="b">
        <v>0</v>
      </c>
      <c r="J1027" s="84" t="b">
        <v>0</v>
      </c>
      <c r="K1027" s="84" t="b">
        <v>0</v>
      </c>
      <c r="L1027" s="84" t="b">
        <v>0</v>
      </c>
    </row>
    <row r="1028" spans="1:12" ht="15">
      <c r="A1028" s="84" t="s">
        <v>4844</v>
      </c>
      <c r="B1028" s="84" t="s">
        <v>4845</v>
      </c>
      <c r="C1028" s="84">
        <v>2</v>
      </c>
      <c r="D1028" s="123">
        <v>0</v>
      </c>
      <c r="E1028" s="123">
        <v>1.0606978403536116</v>
      </c>
      <c r="F1028" s="84" t="s">
        <v>3647</v>
      </c>
      <c r="G1028" s="84" t="b">
        <v>0</v>
      </c>
      <c r="H1028" s="84" t="b">
        <v>0</v>
      </c>
      <c r="I1028" s="84" t="b">
        <v>0</v>
      </c>
      <c r="J1028" s="84" t="b">
        <v>0</v>
      </c>
      <c r="K1028" s="84" t="b">
        <v>0</v>
      </c>
      <c r="L1028" s="84" t="b">
        <v>0</v>
      </c>
    </row>
    <row r="1029" spans="1:12" ht="15">
      <c r="A1029" s="84" t="s">
        <v>4845</v>
      </c>
      <c r="B1029" s="84" t="s">
        <v>4846</v>
      </c>
      <c r="C1029" s="84">
        <v>2</v>
      </c>
      <c r="D1029" s="123">
        <v>0</v>
      </c>
      <c r="E1029" s="123">
        <v>1.0606978403536116</v>
      </c>
      <c r="F1029" s="84" t="s">
        <v>3647</v>
      </c>
      <c r="G1029" s="84" t="b">
        <v>0</v>
      </c>
      <c r="H1029" s="84" t="b">
        <v>0</v>
      </c>
      <c r="I1029" s="84" t="b">
        <v>0</v>
      </c>
      <c r="J1029" s="84" t="b">
        <v>0</v>
      </c>
      <c r="K1029" s="84" t="b">
        <v>0</v>
      </c>
      <c r="L102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3593</v>
      </c>
      <c r="BB2" s="13" t="s">
        <v>3662</v>
      </c>
      <c r="BC2" s="13" t="s">
        <v>3663</v>
      </c>
      <c r="BD2" s="118" t="s">
        <v>4870</v>
      </c>
      <c r="BE2" s="118" t="s">
        <v>4871</v>
      </c>
      <c r="BF2" s="118" t="s">
        <v>4872</v>
      </c>
      <c r="BG2" s="118" t="s">
        <v>4873</v>
      </c>
      <c r="BH2" s="118" t="s">
        <v>4874</v>
      </c>
      <c r="BI2" s="118" t="s">
        <v>4875</v>
      </c>
      <c r="BJ2" s="118" t="s">
        <v>4876</v>
      </c>
      <c r="BK2" s="118" t="s">
        <v>4877</v>
      </c>
      <c r="BL2" s="118" t="s">
        <v>4878</v>
      </c>
    </row>
    <row r="3" spans="1:64" ht="15" customHeight="1">
      <c r="A3" s="64" t="s">
        <v>212</v>
      </c>
      <c r="B3" s="64" t="s">
        <v>377</v>
      </c>
      <c r="C3" s="65"/>
      <c r="D3" s="66"/>
      <c r="E3" s="67"/>
      <c r="F3" s="68"/>
      <c r="G3" s="65"/>
      <c r="H3" s="69"/>
      <c r="I3" s="70"/>
      <c r="J3" s="70"/>
      <c r="K3" s="34" t="s">
        <v>65</v>
      </c>
      <c r="L3" s="71">
        <v>3</v>
      </c>
      <c r="M3" s="71"/>
      <c r="N3" s="72"/>
      <c r="O3" s="78" t="s">
        <v>492</v>
      </c>
      <c r="P3" s="80">
        <v>43424.024143518516</v>
      </c>
      <c r="Q3" s="78" t="s">
        <v>494</v>
      </c>
      <c r="R3" s="82" t="s">
        <v>664</v>
      </c>
      <c r="S3" s="78" t="s">
        <v>715</v>
      </c>
      <c r="T3" s="78" t="s">
        <v>736</v>
      </c>
      <c r="U3" s="78"/>
      <c r="V3" s="82" t="s">
        <v>890</v>
      </c>
      <c r="W3" s="80">
        <v>43424.024143518516</v>
      </c>
      <c r="X3" s="82" t="s">
        <v>1007</v>
      </c>
      <c r="Y3" s="78"/>
      <c r="Z3" s="78"/>
      <c r="AA3" s="84" t="s">
        <v>1227</v>
      </c>
      <c r="AB3" s="78"/>
      <c r="AC3" s="78" t="b">
        <v>0</v>
      </c>
      <c r="AD3" s="78">
        <v>94</v>
      </c>
      <c r="AE3" s="84" t="s">
        <v>1477</v>
      </c>
      <c r="AF3" s="78" t="b">
        <v>0</v>
      </c>
      <c r="AG3" s="78" t="s">
        <v>1508</v>
      </c>
      <c r="AH3" s="78"/>
      <c r="AI3" s="84" t="s">
        <v>1477</v>
      </c>
      <c r="AJ3" s="78" t="b">
        <v>0</v>
      </c>
      <c r="AK3" s="78">
        <v>16</v>
      </c>
      <c r="AL3" s="84" t="s">
        <v>1477</v>
      </c>
      <c r="AM3" s="78" t="s">
        <v>1533</v>
      </c>
      <c r="AN3" s="78" t="b">
        <v>0</v>
      </c>
      <c r="AO3" s="84" t="s">
        <v>1227</v>
      </c>
      <c r="AP3" s="78" t="s">
        <v>1557</v>
      </c>
      <c r="AQ3" s="78">
        <v>0</v>
      </c>
      <c r="AR3" s="78">
        <v>0</v>
      </c>
      <c r="AS3" s="78"/>
      <c r="AT3" s="78"/>
      <c r="AU3" s="78"/>
      <c r="AV3" s="78"/>
      <c r="AW3" s="78"/>
      <c r="AX3" s="78"/>
      <c r="AY3" s="78"/>
      <c r="AZ3" s="78"/>
      <c r="BA3">
        <v>1</v>
      </c>
      <c r="BB3" s="78" t="str">
        <f>REPLACE(INDEX(GroupVertices[Group],MATCH(Edges24[[#This Row],[Vertex 1]],GroupVertices[Vertex],0)),1,1,"")</f>
        <v>29</v>
      </c>
      <c r="BC3" s="78" t="str">
        <f>REPLACE(INDEX(GroupVertices[Group],MATCH(Edges24[[#This Row],[Vertex 2]],GroupVertices[Vertex],0)),1,1,"")</f>
        <v>29</v>
      </c>
      <c r="BD3" s="48">
        <v>3</v>
      </c>
      <c r="BE3" s="49">
        <v>12</v>
      </c>
      <c r="BF3" s="48">
        <v>0</v>
      </c>
      <c r="BG3" s="49">
        <v>0</v>
      </c>
      <c r="BH3" s="48">
        <v>0</v>
      </c>
      <c r="BI3" s="49">
        <v>0</v>
      </c>
      <c r="BJ3" s="48">
        <v>22</v>
      </c>
      <c r="BK3" s="49">
        <v>88</v>
      </c>
      <c r="BL3" s="48">
        <v>25</v>
      </c>
    </row>
    <row r="4" spans="1:64" ht="15" customHeight="1">
      <c r="A4" s="64" t="s">
        <v>213</v>
      </c>
      <c r="B4" s="64" t="s">
        <v>378</v>
      </c>
      <c r="C4" s="65"/>
      <c r="D4" s="66"/>
      <c r="E4" s="67"/>
      <c r="F4" s="68"/>
      <c r="G4" s="65"/>
      <c r="H4" s="69"/>
      <c r="I4" s="70"/>
      <c r="J4" s="70"/>
      <c r="K4" s="34" t="s">
        <v>65</v>
      </c>
      <c r="L4" s="77">
        <v>4</v>
      </c>
      <c r="M4" s="77"/>
      <c r="N4" s="72"/>
      <c r="O4" s="79" t="s">
        <v>492</v>
      </c>
      <c r="P4" s="81">
        <v>43401.66752314815</v>
      </c>
      <c r="Q4" s="79" t="s">
        <v>495</v>
      </c>
      <c r="R4" s="79"/>
      <c r="S4" s="79"/>
      <c r="T4" s="79" t="s">
        <v>737</v>
      </c>
      <c r="U4" s="83" t="s">
        <v>835</v>
      </c>
      <c r="V4" s="83" t="s">
        <v>835</v>
      </c>
      <c r="W4" s="81">
        <v>43401.66752314815</v>
      </c>
      <c r="X4" s="83" t="s">
        <v>1008</v>
      </c>
      <c r="Y4" s="79"/>
      <c r="Z4" s="79"/>
      <c r="AA4" s="85" t="s">
        <v>1228</v>
      </c>
      <c r="AB4" s="79"/>
      <c r="AC4" s="79" t="b">
        <v>0</v>
      </c>
      <c r="AD4" s="79">
        <v>1037</v>
      </c>
      <c r="AE4" s="85" t="s">
        <v>1477</v>
      </c>
      <c r="AF4" s="79" t="b">
        <v>0</v>
      </c>
      <c r="AG4" s="79" t="s">
        <v>1508</v>
      </c>
      <c r="AH4" s="79"/>
      <c r="AI4" s="85" t="s">
        <v>1477</v>
      </c>
      <c r="AJ4" s="79" t="b">
        <v>0</v>
      </c>
      <c r="AK4" s="79">
        <v>199</v>
      </c>
      <c r="AL4" s="85" t="s">
        <v>1477</v>
      </c>
      <c r="AM4" s="79" t="s">
        <v>1534</v>
      </c>
      <c r="AN4" s="79" t="b">
        <v>0</v>
      </c>
      <c r="AO4" s="85" t="s">
        <v>1228</v>
      </c>
      <c r="AP4" s="79" t="s">
        <v>1557</v>
      </c>
      <c r="AQ4" s="79">
        <v>0</v>
      </c>
      <c r="AR4" s="79">
        <v>0</v>
      </c>
      <c r="AS4" s="79" t="s">
        <v>1558</v>
      </c>
      <c r="AT4" s="79" t="s">
        <v>1575</v>
      </c>
      <c r="AU4" s="79" t="s">
        <v>1587</v>
      </c>
      <c r="AV4" s="79" t="s">
        <v>1575</v>
      </c>
      <c r="AW4" s="79" t="s">
        <v>1615</v>
      </c>
      <c r="AX4" s="79" t="s">
        <v>1575</v>
      </c>
      <c r="AY4" s="79" t="s">
        <v>1648</v>
      </c>
      <c r="AZ4" s="83" t="s">
        <v>1651</v>
      </c>
      <c r="BA4">
        <v>1</v>
      </c>
      <c r="BB4" s="78" t="str">
        <f>REPLACE(INDEX(GroupVertices[Group],MATCH(Edges24[[#This Row],[Vertex 1]],GroupVertices[Vertex],0)),1,1,"")</f>
        <v>15</v>
      </c>
      <c r="BC4" s="78" t="str">
        <f>REPLACE(INDEX(GroupVertices[Group],MATCH(Edges24[[#This Row],[Vertex 2]],GroupVertices[Vertex],0)),1,1,"")</f>
        <v>15</v>
      </c>
      <c r="BD4" s="48">
        <v>1</v>
      </c>
      <c r="BE4" s="49">
        <v>3.0303030303030303</v>
      </c>
      <c r="BF4" s="48">
        <v>0</v>
      </c>
      <c r="BG4" s="49">
        <v>0</v>
      </c>
      <c r="BH4" s="48">
        <v>0</v>
      </c>
      <c r="BI4" s="49">
        <v>0</v>
      </c>
      <c r="BJ4" s="48">
        <v>32</v>
      </c>
      <c r="BK4" s="49">
        <v>96.96969696969697</v>
      </c>
      <c r="BL4" s="48">
        <v>33</v>
      </c>
    </row>
    <row r="5" spans="1:64" ht="15">
      <c r="A5" s="64" t="s">
        <v>214</v>
      </c>
      <c r="B5" s="64" t="s">
        <v>379</v>
      </c>
      <c r="C5" s="65"/>
      <c r="D5" s="66"/>
      <c r="E5" s="67"/>
      <c r="F5" s="68"/>
      <c r="G5" s="65"/>
      <c r="H5" s="69"/>
      <c r="I5" s="70"/>
      <c r="J5" s="70"/>
      <c r="K5" s="34" t="s">
        <v>65</v>
      </c>
      <c r="L5" s="77">
        <v>5</v>
      </c>
      <c r="M5" s="77"/>
      <c r="N5" s="72"/>
      <c r="O5" s="79" t="s">
        <v>492</v>
      </c>
      <c r="P5" s="81">
        <v>43420.27355324074</v>
      </c>
      <c r="Q5" s="79" t="s">
        <v>496</v>
      </c>
      <c r="R5" s="83" t="s">
        <v>665</v>
      </c>
      <c r="S5" s="79" t="s">
        <v>716</v>
      </c>
      <c r="T5" s="79" t="s">
        <v>738</v>
      </c>
      <c r="U5" s="83" t="s">
        <v>836</v>
      </c>
      <c r="V5" s="83" t="s">
        <v>836</v>
      </c>
      <c r="W5" s="81">
        <v>43420.27355324074</v>
      </c>
      <c r="X5" s="83" t="s">
        <v>1009</v>
      </c>
      <c r="Y5" s="79"/>
      <c r="Z5" s="79"/>
      <c r="AA5" s="85" t="s">
        <v>1229</v>
      </c>
      <c r="AB5" s="79"/>
      <c r="AC5" s="79" t="b">
        <v>0</v>
      </c>
      <c r="AD5" s="79">
        <v>8</v>
      </c>
      <c r="AE5" s="85" t="s">
        <v>1477</v>
      </c>
      <c r="AF5" s="79" t="b">
        <v>0</v>
      </c>
      <c r="AG5" s="79" t="s">
        <v>1508</v>
      </c>
      <c r="AH5" s="79"/>
      <c r="AI5" s="85" t="s">
        <v>1477</v>
      </c>
      <c r="AJ5" s="79" t="b">
        <v>0</v>
      </c>
      <c r="AK5" s="79">
        <v>2</v>
      </c>
      <c r="AL5" s="85" t="s">
        <v>1477</v>
      </c>
      <c r="AM5" s="79" t="s">
        <v>1534</v>
      </c>
      <c r="AN5" s="79" t="b">
        <v>0</v>
      </c>
      <c r="AO5" s="85" t="s">
        <v>1229</v>
      </c>
      <c r="AP5" s="79" t="s">
        <v>1557</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c r="BE5" s="49"/>
      <c r="BF5" s="48"/>
      <c r="BG5" s="49"/>
      <c r="BH5" s="48"/>
      <c r="BI5" s="49"/>
      <c r="BJ5" s="48"/>
      <c r="BK5" s="49"/>
      <c r="BL5" s="48"/>
    </row>
    <row r="6" spans="1:64" ht="15">
      <c r="A6" s="64" t="s">
        <v>215</v>
      </c>
      <c r="B6" s="64" t="s">
        <v>380</v>
      </c>
      <c r="C6" s="65"/>
      <c r="D6" s="66"/>
      <c r="E6" s="67"/>
      <c r="F6" s="68"/>
      <c r="G6" s="65"/>
      <c r="H6" s="69"/>
      <c r="I6" s="70"/>
      <c r="J6" s="70"/>
      <c r="K6" s="34" t="s">
        <v>65</v>
      </c>
      <c r="L6" s="77">
        <v>6</v>
      </c>
      <c r="M6" s="77"/>
      <c r="N6" s="72"/>
      <c r="O6" s="79" t="s">
        <v>492</v>
      </c>
      <c r="P6" s="81">
        <v>43530.67686342593</v>
      </c>
      <c r="Q6" s="79" t="s">
        <v>497</v>
      </c>
      <c r="R6" s="83" t="s">
        <v>666</v>
      </c>
      <c r="S6" s="79" t="s">
        <v>717</v>
      </c>
      <c r="T6" s="79" t="s">
        <v>739</v>
      </c>
      <c r="U6" s="83" t="s">
        <v>837</v>
      </c>
      <c r="V6" s="83" t="s">
        <v>837</v>
      </c>
      <c r="W6" s="81">
        <v>43530.67686342593</v>
      </c>
      <c r="X6" s="83" t="s">
        <v>1010</v>
      </c>
      <c r="Y6" s="79"/>
      <c r="Z6" s="79"/>
      <c r="AA6" s="85" t="s">
        <v>1230</v>
      </c>
      <c r="AB6" s="79"/>
      <c r="AC6" s="79" t="b">
        <v>0</v>
      </c>
      <c r="AD6" s="79">
        <v>12</v>
      </c>
      <c r="AE6" s="85" t="s">
        <v>1477</v>
      </c>
      <c r="AF6" s="79" t="b">
        <v>0</v>
      </c>
      <c r="AG6" s="79" t="s">
        <v>1508</v>
      </c>
      <c r="AH6" s="79"/>
      <c r="AI6" s="85" t="s">
        <v>1477</v>
      </c>
      <c r="AJ6" s="79" t="b">
        <v>0</v>
      </c>
      <c r="AK6" s="79">
        <v>6</v>
      </c>
      <c r="AL6" s="85" t="s">
        <v>1477</v>
      </c>
      <c r="AM6" s="79" t="s">
        <v>1535</v>
      </c>
      <c r="AN6" s="79" t="b">
        <v>0</v>
      </c>
      <c r="AO6" s="85" t="s">
        <v>1230</v>
      </c>
      <c r="AP6" s="79" t="s">
        <v>1557</v>
      </c>
      <c r="AQ6" s="79">
        <v>0</v>
      </c>
      <c r="AR6" s="79">
        <v>0</v>
      </c>
      <c r="AS6" s="79"/>
      <c r="AT6" s="79"/>
      <c r="AU6" s="79"/>
      <c r="AV6" s="79"/>
      <c r="AW6" s="79"/>
      <c r="AX6" s="79"/>
      <c r="AY6" s="79"/>
      <c r="AZ6" s="79"/>
      <c r="BA6">
        <v>1</v>
      </c>
      <c r="BB6" s="78" t="str">
        <f>REPLACE(INDEX(GroupVertices[Group],MATCH(Edges24[[#This Row],[Vertex 1]],GroupVertices[Vertex],0)),1,1,"")</f>
        <v>4</v>
      </c>
      <c r="BC6" s="78" t="str">
        <f>REPLACE(INDEX(GroupVertices[Group],MATCH(Edges24[[#This Row],[Vertex 2]],GroupVertices[Vertex],0)),1,1,"")</f>
        <v>4</v>
      </c>
      <c r="BD6" s="48">
        <v>1</v>
      </c>
      <c r="BE6" s="49">
        <v>3.7037037037037037</v>
      </c>
      <c r="BF6" s="48">
        <v>0</v>
      </c>
      <c r="BG6" s="49">
        <v>0</v>
      </c>
      <c r="BH6" s="48">
        <v>0</v>
      </c>
      <c r="BI6" s="49">
        <v>0</v>
      </c>
      <c r="BJ6" s="48">
        <v>26</v>
      </c>
      <c r="BK6" s="49">
        <v>96.29629629629629</v>
      </c>
      <c r="BL6" s="48">
        <v>27</v>
      </c>
    </row>
    <row r="7" spans="1:64" ht="15">
      <c r="A7" s="64" t="s">
        <v>216</v>
      </c>
      <c r="B7" s="64" t="s">
        <v>381</v>
      </c>
      <c r="C7" s="65"/>
      <c r="D7" s="66"/>
      <c r="E7" s="67"/>
      <c r="F7" s="68"/>
      <c r="G7" s="65"/>
      <c r="H7" s="69"/>
      <c r="I7" s="70"/>
      <c r="J7" s="70"/>
      <c r="K7" s="34" t="s">
        <v>65</v>
      </c>
      <c r="L7" s="77">
        <v>8</v>
      </c>
      <c r="M7" s="77"/>
      <c r="N7" s="72"/>
      <c r="O7" s="79" t="s">
        <v>492</v>
      </c>
      <c r="P7" s="81">
        <v>43531.134467592594</v>
      </c>
      <c r="Q7" s="79" t="s">
        <v>498</v>
      </c>
      <c r="R7" s="83" t="s">
        <v>667</v>
      </c>
      <c r="S7" s="79" t="s">
        <v>718</v>
      </c>
      <c r="T7" s="79" t="s">
        <v>736</v>
      </c>
      <c r="U7" s="79"/>
      <c r="V7" s="83" t="s">
        <v>891</v>
      </c>
      <c r="W7" s="81">
        <v>43531.134467592594</v>
      </c>
      <c r="X7" s="83" t="s">
        <v>1011</v>
      </c>
      <c r="Y7" s="79"/>
      <c r="Z7" s="79"/>
      <c r="AA7" s="85" t="s">
        <v>1231</v>
      </c>
      <c r="AB7" s="79"/>
      <c r="AC7" s="79" t="b">
        <v>0</v>
      </c>
      <c r="AD7" s="79">
        <v>3</v>
      </c>
      <c r="AE7" s="85" t="s">
        <v>1477</v>
      </c>
      <c r="AF7" s="79" t="b">
        <v>1</v>
      </c>
      <c r="AG7" s="79" t="s">
        <v>1508</v>
      </c>
      <c r="AH7" s="79"/>
      <c r="AI7" s="85" t="s">
        <v>1519</v>
      </c>
      <c r="AJ7" s="79" t="b">
        <v>0</v>
      </c>
      <c r="AK7" s="79">
        <v>0</v>
      </c>
      <c r="AL7" s="85" t="s">
        <v>1477</v>
      </c>
      <c r="AM7" s="79" t="s">
        <v>1533</v>
      </c>
      <c r="AN7" s="79" t="b">
        <v>0</v>
      </c>
      <c r="AO7" s="85" t="s">
        <v>1231</v>
      </c>
      <c r="AP7" s="79" t="s">
        <v>176</v>
      </c>
      <c r="AQ7" s="79">
        <v>0</v>
      </c>
      <c r="AR7" s="79">
        <v>0</v>
      </c>
      <c r="AS7" s="79"/>
      <c r="AT7" s="79"/>
      <c r="AU7" s="79"/>
      <c r="AV7" s="79"/>
      <c r="AW7" s="79"/>
      <c r="AX7" s="79"/>
      <c r="AY7" s="79"/>
      <c r="AZ7" s="79"/>
      <c r="BA7">
        <v>1</v>
      </c>
      <c r="BB7" s="78" t="str">
        <f>REPLACE(INDEX(GroupVertices[Group],MATCH(Edges24[[#This Row],[Vertex 1]],GroupVertices[Vertex],0)),1,1,"")</f>
        <v>30</v>
      </c>
      <c r="BC7" s="78" t="str">
        <f>REPLACE(INDEX(GroupVertices[Group],MATCH(Edges24[[#This Row],[Vertex 2]],GroupVertices[Vertex],0)),1,1,"")</f>
        <v>30</v>
      </c>
      <c r="BD7" s="48"/>
      <c r="BE7" s="49"/>
      <c r="BF7" s="48"/>
      <c r="BG7" s="49"/>
      <c r="BH7" s="48"/>
      <c r="BI7" s="49"/>
      <c r="BJ7" s="48"/>
      <c r="BK7" s="49"/>
      <c r="BL7" s="48"/>
    </row>
    <row r="8" spans="1:64" ht="15">
      <c r="A8" s="64" t="s">
        <v>217</v>
      </c>
      <c r="B8" s="64" t="s">
        <v>215</v>
      </c>
      <c r="C8" s="65"/>
      <c r="D8" s="66"/>
      <c r="E8" s="67"/>
      <c r="F8" s="68"/>
      <c r="G8" s="65"/>
      <c r="H8" s="69"/>
      <c r="I8" s="70"/>
      <c r="J8" s="70"/>
      <c r="K8" s="34" t="s">
        <v>65</v>
      </c>
      <c r="L8" s="77">
        <v>10</v>
      </c>
      <c r="M8" s="77"/>
      <c r="N8" s="72"/>
      <c r="O8" s="79" t="s">
        <v>492</v>
      </c>
      <c r="P8" s="81">
        <v>43531.208344907405</v>
      </c>
      <c r="Q8" s="79" t="s">
        <v>499</v>
      </c>
      <c r="R8" s="79"/>
      <c r="S8" s="79"/>
      <c r="T8" s="79"/>
      <c r="U8" s="79"/>
      <c r="V8" s="83" t="s">
        <v>892</v>
      </c>
      <c r="W8" s="81">
        <v>43531.208344907405</v>
      </c>
      <c r="X8" s="83" t="s">
        <v>1012</v>
      </c>
      <c r="Y8" s="79"/>
      <c r="Z8" s="79"/>
      <c r="AA8" s="85" t="s">
        <v>1232</v>
      </c>
      <c r="AB8" s="79"/>
      <c r="AC8" s="79" t="b">
        <v>0</v>
      </c>
      <c r="AD8" s="79">
        <v>0</v>
      </c>
      <c r="AE8" s="85" t="s">
        <v>1477</v>
      </c>
      <c r="AF8" s="79" t="b">
        <v>0</v>
      </c>
      <c r="AG8" s="79" t="s">
        <v>1508</v>
      </c>
      <c r="AH8" s="79"/>
      <c r="AI8" s="85" t="s">
        <v>1477</v>
      </c>
      <c r="AJ8" s="79" t="b">
        <v>0</v>
      </c>
      <c r="AK8" s="79">
        <v>6</v>
      </c>
      <c r="AL8" s="85" t="s">
        <v>1230</v>
      </c>
      <c r="AM8" s="79" t="s">
        <v>1536</v>
      </c>
      <c r="AN8" s="79" t="b">
        <v>0</v>
      </c>
      <c r="AO8" s="85" t="s">
        <v>1230</v>
      </c>
      <c r="AP8" s="79" t="s">
        <v>176</v>
      </c>
      <c r="AQ8" s="79">
        <v>0</v>
      </c>
      <c r="AR8" s="79">
        <v>0</v>
      </c>
      <c r="AS8" s="79"/>
      <c r="AT8" s="79"/>
      <c r="AU8" s="79"/>
      <c r="AV8" s="79"/>
      <c r="AW8" s="79"/>
      <c r="AX8" s="79"/>
      <c r="AY8" s="79"/>
      <c r="AZ8" s="79"/>
      <c r="BA8">
        <v>1</v>
      </c>
      <c r="BB8" s="78" t="str">
        <f>REPLACE(INDEX(GroupVertices[Group],MATCH(Edges24[[#This Row],[Vertex 1]],GroupVertices[Vertex],0)),1,1,"")</f>
        <v>4</v>
      </c>
      <c r="BC8" s="78" t="str">
        <f>REPLACE(INDEX(GroupVertices[Group],MATCH(Edges24[[#This Row],[Vertex 2]],GroupVertices[Vertex],0)),1,1,"")</f>
        <v>4</v>
      </c>
      <c r="BD8" s="48">
        <v>1</v>
      </c>
      <c r="BE8" s="49">
        <v>4.166666666666667</v>
      </c>
      <c r="BF8" s="48">
        <v>0</v>
      </c>
      <c r="BG8" s="49">
        <v>0</v>
      </c>
      <c r="BH8" s="48">
        <v>0</v>
      </c>
      <c r="BI8" s="49">
        <v>0</v>
      </c>
      <c r="BJ8" s="48">
        <v>23</v>
      </c>
      <c r="BK8" s="49">
        <v>95.83333333333333</v>
      </c>
      <c r="BL8" s="48">
        <v>24</v>
      </c>
    </row>
    <row r="9" spans="1:64" ht="15">
      <c r="A9" s="64" t="s">
        <v>218</v>
      </c>
      <c r="B9" s="64" t="s">
        <v>218</v>
      </c>
      <c r="C9" s="65"/>
      <c r="D9" s="66"/>
      <c r="E9" s="67"/>
      <c r="F9" s="68"/>
      <c r="G9" s="65"/>
      <c r="H9" s="69"/>
      <c r="I9" s="70"/>
      <c r="J9" s="70"/>
      <c r="K9" s="34" t="s">
        <v>65</v>
      </c>
      <c r="L9" s="77">
        <v>11</v>
      </c>
      <c r="M9" s="77"/>
      <c r="N9" s="72"/>
      <c r="O9" s="79" t="s">
        <v>176</v>
      </c>
      <c r="P9" s="81">
        <v>43531.23347222222</v>
      </c>
      <c r="Q9" s="79" t="s">
        <v>500</v>
      </c>
      <c r="R9" s="79"/>
      <c r="S9" s="79"/>
      <c r="T9" s="79" t="s">
        <v>740</v>
      </c>
      <c r="U9" s="79"/>
      <c r="V9" s="83" t="s">
        <v>893</v>
      </c>
      <c r="W9" s="81">
        <v>43531.23347222222</v>
      </c>
      <c r="X9" s="83" t="s">
        <v>1013</v>
      </c>
      <c r="Y9" s="79"/>
      <c r="Z9" s="79"/>
      <c r="AA9" s="85" t="s">
        <v>1233</v>
      </c>
      <c r="AB9" s="79"/>
      <c r="AC9" s="79" t="b">
        <v>0</v>
      </c>
      <c r="AD9" s="79">
        <v>1</v>
      </c>
      <c r="AE9" s="85" t="s">
        <v>1477</v>
      </c>
      <c r="AF9" s="79" t="b">
        <v>0</v>
      </c>
      <c r="AG9" s="79" t="s">
        <v>1508</v>
      </c>
      <c r="AH9" s="79"/>
      <c r="AI9" s="85" t="s">
        <v>1477</v>
      </c>
      <c r="AJ9" s="79" t="b">
        <v>0</v>
      </c>
      <c r="AK9" s="79">
        <v>0</v>
      </c>
      <c r="AL9" s="85" t="s">
        <v>1477</v>
      </c>
      <c r="AM9" s="79" t="s">
        <v>1536</v>
      </c>
      <c r="AN9" s="79" t="b">
        <v>0</v>
      </c>
      <c r="AO9" s="85" t="s">
        <v>1233</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v>2</v>
      </c>
      <c r="BE9" s="49">
        <v>6.666666666666667</v>
      </c>
      <c r="BF9" s="48">
        <v>2</v>
      </c>
      <c r="BG9" s="49">
        <v>6.666666666666667</v>
      </c>
      <c r="BH9" s="48">
        <v>0</v>
      </c>
      <c r="BI9" s="49">
        <v>0</v>
      </c>
      <c r="BJ9" s="48">
        <v>26</v>
      </c>
      <c r="BK9" s="49">
        <v>86.66666666666667</v>
      </c>
      <c r="BL9" s="48">
        <v>30</v>
      </c>
    </row>
    <row r="10" spans="1:64" ht="15">
      <c r="A10" s="64" t="s">
        <v>219</v>
      </c>
      <c r="B10" s="64" t="s">
        <v>383</v>
      </c>
      <c r="C10" s="65"/>
      <c r="D10" s="66"/>
      <c r="E10" s="67"/>
      <c r="F10" s="68"/>
      <c r="G10" s="65"/>
      <c r="H10" s="69"/>
      <c r="I10" s="70"/>
      <c r="J10" s="70"/>
      <c r="K10" s="34" t="s">
        <v>65</v>
      </c>
      <c r="L10" s="77">
        <v>12</v>
      </c>
      <c r="M10" s="77"/>
      <c r="N10" s="72"/>
      <c r="O10" s="79" t="s">
        <v>493</v>
      </c>
      <c r="P10" s="81">
        <v>43531.31265046296</v>
      </c>
      <c r="Q10" s="79" t="s">
        <v>501</v>
      </c>
      <c r="R10" s="79"/>
      <c r="S10" s="79"/>
      <c r="T10" s="79" t="s">
        <v>736</v>
      </c>
      <c r="U10" s="79"/>
      <c r="V10" s="83" t="s">
        <v>894</v>
      </c>
      <c r="W10" s="81">
        <v>43531.31265046296</v>
      </c>
      <c r="X10" s="83" t="s">
        <v>1014</v>
      </c>
      <c r="Y10" s="79"/>
      <c r="Z10" s="79"/>
      <c r="AA10" s="85" t="s">
        <v>1234</v>
      </c>
      <c r="AB10" s="85" t="s">
        <v>1447</v>
      </c>
      <c r="AC10" s="79" t="b">
        <v>0</v>
      </c>
      <c r="AD10" s="79">
        <v>1</v>
      </c>
      <c r="AE10" s="85" t="s">
        <v>1478</v>
      </c>
      <c r="AF10" s="79" t="b">
        <v>0</v>
      </c>
      <c r="AG10" s="79" t="s">
        <v>1508</v>
      </c>
      <c r="AH10" s="79"/>
      <c r="AI10" s="85" t="s">
        <v>1477</v>
      </c>
      <c r="AJ10" s="79" t="b">
        <v>0</v>
      </c>
      <c r="AK10" s="79">
        <v>0</v>
      </c>
      <c r="AL10" s="85" t="s">
        <v>1477</v>
      </c>
      <c r="AM10" s="79" t="s">
        <v>1533</v>
      </c>
      <c r="AN10" s="79" t="b">
        <v>0</v>
      </c>
      <c r="AO10" s="85" t="s">
        <v>1447</v>
      </c>
      <c r="AP10" s="79" t="s">
        <v>176</v>
      </c>
      <c r="AQ10" s="79">
        <v>0</v>
      </c>
      <c r="AR10" s="79">
        <v>0</v>
      </c>
      <c r="AS10" s="79"/>
      <c r="AT10" s="79"/>
      <c r="AU10" s="79"/>
      <c r="AV10" s="79"/>
      <c r="AW10" s="79"/>
      <c r="AX10" s="79"/>
      <c r="AY10" s="79"/>
      <c r="AZ10" s="79"/>
      <c r="BA10">
        <v>1</v>
      </c>
      <c r="BB10" s="78" t="str">
        <f>REPLACE(INDEX(GroupVertices[Group],MATCH(Edges24[[#This Row],[Vertex 1]],GroupVertices[Vertex],0)),1,1,"")</f>
        <v>55</v>
      </c>
      <c r="BC10" s="78" t="str">
        <f>REPLACE(INDEX(GroupVertices[Group],MATCH(Edges24[[#This Row],[Vertex 2]],GroupVertices[Vertex],0)),1,1,"")</f>
        <v>55</v>
      </c>
      <c r="BD10" s="48">
        <v>1</v>
      </c>
      <c r="BE10" s="49">
        <v>16.666666666666668</v>
      </c>
      <c r="BF10" s="48">
        <v>0</v>
      </c>
      <c r="BG10" s="49">
        <v>0</v>
      </c>
      <c r="BH10" s="48">
        <v>0</v>
      </c>
      <c r="BI10" s="49">
        <v>0</v>
      </c>
      <c r="BJ10" s="48">
        <v>5</v>
      </c>
      <c r="BK10" s="49">
        <v>83.33333333333333</v>
      </c>
      <c r="BL10" s="48">
        <v>6</v>
      </c>
    </row>
    <row r="11" spans="1:64" ht="15">
      <c r="A11" s="64" t="s">
        <v>220</v>
      </c>
      <c r="B11" s="64" t="s">
        <v>215</v>
      </c>
      <c r="C11" s="65"/>
      <c r="D11" s="66"/>
      <c r="E11" s="67"/>
      <c r="F11" s="68"/>
      <c r="G11" s="65"/>
      <c r="H11" s="69"/>
      <c r="I11" s="70"/>
      <c r="J11" s="70"/>
      <c r="K11" s="34" t="s">
        <v>65</v>
      </c>
      <c r="L11" s="77">
        <v>13</v>
      </c>
      <c r="M11" s="77"/>
      <c r="N11" s="72"/>
      <c r="O11" s="79" t="s">
        <v>492</v>
      </c>
      <c r="P11" s="81">
        <v>43531.37513888889</v>
      </c>
      <c r="Q11" s="79" t="s">
        <v>499</v>
      </c>
      <c r="R11" s="79"/>
      <c r="S11" s="79"/>
      <c r="T11" s="79"/>
      <c r="U11" s="79"/>
      <c r="V11" s="83" t="s">
        <v>895</v>
      </c>
      <c r="W11" s="81">
        <v>43531.37513888889</v>
      </c>
      <c r="X11" s="83" t="s">
        <v>1015</v>
      </c>
      <c r="Y11" s="79"/>
      <c r="Z11" s="79"/>
      <c r="AA11" s="85" t="s">
        <v>1235</v>
      </c>
      <c r="AB11" s="79"/>
      <c r="AC11" s="79" t="b">
        <v>0</v>
      </c>
      <c r="AD11" s="79">
        <v>0</v>
      </c>
      <c r="AE11" s="85" t="s">
        <v>1477</v>
      </c>
      <c r="AF11" s="79" t="b">
        <v>0</v>
      </c>
      <c r="AG11" s="79" t="s">
        <v>1508</v>
      </c>
      <c r="AH11" s="79"/>
      <c r="AI11" s="85" t="s">
        <v>1477</v>
      </c>
      <c r="AJ11" s="79" t="b">
        <v>0</v>
      </c>
      <c r="AK11" s="79">
        <v>6</v>
      </c>
      <c r="AL11" s="85" t="s">
        <v>1230</v>
      </c>
      <c r="AM11" s="79" t="s">
        <v>1533</v>
      </c>
      <c r="AN11" s="79" t="b">
        <v>0</v>
      </c>
      <c r="AO11" s="85" t="s">
        <v>1230</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v>1</v>
      </c>
      <c r="BE11" s="49">
        <v>4.166666666666667</v>
      </c>
      <c r="BF11" s="48">
        <v>0</v>
      </c>
      <c r="BG11" s="49">
        <v>0</v>
      </c>
      <c r="BH11" s="48">
        <v>0</v>
      </c>
      <c r="BI11" s="49">
        <v>0</v>
      </c>
      <c r="BJ11" s="48">
        <v>23</v>
      </c>
      <c r="BK11" s="49">
        <v>95.83333333333333</v>
      </c>
      <c r="BL11" s="48">
        <v>24</v>
      </c>
    </row>
    <row r="12" spans="1:64" ht="15">
      <c r="A12" s="64" t="s">
        <v>221</v>
      </c>
      <c r="B12" s="64" t="s">
        <v>215</v>
      </c>
      <c r="C12" s="65"/>
      <c r="D12" s="66"/>
      <c r="E12" s="67"/>
      <c r="F12" s="68"/>
      <c r="G12" s="65"/>
      <c r="H12" s="69"/>
      <c r="I12" s="70"/>
      <c r="J12" s="70"/>
      <c r="K12" s="34" t="s">
        <v>65</v>
      </c>
      <c r="L12" s="77">
        <v>14</v>
      </c>
      <c r="M12" s="77"/>
      <c r="N12" s="72"/>
      <c r="O12" s="79" t="s">
        <v>492</v>
      </c>
      <c r="P12" s="81">
        <v>43531.40526620371</v>
      </c>
      <c r="Q12" s="79" t="s">
        <v>499</v>
      </c>
      <c r="R12" s="79"/>
      <c r="S12" s="79"/>
      <c r="T12" s="79"/>
      <c r="U12" s="79"/>
      <c r="V12" s="83" t="s">
        <v>896</v>
      </c>
      <c r="W12" s="81">
        <v>43531.40526620371</v>
      </c>
      <c r="X12" s="83" t="s">
        <v>1016</v>
      </c>
      <c r="Y12" s="79"/>
      <c r="Z12" s="79"/>
      <c r="AA12" s="85" t="s">
        <v>1236</v>
      </c>
      <c r="AB12" s="79"/>
      <c r="AC12" s="79" t="b">
        <v>0</v>
      </c>
      <c r="AD12" s="79">
        <v>0</v>
      </c>
      <c r="AE12" s="85" t="s">
        <v>1477</v>
      </c>
      <c r="AF12" s="79" t="b">
        <v>0</v>
      </c>
      <c r="AG12" s="79" t="s">
        <v>1508</v>
      </c>
      <c r="AH12" s="79"/>
      <c r="AI12" s="85" t="s">
        <v>1477</v>
      </c>
      <c r="AJ12" s="79" t="b">
        <v>0</v>
      </c>
      <c r="AK12" s="79">
        <v>6</v>
      </c>
      <c r="AL12" s="85" t="s">
        <v>1230</v>
      </c>
      <c r="AM12" s="79" t="s">
        <v>1534</v>
      </c>
      <c r="AN12" s="79" t="b">
        <v>0</v>
      </c>
      <c r="AO12" s="85" t="s">
        <v>1230</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4</v>
      </c>
      <c r="BD12" s="48">
        <v>1</v>
      </c>
      <c r="BE12" s="49">
        <v>4.166666666666667</v>
      </c>
      <c r="BF12" s="48">
        <v>0</v>
      </c>
      <c r="BG12" s="49">
        <v>0</v>
      </c>
      <c r="BH12" s="48">
        <v>0</v>
      </c>
      <c r="BI12" s="49">
        <v>0</v>
      </c>
      <c r="BJ12" s="48">
        <v>23</v>
      </c>
      <c r="BK12" s="49">
        <v>95.83333333333333</v>
      </c>
      <c r="BL12" s="48">
        <v>24</v>
      </c>
    </row>
    <row r="13" spans="1:64" ht="15">
      <c r="A13" s="64" t="s">
        <v>222</v>
      </c>
      <c r="B13" s="64" t="s">
        <v>215</v>
      </c>
      <c r="C13" s="65"/>
      <c r="D13" s="66"/>
      <c r="E13" s="67"/>
      <c r="F13" s="68"/>
      <c r="G13" s="65"/>
      <c r="H13" s="69"/>
      <c r="I13" s="70"/>
      <c r="J13" s="70"/>
      <c r="K13" s="34" t="s">
        <v>65</v>
      </c>
      <c r="L13" s="77">
        <v>15</v>
      </c>
      <c r="M13" s="77"/>
      <c r="N13" s="72"/>
      <c r="O13" s="79" t="s">
        <v>492</v>
      </c>
      <c r="P13" s="81">
        <v>43531.4437962963</v>
      </c>
      <c r="Q13" s="79" t="s">
        <v>499</v>
      </c>
      <c r="R13" s="79"/>
      <c r="S13" s="79"/>
      <c r="T13" s="79"/>
      <c r="U13" s="79"/>
      <c r="V13" s="83" t="s">
        <v>897</v>
      </c>
      <c r="W13" s="81">
        <v>43531.4437962963</v>
      </c>
      <c r="X13" s="83" t="s">
        <v>1017</v>
      </c>
      <c r="Y13" s="79"/>
      <c r="Z13" s="79"/>
      <c r="AA13" s="85" t="s">
        <v>1237</v>
      </c>
      <c r="AB13" s="79"/>
      <c r="AC13" s="79" t="b">
        <v>0</v>
      </c>
      <c r="AD13" s="79">
        <v>0</v>
      </c>
      <c r="AE13" s="85" t="s">
        <v>1477</v>
      </c>
      <c r="AF13" s="79" t="b">
        <v>0</v>
      </c>
      <c r="AG13" s="79" t="s">
        <v>1508</v>
      </c>
      <c r="AH13" s="79"/>
      <c r="AI13" s="85" t="s">
        <v>1477</v>
      </c>
      <c r="AJ13" s="79" t="b">
        <v>0</v>
      </c>
      <c r="AK13" s="79">
        <v>6</v>
      </c>
      <c r="AL13" s="85" t="s">
        <v>1230</v>
      </c>
      <c r="AM13" s="79" t="s">
        <v>1534</v>
      </c>
      <c r="AN13" s="79" t="b">
        <v>0</v>
      </c>
      <c r="AO13" s="85" t="s">
        <v>1230</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v>1</v>
      </c>
      <c r="BE13" s="49">
        <v>4.166666666666667</v>
      </c>
      <c r="BF13" s="48">
        <v>0</v>
      </c>
      <c r="BG13" s="49">
        <v>0</v>
      </c>
      <c r="BH13" s="48">
        <v>0</v>
      </c>
      <c r="BI13" s="49">
        <v>0</v>
      </c>
      <c r="BJ13" s="48">
        <v>23</v>
      </c>
      <c r="BK13" s="49">
        <v>95.83333333333333</v>
      </c>
      <c r="BL13" s="48">
        <v>24</v>
      </c>
    </row>
    <row r="14" spans="1:64" ht="15">
      <c r="A14" s="64" t="s">
        <v>223</v>
      </c>
      <c r="B14" s="64" t="s">
        <v>223</v>
      </c>
      <c r="C14" s="65"/>
      <c r="D14" s="66"/>
      <c r="E14" s="67"/>
      <c r="F14" s="68"/>
      <c r="G14" s="65"/>
      <c r="H14" s="69"/>
      <c r="I14" s="70"/>
      <c r="J14" s="70"/>
      <c r="K14" s="34" t="s">
        <v>65</v>
      </c>
      <c r="L14" s="77">
        <v>16</v>
      </c>
      <c r="M14" s="77"/>
      <c r="N14" s="72"/>
      <c r="O14" s="79" t="s">
        <v>176</v>
      </c>
      <c r="P14" s="81">
        <v>43531.53778935185</v>
      </c>
      <c r="Q14" s="79" t="s">
        <v>502</v>
      </c>
      <c r="R14" s="79"/>
      <c r="S14" s="79"/>
      <c r="T14" s="79" t="s">
        <v>741</v>
      </c>
      <c r="U14" s="83" t="s">
        <v>838</v>
      </c>
      <c r="V14" s="83" t="s">
        <v>838</v>
      </c>
      <c r="W14" s="81">
        <v>43531.53778935185</v>
      </c>
      <c r="X14" s="83" t="s">
        <v>1018</v>
      </c>
      <c r="Y14" s="79"/>
      <c r="Z14" s="79"/>
      <c r="AA14" s="85" t="s">
        <v>1238</v>
      </c>
      <c r="AB14" s="79"/>
      <c r="AC14" s="79" t="b">
        <v>0</v>
      </c>
      <c r="AD14" s="79">
        <v>3</v>
      </c>
      <c r="AE14" s="85" t="s">
        <v>1477</v>
      </c>
      <c r="AF14" s="79" t="b">
        <v>0</v>
      </c>
      <c r="AG14" s="79" t="s">
        <v>1508</v>
      </c>
      <c r="AH14" s="79"/>
      <c r="AI14" s="85" t="s">
        <v>1477</v>
      </c>
      <c r="AJ14" s="79" t="b">
        <v>0</v>
      </c>
      <c r="AK14" s="79">
        <v>0</v>
      </c>
      <c r="AL14" s="85" t="s">
        <v>1477</v>
      </c>
      <c r="AM14" s="79" t="s">
        <v>1534</v>
      </c>
      <c r="AN14" s="79" t="b">
        <v>0</v>
      </c>
      <c r="AO14" s="85" t="s">
        <v>1238</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v>0</v>
      </c>
      <c r="BE14" s="49">
        <v>0</v>
      </c>
      <c r="BF14" s="48">
        <v>2</v>
      </c>
      <c r="BG14" s="49">
        <v>8</v>
      </c>
      <c r="BH14" s="48">
        <v>0</v>
      </c>
      <c r="BI14" s="49">
        <v>0</v>
      </c>
      <c r="BJ14" s="48">
        <v>23</v>
      </c>
      <c r="BK14" s="49">
        <v>92</v>
      </c>
      <c r="BL14" s="48">
        <v>25</v>
      </c>
    </row>
    <row r="15" spans="1:64" ht="15">
      <c r="A15" s="64" t="s">
        <v>224</v>
      </c>
      <c r="B15" s="64" t="s">
        <v>212</v>
      </c>
      <c r="C15" s="65"/>
      <c r="D15" s="66"/>
      <c r="E15" s="67"/>
      <c r="F15" s="68"/>
      <c r="G15" s="65"/>
      <c r="H15" s="69"/>
      <c r="I15" s="70"/>
      <c r="J15" s="70"/>
      <c r="K15" s="34" t="s">
        <v>65</v>
      </c>
      <c r="L15" s="77">
        <v>17</v>
      </c>
      <c r="M15" s="77"/>
      <c r="N15" s="72"/>
      <c r="O15" s="79" t="s">
        <v>492</v>
      </c>
      <c r="P15" s="81">
        <v>43531.544756944444</v>
      </c>
      <c r="Q15" s="79" t="s">
        <v>503</v>
      </c>
      <c r="R15" s="79"/>
      <c r="S15" s="79"/>
      <c r="T15" s="79" t="s">
        <v>736</v>
      </c>
      <c r="U15" s="79"/>
      <c r="V15" s="83" t="s">
        <v>898</v>
      </c>
      <c r="W15" s="81">
        <v>43531.544756944444</v>
      </c>
      <c r="X15" s="83" t="s">
        <v>1019</v>
      </c>
      <c r="Y15" s="79"/>
      <c r="Z15" s="79"/>
      <c r="AA15" s="85" t="s">
        <v>1239</v>
      </c>
      <c r="AB15" s="79"/>
      <c r="AC15" s="79" t="b">
        <v>0</v>
      </c>
      <c r="AD15" s="79">
        <v>0</v>
      </c>
      <c r="AE15" s="85" t="s">
        <v>1477</v>
      </c>
      <c r="AF15" s="79" t="b">
        <v>0</v>
      </c>
      <c r="AG15" s="79" t="s">
        <v>1508</v>
      </c>
      <c r="AH15" s="79"/>
      <c r="AI15" s="85" t="s">
        <v>1477</v>
      </c>
      <c r="AJ15" s="79" t="b">
        <v>0</v>
      </c>
      <c r="AK15" s="79">
        <v>16</v>
      </c>
      <c r="AL15" s="85" t="s">
        <v>1227</v>
      </c>
      <c r="AM15" s="79" t="s">
        <v>1534</v>
      </c>
      <c r="AN15" s="79" t="b">
        <v>0</v>
      </c>
      <c r="AO15" s="85" t="s">
        <v>1227</v>
      </c>
      <c r="AP15" s="79" t="s">
        <v>176</v>
      </c>
      <c r="AQ15" s="79">
        <v>0</v>
      </c>
      <c r="AR15" s="79">
        <v>0</v>
      </c>
      <c r="AS15" s="79"/>
      <c r="AT15" s="79"/>
      <c r="AU15" s="79"/>
      <c r="AV15" s="79"/>
      <c r="AW15" s="79"/>
      <c r="AX15" s="79"/>
      <c r="AY15" s="79"/>
      <c r="AZ15" s="79"/>
      <c r="BA15">
        <v>1</v>
      </c>
      <c r="BB15" s="78" t="str">
        <f>REPLACE(INDEX(GroupVertices[Group],MATCH(Edges24[[#This Row],[Vertex 1]],GroupVertices[Vertex],0)),1,1,"")</f>
        <v>29</v>
      </c>
      <c r="BC15" s="78" t="str">
        <f>REPLACE(INDEX(GroupVertices[Group],MATCH(Edges24[[#This Row],[Vertex 2]],GroupVertices[Vertex],0)),1,1,"")</f>
        <v>29</v>
      </c>
      <c r="BD15" s="48">
        <v>3</v>
      </c>
      <c r="BE15" s="49">
        <v>12.5</v>
      </c>
      <c r="BF15" s="48">
        <v>0</v>
      </c>
      <c r="BG15" s="49">
        <v>0</v>
      </c>
      <c r="BH15" s="48">
        <v>0</v>
      </c>
      <c r="BI15" s="49">
        <v>0</v>
      </c>
      <c r="BJ15" s="48">
        <v>21</v>
      </c>
      <c r="BK15" s="49">
        <v>87.5</v>
      </c>
      <c r="BL15" s="48">
        <v>24</v>
      </c>
    </row>
    <row r="16" spans="1:64" ht="15">
      <c r="A16" s="64" t="s">
        <v>225</v>
      </c>
      <c r="B16" s="64" t="s">
        <v>225</v>
      </c>
      <c r="C16" s="65"/>
      <c r="D16" s="66"/>
      <c r="E16" s="67"/>
      <c r="F16" s="68"/>
      <c r="G16" s="65"/>
      <c r="H16" s="69"/>
      <c r="I16" s="70"/>
      <c r="J16" s="70"/>
      <c r="K16" s="34" t="s">
        <v>65</v>
      </c>
      <c r="L16" s="77">
        <v>18</v>
      </c>
      <c r="M16" s="77"/>
      <c r="N16" s="72"/>
      <c r="O16" s="79" t="s">
        <v>176</v>
      </c>
      <c r="P16" s="81">
        <v>43531.7743287037</v>
      </c>
      <c r="Q16" s="79" t="s">
        <v>504</v>
      </c>
      <c r="R16" s="79"/>
      <c r="S16" s="79"/>
      <c r="T16" s="79" t="s">
        <v>742</v>
      </c>
      <c r="U16" s="83" t="s">
        <v>839</v>
      </c>
      <c r="V16" s="83" t="s">
        <v>839</v>
      </c>
      <c r="W16" s="81">
        <v>43531.7743287037</v>
      </c>
      <c r="X16" s="83" t="s">
        <v>1020</v>
      </c>
      <c r="Y16" s="79"/>
      <c r="Z16" s="79"/>
      <c r="AA16" s="85" t="s">
        <v>1240</v>
      </c>
      <c r="AB16" s="79"/>
      <c r="AC16" s="79" t="b">
        <v>0</v>
      </c>
      <c r="AD16" s="79">
        <v>5</v>
      </c>
      <c r="AE16" s="85" t="s">
        <v>1477</v>
      </c>
      <c r="AF16" s="79" t="b">
        <v>0</v>
      </c>
      <c r="AG16" s="79" t="s">
        <v>1508</v>
      </c>
      <c r="AH16" s="79"/>
      <c r="AI16" s="85" t="s">
        <v>1477</v>
      </c>
      <c r="AJ16" s="79" t="b">
        <v>0</v>
      </c>
      <c r="AK16" s="79">
        <v>1</v>
      </c>
      <c r="AL16" s="85" t="s">
        <v>1477</v>
      </c>
      <c r="AM16" s="79" t="s">
        <v>1534</v>
      </c>
      <c r="AN16" s="79" t="b">
        <v>0</v>
      </c>
      <c r="AO16" s="85" t="s">
        <v>1240</v>
      </c>
      <c r="AP16" s="79" t="s">
        <v>176</v>
      </c>
      <c r="AQ16" s="79">
        <v>0</v>
      </c>
      <c r="AR16" s="79">
        <v>0</v>
      </c>
      <c r="AS16" s="79" t="s">
        <v>1559</v>
      </c>
      <c r="AT16" s="79" t="s">
        <v>1576</v>
      </c>
      <c r="AU16" s="79" t="s">
        <v>1588</v>
      </c>
      <c r="AV16" s="79" t="s">
        <v>1599</v>
      </c>
      <c r="AW16" s="79" t="s">
        <v>1616</v>
      </c>
      <c r="AX16" s="79" t="s">
        <v>1632</v>
      </c>
      <c r="AY16" s="79" t="s">
        <v>1649</v>
      </c>
      <c r="AZ16" s="83" t="s">
        <v>1652</v>
      </c>
      <c r="BA16">
        <v>1</v>
      </c>
      <c r="BB16" s="78" t="str">
        <f>REPLACE(INDEX(GroupVertices[Group],MATCH(Edges24[[#This Row],[Vertex 1]],GroupVertices[Vertex],0)),1,1,"")</f>
        <v>54</v>
      </c>
      <c r="BC16" s="78" t="str">
        <f>REPLACE(INDEX(GroupVertices[Group],MATCH(Edges24[[#This Row],[Vertex 2]],GroupVertices[Vertex],0)),1,1,"")</f>
        <v>54</v>
      </c>
      <c r="BD16" s="48">
        <v>1</v>
      </c>
      <c r="BE16" s="49">
        <v>5.2631578947368425</v>
      </c>
      <c r="BF16" s="48">
        <v>1</v>
      </c>
      <c r="BG16" s="49">
        <v>5.2631578947368425</v>
      </c>
      <c r="BH16" s="48">
        <v>0</v>
      </c>
      <c r="BI16" s="49">
        <v>0</v>
      </c>
      <c r="BJ16" s="48">
        <v>17</v>
      </c>
      <c r="BK16" s="49">
        <v>89.47368421052632</v>
      </c>
      <c r="BL16" s="48">
        <v>19</v>
      </c>
    </row>
    <row r="17" spans="1:64" ht="15">
      <c r="A17" s="64" t="s">
        <v>226</v>
      </c>
      <c r="B17" s="64" t="s">
        <v>225</v>
      </c>
      <c r="C17" s="65"/>
      <c r="D17" s="66"/>
      <c r="E17" s="67"/>
      <c r="F17" s="68"/>
      <c r="G17" s="65"/>
      <c r="H17" s="69"/>
      <c r="I17" s="70"/>
      <c r="J17" s="70"/>
      <c r="K17" s="34" t="s">
        <v>65</v>
      </c>
      <c r="L17" s="77">
        <v>19</v>
      </c>
      <c r="M17" s="77"/>
      <c r="N17" s="72"/>
      <c r="O17" s="79" t="s">
        <v>492</v>
      </c>
      <c r="P17" s="81">
        <v>43531.783171296294</v>
      </c>
      <c r="Q17" s="79" t="s">
        <v>505</v>
      </c>
      <c r="R17" s="79"/>
      <c r="S17" s="79"/>
      <c r="T17" s="79" t="s">
        <v>743</v>
      </c>
      <c r="U17" s="79"/>
      <c r="V17" s="83" t="s">
        <v>899</v>
      </c>
      <c r="W17" s="81">
        <v>43531.783171296294</v>
      </c>
      <c r="X17" s="83" t="s">
        <v>1021</v>
      </c>
      <c r="Y17" s="79"/>
      <c r="Z17" s="79"/>
      <c r="AA17" s="85" t="s">
        <v>1241</v>
      </c>
      <c r="AB17" s="79"/>
      <c r="AC17" s="79" t="b">
        <v>0</v>
      </c>
      <c r="AD17" s="79">
        <v>0</v>
      </c>
      <c r="AE17" s="85" t="s">
        <v>1477</v>
      </c>
      <c r="AF17" s="79" t="b">
        <v>0</v>
      </c>
      <c r="AG17" s="79" t="s">
        <v>1508</v>
      </c>
      <c r="AH17" s="79"/>
      <c r="AI17" s="85" t="s">
        <v>1477</v>
      </c>
      <c r="AJ17" s="79" t="b">
        <v>0</v>
      </c>
      <c r="AK17" s="79">
        <v>1</v>
      </c>
      <c r="AL17" s="85" t="s">
        <v>1240</v>
      </c>
      <c r="AM17" s="79" t="s">
        <v>1534</v>
      </c>
      <c r="AN17" s="79" t="b">
        <v>0</v>
      </c>
      <c r="AO17" s="85" t="s">
        <v>1240</v>
      </c>
      <c r="AP17" s="79" t="s">
        <v>176</v>
      </c>
      <c r="AQ17" s="79">
        <v>0</v>
      </c>
      <c r="AR17" s="79">
        <v>0</v>
      </c>
      <c r="AS17" s="79"/>
      <c r="AT17" s="79"/>
      <c r="AU17" s="79"/>
      <c r="AV17" s="79"/>
      <c r="AW17" s="79"/>
      <c r="AX17" s="79"/>
      <c r="AY17" s="79"/>
      <c r="AZ17" s="79"/>
      <c r="BA17">
        <v>1</v>
      </c>
      <c r="BB17" s="78" t="str">
        <f>REPLACE(INDEX(GroupVertices[Group],MATCH(Edges24[[#This Row],[Vertex 1]],GroupVertices[Vertex],0)),1,1,"")</f>
        <v>54</v>
      </c>
      <c r="BC17" s="78" t="str">
        <f>REPLACE(INDEX(GroupVertices[Group],MATCH(Edges24[[#This Row],[Vertex 2]],GroupVertices[Vertex],0)),1,1,"")</f>
        <v>54</v>
      </c>
      <c r="BD17" s="48">
        <v>1</v>
      </c>
      <c r="BE17" s="49">
        <v>6.666666666666667</v>
      </c>
      <c r="BF17" s="48">
        <v>1</v>
      </c>
      <c r="BG17" s="49">
        <v>6.666666666666667</v>
      </c>
      <c r="BH17" s="48">
        <v>0</v>
      </c>
      <c r="BI17" s="49">
        <v>0</v>
      </c>
      <c r="BJ17" s="48">
        <v>13</v>
      </c>
      <c r="BK17" s="49">
        <v>86.66666666666667</v>
      </c>
      <c r="BL17" s="48">
        <v>15</v>
      </c>
    </row>
    <row r="18" spans="1:64" ht="15">
      <c r="A18" s="64" t="s">
        <v>227</v>
      </c>
      <c r="B18" s="64" t="s">
        <v>227</v>
      </c>
      <c r="C18" s="65"/>
      <c r="D18" s="66"/>
      <c r="E18" s="67"/>
      <c r="F18" s="68"/>
      <c r="G18" s="65"/>
      <c r="H18" s="69"/>
      <c r="I18" s="70"/>
      <c r="J18" s="70"/>
      <c r="K18" s="34" t="s">
        <v>65</v>
      </c>
      <c r="L18" s="77">
        <v>20</v>
      </c>
      <c r="M18" s="77"/>
      <c r="N18" s="72"/>
      <c r="O18" s="79" t="s">
        <v>176</v>
      </c>
      <c r="P18" s="81">
        <v>43531.847662037035</v>
      </c>
      <c r="Q18" s="79" t="s">
        <v>506</v>
      </c>
      <c r="R18" s="83" t="s">
        <v>668</v>
      </c>
      <c r="S18" s="79" t="s">
        <v>719</v>
      </c>
      <c r="T18" s="79" t="s">
        <v>744</v>
      </c>
      <c r="U18" s="83" t="s">
        <v>840</v>
      </c>
      <c r="V18" s="83" t="s">
        <v>840</v>
      </c>
      <c r="W18" s="81">
        <v>43531.847662037035</v>
      </c>
      <c r="X18" s="83" t="s">
        <v>1022</v>
      </c>
      <c r="Y18" s="79"/>
      <c r="Z18" s="79"/>
      <c r="AA18" s="85" t="s">
        <v>1242</v>
      </c>
      <c r="AB18" s="79"/>
      <c r="AC18" s="79" t="b">
        <v>0</v>
      </c>
      <c r="AD18" s="79">
        <v>0</v>
      </c>
      <c r="AE18" s="85" t="s">
        <v>1477</v>
      </c>
      <c r="AF18" s="79" t="b">
        <v>0</v>
      </c>
      <c r="AG18" s="79" t="s">
        <v>1508</v>
      </c>
      <c r="AH18" s="79"/>
      <c r="AI18" s="85" t="s">
        <v>1477</v>
      </c>
      <c r="AJ18" s="79" t="b">
        <v>0</v>
      </c>
      <c r="AK18" s="79">
        <v>0</v>
      </c>
      <c r="AL18" s="85" t="s">
        <v>1477</v>
      </c>
      <c r="AM18" s="79" t="s">
        <v>1537</v>
      </c>
      <c r="AN18" s="79" t="b">
        <v>0</v>
      </c>
      <c r="AO18" s="85" t="s">
        <v>1242</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v>1</v>
      </c>
      <c r="BE18" s="49">
        <v>6.25</v>
      </c>
      <c r="BF18" s="48">
        <v>0</v>
      </c>
      <c r="BG18" s="49">
        <v>0</v>
      </c>
      <c r="BH18" s="48">
        <v>0</v>
      </c>
      <c r="BI18" s="49">
        <v>0</v>
      </c>
      <c r="BJ18" s="48">
        <v>15</v>
      </c>
      <c r="BK18" s="49">
        <v>93.75</v>
      </c>
      <c r="BL18" s="48">
        <v>16</v>
      </c>
    </row>
    <row r="19" spans="1:64" ht="15">
      <c r="A19" s="64" t="s">
        <v>228</v>
      </c>
      <c r="B19" s="64" t="s">
        <v>250</v>
      </c>
      <c r="C19" s="65"/>
      <c r="D19" s="66"/>
      <c r="E19" s="67"/>
      <c r="F19" s="68"/>
      <c r="G19" s="65"/>
      <c r="H19" s="69"/>
      <c r="I19" s="70"/>
      <c r="J19" s="70"/>
      <c r="K19" s="34" t="s">
        <v>65</v>
      </c>
      <c r="L19" s="77">
        <v>21</v>
      </c>
      <c r="M19" s="77"/>
      <c r="N19" s="72"/>
      <c r="O19" s="79" t="s">
        <v>492</v>
      </c>
      <c r="P19" s="81">
        <v>43531.88164351852</v>
      </c>
      <c r="Q19" s="79" t="s">
        <v>507</v>
      </c>
      <c r="R19" s="79"/>
      <c r="S19" s="79"/>
      <c r="T19" s="79"/>
      <c r="U19" s="79"/>
      <c r="V19" s="83" t="s">
        <v>900</v>
      </c>
      <c r="W19" s="81">
        <v>43531.88164351852</v>
      </c>
      <c r="X19" s="83" t="s">
        <v>1023</v>
      </c>
      <c r="Y19" s="79"/>
      <c r="Z19" s="79"/>
      <c r="AA19" s="85" t="s">
        <v>1243</v>
      </c>
      <c r="AB19" s="79"/>
      <c r="AC19" s="79" t="b">
        <v>0</v>
      </c>
      <c r="AD19" s="79">
        <v>0</v>
      </c>
      <c r="AE19" s="85" t="s">
        <v>1477</v>
      </c>
      <c r="AF19" s="79" t="b">
        <v>0</v>
      </c>
      <c r="AG19" s="79" t="s">
        <v>1509</v>
      </c>
      <c r="AH19" s="79"/>
      <c r="AI19" s="85" t="s">
        <v>1477</v>
      </c>
      <c r="AJ19" s="79" t="b">
        <v>0</v>
      </c>
      <c r="AK19" s="79">
        <v>5</v>
      </c>
      <c r="AL19" s="85" t="s">
        <v>1267</v>
      </c>
      <c r="AM19" s="79" t="s">
        <v>1534</v>
      </c>
      <c r="AN19" s="79" t="b">
        <v>0</v>
      </c>
      <c r="AO19" s="85" t="s">
        <v>1267</v>
      </c>
      <c r="AP19" s="79" t="s">
        <v>176</v>
      </c>
      <c r="AQ19" s="79">
        <v>0</v>
      </c>
      <c r="AR19" s="79">
        <v>0</v>
      </c>
      <c r="AS19" s="79"/>
      <c r="AT19" s="79"/>
      <c r="AU19" s="79"/>
      <c r="AV19" s="79"/>
      <c r="AW19" s="79"/>
      <c r="AX19" s="79"/>
      <c r="AY19" s="79"/>
      <c r="AZ19" s="79"/>
      <c r="BA19">
        <v>1</v>
      </c>
      <c r="BB19" s="78" t="str">
        <f>REPLACE(INDEX(GroupVertices[Group],MATCH(Edges24[[#This Row],[Vertex 1]],GroupVertices[Vertex],0)),1,1,"")</f>
        <v>11</v>
      </c>
      <c r="BC19" s="78" t="str">
        <f>REPLACE(INDEX(GroupVertices[Group],MATCH(Edges24[[#This Row],[Vertex 2]],GroupVertices[Vertex],0)),1,1,"")</f>
        <v>11</v>
      </c>
      <c r="BD19" s="48">
        <v>0</v>
      </c>
      <c r="BE19" s="49">
        <v>0</v>
      </c>
      <c r="BF19" s="48">
        <v>1</v>
      </c>
      <c r="BG19" s="49">
        <v>4</v>
      </c>
      <c r="BH19" s="48">
        <v>0</v>
      </c>
      <c r="BI19" s="49">
        <v>0</v>
      </c>
      <c r="BJ19" s="48">
        <v>24</v>
      </c>
      <c r="BK19" s="49">
        <v>96</v>
      </c>
      <c r="BL19" s="48">
        <v>25</v>
      </c>
    </row>
    <row r="20" spans="1:64" ht="15">
      <c r="A20" s="64" t="s">
        <v>229</v>
      </c>
      <c r="B20" s="64" t="s">
        <v>250</v>
      </c>
      <c r="C20" s="65"/>
      <c r="D20" s="66"/>
      <c r="E20" s="67"/>
      <c r="F20" s="68"/>
      <c r="G20" s="65"/>
      <c r="H20" s="69"/>
      <c r="I20" s="70"/>
      <c r="J20" s="70"/>
      <c r="K20" s="34" t="s">
        <v>65</v>
      </c>
      <c r="L20" s="77">
        <v>22</v>
      </c>
      <c r="M20" s="77"/>
      <c r="N20" s="72"/>
      <c r="O20" s="79" t="s">
        <v>492</v>
      </c>
      <c r="P20" s="81">
        <v>43531.903402777774</v>
      </c>
      <c r="Q20" s="79" t="s">
        <v>507</v>
      </c>
      <c r="R20" s="79"/>
      <c r="S20" s="79"/>
      <c r="T20" s="79"/>
      <c r="U20" s="79"/>
      <c r="V20" s="83" t="s">
        <v>901</v>
      </c>
      <c r="W20" s="81">
        <v>43531.903402777774</v>
      </c>
      <c r="X20" s="83" t="s">
        <v>1024</v>
      </c>
      <c r="Y20" s="79"/>
      <c r="Z20" s="79"/>
      <c r="AA20" s="85" t="s">
        <v>1244</v>
      </c>
      <c r="AB20" s="79"/>
      <c r="AC20" s="79" t="b">
        <v>0</v>
      </c>
      <c r="AD20" s="79">
        <v>0</v>
      </c>
      <c r="AE20" s="85" t="s">
        <v>1477</v>
      </c>
      <c r="AF20" s="79" t="b">
        <v>0</v>
      </c>
      <c r="AG20" s="79" t="s">
        <v>1509</v>
      </c>
      <c r="AH20" s="79"/>
      <c r="AI20" s="85" t="s">
        <v>1477</v>
      </c>
      <c r="AJ20" s="79" t="b">
        <v>0</v>
      </c>
      <c r="AK20" s="79">
        <v>5</v>
      </c>
      <c r="AL20" s="85" t="s">
        <v>1267</v>
      </c>
      <c r="AM20" s="79" t="s">
        <v>1536</v>
      </c>
      <c r="AN20" s="79" t="b">
        <v>0</v>
      </c>
      <c r="AO20" s="85" t="s">
        <v>1267</v>
      </c>
      <c r="AP20" s="79" t="s">
        <v>176</v>
      </c>
      <c r="AQ20" s="79">
        <v>0</v>
      </c>
      <c r="AR20" s="79">
        <v>0</v>
      </c>
      <c r="AS20" s="79"/>
      <c r="AT20" s="79"/>
      <c r="AU20" s="79"/>
      <c r="AV20" s="79"/>
      <c r="AW20" s="79"/>
      <c r="AX20" s="79"/>
      <c r="AY20" s="79"/>
      <c r="AZ20" s="79"/>
      <c r="BA20">
        <v>1</v>
      </c>
      <c r="BB20" s="78" t="str">
        <f>REPLACE(INDEX(GroupVertices[Group],MATCH(Edges24[[#This Row],[Vertex 1]],GroupVertices[Vertex],0)),1,1,"")</f>
        <v>11</v>
      </c>
      <c r="BC20" s="78" t="str">
        <f>REPLACE(INDEX(GroupVertices[Group],MATCH(Edges24[[#This Row],[Vertex 2]],GroupVertices[Vertex],0)),1,1,"")</f>
        <v>11</v>
      </c>
      <c r="BD20" s="48">
        <v>0</v>
      </c>
      <c r="BE20" s="49">
        <v>0</v>
      </c>
      <c r="BF20" s="48">
        <v>1</v>
      </c>
      <c r="BG20" s="49">
        <v>4</v>
      </c>
      <c r="BH20" s="48">
        <v>0</v>
      </c>
      <c r="BI20" s="49">
        <v>0</v>
      </c>
      <c r="BJ20" s="48">
        <v>24</v>
      </c>
      <c r="BK20" s="49">
        <v>96</v>
      </c>
      <c r="BL20" s="48">
        <v>25</v>
      </c>
    </row>
    <row r="21" spans="1:64" ht="15">
      <c r="A21" s="64" t="s">
        <v>230</v>
      </c>
      <c r="B21" s="64" t="s">
        <v>250</v>
      </c>
      <c r="C21" s="65"/>
      <c r="D21" s="66"/>
      <c r="E21" s="67"/>
      <c r="F21" s="68"/>
      <c r="G21" s="65"/>
      <c r="H21" s="69"/>
      <c r="I21" s="70"/>
      <c r="J21" s="70"/>
      <c r="K21" s="34" t="s">
        <v>65</v>
      </c>
      <c r="L21" s="77">
        <v>23</v>
      </c>
      <c r="M21" s="77"/>
      <c r="N21" s="72"/>
      <c r="O21" s="79" t="s">
        <v>492</v>
      </c>
      <c r="P21" s="81">
        <v>43531.92454861111</v>
      </c>
      <c r="Q21" s="79" t="s">
        <v>507</v>
      </c>
      <c r="R21" s="79"/>
      <c r="S21" s="79"/>
      <c r="T21" s="79"/>
      <c r="U21" s="79"/>
      <c r="V21" s="83" t="s">
        <v>902</v>
      </c>
      <c r="W21" s="81">
        <v>43531.92454861111</v>
      </c>
      <c r="X21" s="83" t="s">
        <v>1025</v>
      </c>
      <c r="Y21" s="79"/>
      <c r="Z21" s="79"/>
      <c r="AA21" s="85" t="s">
        <v>1245</v>
      </c>
      <c r="AB21" s="79"/>
      <c r="AC21" s="79" t="b">
        <v>0</v>
      </c>
      <c r="AD21" s="79">
        <v>0</v>
      </c>
      <c r="AE21" s="85" t="s">
        <v>1477</v>
      </c>
      <c r="AF21" s="79" t="b">
        <v>0</v>
      </c>
      <c r="AG21" s="79" t="s">
        <v>1509</v>
      </c>
      <c r="AH21" s="79"/>
      <c r="AI21" s="85" t="s">
        <v>1477</v>
      </c>
      <c r="AJ21" s="79" t="b">
        <v>0</v>
      </c>
      <c r="AK21" s="79">
        <v>5</v>
      </c>
      <c r="AL21" s="85" t="s">
        <v>1267</v>
      </c>
      <c r="AM21" s="79" t="s">
        <v>1533</v>
      </c>
      <c r="AN21" s="79" t="b">
        <v>0</v>
      </c>
      <c r="AO21" s="85" t="s">
        <v>1267</v>
      </c>
      <c r="AP21" s="79" t="s">
        <v>176</v>
      </c>
      <c r="AQ21" s="79">
        <v>0</v>
      </c>
      <c r="AR21" s="79">
        <v>0</v>
      </c>
      <c r="AS21" s="79"/>
      <c r="AT21" s="79"/>
      <c r="AU21" s="79"/>
      <c r="AV21" s="79"/>
      <c r="AW21" s="79"/>
      <c r="AX21" s="79"/>
      <c r="AY21" s="79"/>
      <c r="AZ21" s="79"/>
      <c r="BA21">
        <v>1</v>
      </c>
      <c r="BB21" s="78" t="str">
        <f>REPLACE(INDEX(GroupVertices[Group],MATCH(Edges24[[#This Row],[Vertex 1]],GroupVertices[Vertex],0)),1,1,"")</f>
        <v>11</v>
      </c>
      <c r="BC21" s="78" t="str">
        <f>REPLACE(INDEX(GroupVertices[Group],MATCH(Edges24[[#This Row],[Vertex 2]],GroupVertices[Vertex],0)),1,1,"")</f>
        <v>11</v>
      </c>
      <c r="BD21" s="48">
        <v>0</v>
      </c>
      <c r="BE21" s="49">
        <v>0</v>
      </c>
      <c r="BF21" s="48">
        <v>1</v>
      </c>
      <c r="BG21" s="49">
        <v>4</v>
      </c>
      <c r="BH21" s="48">
        <v>0</v>
      </c>
      <c r="BI21" s="49">
        <v>0</v>
      </c>
      <c r="BJ21" s="48">
        <v>24</v>
      </c>
      <c r="BK21" s="49">
        <v>96</v>
      </c>
      <c r="BL21" s="48">
        <v>25</v>
      </c>
    </row>
    <row r="22" spans="1:64" ht="15">
      <c r="A22" s="64" t="s">
        <v>231</v>
      </c>
      <c r="B22" s="64" t="s">
        <v>384</v>
      </c>
      <c r="C22" s="65"/>
      <c r="D22" s="66"/>
      <c r="E22" s="67"/>
      <c r="F22" s="68"/>
      <c r="G22" s="65"/>
      <c r="H22" s="69"/>
      <c r="I22" s="70"/>
      <c r="J22" s="70"/>
      <c r="K22" s="34" t="s">
        <v>65</v>
      </c>
      <c r="L22" s="77">
        <v>24</v>
      </c>
      <c r="M22" s="77"/>
      <c r="N22" s="72"/>
      <c r="O22" s="79" t="s">
        <v>492</v>
      </c>
      <c r="P22" s="81">
        <v>43531.98447916667</v>
      </c>
      <c r="Q22" s="79" t="s">
        <v>508</v>
      </c>
      <c r="R22" s="79"/>
      <c r="S22" s="79"/>
      <c r="T22" s="79" t="s">
        <v>745</v>
      </c>
      <c r="U22" s="79"/>
      <c r="V22" s="83" t="s">
        <v>903</v>
      </c>
      <c r="W22" s="81">
        <v>43531.98447916667</v>
      </c>
      <c r="X22" s="83" t="s">
        <v>1026</v>
      </c>
      <c r="Y22" s="79"/>
      <c r="Z22" s="79"/>
      <c r="AA22" s="85" t="s">
        <v>1246</v>
      </c>
      <c r="AB22" s="85" t="s">
        <v>1448</v>
      </c>
      <c r="AC22" s="79" t="b">
        <v>0</v>
      </c>
      <c r="AD22" s="79">
        <v>2</v>
      </c>
      <c r="AE22" s="85" t="s">
        <v>1479</v>
      </c>
      <c r="AF22" s="79" t="b">
        <v>0</v>
      </c>
      <c r="AG22" s="79" t="s">
        <v>1508</v>
      </c>
      <c r="AH22" s="79"/>
      <c r="AI22" s="85" t="s">
        <v>1477</v>
      </c>
      <c r="AJ22" s="79" t="b">
        <v>0</v>
      </c>
      <c r="AK22" s="79">
        <v>0</v>
      </c>
      <c r="AL22" s="85" t="s">
        <v>1477</v>
      </c>
      <c r="AM22" s="79" t="s">
        <v>1536</v>
      </c>
      <c r="AN22" s="79" t="b">
        <v>0</v>
      </c>
      <c r="AO22" s="85" t="s">
        <v>1448</v>
      </c>
      <c r="AP22" s="79" t="s">
        <v>176</v>
      </c>
      <c r="AQ22" s="79">
        <v>0</v>
      </c>
      <c r="AR22" s="79">
        <v>0</v>
      </c>
      <c r="AS22" s="79"/>
      <c r="AT22" s="79"/>
      <c r="AU22" s="79"/>
      <c r="AV22" s="79"/>
      <c r="AW22" s="79"/>
      <c r="AX22" s="79"/>
      <c r="AY22" s="79"/>
      <c r="AZ22" s="79"/>
      <c r="BA22">
        <v>1</v>
      </c>
      <c r="BB22" s="78" t="str">
        <f>REPLACE(INDEX(GroupVertices[Group],MATCH(Edges24[[#This Row],[Vertex 1]],GroupVertices[Vertex],0)),1,1,"")</f>
        <v>8</v>
      </c>
      <c r="BC22" s="78" t="str">
        <f>REPLACE(INDEX(GroupVertices[Group],MATCH(Edges24[[#This Row],[Vertex 2]],GroupVertices[Vertex],0)),1,1,"")</f>
        <v>8</v>
      </c>
      <c r="BD22" s="48"/>
      <c r="BE22" s="49"/>
      <c r="BF22" s="48"/>
      <c r="BG22" s="49"/>
      <c r="BH22" s="48"/>
      <c r="BI22" s="49"/>
      <c r="BJ22" s="48"/>
      <c r="BK22" s="49"/>
      <c r="BL22" s="48"/>
    </row>
    <row r="23" spans="1:64" ht="15">
      <c r="A23" s="64" t="s">
        <v>232</v>
      </c>
      <c r="B23" s="64" t="s">
        <v>389</v>
      </c>
      <c r="C23" s="65"/>
      <c r="D23" s="66"/>
      <c r="E23" s="67"/>
      <c r="F23" s="68"/>
      <c r="G23" s="65"/>
      <c r="H23" s="69"/>
      <c r="I23" s="70"/>
      <c r="J23" s="70"/>
      <c r="K23" s="34" t="s">
        <v>65</v>
      </c>
      <c r="L23" s="77">
        <v>29</v>
      </c>
      <c r="M23" s="77"/>
      <c r="N23" s="72"/>
      <c r="O23" s="79" t="s">
        <v>492</v>
      </c>
      <c r="P23" s="81">
        <v>43405.63391203704</v>
      </c>
      <c r="Q23" s="79" t="s">
        <v>509</v>
      </c>
      <c r="R23" s="79"/>
      <c r="S23" s="79"/>
      <c r="T23" s="79" t="s">
        <v>746</v>
      </c>
      <c r="U23" s="83" t="s">
        <v>841</v>
      </c>
      <c r="V23" s="83" t="s">
        <v>841</v>
      </c>
      <c r="W23" s="81">
        <v>43405.63391203704</v>
      </c>
      <c r="X23" s="83" t="s">
        <v>1027</v>
      </c>
      <c r="Y23" s="79"/>
      <c r="Z23" s="79"/>
      <c r="AA23" s="85" t="s">
        <v>1247</v>
      </c>
      <c r="AB23" s="79"/>
      <c r="AC23" s="79" t="b">
        <v>0</v>
      </c>
      <c r="AD23" s="79">
        <v>2</v>
      </c>
      <c r="AE23" s="85" t="s">
        <v>1477</v>
      </c>
      <c r="AF23" s="79" t="b">
        <v>0</v>
      </c>
      <c r="AG23" s="79" t="s">
        <v>1508</v>
      </c>
      <c r="AH23" s="79"/>
      <c r="AI23" s="85" t="s">
        <v>1477</v>
      </c>
      <c r="AJ23" s="79" t="b">
        <v>0</v>
      </c>
      <c r="AK23" s="79">
        <v>2</v>
      </c>
      <c r="AL23" s="85" t="s">
        <v>1477</v>
      </c>
      <c r="AM23" s="79" t="s">
        <v>1533</v>
      </c>
      <c r="AN23" s="79" t="b">
        <v>0</v>
      </c>
      <c r="AO23" s="85" t="s">
        <v>1247</v>
      </c>
      <c r="AP23" s="79" t="s">
        <v>1557</v>
      </c>
      <c r="AQ23" s="79">
        <v>0</v>
      </c>
      <c r="AR23" s="79">
        <v>0</v>
      </c>
      <c r="AS23" s="79"/>
      <c r="AT23" s="79"/>
      <c r="AU23" s="79"/>
      <c r="AV23" s="79"/>
      <c r="AW23" s="79"/>
      <c r="AX23" s="79"/>
      <c r="AY23" s="79"/>
      <c r="AZ23" s="79"/>
      <c r="BA23">
        <v>2</v>
      </c>
      <c r="BB23" s="78" t="str">
        <f>REPLACE(INDEX(GroupVertices[Group],MATCH(Edges24[[#This Row],[Vertex 1]],GroupVertices[Vertex],0)),1,1,"")</f>
        <v>53</v>
      </c>
      <c r="BC23" s="78" t="str">
        <f>REPLACE(INDEX(GroupVertices[Group],MATCH(Edges24[[#This Row],[Vertex 2]],GroupVertices[Vertex],0)),1,1,"")</f>
        <v>53</v>
      </c>
      <c r="BD23" s="48">
        <v>4</v>
      </c>
      <c r="BE23" s="49">
        <v>11.11111111111111</v>
      </c>
      <c r="BF23" s="48">
        <v>0</v>
      </c>
      <c r="BG23" s="49">
        <v>0</v>
      </c>
      <c r="BH23" s="48">
        <v>0</v>
      </c>
      <c r="BI23" s="49">
        <v>0</v>
      </c>
      <c r="BJ23" s="48">
        <v>32</v>
      </c>
      <c r="BK23" s="49">
        <v>88.88888888888889</v>
      </c>
      <c r="BL23" s="48">
        <v>36</v>
      </c>
    </row>
    <row r="24" spans="1:64" ht="15">
      <c r="A24" s="64" t="s">
        <v>232</v>
      </c>
      <c r="B24" s="64" t="s">
        <v>389</v>
      </c>
      <c r="C24" s="65"/>
      <c r="D24" s="66"/>
      <c r="E24" s="67"/>
      <c r="F24" s="68"/>
      <c r="G24" s="65"/>
      <c r="H24" s="69"/>
      <c r="I24" s="70"/>
      <c r="J24" s="70"/>
      <c r="K24" s="34" t="s">
        <v>65</v>
      </c>
      <c r="L24" s="77">
        <v>30</v>
      </c>
      <c r="M24" s="77"/>
      <c r="N24" s="72"/>
      <c r="O24" s="79" t="s">
        <v>492</v>
      </c>
      <c r="P24" s="81">
        <v>43532.134421296294</v>
      </c>
      <c r="Q24" s="79" t="s">
        <v>510</v>
      </c>
      <c r="R24" s="79"/>
      <c r="S24" s="79"/>
      <c r="T24" s="79"/>
      <c r="U24" s="79"/>
      <c r="V24" s="83" t="s">
        <v>904</v>
      </c>
      <c r="W24" s="81">
        <v>43532.134421296294</v>
      </c>
      <c r="X24" s="83" t="s">
        <v>1028</v>
      </c>
      <c r="Y24" s="79"/>
      <c r="Z24" s="79"/>
      <c r="AA24" s="85" t="s">
        <v>1248</v>
      </c>
      <c r="AB24" s="79"/>
      <c r="AC24" s="79" t="b">
        <v>0</v>
      </c>
      <c r="AD24" s="79">
        <v>0</v>
      </c>
      <c r="AE24" s="85" t="s">
        <v>1477</v>
      </c>
      <c r="AF24" s="79" t="b">
        <v>0</v>
      </c>
      <c r="AG24" s="79" t="s">
        <v>1508</v>
      </c>
      <c r="AH24" s="79"/>
      <c r="AI24" s="85" t="s">
        <v>1477</v>
      </c>
      <c r="AJ24" s="79" t="b">
        <v>0</v>
      </c>
      <c r="AK24" s="79">
        <v>2</v>
      </c>
      <c r="AL24" s="85" t="s">
        <v>1247</v>
      </c>
      <c r="AM24" s="79" t="s">
        <v>1534</v>
      </c>
      <c r="AN24" s="79" t="b">
        <v>0</v>
      </c>
      <c r="AO24" s="85" t="s">
        <v>1247</v>
      </c>
      <c r="AP24" s="79" t="s">
        <v>176</v>
      </c>
      <c r="AQ24" s="79">
        <v>0</v>
      </c>
      <c r="AR24" s="79">
        <v>0</v>
      </c>
      <c r="AS24" s="79"/>
      <c r="AT24" s="79"/>
      <c r="AU24" s="79"/>
      <c r="AV24" s="79"/>
      <c r="AW24" s="79"/>
      <c r="AX24" s="79"/>
      <c r="AY24" s="79"/>
      <c r="AZ24" s="79"/>
      <c r="BA24">
        <v>2</v>
      </c>
      <c r="BB24" s="78" t="str">
        <f>REPLACE(INDEX(GroupVertices[Group],MATCH(Edges24[[#This Row],[Vertex 1]],GroupVertices[Vertex],0)),1,1,"")</f>
        <v>53</v>
      </c>
      <c r="BC24" s="78" t="str">
        <f>REPLACE(INDEX(GroupVertices[Group],MATCH(Edges24[[#This Row],[Vertex 2]],GroupVertices[Vertex],0)),1,1,"")</f>
        <v>53</v>
      </c>
      <c r="BD24" s="48">
        <v>3</v>
      </c>
      <c r="BE24" s="49">
        <v>15</v>
      </c>
      <c r="BF24" s="48">
        <v>0</v>
      </c>
      <c r="BG24" s="49">
        <v>0</v>
      </c>
      <c r="BH24" s="48">
        <v>0</v>
      </c>
      <c r="BI24" s="49">
        <v>0</v>
      </c>
      <c r="BJ24" s="48">
        <v>17</v>
      </c>
      <c r="BK24" s="49">
        <v>85</v>
      </c>
      <c r="BL24" s="48">
        <v>20</v>
      </c>
    </row>
    <row r="25" spans="1:64" ht="15">
      <c r="A25" s="64" t="s">
        <v>233</v>
      </c>
      <c r="B25" s="64" t="s">
        <v>233</v>
      </c>
      <c r="C25" s="65"/>
      <c r="D25" s="66"/>
      <c r="E25" s="67"/>
      <c r="F25" s="68"/>
      <c r="G25" s="65"/>
      <c r="H25" s="69"/>
      <c r="I25" s="70"/>
      <c r="J25" s="70"/>
      <c r="K25" s="34" t="s">
        <v>65</v>
      </c>
      <c r="L25" s="77">
        <v>31</v>
      </c>
      <c r="M25" s="77"/>
      <c r="N25" s="72"/>
      <c r="O25" s="79" t="s">
        <v>176</v>
      </c>
      <c r="P25" s="81">
        <v>43532.39758101852</v>
      </c>
      <c r="Q25" s="79" t="s">
        <v>511</v>
      </c>
      <c r="R25" s="79"/>
      <c r="S25" s="79"/>
      <c r="T25" s="79" t="s">
        <v>747</v>
      </c>
      <c r="U25" s="79"/>
      <c r="V25" s="83" t="s">
        <v>905</v>
      </c>
      <c r="W25" s="81">
        <v>43532.39758101852</v>
      </c>
      <c r="X25" s="83" t="s">
        <v>1029</v>
      </c>
      <c r="Y25" s="79"/>
      <c r="Z25" s="79"/>
      <c r="AA25" s="85" t="s">
        <v>1249</v>
      </c>
      <c r="AB25" s="85" t="s">
        <v>1449</v>
      </c>
      <c r="AC25" s="79" t="b">
        <v>0</v>
      </c>
      <c r="AD25" s="79">
        <v>0</v>
      </c>
      <c r="AE25" s="85" t="s">
        <v>1480</v>
      </c>
      <c r="AF25" s="79" t="b">
        <v>0</v>
      </c>
      <c r="AG25" s="79" t="s">
        <v>1510</v>
      </c>
      <c r="AH25" s="79"/>
      <c r="AI25" s="85" t="s">
        <v>1477</v>
      </c>
      <c r="AJ25" s="79" t="b">
        <v>0</v>
      </c>
      <c r="AK25" s="79">
        <v>0</v>
      </c>
      <c r="AL25" s="85" t="s">
        <v>1477</v>
      </c>
      <c r="AM25" s="79" t="s">
        <v>1534</v>
      </c>
      <c r="AN25" s="79" t="b">
        <v>0</v>
      </c>
      <c r="AO25" s="85" t="s">
        <v>1449</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0</v>
      </c>
      <c r="BE25" s="49">
        <v>0</v>
      </c>
      <c r="BF25" s="48">
        <v>0</v>
      </c>
      <c r="BG25" s="49">
        <v>0</v>
      </c>
      <c r="BH25" s="48">
        <v>0</v>
      </c>
      <c r="BI25" s="49">
        <v>0</v>
      </c>
      <c r="BJ25" s="48">
        <v>23</v>
      </c>
      <c r="BK25" s="49">
        <v>100</v>
      </c>
      <c r="BL25" s="48">
        <v>23</v>
      </c>
    </row>
    <row r="26" spans="1:64" ht="15">
      <c r="A26" s="64" t="s">
        <v>234</v>
      </c>
      <c r="B26" s="64" t="s">
        <v>390</v>
      </c>
      <c r="C26" s="65"/>
      <c r="D26" s="66"/>
      <c r="E26" s="67"/>
      <c r="F26" s="68"/>
      <c r="G26" s="65"/>
      <c r="H26" s="69"/>
      <c r="I26" s="70"/>
      <c r="J26" s="70"/>
      <c r="K26" s="34" t="s">
        <v>65</v>
      </c>
      <c r="L26" s="77">
        <v>32</v>
      </c>
      <c r="M26" s="77"/>
      <c r="N26" s="72"/>
      <c r="O26" s="79" t="s">
        <v>493</v>
      </c>
      <c r="P26" s="81">
        <v>43532.52240740741</v>
      </c>
      <c r="Q26" s="79" t="s">
        <v>512</v>
      </c>
      <c r="R26" s="79"/>
      <c r="S26" s="79"/>
      <c r="T26" s="79" t="s">
        <v>736</v>
      </c>
      <c r="U26" s="79"/>
      <c r="V26" s="83" t="s">
        <v>906</v>
      </c>
      <c r="W26" s="81">
        <v>43532.52240740741</v>
      </c>
      <c r="X26" s="83" t="s">
        <v>1030</v>
      </c>
      <c r="Y26" s="79"/>
      <c r="Z26" s="79"/>
      <c r="AA26" s="85" t="s">
        <v>1250</v>
      </c>
      <c r="AB26" s="85" t="s">
        <v>1450</v>
      </c>
      <c r="AC26" s="79" t="b">
        <v>0</v>
      </c>
      <c r="AD26" s="79">
        <v>1</v>
      </c>
      <c r="AE26" s="85" t="s">
        <v>1481</v>
      </c>
      <c r="AF26" s="79" t="b">
        <v>0</v>
      </c>
      <c r="AG26" s="79" t="s">
        <v>1510</v>
      </c>
      <c r="AH26" s="79"/>
      <c r="AI26" s="85" t="s">
        <v>1477</v>
      </c>
      <c r="AJ26" s="79" t="b">
        <v>0</v>
      </c>
      <c r="AK26" s="79">
        <v>0</v>
      </c>
      <c r="AL26" s="85" t="s">
        <v>1477</v>
      </c>
      <c r="AM26" s="79" t="s">
        <v>1536</v>
      </c>
      <c r="AN26" s="79" t="b">
        <v>0</v>
      </c>
      <c r="AO26" s="85" t="s">
        <v>1450</v>
      </c>
      <c r="AP26" s="79" t="s">
        <v>176</v>
      </c>
      <c r="AQ26" s="79">
        <v>0</v>
      </c>
      <c r="AR26" s="79">
        <v>0</v>
      </c>
      <c r="AS26" s="79"/>
      <c r="AT26" s="79"/>
      <c r="AU26" s="79"/>
      <c r="AV26" s="79"/>
      <c r="AW26" s="79"/>
      <c r="AX26" s="79"/>
      <c r="AY26" s="79"/>
      <c r="AZ26" s="79"/>
      <c r="BA26">
        <v>1</v>
      </c>
      <c r="BB26" s="78" t="str">
        <f>REPLACE(INDEX(GroupVertices[Group],MATCH(Edges24[[#This Row],[Vertex 1]],GroupVertices[Vertex],0)),1,1,"")</f>
        <v>52</v>
      </c>
      <c r="BC26" s="78" t="str">
        <f>REPLACE(INDEX(GroupVertices[Group],MATCH(Edges24[[#This Row],[Vertex 2]],GroupVertices[Vertex],0)),1,1,"")</f>
        <v>52</v>
      </c>
      <c r="BD26" s="48">
        <v>0</v>
      </c>
      <c r="BE26" s="49">
        <v>0</v>
      </c>
      <c r="BF26" s="48">
        <v>0</v>
      </c>
      <c r="BG26" s="49">
        <v>0</v>
      </c>
      <c r="BH26" s="48">
        <v>0</v>
      </c>
      <c r="BI26" s="49">
        <v>0</v>
      </c>
      <c r="BJ26" s="48">
        <v>17</v>
      </c>
      <c r="BK26" s="49">
        <v>100</v>
      </c>
      <c r="BL26" s="48">
        <v>17</v>
      </c>
    </row>
    <row r="27" spans="1:64" ht="15">
      <c r="A27" s="64" t="s">
        <v>235</v>
      </c>
      <c r="B27" s="64" t="s">
        <v>235</v>
      </c>
      <c r="C27" s="65"/>
      <c r="D27" s="66"/>
      <c r="E27" s="67"/>
      <c r="F27" s="68"/>
      <c r="G27" s="65"/>
      <c r="H27" s="69"/>
      <c r="I27" s="70"/>
      <c r="J27" s="70"/>
      <c r="K27" s="34" t="s">
        <v>65</v>
      </c>
      <c r="L27" s="77">
        <v>33</v>
      </c>
      <c r="M27" s="77"/>
      <c r="N27" s="72"/>
      <c r="O27" s="79" t="s">
        <v>176</v>
      </c>
      <c r="P27" s="81">
        <v>43531.59918981481</v>
      </c>
      <c r="Q27" s="79" t="s">
        <v>513</v>
      </c>
      <c r="R27" s="79"/>
      <c r="S27" s="79"/>
      <c r="T27" s="79" t="s">
        <v>748</v>
      </c>
      <c r="U27" s="83" t="s">
        <v>842</v>
      </c>
      <c r="V27" s="83" t="s">
        <v>842</v>
      </c>
      <c r="W27" s="81">
        <v>43531.59918981481</v>
      </c>
      <c r="X27" s="83" t="s">
        <v>1031</v>
      </c>
      <c r="Y27" s="79"/>
      <c r="Z27" s="79"/>
      <c r="AA27" s="85" t="s">
        <v>1251</v>
      </c>
      <c r="AB27" s="79"/>
      <c r="AC27" s="79" t="b">
        <v>0</v>
      </c>
      <c r="AD27" s="79">
        <v>5</v>
      </c>
      <c r="AE27" s="85" t="s">
        <v>1477</v>
      </c>
      <c r="AF27" s="79" t="b">
        <v>0</v>
      </c>
      <c r="AG27" s="79" t="s">
        <v>1508</v>
      </c>
      <c r="AH27" s="79"/>
      <c r="AI27" s="85" t="s">
        <v>1477</v>
      </c>
      <c r="AJ27" s="79" t="b">
        <v>0</v>
      </c>
      <c r="AK27" s="79">
        <v>0</v>
      </c>
      <c r="AL27" s="85" t="s">
        <v>1477</v>
      </c>
      <c r="AM27" s="79" t="s">
        <v>1534</v>
      </c>
      <c r="AN27" s="79" t="b">
        <v>0</v>
      </c>
      <c r="AO27" s="85" t="s">
        <v>1251</v>
      </c>
      <c r="AP27" s="79" t="s">
        <v>176</v>
      </c>
      <c r="AQ27" s="79">
        <v>0</v>
      </c>
      <c r="AR27" s="79">
        <v>0</v>
      </c>
      <c r="AS27" s="79"/>
      <c r="AT27" s="79"/>
      <c r="AU27" s="79"/>
      <c r="AV27" s="79"/>
      <c r="AW27" s="79"/>
      <c r="AX27" s="79"/>
      <c r="AY27" s="79"/>
      <c r="AZ27" s="79"/>
      <c r="BA27">
        <v>2</v>
      </c>
      <c r="BB27" s="78" t="str">
        <f>REPLACE(INDEX(GroupVertices[Group],MATCH(Edges24[[#This Row],[Vertex 1]],GroupVertices[Vertex],0)),1,1,"")</f>
        <v>2</v>
      </c>
      <c r="BC27" s="78" t="str">
        <f>REPLACE(INDEX(GroupVertices[Group],MATCH(Edges24[[#This Row],[Vertex 2]],GroupVertices[Vertex],0)),1,1,"")</f>
        <v>2</v>
      </c>
      <c r="BD27" s="48">
        <v>2</v>
      </c>
      <c r="BE27" s="49">
        <v>5.714285714285714</v>
      </c>
      <c r="BF27" s="48">
        <v>0</v>
      </c>
      <c r="BG27" s="49">
        <v>0</v>
      </c>
      <c r="BH27" s="48">
        <v>0</v>
      </c>
      <c r="BI27" s="49">
        <v>0</v>
      </c>
      <c r="BJ27" s="48">
        <v>33</v>
      </c>
      <c r="BK27" s="49">
        <v>94.28571428571429</v>
      </c>
      <c r="BL27" s="48">
        <v>35</v>
      </c>
    </row>
    <row r="28" spans="1:64" ht="15">
      <c r="A28" s="64" t="s">
        <v>235</v>
      </c>
      <c r="B28" s="64" t="s">
        <v>235</v>
      </c>
      <c r="C28" s="65"/>
      <c r="D28" s="66"/>
      <c r="E28" s="67"/>
      <c r="F28" s="68"/>
      <c r="G28" s="65"/>
      <c r="H28" s="69"/>
      <c r="I28" s="70"/>
      <c r="J28" s="70"/>
      <c r="K28" s="34" t="s">
        <v>65</v>
      </c>
      <c r="L28" s="77">
        <v>34</v>
      </c>
      <c r="M28" s="77"/>
      <c r="N28" s="72"/>
      <c r="O28" s="79" t="s">
        <v>176</v>
      </c>
      <c r="P28" s="81">
        <v>43532.631377314814</v>
      </c>
      <c r="Q28" s="79" t="s">
        <v>514</v>
      </c>
      <c r="R28" s="79"/>
      <c r="S28" s="79"/>
      <c r="T28" s="79" t="s">
        <v>748</v>
      </c>
      <c r="U28" s="83" t="s">
        <v>843</v>
      </c>
      <c r="V28" s="83" t="s">
        <v>843</v>
      </c>
      <c r="W28" s="81">
        <v>43532.631377314814</v>
      </c>
      <c r="X28" s="83" t="s">
        <v>1032</v>
      </c>
      <c r="Y28" s="79"/>
      <c r="Z28" s="79"/>
      <c r="AA28" s="85" t="s">
        <v>1252</v>
      </c>
      <c r="AB28" s="79"/>
      <c r="AC28" s="79" t="b">
        <v>0</v>
      </c>
      <c r="AD28" s="79">
        <v>1</v>
      </c>
      <c r="AE28" s="85" t="s">
        <v>1477</v>
      </c>
      <c r="AF28" s="79" t="b">
        <v>0</v>
      </c>
      <c r="AG28" s="79" t="s">
        <v>1508</v>
      </c>
      <c r="AH28" s="79"/>
      <c r="AI28" s="85" t="s">
        <v>1477</v>
      </c>
      <c r="AJ28" s="79" t="b">
        <v>0</v>
      </c>
      <c r="AK28" s="79">
        <v>0</v>
      </c>
      <c r="AL28" s="85" t="s">
        <v>1477</v>
      </c>
      <c r="AM28" s="79" t="s">
        <v>1534</v>
      </c>
      <c r="AN28" s="79" t="b">
        <v>0</v>
      </c>
      <c r="AO28" s="85" t="s">
        <v>1252</v>
      </c>
      <c r="AP28" s="79" t="s">
        <v>176</v>
      </c>
      <c r="AQ28" s="79">
        <v>0</v>
      </c>
      <c r="AR28" s="79">
        <v>0</v>
      </c>
      <c r="AS28" s="79"/>
      <c r="AT28" s="79"/>
      <c r="AU28" s="79"/>
      <c r="AV28" s="79"/>
      <c r="AW28" s="79"/>
      <c r="AX28" s="79"/>
      <c r="AY28" s="79"/>
      <c r="AZ28" s="79"/>
      <c r="BA28">
        <v>2</v>
      </c>
      <c r="BB28" s="78" t="str">
        <f>REPLACE(INDEX(GroupVertices[Group],MATCH(Edges24[[#This Row],[Vertex 1]],GroupVertices[Vertex],0)),1,1,"")</f>
        <v>2</v>
      </c>
      <c r="BC28" s="78" t="str">
        <f>REPLACE(INDEX(GroupVertices[Group],MATCH(Edges24[[#This Row],[Vertex 2]],GroupVertices[Vertex],0)),1,1,"")</f>
        <v>2</v>
      </c>
      <c r="BD28" s="48">
        <v>1</v>
      </c>
      <c r="BE28" s="49">
        <v>6.25</v>
      </c>
      <c r="BF28" s="48">
        <v>0</v>
      </c>
      <c r="BG28" s="49">
        <v>0</v>
      </c>
      <c r="BH28" s="48">
        <v>0</v>
      </c>
      <c r="BI28" s="49">
        <v>0</v>
      </c>
      <c r="BJ28" s="48">
        <v>15</v>
      </c>
      <c r="BK28" s="49">
        <v>93.75</v>
      </c>
      <c r="BL28" s="48">
        <v>16</v>
      </c>
    </row>
    <row r="29" spans="1:64" ht="15">
      <c r="A29" s="64" t="s">
        <v>236</v>
      </c>
      <c r="B29" s="64" t="s">
        <v>236</v>
      </c>
      <c r="C29" s="65"/>
      <c r="D29" s="66"/>
      <c r="E29" s="67"/>
      <c r="F29" s="68"/>
      <c r="G29" s="65"/>
      <c r="H29" s="69"/>
      <c r="I29" s="70"/>
      <c r="J29" s="70"/>
      <c r="K29" s="34" t="s">
        <v>65</v>
      </c>
      <c r="L29" s="77">
        <v>35</v>
      </c>
      <c r="M29" s="77"/>
      <c r="N29" s="72"/>
      <c r="O29" s="79" t="s">
        <v>176</v>
      </c>
      <c r="P29" s="81">
        <v>43532.64209490741</v>
      </c>
      <c r="Q29" s="79" t="s">
        <v>515</v>
      </c>
      <c r="R29" s="79"/>
      <c r="S29" s="79"/>
      <c r="T29" s="79" t="s">
        <v>749</v>
      </c>
      <c r="U29" s="83" t="s">
        <v>844</v>
      </c>
      <c r="V29" s="83" t="s">
        <v>844</v>
      </c>
      <c r="W29" s="81">
        <v>43532.64209490741</v>
      </c>
      <c r="X29" s="83" t="s">
        <v>1033</v>
      </c>
      <c r="Y29" s="79"/>
      <c r="Z29" s="79"/>
      <c r="AA29" s="85" t="s">
        <v>1253</v>
      </c>
      <c r="AB29" s="79"/>
      <c r="AC29" s="79" t="b">
        <v>0</v>
      </c>
      <c r="AD29" s="79">
        <v>2</v>
      </c>
      <c r="AE29" s="85" t="s">
        <v>1477</v>
      </c>
      <c r="AF29" s="79" t="b">
        <v>0</v>
      </c>
      <c r="AG29" s="79" t="s">
        <v>1508</v>
      </c>
      <c r="AH29" s="79"/>
      <c r="AI29" s="85" t="s">
        <v>1477</v>
      </c>
      <c r="AJ29" s="79" t="b">
        <v>0</v>
      </c>
      <c r="AK29" s="79">
        <v>0</v>
      </c>
      <c r="AL29" s="85" t="s">
        <v>1477</v>
      </c>
      <c r="AM29" s="79" t="s">
        <v>1533</v>
      </c>
      <c r="AN29" s="79" t="b">
        <v>0</v>
      </c>
      <c r="AO29" s="85" t="s">
        <v>1253</v>
      </c>
      <c r="AP29" s="79" t="s">
        <v>176</v>
      </c>
      <c r="AQ29" s="79">
        <v>0</v>
      </c>
      <c r="AR29" s="79">
        <v>0</v>
      </c>
      <c r="AS29" s="79"/>
      <c r="AT29" s="79"/>
      <c r="AU29" s="79"/>
      <c r="AV29" s="79"/>
      <c r="AW29" s="79"/>
      <c r="AX29" s="79"/>
      <c r="AY29" s="79"/>
      <c r="AZ29" s="79"/>
      <c r="BA29">
        <v>1</v>
      </c>
      <c r="BB29" s="78" t="str">
        <f>REPLACE(INDEX(GroupVertices[Group],MATCH(Edges24[[#This Row],[Vertex 1]],GroupVertices[Vertex],0)),1,1,"")</f>
        <v>2</v>
      </c>
      <c r="BC29" s="78" t="str">
        <f>REPLACE(INDEX(GroupVertices[Group],MATCH(Edges24[[#This Row],[Vertex 2]],GroupVertices[Vertex],0)),1,1,"")</f>
        <v>2</v>
      </c>
      <c r="BD29" s="48">
        <v>0</v>
      </c>
      <c r="BE29" s="49">
        <v>0</v>
      </c>
      <c r="BF29" s="48">
        <v>0</v>
      </c>
      <c r="BG29" s="49">
        <v>0</v>
      </c>
      <c r="BH29" s="48">
        <v>0</v>
      </c>
      <c r="BI29" s="49">
        <v>0</v>
      </c>
      <c r="BJ29" s="48">
        <v>8</v>
      </c>
      <c r="BK29" s="49">
        <v>100</v>
      </c>
      <c r="BL29" s="48">
        <v>8</v>
      </c>
    </row>
    <row r="30" spans="1:64" ht="15">
      <c r="A30" s="64" t="s">
        <v>237</v>
      </c>
      <c r="B30" s="64" t="s">
        <v>272</v>
      </c>
      <c r="C30" s="65"/>
      <c r="D30" s="66"/>
      <c r="E30" s="67"/>
      <c r="F30" s="68"/>
      <c r="G30" s="65"/>
      <c r="H30" s="69"/>
      <c r="I30" s="70"/>
      <c r="J30" s="70"/>
      <c r="K30" s="34" t="s">
        <v>65</v>
      </c>
      <c r="L30" s="77">
        <v>36</v>
      </c>
      <c r="M30" s="77"/>
      <c r="N30" s="72"/>
      <c r="O30" s="79" t="s">
        <v>492</v>
      </c>
      <c r="P30" s="81">
        <v>43532.67679398148</v>
      </c>
      <c r="Q30" s="79" t="s">
        <v>516</v>
      </c>
      <c r="R30" s="79"/>
      <c r="S30" s="79"/>
      <c r="T30" s="79" t="s">
        <v>750</v>
      </c>
      <c r="U30" s="79"/>
      <c r="V30" s="83" t="s">
        <v>907</v>
      </c>
      <c r="W30" s="81">
        <v>43532.67679398148</v>
      </c>
      <c r="X30" s="83" t="s">
        <v>1034</v>
      </c>
      <c r="Y30" s="79"/>
      <c r="Z30" s="79"/>
      <c r="AA30" s="85" t="s">
        <v>1254</v>
      </c>
      <c r="AB30" s="79"/>
      <c r="AC30" s="79" t="b">
        <v>0</v>
      </c>
      <c r="AD30" s="79">
        <v>0</v>
      </c>
      <c r="AE30" s="85" t="s">
        <v>1477</v>
      </c>
      <c r="AF30" s="79" t="b">
        <v>0</v>
      </c>
      <c r="AG30" s="79" t="s">
        <v>1510</v>
      </c>
      <c r="AH30" s="79"/>
      <c r="AI30" s="85" t="s">
        <v>1477</v>
      </c>
      <c r="AJ30" s="79" t="b">
        <v>0</v>
      </c>
      <c r="AK30" s="79">
        <v>11</v>
      </c>
      <c r="AL30" s="85" t="s">
        <v>1289</v>
      </c>
      <c r="AM30" s="79" t="s">
        <v>1536</v>
      </c>
      <c r="AN30" s="79" t="b">
        <v>0</v>
      </c>
      <c r="AO30" s="85" t="s">
        <v>1289</v>
      </c>
      <c r="AP30" s="79" t="s">
        <v>176</v>
      </c>
      <c r="AQ30" s="79">
        <v>0</v>
      </c>
      <c r="AR30" s="79">
        <v>0</v>
      </c>
      <c r="AS30" s="79"/>
      <c r="AT30" s="79"/>
      <c r="AU30" s="79"/>
      <c r="AV30" s="79"/>
      <c r="AW30" s="79"/>
      <c r="AX30" s="79"/>
      <c r="AY30" s="79"/>
      <c r="AZ30" s="79"/>
      <c r="BA30">
        <v>1</v>
      </c>
      <c r="BB30" s="78" t="str">
        <f>REPLACE(INDEX(GroupVertices[Group],MATCH(Edges24[[#This Row],[Vertex 1]],GroupVertices[Vertex],0)),1,1,"")</f>
        <v>10</v>
      </c>
      <c r="BC30" s="78" t="str">
        <f>REPLACE(INDEX(GroupVertices[Group],MATCH(Edges24[[#This Row],[Vertex 2]],GroupVertices[Vertex],0)),1,1,"")</f>
        <v>10</v>
      </c>
      <c r="BD30" s="48">
        <v>0</v>
      </c>
      <c r="BE30" s="49">
        <v>0</v>
      </c>
      <c r="BF30" s="48">
        <v>0</v>
      </c>
      <c r="BG30" s="49">
        <v>0</v>
      </c>
      <c r="BH30" s="48">
        <v>0</v>
      </c>
      <c r="BI30" s="49">
        <v>0</v>
      </c>
      <c r="BJ30" s="48">
        <v>21</v>
      </c>
      <c r="BK30" s="49">
        <v>100</v>
      </c>
      <c r="BL30" s="48">
        <v>21</v>
      </c>
    </row>
    <row r="31" spans="1:64" ht="15">
      <c r="A31" s="64" t="s">
        <v>238</v>
      </c>
      <c r="B31" s="64" t="s">
        <v>272</v>
      </c>
      <c r="C31" s="65"/>
      <c r="D31" s="66"/>
      <c r="E31" s="67"/>
      <c r="F31" s="68"/>
      <c r="G31" s="65"/>
      <c r="H31" s="69"/>
      <c r="I31" s="70"/>
      <c r="J31" s="70"/>
      <c r="K31" s="34" t="s">
        <v>65</v>
      </c>
      <c r="L31" s="77">
        <v>37</v>
      </c>
      <c r="M31" s="77"/>
      <c r="N31" s="72"/>
      <c r="O31" s="79" t="s">
        <v>492</v>
      </c>
      <c r="P31" s="81">
        <v>43532.7319212963</v>
      </c>
      <c r="Q31" s="79" t="s">
        <v>516</v>
      </c>
      <c r="R31" s="79"/>
      <c r="S31" s="79"/>
      <c r="T31" s="79" t="s">
        <v>750</v>
      </c>
      <c r="U31" s="79"/>
      <c r="V31" s="83" t="s">
        <v>908</v>
      </c>
      <c r="W31" s="81">
        <v>43532.7319212963</v>
      </c>
      <c r="X31" s="83" t="s">
        <v>1035</v>
      </c>
      <c r="Y31" s="79"/>
      <c r="Z31" s="79"/>
      <c r="AA31" s="85" t="s">
        <v>1255</v>
      </c>
      <c r="AB31" s="79"/>
      <c r="AC31" s="79" t="b">
        <v>0</v>
      </c>
      <c r="AD31" s="79">
        <v>0</v>
      </c>
      <c r="AE31" s="85" t="s">
        <v>1477</v>
      </c>
      <c r="AF31" s="79" t="b">
        <v>0</v>
      </c>
      <c r="AG31" s="79" t="s">
        <v>1510</v>
      </c>
      <c r="AH31" s="79"/>
      <c r="AI31" s="85" t="s">
        <v>1477</v>
      </c>
      <c r="AJ31" s="79" t="b">
        <v>0</v>
      </c>
      <c r="AK31" s="79">
        <v>11</v>
      </c>
      <c r="AL31" s="85" t="s">
        <v>1289</v>
      </c>
      <c r="AM31" s="79" t="s">
        <v>1533</v>
      </c>
      <c r="AN31" s="79" t="b">
        <v>0</v>
      </c>
      <c r="AO31" s="85" t="s">
        <v>1289</v>
      </c>
      <c r="AP31" s="79" t="s">
        <v>176</v>
      </c>
      <c r="AQ31" s="79">
        <v>0</v>
      </c>
      <c r="AR31" s="79">
        <v>0</v>
      </c>
      <c r="AS31" s="79"/>
      <c r="AT31" s="79"/>
      <c r="AU31" s="79"/>
      <c r="AV31" s="79"/>
      <c r="AW31" s="79"/>
      <c r="AX31" s="79"/>
      <c r="AY31" s="79"/>
      <c r="AZ31" s="79"/>
      <c r="BA31">
        <v>1</v>
      </c>
      <c r="BB31" s="78" t="str">
        <f>REPLACE(INDEX(GroupVertices[Group],MATCH(Edges24[[#This Row],[Vertex 1]],GroupVertices[Vertex],0)),1,1,"")</f>
        <v>10</v>
      </c>
      <c r="BC31" s="78" t="str">
        <f>REPLACE(INDEX(GroupVertices[Group],MATCH(Edges24[[#This Row],[Vertex 2]],GroupVertices[Vertex],0)),1,1,"")</f>
        <v>10</v>
      </c>
      <c r="BD31" s="48">
        <v>0</v>
      </c>
      <c r="BE31" s="49">
        <v>0</v>
      </c>
      <c r="BF31" s="48">
        <v>0</v>
      </c>
      <c r="BG31" s="49">
        <v>0</v>
      </c>
      <c r="BH31" s="48">
        <v>0</v>
      </c>
      <c r="BI31" s="49">
        <v>0</v>
      </c>
      <c r="BJ31" s="48">
        <v>21</v>
      </c>
      <c r="BK31" s="49">
        <v>100</v>
      </c>
      <c r="BL31" s="48">
        <v>21</v>
      </c>
    </row>
    <row r="32" spans="1:64" ht="15">
      <c r="A32" s="64" t="s">
        <v>239</v>
      </c>
      <c r="B32" s="64" t="s">
        <v>391</v>
      </c>
      <c r="C32" s="65"/>
      <c r="D32" s="66"/>
      <c r="E32" s="67"/>
      <c r="F32" s="68"/>
      <c r="G32" s="65"/>
      <c r="H32" s="69"/>
      <c r="I32" s="70"/>
      <c r="J32" s="70"/>
      <c r="K32" s="34" t="s">
        <v>65</v>
      </c>
      <c r="L32" s="77">
        <v>38</v>
      </c>
      <c r="M32" s="77"/>
      <c r="N32" s="72"/>
      <c r="O32" s="79" t="s">
        <v>493</v>
      </c>
      <c r="P32" s="81">
        <v>43532.93486111111</v>
      </c>
      <c r="Q32" s="79" t="s">
        <v>517</v>
      </c>
      <c r="R32" s="83" t="s">
        <v>669</v>
      </c>
      <c r="S32" s="79" t="s">
        <v>717</v>
      </c>
      <c r="T32" s="79" t="s">
        <v>736</v>
      </c>
      <c r="U32" s="79"/>
      <c r="V32" s="83" t="s">
        <v>909</v>
      </c>
      <c r="W32" s="81">
        <v>43532.93486111111</v>
      </c>
      <c r="X32" s="83" t="s">
        <v>1036</v>
      </c>
      <c r="Y32" s="79"/>
      <c r="Z32" s="79"/>
      <c r="AA32" s="85" t="s">
        <v>1256</v>
      </c>
      <c r="AB32" s="85" t="s">
        <v>1451</v>
      </c>
      <c r="AC32" s="79" t="b">
        <v>0</v>
      </c>
      <c r="AD32" s="79">
        <v>0</v>
      </c>
      <c r="AE32" s="85" t="s">
        <v>1482</v>
      </c>
      <c r="AF32" s="79" t="b">
        <v>0</v>
      </c>
      <c r="AG32" s="79" t="s">
        <v>1508</v>
      </c>
      <c r="AH32" s="79"/>
      <c r="AI32" s="85" t="s">
        <v>1477</v>
      </c>
      <c r="AJ32" s="79" t="b">
        <v>0</v>
      </c>
      <c r="AK32" s="79">
        <v>0</v>
      </c>
      <c r="AL32" s="85" t="s">
        <v>1477</v>
      </c>
      <c r="AM32" s="79" t="s">
        <v>1538</v>
      </c>
      <c r="AN32" s="79" t="b">
        <v>0</v>
      </c>
      <c r="AO32" s="85" t="s">
        <v>1451</v>
      </c>
      <c r="AP32" s="79" t="s">
        <v>176</v>
      </c>
      <c r="AQ32" s="79">
        <v>0</v>
      </c>
      <c r="AR32" s="79">
        <v>0</v>
      </c>
      <c r="AS32" s="79"/>
      <c r="AT32" s="79"/>
      <c r="AU32" s="79"/>
      <c r="AV32" s="79"/>
      <c r="AW32" s="79"/>
      <c r="AX32" s="79"/>
      <c r="AY32" s="79"/>
      <c r="AZ32" s="79"/>
      <c r="BA32">
        <v>1</v>
      </c>
      <c r="BB32" s="78" t="str">
        <f>REPLACE(INDEX(GroupVertices[Group],MATCH(Edges24[[#This Row],[Vertex 1]],GroupVertices[Vertex],0)),1,1,"")</f>
        <v>51</v>
      </c>
      <c r="BC32" s="78" t="str">
        <f>REPLACE(INDEX(GroupVertices[Group],MATCH(Edges24[[#This Row],[Vertex 2]],GroupVertices[Vertex],0)),1,1,"")</f>
        <v>51</v>
      </c>
      <c r="BD32" s="48">
        <v>0</v>
      </c>
      <c r="BE32" s="49">
        <v>0</v>
      </c>
      <c r="BF32" s="48">
        <v>0</v>
      </c>
      <c r="BG32" s="49">
        <v>0</v>
      </c>
      <c r="BH32" s="48">
        <v>0</v>
      </c>
      <c r="BI32" s="49">
        <v>0</v>
      </c>
      <c r="BJ32" s="48">
        <v>4</v>
      </c>
      <c r="BK32" s="49">
        <v>100</v>
      </c>
      <c r="BL32" s="48">
        <v>4</v>
      </c>
    </row>
    <row r="33" spans="1:64" ht="15">
      <c r="A33" s="64" t="s">
        <v>240</v>
      </c>
      <c r="B33" s="64" t="s">
        <v>392</v>
      </c>
      <c r="C33" s="65"/>
      <c r="D33" s="66"/>
      <c r="E33" s="67"/>
      <c r="F33" s="68"/>
      <c r="G33" s="65"/>
      <c r="H33" s="69"/>
      <c r="I33" s="70"/>
      <c r="J33" s="70"/>
      <c r="K33" s="34" t="s">
        <v>65</v>
      </c>
      <c r="L33" s="77">
        <v>39</v>
      </c>
      <c r="M33" s="77"/>
      <c r="N33" s="72"/>
      <c r="O33" s="79" t="s">
        <v>492</v>
      </c>
      <c r="P33" s="81">
        <v>43533.075208333335</v>
      </c>
      <c r="Q33" s="79" t="s">
        <v>518</v>
      </c>
      <c r="R33" s="79"/>
      <c r="S33" s="79"/>
      <c r="T33" s="79" t="s">
        <v>736</v>
      </c>
      <c r="U33" s="83" t="s">
        <v>845</v>
      </c>
      <c r="V33" s="83" t="s">
        <v>845</v>
      </c>
      <c r="W33" s="81">
        <v>43533.075208333335</v>
      </c>
      <c r="X33" s="83" t="s">
        <v>1037</v>
      </c>
      <c r="Y33" s="79"/>
      <c r="Z33" s="79"/>
      <c r="AA33" s="85" t="s">
        <v>1257</v>
      </c>
      <c r="AB33" s="79"/>
      <c r="AC33" s="79" t="b">
        <v>0</v>
      </c>
      <c r="AD33" s="79">
        <v>1</v>
      </c>
      <c r="AE33" s="85" t="s">
        <v>1477</v>
      </c>
      <c r="AF33" s="79" t="b">
        <v>0</v>
      </c>
      <c r="AG33" s="79" t="s">
        <v>1511</v>
      </c>
      <c r="AH33" s="79"/>
      <c r="AI33" s="85" t="s">
        <v>1477</v>
      </c>
      <c r="AJ33" s="79" t="b">
        <v>0</v>
      </c>
      <c r="AK33" s="79">
        <v>0</v>
      </c>
      <c r="AL33" s="85" t="s">
        <v>1477</v>
      </c>
      <c r="AM33" s="79" t="s">
        <v>1533</v>
      </c>
      <c r="AN33" s="79" t="b">
        <v>0</v>
      </c>
      <c r="AO33" s="85" t="s">
        <v>1257</v>
      </c>
      <c r="AP33" s="79" t="s">
        <v>176</v>
      </c>
      <c r="AQ33" s="79">
        <v>0</v>
      </c>
      <c r="AR33" s="79">
        <v>0</v>
      </c>
      <c r="AS33" s="79"/>
      <c r="AT33" s="79"/>
      <c r="AU33" s="79"/>
      <c r="AV33" s="79"/>
      <c r="AW33" s="79"/>
      <c r="AX33" s="79"/>
      <c r="AY33" s="79"/>
      <c r="AZ33" s="79"/>
      <c r="BA33">
        <v>1</v>
      </c>
      <c r="BB33" s="78" t="str">
        <f>REPLACE(INDEX(GroupVertices[Group],MATCH(Edges24[[#This Row],[Vertex 1]],GroupVertices[Vertex],0)),1,1,"")</f>
        <v>28</v>
      </c>
      <c r="BC33" s="78" t="str">
        <f>REPLACE(INDEX(GroupVertices[Group],MATCH(Edges24[[#This Row],[Vertex 2]],GroupVertices[Vertex],0)),1,1,"")</f>
        <v>28</v>
      </c>
      <c r="BD33" s="48"/>
      <c r="BE33" s="49"/>
      <c r="BF33" s="48"/>
      <c r="BG33" s="49"/>
      <c r="BH33" s="48"/>
      <c r="BI33" s="49"/>
      <c r="BJ33" s="48"/>
      <c r="BK33" s="49"/>
      <c r="BL33" s="48"/>
    </row>
    <row r="34" spans="1:64" ht="15">
      <c r="A34" s="64" t="s">
        <v>241</v>
      </c>
      <c r="B34" s="64" t="s">
        <v>241</v>
      </c>
      <c r="C34" s="65"/>
      <c r="D34" s="66"/>
      <c r="E34" s="67"/>
      <c r="F34" s="68"/>
      <c r="G34" s="65"/>
      <c r="H34" s="69"/>
      <c r="I34" s="70"/>
      <c r="J34" s="70"/>
      <c r="K34" s="34" t="s">
        <v>65</v>
      </c>
      <c r="L34" s="77">
        <v>41</v>
      </c>
      <c r="M34" s="77"/>
      <c r="N34" s="72"/>
      <c r="O34" s="79" t="s">
        <v>176</v>
      </c>
      <c r="P34" s="81">
        <v>41974.50809027778</v>
      </c>
      <c r="Q34" s="79" t="s">
        <v>519</v>
      </c>
      <c r="R34" s="79"/>
      <c r="S34" s="79"/>
      <c r="T34" s="79" t="s">
        <v>736</v>
      </c>
      <c r="U34" s="83" t="s">
        <v>846</v>
      </c>
      <c r="V34" s="83" t="s">
        <v>846</v>
      </c>
      <c r="W34" s="81">
        <v>41974.50809027778</v>
      </c>
      <c r="X34" s="83" t="s">
        <v>1038</v>
      </c>
      <c r="Y34" s="79">
        <v>57.69926255</v>
      </c>
      <c r="Z34" s="79">
        <v>11.96770685</v>
      </c>
      <c r="AA34" s="85" t="s">
        <v>1258</v>
      </c>
      <c r="AB34" s="79"/>
      <c r="AC34" s="79" t="b">
        <v>0</v>
      </c>
      <c r="AD34" s="79">
        <v>20</v>
      </c>
      <c r="AE34" s="85" t="s">
        <v>1477</v>
      </c>
      <c r="AF34" s="79" t="b">
        <v>0</v>
      </c>
      <c r="AG34" s="79" t="s">
        <v>1512</v>
      </c>
      <c r="AH34" s="79"/>
      <c r="AI34" s="85" t="s">
        <v>1477</v>
      </c>
      <c r="AJ34" s="79" t="b">
        <v>0</v>
      </c>
      <c r="AK34" s="79">
        <v>1</v>
      </c>
      <c r="AL34" s="85" t="s">
        <v>1477</v>
      </c>
      <c r="AM34" s="79" t="s">
        <v>1533</v>
      </c>
      <c r="AN34" s="79" t="b">
        <v>0</v>
      </c>
      <c r="AO34" s="85" t="s">
        <v>1258</v>
      </c>
      <c r="AP34" s="79" t="s">
        <v>1557</v>
      </c>
      <c r="AQ34" s="79">
        <v>0</v>
      </c>
      <c r="AR34" s="79">
        <v>0</v>
      </c>
      <c r="AS34" s="79" t="s">
        <v>1560</v>
      </c>
      <c r="AT34" s="79" t="s">
        <v>1577</v>
      </c>
      <c r="AU34" s="79" t="s">
        <v>1589</v>
      </c>
      <c r="AV34" s="79" t="s">
        <v>1600</v>
      </c>
      <c r="AW34" s="79" t="s">
        <v>1617</v>
      </c>
      <c r="AX34" s="79" t="s">
        <v>1633</v>
      </c>
      <c r="AY34" s="79" t="s">
        <v>1649</v>
      </c>
      <c r="AZ34" s="83" t="s">
        <v>1653</v>
      </c>
      <c r="BA34">
        <v>1</v>
      </c>
      <c r="BB34" s="78" t="str">
        <f>REPLACE(INDEX(GroupVertices[Group],MATCH(Edges24[[#This Row],[Vertex 1]],GroupVertices[Vertex],0)),1,1,"")</f>
        <v>50</v>
      </c>
      <c r="BC34" s="78" t="str">
        <f>REPLACE(INDEX(GroupVertices[Group],MATCH(Edges24[[#This Row],[Vertex 2]],GroupVertices[Vertex],0)),1,1,"")</f>
        <v>50</v>
      </c>
      <c r="BD34" s="48">
        <v>0</v>
      </c>
      <c r="BE34" s="49">
        <v>0</v>
      </c>
      <c r="BF34" s="48">
        <v>1</v>
      </c>
      <c r="BG34" s="49">
        <v>9.090909090909092</v>
      </c>
      <c r="BH34" s="48">
        <v>0</v>
      </c>
      <c r="BI34" s="49">
        <v>0</v>
      </c>
      <c r="BJ34" s="48">
        <v>10</v>
      </c>
      <c r="BK34" s="49">
        <v>90.9090909090909</v>
      </c>
      <c r="BL34" s="48">
        <v>11</v>
      </c>
    </row>
    <row r="35" spans="1:64" ht="15">
      <c r="A35" s="64" t="s">
        <v>242</v>
      </c>
      <c r="B35" s="64" t="s">
        <v>241</v>
      </c>
      <c r="C35" s="65"/>
      <c r="D35" s="66"/>
      <c r="E35" s="67"/>
      <c r="F35" s="68"/>
      <c r="G35" s="65"/>
      <c r="H35" s="69"/>
      <c r="I35" s="70"/>
      <c r="J35" s="70"/>
      <c r="K35" s="34" t="s">
        <v>65</v>
      </c>
      <c r="L35" s="77">
        <v>42</v>
      </c>
      <c r="M35" s="77"/>
      <c r="N35" s="72"/>
      <c r="O35" s="79" t="s">
        <v>492</v>
      </c>
      <c r="P35" s="81">
        <v>43533.13769675926</v>
      </c>
      <c r="Q35" s="79" t="s">
        <v>520</v>
      </c>
      <c r="R35" s="79"/>
      <c r="S35" s="79"/>
      <c r="T35" s="79" t="s">
        <v>736</v>
      </c>
      <c r="U35" s="83" t="s">
        <v>846</v>
      </c>
      <c r="V35" s="83" t="s">
        <v>846</v>
      </c>
      <c r="W35" s="81">
        <v>43533.13769675926</v>
      </c>
      <c r="X35" s="83" t="s">
        <v>1039</v>
      </c>
      <c r="Y35" s="79"/>
      <c r="Z35" s="79"/>
      <c r="AA35" s="85" t="s">
        <v>1259</v>
      </c>
      <c r="AB35" s="79"/>
      <c r="AC35" s="79" t="b">
        <v>0</v>
      </c>
      <c r="AD35" s="79">
        <v>0</v>
      </c>
      <c r="AE35" s="85" t="s">
        <v>1477</v>
      </c>
      <c r="AF35" s="79" t="b">
        <v>0</v>
      </c>
      <c r="AG35" s="79" t="s">
        <v>1512</v>
      </c>
      <c r="AH35" s="79"/>
      <c r="AI35" s="85" t="s">
        <v>1477</v>
      </c>
      <c r="AJ35" s="79" t="b">
        <v>0</v>
      </c>
      <c r="AK35" s="79">
        <v>1</v>
      </c>
      <c r="AL35" s="85" t="s">
        <v>1258</v>
      </c>
      <c r="AM35" s="79" t="s">
        <v>1536</v>
      </c>
      <c r="AN35" s="79" t="b">
        <v>0</v>
      </c>
      <c r="AO35" s="85" t="s">
        <v>1258</v>
      </c>
      <c r="AP35" s="79" t="s">
        <v>176</v>
      </c>
      <c r="AQ35" s="79">
        <v>0</v>
      </c>
      <c r="AR35" s="79">
        <v>0</v>
      </c>
      <c r="AS35" s="79"/>
      <c r="AT35" s="79"/>
      <c r="AU35" s="79"/>
      <c r="AV35" s="79"/>
      <c r="AW35" s="79"/>
      <c r="AX35" s="79"/>
      <c r="AY35" s="79"/>
      <c r="AZ35" s="79"/>
      <c r="BA35">
        <v>1</v>
      </c>
      <c r="BB35" s="78" t="str">
        <f>REPLACE(INDEX(GroupVertices[Group],MATCH(Edges24[[#This Row],[Vertex 1]],GroupVertices[Vertex],0)),1,1,"")</f>
        <v>50</v>
      </c>
      <c r="BC35" s="78" t="str">
        <f>REPLACE(INDEX(GroupVertices[Group],MATCH(Edges24[[#This Row],[Vertex 2]],GroupVertices[Vertex],0)),1,1,"")</f>
        <v>50</v>
      </c>
      <c r="BD35" s="48">
        <v>0</v>
      </c>
      <c r="BE35" s="49">
        <v>0</v>
      </c>
      <c r="BF35" s="48">
        <v>1</v>
      </c>
      <c r="BG35" s="49">
        <v>7.6923076923076925</v>
      </c>
      <c r="BH35" s="48">
        <v>0</v>
      </c>
      <c r="BI35" s="49">
        <v>0</v>
      </c>
      <c r="BJ35" s="48">
        <v>12</v>
      </c>
      <c r="BK35" s="49">
        <v>92.3076923076923</v>
      </c>
      <c r="BL35" s="48">
        <v>13</v>
      </c>
    </row>
    <row r="36" spans="1:64" ht="15">
      <c r="A36" s="64" t="s">
        <v>243</v>
      </c>
      <c r="B36" s="64" t="s">
        <v>215</v>
      </c>
      <c r="C36" s="65"/>
      <c r="D36" s="66"/>
      <c r="E36" s="67"/>
      <c r="F36" s="68"/>
      <c r="G36" s="65"/>
      <c r="H36" s="69"/>
      <c r="I36" s="70"/>
      <c r="J36" s="70"/>
      <c r="K36" s="34" t="s">
        <v>65</v>
      </c>
      <c r="L36" s="77">
        <v>43</v>
      </c>
      <c r="M36" s="77"/>
      <c r="N36" s="72"/>
      <c r="O36" s="79" t="s">
        <v>492</v>
      </c>
      <c r="P36" s="81">
        <v>43533.32991898148</v>
      </c>
      <c r="Q36" s="79" t="s">
        <v>499</v>
      </c>
      <c r="R36" s="79"/>
      <c r="S36" s="79"/>
      <c r="T36" s="79"/>
      <c r="U36" s="79"/>
      <c r="V36" s="83" t="s">
        <v>910</v>
      </c>
      <c r="W36" s="81">
        <v>43533.32991898148</v>
      </c>
      <c r="X36" s="83" t="s">
        <v>1040</v>
      </c>
      <c r="Y36" s="79"/>
      <c r="Z36" s="79"/>
      <c r="AA36" s="85" t="s">
        <v>1260</v>
      </c>
      <c r="AB36" s="79"/>
      <c r="AC36" s="79" t="b">
        <v>0</v>
      </c>
      <c r="AD36" s="79">
        <v>0</v>
      </c>
      <c r="AE36" s="85" t="s">
        <v>1477</v>
      </c>
      <c r="AF36" s="79" t="b">
        <v>0</v>
      </c>
      <c r="AG36" s="79" t="s">
        <v>1508</v>
      </c>
      <c r="AH36" s="79"/>
      <c r="AI36" s="85" t="s">
        <v>1477</v>
      </c>
      <c r="AJ36" s="79" t="b">
        <v>0</v>
      </c>
      <c r="AK36" s="79">
        <v>6</v>
      </c>
      <c r="AL36" s="85" t="s">
        <v>1230</v>
      </c>
      <c r="AM36" s="79" t="s">
        <v>1534</v>
      </c>
      <c r="AN36" s="79" t="b">
        <v>0</v>
      </c>
      <c r="AO36" s="85" t="s">
        <v>1230</v>
      </c>
      <c r="AP36" s="79" t="s">
        <v>176</v>
      </c>
      <c r="AQ36" s="79">
        <v>0</v>
      </c>
      <c r="AR36" s="79">
        <v>0</v>
      </c>
      <c r="AS36" s="79"/>
      <c r="AT36" s="79"/>
      <c r="AU36" s="79"/>
      <c r="AV36" s="79"/>
      <c r="AW36" s="79"/>
      <c r="AX36" s="79"/>
      <c r="AY36" s="79"/>
      <c r="AZ36" s="79"/>
      <c r="BA36">
        <v>1</v>
      </c>
      <c r="BB36" s="78" t="str">
        <f>REPLACE(INDEX(GroupVertices[Group],MATCH(Edges24[[#This Row],[Vertex 1]],GroupVertices[Vertex],0)),1,1,"")</f>
        <v>4</v>
      </c>
      <c r="BC36" s="78" t="str">
        <f>REPLACE(INDEX(GroupVertices[Group],MATCH(Edges24[[#This Row],[Vertex 2]],GroupVertices[Vertex],0)),1,1,"")</f>
        <v>4</v>
      </c>
      <c r="BD36" s="48">
        <v>1</v>
      </c>
      <c r="BE36" s="49">
        <v>4.166666666666667</v>
      </c>
      <c r="BF36" s="48">
        <v>0</v>
      </c>
      <c r="BG36" s="49">
        <v>0</v>
      </c>
      <c r="BH36" s="48">
        <v>0</v>
      </c>
      <c r="BI36" s="49">
        <v>0</v>
      </c>
      <c r="BJ36" s="48">
        <v>23</v>
      </c>
      <c r="BK36" s="49">
        <v>95.83333333333333</v>
      </c>
      <c r="BL36" s="48">
        <v>24</v>
      </c>
    </row>
    <row r="37" spans="1:64" ht="15">
      <c r="A37" s="64" t="s">
        <v>244</v>
      </c>
      <c r="B37" s="64" t="s">
        <v>394</v>
      </c>
      <c r="C37" s="65"/>
      <c r="D37" s="66"/>
      <c r="E37" s="67"/>
      <c r="F37" s="68"/>
      <c r="G37" s="65"/>
      <c r="H37" s="69"/>
      <c r="I37" s="70"/>
      <c r="J37" s="70"/>
      <c r="K37" s="34" t="s">
        <v>65</v>
      </c>
      <c r="L37" s="77">
        <v>44</v>
      </c>
      <c r="M37" s="77"/>
      <c r="N37" s="72"/>
      <c r="O37" s="79" t="s">
        <v>492</v>
      </c>
      <c r="P37" s="81">
        <v>43533.443923611114</v>
      </c>
      <c r="Q37" s="79" t="s">
        <v>521</v>
      </c>
      <c r="R37" s="79"/>
      <c r="S37" s="79"/>
      <c r="T37" s="79" t="s">
        <v>736</v>
      </c>
      <c r="U37" s="79"/>
      <c r="V37" s="83" t="s">
        <v>911</v>
      </c>
      <c r="W37" s="81">
        <v>43533.443923611114</v>
      </c>
      <c r="X37" s="83" t="s">
        <v>1041</v>
      </c>
      <c r="Y37" s="79"/>
      <c r="Z37" s="79"/>
      <c r="AA37" s="85" t="s">
        <v>1261</v>
      </c>
      <c r="AB37" s="85" t="s">
        <v>1452</v>
      </c>
      <c r="AC37" s="79" t="b">
        <v>0</v>
      </c>
      <c r="AD37" s="79">
        <v>2</v>
      </c>
      <c r="AE37" s="85" t="s">
        <v>1483</v>
      </c>
      <c r="AF37" s="79" t="b">
        <v>0</v>
      </c>
      <c r="AG37" s="79" t="s">
        <v>1508</v>
      </c>
      <c r="AH37" s="79"/>
      <c r="AI37" s="85" t="s">
        <v>1477</v>
      </c>
      <c r="AJ37" s="79" t="b">
        <v>0</v>
      </c>
      <c r="AK37" s="79">
        <v>0</v>
      </c>
      <c r="AL37" s="85" t="s">
        <v>1477</v>
      </c>
      <c r="AM37" s="79" t="s">
        <v>1539</v>
      </c>
      <c r="AN37" s="79" t="b">
        <v>0</v>
      </c>
      <c r="AO37" s="85" t="s">
        <v>1452</v>
      </c>
      <c r="AP37" s="79" t="s">
        <v>176</v>
      </c>
      <c r="AQ37" s="79">
        <v>0</v>
      </c>
      <c r="AR37" s="79">
        <v>0</v>
      </c>
      <c r="AS37" s="79"/>
      <c r="AT37" s="79"/>
      <c r="AU37" s="79"/>
      <c r="AV37" s="79"/>
      <c r="AW37" s="79"/>
      <c r="AX37" s="79"/>
      <c r="AY37" s="79"/>
      <c r="AZ37" s="79"/>
      <c r="BA37">
        <v>1</v>
      </c>
      <c r="BB37" s="78" t="str">
        <f>REPLACE(INDEX(GroupVertices[Group],MATCH(Edges24[[#This Row],[Vertex 1]],GroupVertices[Vertex],0)),1,1,"")</f>
        <v>7</v>
      </c>
      <c r="BC37" s="78" t="str">
        <f>REPLACE(INDEX(GroupVertices[Group],MATCH(Edges24[[#This Row],[Vertex 2]],GroupVertices[Vertex],0)),1,1,"")</f>
        <v>7</v>
      </c>
      <c r="BD37" s="48"/>
      <c r="BE37" s="49"/>
      <c r="BF37" s="48"/>
      <c r="BG37" s="49"/>
      <c r="BH37" s="48"/>
      <c r="BI37" s="49"/>
      <c r="BJ37" s="48"/>
      <c r="BK37" s="49"/>
      <c r="BL37" s="48"/>
    </row>
    <row r="38" spans="1:64" ht="15">
      <c r="A38" s="64" t="s">
        <v>245</v>
      </c>
      <c r="B38" s="64" t="s">
        <v>245</v>
      </c>
      <c r="C38" s="65"/>
      <c r="D38" s="66"/>
      <c r="E38" s="67"/>
      <c r="F38" s="68"/>
      <c r="G38" s="65"/>
      <c r="H38" s="69"/>
      <c r="I38" s="70"/>
      <c r="J38" s="70"/>
      <c r="K38" s="34" t="s">
        <v>65</v>
      </c>
      <c r="L38" s="77">
        <v>49</v>
      </c>
      <c r="M38" s="77"/>
      <c r="N38" s="72"/>
      <c r="O38" s="79" t="s">
        <v>176</v>
      </c>
      <c r="P38" s="81">
        <v>43533.4852662037</v>
      </c>
      <c r="Q38" s="79" t="s">
        <v>522</v>
      </c>
      <c r="R38" s="83" t="s">
        <v>670</v>
      </c>
      <c r="S38" s="79" t="s">
        <v>720</v>
      </c>
      <c r="T38" s="79" t="s">
        <v>751</v>
      </c>
      <c r="U38" s="79"/>
      <c r="V38" s="83" t="s">
        <v>912</v>
      </c>
      <c r="W38" s="81">
        <v>43533.4852662037</v>
      </c>
      <c r="X38" s="83" t="s">
        <v>1042</v>
      </c>
      <c r="Y38" s="79"/>
      <c r="Z38" s="79"/>
      <c r="AA38" s="85" t="s">
        <v>1262</v>
      </c>
      <c r="AB38" s="79"/>
      <c r="AC38" s="79" t="b">
        <v>0</v>
      </c>
      <c r="AD38" s="79">
        <v>0</v>
      </c>
      <c r="AE38" s="85" t="s">
        <v>1477</v>
      </c>
      <c r="AF38" s="79" t="b">
        <v>0</v>
      </c>
      <c r="AG38" s="79" t="s">
        <v>1508</v>
      </c>
      <c r="AH38" s="79"/>
      <c r="AI38" s="85" t="s">
        <v>1477</v>
      </c>
      <c r="AJ38" s="79" t="b">
        <v>0</v>
      </c>
      <c r="AK38" s="79">
        <v>0</v>
      </c>
      <c r="AL38" s="85" t="s">
        <v>1477</v>
      </c>
      <c r="AM38" s="79" t="s">
        <v>1536</v>
      </c>
      <c r="AN38" s="79" t="b">
        <v>0</v>
      </c>
      <c r="AO38" s="85" t="s">
        <v>1262</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v>0</v>
      </c>
      <c r="BE38" s="49">
        <v>0</v>
      </c>
      <c r="BF38" s="48">
        <v>2</v>
      </c>
      <c r="BG38" s="49">
        <v>12.5</v>
      </c>
      <c r="BH38" s="48">
        <v>0</v>
      </c>
      <c r="BI38" s="49">
        <v>0</v>
      </c>
      <c r="BJ38" s="48">
        <v>14</v>
      </c>
      <c r="BK38" s="49">
        <v>87.5</v>
      </c>
      <c r="BL38" s="48">
        <v>16</v>
      </c>
    </row>
    <row r="39" spans="1:64" ht="15">
      <c r="A39" s="64" t="s">
        <v>246</v>
      </c>
      <c r="B39" s="64" t="s">
        <v>399</v>
      </c>
      <c r="C39" s="65"/>
      <c r="D39" s="66"/>
      <c r="E39" s="67"/>
      <c r="F39" s="68"/>
      <c r="G39" s="65"/>
      <c r="H39" s="69"/>
      <c r="I39" s="70"/>
      <c r="J39" s="70"/>
      <c r="K39" s="34" t="s">
        <v>65</v>
      </c>
      <c r="L39" s="77">
        <v>50</v>
      </c>
      <c r="M39" s="77"/>
      <c r="N39" s="72"/>
      <c r="O39" s="79" t="s">
        <v>493</v>
      </c>
      <c r="P39" s="81">
        <v>43533.56081018518</v>
      </c>
      <c r="Q39" s="79" t="s">
        <v>523</v>
      </c>
      <c r="R39" s="79"/>
      <c r="S39" s="79"/>
      <c r="T39" s="79" t="s">
        <v>736</v>
      </c>
      <c r="U39" s="79"/>
      <c r="V39" s="83" t="s">
        <v>913</v>
      </c>
      <c r="W39" s="81">
        <v>43533.56081018518</v>
      </c>
      <c r="X39" s="83" t="s">
        <v>1043</v>
      </c>
      <c r="Y39" s="79"/>
      <c r="Z39" s="79"/>
      <c r="AA39" s="85" t="s">
        <v>1263</v>
      </c>
      <c r="AB39" s="85" t="s">
        <v>1453</v>
      </c>
      <c r="AC39" s="79" t="b">
        <v>0</v>
      </c>
      <c r="AD39" s="79">
        <v>0</v>
      </c>
      <c r="AE39" s="85" t="s">
        <v>1484</v>
      </c>
      <c r="AF39" s="79" t="b">
        <v>0</v>
      </c>
      <c r="AG39" s="79" t="s">
        <v>1508</v>
      </c>
      <c r="AH39" s="79"/>
      <c r="AI39" s="85" t="s">
        <v>1477</v>
      </c>
      <c r="AJ39" s="79" t="b">
        <v>0</v>
      </c>
      <c r="AK39" s="79">
        <v>0</v>
      </c>
      <c r="AL39" s="85" t="s">
        <v>1477</v>
      </c>
      <c r="AM39" s="79" t="s">
        <v>1533</v>
      </c>
      <c r="AN39" s="79" t="b">
        <v>0</v>
      </c>
      <c r="AO39" s="85" t="s">
        <v>1453</v>
      </c>
      <c r="AP39" s="79" t="s">
        <v>176</v>
      </c>
      <c r="AQ39" s="79">
        <v>0</v>
      </c>
      <c r="AR39" s="79">
        <v>0</v>
      </c>
      <c r="AS39" s="79"/>
      <c r="AT39" s="79"/>
      <c r="AU39" s="79"/>
      <c r="AV39" s="79"/>
      <c r="AW39" s="79"/>
      <c r="AX39" s="79"/>
      <c r="AY39" s="79"/>
      <c r="AZ39" s="79"/>
      <c r="BA39">
        <v>1</v>
      </c>
      <c r="BB39" s="78" t="str">
        <f>REPLACE(INDEX(GroupVertices[Group],MATCH(Edges24[[#This Row],[Vertex 1]],GroupVertices[Vertex],0)),1,1,"")</f>
        <v>49</v>
      </c>
      <c r="BC39" s="78" t="str">
        <f>REPLACE(INDEX(GroupVertices[Group],MATCH(Edges24[[#This Row],[Vertex 2]],GroupVertices[Vertex],0)),1,1,"")</f>
        <v>49</v>
      </c>
      <c r="BD39" s="48">
        <v>1</v>
      </c>
      <c r="BE39" s="49">
        <v>10</v>
      </c>
      <c r="BF39" s="48">
        <v>1</v>
      </c>
      <c r="BG39" s="49">
        <v>10</v>
      </c>
      <c r="BH39" s="48">
        <v>0</v>
      </c>
      <c r="BI39" s="49">
        <v>0</v>
      </c>
      <c r="BJ39" s="48">
        <v>8</v>
      </c>
      <c r="BK39" s="49">
        <v>80</v>
      </c>
      <c r="BL39" s="48">
        <v>10</v>
      </c>
    </row>
    <row r="40" spans="1:64" ht="15">
      <c r="A40" s="64" t="s">
        <v>247</v>
      </c>
      <c r="B40" s="64" t="s">
        <v>247</v>
      </c>
      <c r="C40" s="65"/>
      <c r="D40" s="66"/>
      <c r="E40" s="67"/>
      <c r="F40" s="68"/>
      <c r="G40" s="65"/>
      <c r="H40" s="69"/>
      <c r="I40" s="70"/>
      <c r="J40" s="70"/>
      <c r="K40" s="34" t="s">
        <v>65</v>
      </c>
      <c r="L40" s="77">
        <v>51</v>
      </c>
      <c r="M40" s="77"/>
      <c r="N40" s="72"/>
      <c r="O40" s="79" t="s">
        <v>176</v>
      </c>
      <c r="P40" s="81">
        <v>43533.823067129626</v>
      </c>
      <c r="Q40" s="79" t="s">
        <v>524</v>
      </c>
      <c r="R40" s="83" t="s">
        <v>671</v>
      </c>
      <c r="S40" s="79" t="s">
        <v>718</v>
      </c>
      <c r="T40" s="79" t="s">
        <v>752</v>
      </c>
      <c r="U40" s="79"/>
      <c r="V40" s="83" t="s">
        <v>914</v>
      </c>
      <c r="W40" s="81">
        <v>43533.823067129626</v>
      </c>
      <c r="X40" s="83" t="s">
        <v>1044</v>
      </c>
      <c r="Y40" s="79"/>
      <c r="Z40" s="79"/>
      <c r="AA40" s="85" t="s">
        <v>1264</v>
      </c>
      <c r="AB40" s="79"/>
      <c r="AC40" s="79" t="b">
        <v>0</v>
      </c>
      <c r="AD40" s="79">
        <v>0</v>
      </c>
      <c r="AE40" s="85" t="s">
        <v>1477</v>
      </c>
      <c r="AF40" s="79" t="b">
        <v>1</v>
      </c>
      <c r="AG40" s="79" t="s">
        <v>1508</v>
      </c>
      <c r="AH40" s="79"/>
      <c r="AI40" s="85" t="s">
        <v>1520</v>
      </c>
      <c r="AJ40" s="79" t="b">
        <v>0</v>
      </c>
      <c r="AK40" s="79">
        <v>0</v>
      </c>
      <c r="AL40" s="85" t="s">
        <v>1477</v>
      </c>
      <c r="AM40" s="79" t="s">
        <v>1539</v>
      </c>
      <c r="AN40" s="79" t="b">
        <v>0</v>
      </c>
      <c r="AO40" s="85" t="s">
        <v>1264</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v>1</v>
      </c>
      <c r="BE40" s="49">
        <v>3.8461538461538463</v>
      </c>
      <c r="BF40" s="48">
        <v>3</v>
      </c>
      <c r="BG40" s="49">
        <v>11.538461538461538</v>
      </c>
      <c r="BH40" s="48">
        <v>0</v>
      </c>
      <c r="BI40" s="49">
        <v>0</v>
      </c>
      <c r="BJ40" s="48">
        <v>22</v>
      </c>
      <c r="BK40" s="49">
        <v>84.61538461538461</v>
      </c>
      <c r="BL40" s="48">
        <v>26</v>
      </c>
    </row>
    <row r="41" spans="1:64" ht="15">
      <c r="A41" s="64" t="s">
        <v>248</v>
      </c>
      <c r="B41" s="64" t="s">
        <v>400</v>
      </c>
      <c r="C41" s="65"/>
      <c r="D41" s="66"/>
      <c r="E41" s="67"/>
      <c r="F41" s="68"/>
      <c r="G41" s="65"/>
      <c r="H41" s="69"/>
      <c r="I41" s="70"/>
      <c r="J41" s="70"/>
      <c r="K41" s="34" t="s">
        <v>65</v>
      </c>
      <c r="L41" s="77">
        <v>52</v>
      </c>
      <c r="M41" s="77"/>
      <c r="N41" s="72"/>
      <c r="O41" s="79" t="s">
        <v>492</v>
      </c>
      <c r="P41" s="81">
        <v>43533.82881944445</v>
      </c>
      <c r="Q41" s="79" t="s">
        <v>525</v>
      </c>
      <c r="R41" s="79"/>
      <c r="S41" s="79"/>
      <c r="T41" s="79" t="s">
        <v>736</v>
      </c>
      <c r="U41" s="79"/>
      <c r="V41" s="83" t="s">
        <v>915</v>
      </c>
      <c r="W41" s="81">
        <v>43533.82881944445</v>
      </c>
      <c r="X41" s="83" t="s">
        <v>1045</v>
      </c>
      <c r="Y41" s="79"/>
      <c r="Z41" s="79"/>
      <c r="AA41" s="85" t="s">
        <v>1265</v>
      </c>
      <c r="AB41" s="85" t="s">
        <v>1454</v>
      </c>
      <c r="AC41" s="79" t="b">
        <v>0</v>
      </c>
      <c r="AD41" s="79">
        <v>3</v>
      </c>
      <c r="AE41" s="85" t="s">
        <v>1485</v>
      </c>
      <c r="AF41" s="79" t="b">
        <v>0</v>
      </c>
      <c r="AG41" s="79" t="s">
        <v>1513</v>
      </c>
      <c r="AH41" s="79"/>
      <c r="AI41" s="85" t="s">
        <v>1477</v>
      </c>
      <c r="AJ41" s="79" t="b">
        <v>0</v>
      </c>
      <c r="AK41" s="79">
        <v>0</v>
      </c>
      <c r="AL41" s="85" t="s">
        <v>1477</v>
      </c>
      <c r="AM41" s="79" t="s">
        <v>1536</v>
      </c>
      <c r="AN41" s="79" t="b">
        <v>0</v>
      </c>
      <c r="AO41" s="85" t="s">
        <v>1454</v>
      </c>
      <c r="AP41" s="79" t="s">
        <v>176</v>
      </c>
      <c r="AQ41" s="79">
        <v>0</v>
      </c>
      <c r="AR41" s="79">
        <v>0</v>
      </c>
      <c r="AS41" s="79"/>
      <c r="AT41" s="79"/>
      <c r="AU41" s="79"/>
      <c r="AV41" s="79"/>
      <c r="AW41" s="79"/>
      <c r="AX41" s="79"/>
      <c r="AY41" s="79"/>
      <c r="AZ41" s="79"/>
      <c r="BA41">
        <v>1</v>
      </c>
      <c r="BB41" s="78" t="str">
        <f>REPLACE(INDEX(GroupVertices[Group],MATCH(Edges24[[#This Row],[Vertex 1]],GroupVertices[Vertex],0)),1,1,"")</f>
        <v>27</v>
      </c>
      <c r="BC41" s="78" t="str">
        <f>REPLACE(INDEX(GroupVertices[Group],MATCH(Edges24[[#This Row],[Vertex 2]],GroupVertices[Vertex],0)),1,1,"")</f>
        <v>27</v>
      </c>
      <c r="BD41" s="48"/>
      <c r="BE41" s="49"/>
      <c r="BF41" s="48"/>
      <c r="BG41" s="49"/>
      <c r="BH41" s="48"/>
      <c r="BI41" s="49"/>
      <c r="BJ41" s="48"/>
      <c r="BK41" s="49"/>
      <c r="BL41" s="48"/>
    </row>
    <row r="42" spans="1:64" ht="15">
      <c r="A42" s="64" t="s">
        <v>249</v>
      </c>
      <c r="B42" s="64" t="s">
        <v>316</v>
      </c>
      <c r="C42" s="65"/>
      <c r="D42" s="66"/>
      <c r="E42" s="67"/>
      <c r="F42" s="68"/>
      <c r="G42" s="65"/>
      <c r="H42" s="69"/>
      <c r="I42" s="70"/>
      <c r="J42" s="70"/>
      <c r="K42" s="34" t="s">
        <v>65</v>
      </c>
      <c r="L42" s="77">
        <v>54</v>
      </c>
      <c r="M42" s="77"/>
      <c r="N42" s="72"/>
      <c r="O42" s="79" t="s">
        <v>492</v>
      </c>
      <c r="P42" s="81">
        <v>43533.990428240744</v>
      </c>
      <c r="Q42" s="79" t="s">
        <v>526</v>
      </c>
      <c r="R42" s="79"/>
      <c r="S42" s="79"/>
      <c r="T42" s="79"/>
      <c r="U42" s="79"/>
      <c r="V42" s="83" t="s">
        <v>916</v>
      </c>
      <c r="W42" s="81">
        <v>43533.990428240744</v>
      </c>
      <c r="X42" s="83" t="s">
        <v>1046</v>
      </c>
      <c r="Y42" s="79"/>
      <c r="Z42" s="79"/>
      <c r="AA42" s="85" t="s">
        <v>1266</v>
      </c>
      <c r="AB42" s="79"/>
      <c r="AC42" s="79" t="b">
        <v>0</v>
      </c>
      <c r="AD42" s="79">
        <v>0</v>
      </c>
      <c r="AE42" s="85" t="s">
        <v>1477</v>
      </c>
      <c r="AF42" s="79" t="b">
        <v>0</v>
      </c>
      <c r="AG42" s="79" t="s">
        <v>1514</v>
      </c>
      <c r="AH42" s="79"/>
      <c r="AI42" s="85" t="s">
        <v>1477</v>
      </c>
      <c r="AJ42" s="79" t="b">
        <v>0</v>
      </c>
      <c r="AK42" s="79">
        <v>1</v>
      </c>
      <c r="AL42" s="85" t="s">
        <v>1334</v>
      </c>
      <c r="AM42" s="79" t="s">
        <v>1533</v>
      </c>
      <c r="AN42" s="79" t="b">
        <v>0</v>
      </c>
      <c r="AO42" s="85" t="s">
        <v>1334</v>
      </c>
      <c r="AP42" s="79" t="s">
        <v>176</v>
      </c>
      <c r="AQ42" s="79">
        <v>0</v>
      </c>
      <c r="AR42" s="79">
        <v>0</v>
      </c>
      <c r="AS42" s="79"/>
      <c r="AT42" s="79"/>
      <c r="AU42" s="79"/>
      <c r="AV42" s="79"/>
      <c r="AW42" s="79"/>
      <c r="AX42" s="79"/>
      <c r="AY42" s="79"/>
      <c r="AZ42" s="79"/>
      <c r="BA42">
        <v>1</v>
      </c>
      <c r="BB42" s="78" t="str">
        <f>REPLACE(INDEX(GroupVertices[Group],MATCH(Edges24[[#This Row],[Vertex 1]],GroupVertices[Vertex],0)),1,1,"")</f>
        <v>6</v>
      </c>
      <c r="BC42" s="78" t="str">
        <f>REPLACE(INDEX(GroupVertices[Group],MATCH(Edges24[[#This Row],[Vertex 2]],GroupVertices[Vertex],0)),1,1,"")</f>
        <v>6</v>
      </c>
      <c r="BD42" s="48">
        <v>0</v>
      </c>
      <c r="BE42" s="49">
        <v>0</v>
      </c>
      <c r="BF42" s="48">
        <v>0</v>
      </c>
      <c r="BG42" s="49">
        <v>0</v>
      </c>
      <c r="BH42" s="48">
        <v>0</v>
      </c>
      <c r="BI42" s="49">
        <v>0</v>
      </c>
      <c r="BJ42" s="48">
        <v>12</v>
      </c>
      <c r="BK42" s="49">
        <v>100</v>
      </c>
      <c r="BL42" s="48">
        <v>12</v>
      </c>
    </row>
    <row r="43" spans="1:64" ht="15">
      <c r="A43" s="64" t="s">
        <v>250</v>
      </c>
      <c r="B43" s="64" t="s">
        <v>250</v>
      </c>
      <c r="C43" s="65"/>
      <c r="D43" s="66"/>
      <c r="E43" s="67"/>
      <c r="F43" s="68"/>
      <c r="G43" s="65"/>
      <c r="H43" s="69"/>
      <c r="I43" s="70"/>
      <c r="J43" s="70"/>
      <c r="K43" s="34" t="s">
        <v>65</v>
      </c>
      <c r="L43" s="77">
        <v>55</v>
      </c>
      <c r="M43" s="77"/>
      <c r="N43" s="72"/>
      <c r="O43" s="79" t="s">
        <v>176</v>
      </c>
      <c r="P43" s="81">
        <v>43531.876122685186</v>
      </c>
      <c r="Q43" s="79" t="s">
        <v>527</v>
      </c>
      <c r="R43" s="79"/>
      <c r="S43" s="79"/>
      <c r="T43" s="79" t="s">
        <v>753</v>
      </c>
      <c r="U43" s="83" t="s">
        <v>847</v>
      </c>
      <c r="V43" s="83" t="s">
        <v>847</v>
      </c>
      <c r="W43" s="81">
        <v>43531.876122685186</v>
      </c>
      <c r="X43" s="83" t="s">
        <v>1047</v>
      </c>
      <c r="Y43" s="79"/>
      <c r="Z43" s="79"/>
      <c r="AA43" s="85" t="s">
        <v>1267</v>
      </c>
      <c r="AB43" s="79"/>
      <c r="AC43" s="79" t="b">
        <v>0</v>
      </c>
      <c r="AD43" s="79">
        <v>84</v>
      </c>
      <c r="AE43" s="85" t="s">
        <v>1477</v>
      </c>
      <c r="AF43" s="79" t="b">
        <v>0</v>
      </c>
      <c r="AG43" s="79" t="s">
        <v>1509</v>
      </c>
      <c r="AH43" s="79"/>
      <c r="AI43" s="85" t="s">
        <v>1477</v>
      </c>
      <c r="AJ43" s="79" t="b">
        <v>0</v>
      </c>
      <c r="AK43" s="79">
        <v>5</v>
      </c>
      <c r="AL43" s="85" t="s">
        <v>1477</v>
      </c>
      <c r="AM43" s="79" t="s">
        <v>1533</v>
      </c>
      <c r="AN43" s="79" t="b">
        <v>0</v>
      </c>
      <c r="AO43" s="85" t="s">
        <v>1267</v>
      </c>
      <c r="AP43" s="79" t="s">
        <v>176</v>
      </c>
      <c r="AQ43" s="79">
        <v>0</v>
      </c>
      <c r="AR43" s="79">
        <v>0</v>
      </c>
      <c r="AS43" s="79"/>
      <c r="AT43" s="79"/>
      <c r="AU43" s="79"/>
      <c r="AV43" s="79"/>
      <c r="AW43" s="79"/>
      <c r="AX43" s="79"/>
      <c r="AY43" s="79"/>
      <c r="AZ43" s="79"/>
      <c r="BA43">
        <v>1</v>
      </c>
      <c r="BB43" s="78" t="str">
        <f>REPLACE(INDEX(GroupVertices[Group],MATCH(Edges24[[#This Row],[Vertex 1]],GroupVertices[Vertex],0)),1,1,"")</f>
        <v>11</v>
      </c>
      <c r="BC43" s="78" t="str">
        <f>REPLACE(INDEX(GroupVertices[Group],MATCH(Edges24[[#This Row],[Vertex 2]],GroupVertices[Vertex],0)),1,1,"")</f>
        <v>11</v>
      </c>
      <c r="BD43" s="48">
        <v>0</v>
      </c>
      <c r="BE43" s="49">
        <v>0</v>
      </c>
      <c r="BF43" s="48">
        <v>1</v>
      </c>
      <c r="BG43" s="49">
        <v>3.4482758620689653</v>
      </c>
      <c r="BH43" s="48">
        <v>0</v>
      </c>
      <c r="BI43" s="49">
        <v>0</v>
      </c>
      <c r="BJ43" s="48">
        <v>28</v>
      </c>
      <c r="BK43" s="49">
        <v>96.55172413793103</v>
      </c>
      <c r="BL43" s="48">
        <v>29</v>
      </c>
    </row>
    <row r="44" spans="1:64" ht="15">
      <c r="A44" s="64" t="s">
        <v>251</v>
      </c>
      <c r="B44" s="64" t="s">
        <v>250</v>
      </c>
      <c r="C44" s="65"/>
      <c r="D44" s="66"/>
      <c r="E44" s="67"/>
      <c r="F44" s="68"/>
      <c r="G44" s="65"/>
      <c r="H44" s="69"/>
      <c r="I44" s="70"/>
      <c r="J44" s="70"/>
      <c r="K44" s="34" t="s">
        <v>65</v>
      </c>
      <c r="L44" s="77">
        <v>56</v>
      </c>
      <c r="M44" s="77"/>
      <c r="N44" s="72"/>
      <c r="O44" s="79" t="s">
        <v>492</v>
      </c>
      <c r="P44" s="81">
        <v>43534.39907407408</v>
      </c>
      <c r="Q44" s="79" t="s">
        <v>507</v>
      </c>
      <c r="R44" s="79"/>
      <c r="S44" s="79"/>
      <c r="T44" s="79"/>
      <c r="U44" s="79"/>
      <c r="V44" s="83" t="s">
        <v>917</v>
      </c>
      <c r="W44" s="81">
        <v>43534.39907407408</v>
      </c>
      <c r="X44" s="83" t="s">
        <v>1048</v>
      </c>
      <c r="Y44" s="79"/>
      <c r="Z44" s="79"/>
      <c r="AA44" s="85" t="s">
        <v>1268</v>
      </c>
      <c r="AB44" s="79"/>
      <c r="AC44" s="79" t="b">
        <v>0</v>
      </c>
      <c r="AD44" s="79">
        <v>0</v>
      </c>
      <c r="AE44" s="85" t="s">
        <v>1477</v>
      </c>
      <c r="AF44" s="79" t="b">
        <v>0</v>
      </c>
      <c r="AG44" s="79" t="s">
        <v>1509</v>
      </c>
      <c r="AH44" s="79"/>
      <c r="AI44" s="85" t="s">
        <v>1477</v>
      </c>
      <c r="AJ44" s="79" t="b">
        <v>0</v>
      </c>
      <c r="AK44" s="79">
        <v>5</v>
      </c>
      <c r="AL44" s="85" t="s">
        <v>1267</v>
      </c>
      <c r="AM44" s="79" t="s">
        <v>1533</v>
      </c>
      <c r="AN44" s="79" t="b">
        <v>0</v>
      </c>
      <c r="AO44" s="85" t="s">
        <v>1267</v>
      </c>
      <c r="AP44" s="79" t="s">
        <v>176</v>
      </c>
      <c r="AQ44" s="79">
        <v>0</v>
      </c>
      <c r="AR44" s="79">
        <v>0</v>
      </c>
      <c r="AS44" s="79"/>
      <c r="AT44" s="79"/>
      <c r="AU44" s="79"/>
      <c r="AV44" s="79"/>
      <c r="AW44" s="79"/>
      <c r="AX44" s="79"/>
      <c r="AY44" s="79"/>
      <c r="AZ44" s="79"/>
      <c r="BA44">
        <v>1</v>
      </c>
      <c r="BB44" s="78" t="str">
        <f>REPLACE(INDEX(GroupVertices[Group],MATCH(Edges24[[#This Row],[Vertex 1]],GroupVertices[Vertex],0)),1,1,"")</f>
        <v>11</v>
      </c>
      <c r="BC44" s="78" t="str">
        <f>REPLACE(INDEX(GroupVertices[Group],MATCH(Edges24[[#This Row],[Vertex 2]],GroupVertices[Vertex],0)),1,1,"")</f>
        <v>11</v>
      </c>
      <c r="BD44" s="48">
        <v>0</v>
      </c>
      <c r="BE44" s="49">
        <v>0</v>
      </c>
      <c r="BF44" s="48">
        <v>1</v>
      </c>
      <c r="BG44" s="49">
        <v>4</v>
      </c>
      <c r="BH44" s="48">
        <v>0</v>
      </c>
      <c r="BI44" s="49">
        <v>0</v>
      </c>
      <c r="BJ44" s="48">
        <v>24</v>
      </c>
      <c r="BK44" s="49">
        <v>96</v>
      </c>
      <c r="BL44" s="48">
        <v>25</v>
      </c>
    </row>
    <row r="45" spans="1:64" ht="15">
      <c r="A45" s="64" t="s">
        <v>252</v>
      </c>
      <c r="B45" s="64" t="s">
        <v>402</v>
      </c>
      <c r="C45" s="65"/>
      <c r="D45" s="66"/>
      <c r="E45" s="67"/>
      <c r="F45" s="68"/>
      <c r="G45" s="65"/>
      <c r="H45" s="69"/>
      <c r="I45" s="70"/>
      <c r="J45" s="70"/>
      <c r="K45" s="34" t="s">
        <v>65</v>
      </c>
      <c r="L45" s="77">
        <v>57</v>
      </c>
      <c r="M45" s="77"/>
      <c r="N45" s="72"/>
      <c r="O45" s="79" t="s">
        <v>493</v>
      </c>
      <c r="P45" s="81">
        <v>43534.405798611115</v>
      </c>
      <c r="Q45" s="79" t="s">
        <v>528</v>
      </c>
      <c r="R45" s="79"/>
      <c r="S45" s="79"/>
      <c r="T45" s="79" t="s">
        <v>736</v>
      </c>
      <c r="U45" s="83" t="s">
        <v>848</v>
      </c>
      <c r="V45" s="83" t="s">
        <v>848</v>
      </c>
      <c r="W45" s="81">
        <v>43534.405798611115</v>
      </c>
      <c r="X45" s="83" t="s">
        <v>1049</v>
      </c>
      <c r="Y45" s="79"/>
      <c r="Z45" s="79"/>
      <c r="AA45" s="85" t="s">
        <v>1269</v>
      </c>
      <c r="AB45" s="85" t="s">
        <v>1455</v>
      </c>
      <c r="AC45" s="79" t="b">
        <v>0</v>
      </c>
      <c r="AD45" s="79">
        <v>0</v>
      </c>
      <c r="AE45" s="85" t="s">
        <v>1486</v>
      </c>
      <c r="AF45" s="79" t="b">
        <v>0</v>
      </c>
      <c r="AG45" s="79" t="s">
        <v>1508</v>
      </c>
      <c r="AH45" s="79"/>
      <c r="AI45" s="85" t="s">
        <v>1477</v>
      </c>
      <c r="AJ45" s="79" t="b">
        <v>0</v>
      </c>
      <c r="AK45" s="79">
        <v>0</v>
      </c>
      <c r="AL45" s="85" t="s">
        <v>1477</v>
      </c>
      <c r="AM45" s="79" t="s">
        <v>1533</v>
      </c>
      <c r="AN45" s="79" t="b">
        <v>0</v>
      </c>
      <c r="AO45" s="85" t="s">
        <v>1455</v>
      </c>
      <c r="AP45" s="79" t="s">
        <v>176</v>
      </c>
      <c r="AQ45" s="79">
        <v>0</v>
      </c>
      <c r="AR45" s="79">
        <v>0</v>
      </c>
      <c r="AS45" s="79"/>
      <c r="AT45" s="79"/>
      <c r="AU45" s="79"/>
      <c r="AV45" s="79"/>
      <c r="AW45" s="79"/>
      <c r="AX45" s="79"/>
      <c r="AY45" s="79"/>
      <c r="AZ45" s="79"/>
      <c r="BA45">
        <v>1</v>
      </c>
      <c r="BB45" s="78" t="str">
        <f>REPLACE(INDEX(GroupVertices[Group],MATCH(Edges24[[#This Row],[Vertex 1]],GroupVertices[Vertex],0)),1,1,"")</f>
        <v>23</v>
      </c>
      <c r="BC45" s="78" t="str">
        <f>REPLACE(INDEX(GroupVertices[Group],MATCH(Edges24[[#This Row],[Vertex 2]],GroupVertices[Vertex],0)),1,1,"")</f>
        <v>23</v>
      </c>
      <c r="BD45" s="48">
        <v>0</v>
      </c>
      <c r="BE45" s="49">
        <v>0</v>
      </c>
      <c r="BF45" s="48">
        <v>0</v>
      </c>
      <c r="BG45" s="49">
        <v>0</v>
      </c>
      <c r="BH45" s="48">
        <v>0</v>
      </c>
      <c r="BI45" s="49">
        <v>0</v>
      </c>
      <c r="BJ45" s="48">
        <v>6</v>
      </c>
      <c r="BK45" s="49">
        <v>100</v>
      </c>
      <c r="BL45" s="48">
        <v>6</v>
      </c>
    </row>
    <row r="46" spans="1:64" ht="15">
      <c r="A46" s="64" t="s">
        <v>253</v>
      </c>
      <c r="B46" s="64" t="s">
        <v>403</v>
      </c>
      <c r="C46" s="65"/>
      <c r="D46" s="66"/>
      <c r="E46" s="67"/>
      <c r="F46" s="68"/>
      <c r="G46" s="65"/>
      <c r="H46" s="69"/>
      <c r="I46" s="70"/>
      <c r="J46" s="70"/>
      <c r="K46" s="34" t="s">
        <v>65</v>
      </c>
      <c r="L46" s="77">
        <v>58</v>
      </c>
      <c r="M46" s="77"/>
      <c r="N46" s="72"/>
      <c r="O46" s="79" t="s">
        <v>492</v>
      </c>
      <c r="P46" s="81">
        <v>43395.58403935185</v>
      </c>
      <c r="Q46" s="79" t="s">
        <v>529</v>
      </c>
      <c r="R46" s="79"/>
      <c r="S46" s="79"/>
      <c r="T46" s="79" t="s">
        <v>754</v>
      </c>
      <c r="U46" s="83" t="s">
        <v>849</v>
      </c>
      <c r="V46" s="83" t="s">
        <v>849</v>
      </c>
      <c r="W46" s="81">
        <v>43395.58403935185</v>
      </c>
      <c r="X46" s="83" t="s">
        <v>1050</v>
      </c>
      <c r="Y46" s="79"/>
      <c r="Z46" s="79"/>
      <c r="AA46" s="85" t="s">
        <v>1270</v>
      </c>
      <c r="AB46" s="79"/>
      <c r="AC46" s="79" t="b">
        <v>0</v>
      </c>
      <c r="AD46" s="79">
        <v>187</v>
      </c>
      <c r="AE46" s="85" t="s">
        <v>1477</v>
      </c>
      <c r="AF46" s="79" t="b">
        <v>0</v>
      </c>
      <c r="AG46" s="79" t="s">
        <v>1510</v>
      </c>
      <c r="AH46" s="79"/>
      <c r="AI46" s="85" t="s">
        <v>1477</v>
      </c>
      <c r="AJ46" s="79" t="b">
        <v>0</v>
      </c>
      <c r="AK46" s="79">
        <v>55</v>
      </c>
      <c r="AL46" s="85" t="s">
        <v>1477</v>
      </c>
      <c r="AM46" s="79" t="s">
        <v>1540</v>
      </c>
      <c r="AN46" s="79" t="b">
        <v>0</v>
      </c>
      <c r="AO46" s="85" t="s">
        <v>1270</v>
      </c>
      <c r="AP46" s="79" t="s">
        <v>1557</v>
      </c>
      <c r="AQ46" s="79">
        <v>0</v>
      </c>
      <c r="AR46" s="79">
        <v>0</v>
      </c>
      <c r="AS46" s="79"/>
      <c r="AT46" s="79"/>
      <c r="AU46" s="79"/>
      <c r="AV46" s="79"/>
      <c r="AW46" s="79"/>
      <c r="AX46" s="79"/>
      <c r="AY46" s="79"/>
      <c r="AZ46" s="79"/>
      <c r="BA46">
        <v>1</v>
      </c>
      <c r="BB46" s="78" t="str">
        <f>REPLACE(INDEX(GroupVertices[Group],MATCH(Edges24[[#This Row],[Vertex 1]],GroupVertices[Vertex],0)),1,1,"")</f>
        <v>26</v>
      </c>
      <c r="BC46" s="78" t="str">
        <f>REPLACE(INDEX(GroupVertices[Group],MATCH(Edges24[[#This Row],[Vertex 2]],GroupVertices[Vertex],0)),1,1,"")</f>
        <v>26</v>
      </c>
      <c r="BD46" s="48">
        <v>3</v>
      </c>
      <c r="BE46" s="49">
        <v>6.25</v>
      </c>
      <c r="BF46" s="48">
        <v>1</v>
      </c>
      <c r="BG46" s="49">
        <v>2.0833333333333335</v>
      </c>
      <c r="BH46" s="48">
        <v>0</v>
      </c>
      <c r="BI46" s="49">
        <v>0</v>
      </c>
      <c r="BJ46" s="48">
        <v>44</v>
      </c>
      <c r="BK46" s="49">
        <v>91.66666666666667</v>
      </c>
      <c r="BL46" s="48">
        <v>48</v>
      </c>
    </row>
    <row r="47" spans="1:64" ht="15">
      <c r="A47" s="64" t="s">
        <v>254</v>
      </c>
      <c r="B47" s="64" t="s">
        <v>403</v>
      </c>
      <c r="C47" s="65"/>
      <c r="D47" s="66"/>
      <c r="E47" s="67"/>
      <c r="F47" s="68"/>
      <c r="G47" s="65"/>
      <c r="H47" s="69"/>
      <c r="I47" s="70"/>
      <c r="J47" s="70"/>
      <c r="K47" s="34" t="s">
        <v>65</v>
      </c>
      <c r="L47" s="77">
        <v>59</v>
      </c>
      <c r="M47" s="77"/>
      <c r="N47" s="72"/>
      <c r="O47" s="79" t="s">
        <v>492</v>
      </c>
      <c r="P47" s="81">
        <v>43534.65299768518</v>
      </c>
      <c r="Q47" s="79" t="s">
        <v>530</v>
      </c>
      <c r="R47" s="79"/>
      <c r="S47" s="79"/>
      <c r="T47" s="79" t="s">
        <v>736</v>
      </c>
      <c r="U47" s="79"/>
      <c r="V47" s="83" t="s">
        <v>918</v>
      </c>
      <c r="W47" s="81">
        <v>43534.65299768518</v>
      </c>
      <c r="X47" s="83" t="s">
        <v>1051</v>
      </c>
      <c r="Y47" s="79"/>
      <c r="Z47" s="79"/>
      <c r="AA47" s="85" t="s">
        <v>1271</v>
      </c>
      <c r="AB47" s="79"/>
      <c r="AC47" s="79" t="b">
        <v>0</v>
      </c>
      <c r="AD47" s="79">
        <v>0</v>
      </c>
      <c r="AE47" s="85" t="s">
        <v>1477</v>
      </c>
      <c r="AF47" s="79" t="b">
        <v>0</v>
      </c>
      <c r="AG47" s="79" t="s">
        <v>1510</v>
      </c>
      <c r="AH47" s="79"/>
      <c r="AI47" s="85" t="s">
        <v>1477</v>
      </c>
      <c r="AJ47" s="79" t="b">
        <v>0</v>
      </c>
      <c r="AK47" s="79">
        <v>55</v>
      </c>
      <c r="AL47" s="85" t="s">
        <v>1270</v>
      </c>
      <c r="AM47" s="79" t="s">
        <v>1539</v>
      </c>
      <c r="AN47" s="79" t="b">
        <v>0</v>
      </c>
      <c r="AO47" s="85" t="s">
        <v>1270</v>
      </c>
      <c r="AP47" s="79" t="s">
        <v>176</v>
      </c>
      <c r="AQ47" s="79">
        <v>0</v>
      </c>
      <c r="AR47" s="79">
        <v>0</v>
      </c>
      <c r="AS47" s="79"/>
      <c r="AT47" s="79"/>
      <c r="AU47" s="79"/>
      <c r="AV47" s="79"/>
      <c r="AW47" s="79"/>
      <c r="AX47" s="79"/>
      <c r="AY47" s="79"/>
      <c r="AZ47" s="79"/>
      <c r="BA47">
        <v>1</v>
      </c>
      <c r="BB47" s="78" t="str">
        <f>REPLACE(INDEX(GroupVertices[Group],MATCH(Edges24[[#This Row],[Vertex 1]],GroupVertices[Vertex],0)),1,1,"")</f>
        <v>26</v>
      </c>
      <c r="BC47" s="78" t="str">
        <f>REPLACE(INDEX(GroupVertices[Group],MATCH(Edges24[[#This Row],[Vertex 2]],GroupVertices[Vertex],0)),1,1,"")</f>
        <v>26</v>
      </c>
      <c r="BD47" s="48"/>
      <c r="BE47" s="49"/>
      <c r="BF47" s="48"/>
      <c r="BG47" s="49"/>
      <c r="BH47" s="48"/>
      <c r="BI47" s="49"/>
      <c r="BJ47" s="48"/>
      <c r="BK47" s="49"/>
      <c r="BL47" s="48"/>
    </row>
    <row r="48" spans="1:64" ht="15">
      <c r="A48" s="64" t="s">
        <v>255</v>
      </c>
      <c r="B48" s="64" t="s">
        <v>404</v>
      </c>
      <c r="C48" s="65"/>
      <c r="D48" s="66"/>
      <c r="E48" s="67"/>
      <c r="F48" s="68"/>
      <c r="G48" s="65"/>
      <c r="H48" s="69"/>
      <c r="I48" s="70"/>
      <c r="J48" s="70"/>
      <c r="K48" s="34" t="s">
        <v>65</v>
      </c>
      <c r="L48" s="77">
        <v>61</v>
      </c>
      <c r="M48" s="77"/>
      <c r="N48" s="72"/>
      <c r="O48" s="79" t="s">
        <v>492</v>
      </c>
      <c r="P48" s="81">
        <v>42229.31253472222</v>
      </c>
      <c r="Q48" s="79" t="s">
        <v>531</v>
      </c>
      <c r="R48" s="79"/>
      <c r="S48" s="79"/>
      <c r="T48" s="79" t="s">
        <v>755</v>
      </c>
      <c r="U48" s="83" t="s">
        <v>850</v>
      </c>
      <c r="V48" s="83" t="s">
        <v>850</v>
      </c>
      <c r="W48" s="81">
        <v>42229.31253472222</v>
      </c>
      <c r="X48" s="83" t="s">
        <v>1052</v>
      </c>
      <c r="Y48" s="79"/>
      <c r="Z48" s="79"/>
      <c r="AA48" s="85" t="s">
        <v>1272</v>
      </c>
      <c r="AB48" s="79"/>
      <c r="AC48" s="79" t="b">
        <v>0</v>
      </c>
      <c r="AD48" s="79">
        <v>216</v>
      </c>
      <c r="AE48" s="85" t="s">
        <v>1477</v>
      </c>
      <c r="AF48" s="79" t="b">
        <v>0</v>
      </c>
      <c r="AG48" s="79" t="s">
        <v>1508</v>
      </c>
      <c r="AH48" s="79"/>
      <c r="AI48" s="85" t="s">
        <v>1477</v>
      </c>
      <c r="AJ48" s="79" t="b">
        <v>0</v>
      </c>
      <c r="AK48" s="79">
        <v>55</v>
      </c>
      <c r="AL48" s="85" t="s">
        <v>1477</v>
      </c>
      <c r="AM48" s="79" t="s">
        <v>1541</v>
      </c>
      <c r="AN48" s="79" t="b">
        <v>0</v>
      </c>
      <c r="AO48" s="85" t="s">
        <v>1272</v>
      </c>
      <c r="AP48" s="79" t="s">
        <v>1557</v>
      </c>
      <c r="AQ48" s="79">
        <v>0</v>
      </c>
      <c r="AR48" s="79">
        <v>0</v>
      </c>
      <c r="AS48" s="79"/>
      <c r="AT48" s="79"/>
      <c r="AU48" s="79"/>
      <c r="AV48" s="79"/>
      <c r="AW48" s="79"/>
      <c r="AX48" s="79"/>
      <c r="AY48" s="79"/>
      <c r="AZ48" s="79"/>
      <c r="BA48">
        <v>1</v>
      </c>
      <c r="BB48" s="78" t="str">
        <f>REPLACE(INDEX(GroupVertices[Group],MATCH(Edges24[[#This Row],[Vertex 1]],GroupVertices[Vertex],0)),1,1,"")</f>
        <v>5</v>
      </c>
      <c r="BC48" s="78" t="str">
        <f>REPLACE(INDEX(GroupVertices[Group],MATCH(Edges24[[#This Row],[Vertex 2]],GroupVertices[Vertex],0)),1,1,"")</f>
        <v>5</v>
      </c>
      <c r="BD48" s="48">
        <v>2</v>
      </c>
      <c r="BE48" s="49">
        <v>10.526315789473685</v>
      </c>
      <c r="BF48" s="48">
        <v>0</v>
      </c>
      <c r="BG48" s="49">
        <v>0</v>
      </c>
      <c r="BH48" s="48">
        <v>0</v>
      </c>
      <c r="BI48" s="49">
        <v>0</v>
      </c>
      <c r="BJ48" s="48">
        <v>17</v>
      </c>
      <c r="BK48" s="49">
        <v>89.47368421052632</v>
      </c>
      <c r="BL48" s="48">
        <v>19</v>
      </c>
    </row>
    <row r="49" spans="1:64" ht="15">
      <c r="A49" s="64" t="s">
        <v>256</v>
      </c>
      <c r="B49" s="64" t="s">
        <v>404</v>
      </c>
      <c r="C49" s="65"/>
      <c r="D49" s="66"/>
      <c r="E49" s="67"/>
      <c r="F49" s="68"/>
      <c r="G49" s="65"/>
      <c r="H49" s="69"/>
      <c r="I49" s="70"/>
      <c r="J49" s="70"/>
      <c r="K49" s="34" t="s">
        <v>65</v>
      </c>
      <c r="L49" s="77">
        <v>62</v>
      </c>
      <c r="M49" s="77"/>
      <c r="N49" s="72"/>
      <c r="O49" s="79" t="s">
        <v>492</v>
      </c>
      <c r="P49" s="81">
        <v>43534.73101851852</v>
      </c>
      <c r="Q49" s="79" t="s">
        <v>532</v>
      </c>
      <c r="R49" s="79"/>
      <c r="S49" s="79"/>
      <c r="T49" s="79" t="s">
        <v>755</v>
      </c>
      <c r="U49" s="79"/>
      <c r="V49" s="83" t="s">
        <v>919</v>
      </c>
      <c r="W49" s="81">
        <v>43534.73101851852</v>
      </c>
      <c r="X49" s="83" t="s">
        <v>1053</v>
      </c>
      <c r="Y49" s="79"/>
      <c r="Z49" s="79"/>
      <c r="AA49" s="85" t="s">
        <v>1273</v>
      </c>
      <c r="AB49" s="79"/>
      <c r="AC49" s="79" t="b">
        <v>0</v>
      </c>
      <c r="AD49" s="79">
        <v>0</v>
      </c>
      <c r="AE49" s="85" t="s">
        <v>1477</v>
      </c>
      <c r="AF49" s="79" t="b">
        <v>0</v>
      </c>
      <c r="AG49" s="79" t="s">
        <v>1508</v>
      </c>
      <c r="AH49" s="79"/>
      <c r="AI49" s="85" t="s">
        <v>1477</v>
      </c>
      <c r="AJ49" s="79" t="b">
        <v>0</v>
      </c>
      <c r="AK49" s="79">
        <v>55</v>
      </c>
      <c r="AL49" s="85" t="s">
        <v>1272</v>
      </c>
      <c r="AM49" s="79" t="s">
        <v>1538</v>
      </c>
      <c r="AN49" s="79" t="b">
        <v>0</v>
      </c>
      <c r="AO49" s="85" t="s">
        <v>1272</v>
      </c>
      <c r="AP49" s="79" t="s">
        <v>176</v>
      </c>
      <c r="AQ49" s="79">
        <v>0</v>
      </c>
      <c r="AR49" s="79">
        <v>0</v>
      </c>
      <c r="AS49" s="79"/>
      <c r="AT49" s="79"/>
      <c r="AU49" s="79"/>
      <c r="AV49" s="79"/>
      <c r="AW49" s="79"/>
      <c r="AX49" s="79"/>
      <c r="AY49" s="79"/>
      <c r="AZ49" s="79"/>
      <c r="BA49">
        <v>1</v>
      </c>
      <c r="BB49" s="78" t="str">
        <f>REPLACE(INDEX(GroupVertices[Group],MATCH(Edges24[[#This Row],[Vertex 1]],GroupVertices[Vertex],0)),1,1,"")</f>
        <v>5</v>
      </c>
      <c r="BC49" s="78" t="str">
        <f>REPLACE(INDEX(GroupVertices[Group],MATCH(Edges24[[#This Row],[Vertex 2]],GroupVertices[Vertex],0)),1,1,"")</f>
        <v>5</v>
      </c>
      <c r="BD49" s="48"/>
      <c r="BE49" s="49"/>
      <c r="BF49" s="48"/>
      <c r="BG49" s="49"/>
      <c r="BH49" s="48"/>
      <c r="BI49" s="49"/>
      <c r="BJ49" s="48"/>
      <c r="BK49" s="49"/>
      <c r="BL49" s="48"/>
    </row>
    <row r="50" spans="1:64" ht="15">
      <c r="A50" s="64" t="s">
        <v>257</v>
      </c>
      <c r="B50" s="64" t="s">
        <v>405</v>
      </c>
      <c r="C50" s="65"/>
      <c r="D50" s="66"/>
      <c r="E50" s="67"/>
      <c r="F50" s="68"/>
      <c r="G50" s="65"/>
      <c r="H50" s="69"/>
      <c r="I50" s="70"/>
      <c r="J50" s="70"/>
      <c r="K50" s="34" t="s">
        <v>65</v>
      </c>
      <c r="L50" s="77">
        <v>64</v>
      </c>
      <c r="M50" s="77"/>
      <c r="N50" s="72"/>
      <c r="O50" s="79" t="s">
        <v>492</v>
      </c>
      <c r="P50" s="81">
        <v>43534.80484953704</v>
      </c>
      <c r="Q50" s="79" t="s">
        <v>533</v>
      </c>
      <c r="R50" s="79"/>
      <c r="S50" s="79"/>
      <c r="T50" s="79" t="s">
        <v>756</v>
      </c>
      <c r="U50" s="83" t="s">
        <v>851</v>
      </c>
      <c r="V50" s="83" t="s">
        <v>851</v>
      </c>
      <c r="W50" s="81">
        <v>43534.80484953704</v>
      </c>
      <c r="X50" s="83" t="s">
        <v>1054</v>
      </c>
      <c r="Y50" s="79"/>
      <c r="Z50" s="79"/>
      <c r="AA50" s="85" t="s">
        <v>1274</v>
      </c>
      <c r="AB50" s="79"/>
      <c r="AC50" s="79" t="b">
        <v>0</v>
      </c>
      <c r="AD50" s="79">
        <v>0</v>
      </c>
      <c r="AE50" s="85" t="s">
        <v>1477</v>
      </c>
      <c r="AF50" s="79" t="b">
        <v>0</v>
      </c>
      <c r="AG50" s="79" t="s">
        <v>1508</v>
      </c>
      <c r="AH50" s="79"/>
      <c r="AI50" s="85" t="s">
        <v>1477</v>
      </c>
      <c r="AJ50" s="79" t="b">
        <v>0</v>
      </c>
      <c r="AK50" s="79">
        <v>0</v>
      </c>
      <c r="AL50" s="85" t="s">
        <v>1477</v>
      </c>
      <c r="AM50" s="79" t="s">
        <v>1533</v>
      </c>
      <c r="AN50" s="79" t="b">
        <v>0</v>
      </c>
      <c r="AO50" s="85" t="s">
        <v>1274</v>
      </c>
      <c r="AP50" s="79" t="s">
        <v>176</v>
      </c>
      <c r="AQ50" s="79">
        <v>0</v>
      </c>
      <c r="AR50" s="79">
        <v>0</v>
      </c>
      <c r="AS50" s="79"/>
      <c r="AT50" s="79"/>
      <c r="AU50" s="79"/>
      <c r="AV50" s="79"/>
      <c r="AW50" s="79"/>
      <c r="AX50" s="79"/>
      <c r="AY50" s="79"/>
      <c r="AZ50" s="79"/>
      <c r="BA50">
        <v>1</v>
      </c>
      <c r="BB50" s="78" t="str">
        <f>REPLACE(INDEX(GroupVertices[Group],MATCH(Edges24[[#This Row],[Vertex 1]],GroupVertices[Vertex],0)),1,1,"")</f>
        <v>48</v>
      </c>
      <c r="BC50" s="78" t="str">
        <f>REPLACE(INDEX(GroupVertices[Group],MATCH(Edges24[[#This Row],[Vertex 2]],GroupVertices[Vertex],0)),1,1,"")</f>
        <v>48</v>
      </c>
      <c r="BD50" s="48">
        <v>1</v>
      </c>
      <c r="BE50" s="49">
        <v>3.8461538461538463</v>
      </c>
      <c r="BF50" s="48">
        <v>0</v>
      </c>
      <c r="BG50" s="49">
        <v>0</v>
      </c>
      <c r="BH50" s="48">
        <v>0</v>
      </c>
      <c r="BI50" s="49">
        <v>0</v>
      </c>
      <c r="BJ50" s="48">
        <v>25</v>
      </c>
      <c r="BK50" s="49">
        <v>96.15384615384616</v>
      </c>
      <c r="BL50" s="48">
        <v>26</v>
      </c>
    </row>
    <row r="51" spans="1:64" ht="15">
      <c r="A51" s="64" t="s">
        <v>258</v>
      </c>
      <c r="B51" s="64" t="s">
        <v>323</v>
      </c>
      <c r="C51" s="65"/>
      <c r="D51" s="66"/>
      <c r="E51" s="67"/>
      <c r="F51" s="68"/>
      <c r="G51" s="65"/>
      <c r="H51" s="69"/>
      <c r="I51" s="70"/>
      <c r="J51" s="70"/>
      <c r="K51" s="34" t="s">
        <v>65</v>
      </c>
      <c r="L51" s="77">
        <v>65</v>
      </c>
      <c r="M51" s="77"/>
      <c r="N51" s="72"/>
      <c r="O51" s="79" t="s">
        <v>492</v>
      </c>
      <c r="P51" s="81">
        <v>43535.00953703704</v>
      </c>
      <c r="Q51" s="79" t="s">
        <v>534</v>
      </c>
      <c r="R51" s="79"/>
      <c r="S51" s="79"/>
      <c r="T51" s="79" t="s">
        <v>757</v>
      </c>
      <c r="U51" s="79"/>
      <c r="V51" s="83" t="s">
        <v>920</v>
      </c>
      <c r="W51" s="81">
        <v>43535.00953703704</v>
      </c>
      <c r="X51" s="83" t="s">
        <v>1055</v>
      </c>
      <c r="Y51" s="79"/>
      <c r="Z51" s="79"/>
      <c r="AA51" s="85" t="s">
        <v>1275</v>
      </c>
      <c r="AB51" s="79"/>
      <c r="AC51" s="79" t="b">
        <v>0</v>
      </c>
      <c r="AD51" s="79">
        <v>0</v>
      </c>
      <c r="AE51" s="85" t="s">
        <v>1477</v>
      </c>
      <c r="AF51" s="79" t="b">
        <v>1</v>
      </c>
      <c r="AG51" s="79" t="s">
        <v>1508</v>
      </c>
      <c r="AH51" s="79"/>
      <c r="AI51" s="85" t="s">
        <v>1521</v>
      </c>
      <c r="AJ51" s="79" t="b">
        <v>0</v>
      </c>
      <c r="AK51" s="79">
        <v>1</v>
      </c>
      <c r="AL51" s="85" t="s">
        <v>1420</v>
      </c>
      <c r="AM51" s="79" t="s">
        <v>1536</v>
      </c>
      <c r="AN51" s="79" t="b">
        <v>0</v>
      </c>
      <c r="AO51" s="85" t="s">
        <v>1420</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4</v>
      </c>
      <c r="BE51" s="49">
        <v>21.05263157894737</v>
      </c>
      <c r="BF51" s="48">
        <v>0</v>
      </c>
      <c r="BG51" s="49">
        <v>0</v>
      </c>
      <c r="BH51" s="48">
        <v>0</v>
      </c>
      <c r="BI51" s="49">
        <v>0</v>
      </c>
      <c r="BJ51" s="48">
        <v>15</v>
      </c>
      <c r="BK51" s="49">
        <v>78.94736842105263</v>
      </c>
      <c r="BL51" s="48">
        <v>19</v>
      </c>
    </row>
    <row r="52" spans="1:64" ht="15">
      <c r="A52" s="64" t="s">
        <v>259</v>
      </c>
      <c r="B52" s="64" t="s">
        <v>259</v>
      </c>
      <c r="C52" s="65"/>
      <c r="D52" s="66"/>
      <c r="E52" s="67"/>
      <c r="F52" s="68"/>
      <c r="G52" s="65"/>
      <c r="H52" s="69"/>
      <c r="I52" s="70"/>
      <c r="J52" s="70"/>
      <c r="K52" s="34" t="s">
        <v>65</v>
      </c>
      <c r="L52" s="77">
        <v>66</v>
      </c>
      <c r="M52" s="77"/>
      <c r="N52" s="72"/>
      <c r="O52" s="79" t="s">
        <v>176</v>
      </c>
      <c r="P52" s="81">
        <v>41578.62976851852</v>
      </c>
      <c r="Q52" s="79" t="s">
        <v>535</v>
      </c>
      <c r="R52" s="79"/>
      <c r="S52" s="79"/>
      <c r="T52" s="79" t="s">
        <v>736</v>
      </c>
      <c r="U52" s="83" t="s">
        <v>852</v>
      </c>
      <c r="V52" s="83" t="s">
        <v>852</v>
      </c>
      <c r="W52" s="81">
        <v>41578.62976851852</v>
      </c>
      <c r="X52" s="83" t="s">
        <v>1056</v>
      </c>
      <c r="Y52" s="79"/>
      <c r="Z52" s="79"/>
      <c r="AA52" s="85" t="s">
        <v>1276</v>
      </c>
      <c r="AB52" s="79"/>
      <c r="AC52" s="79" t="b">
        <v>0</v>
      </c>
      <c r="AD52" s="79">
        <v>2</v>
      </c>
      <c r="AE52" s="85" t="s">
        <v>1477</v>
      </c>
      <c r="AF52" s="79" t="b">
        <v>0</v>
      </c>
      <c r="AG52" s="79" t="s">
        <v>1508</v>
      </c>
      <c r="AH52" s="79"/>
      <c r="AI52" s="85" t="s">
        <v>1477</v>
      </c>
      <c r="AJ52" s="79" t="b">
        <v>0</v>
      </c>
      <c r="AK52" s="79">
        <v>5</v>
      </c>
      <c r="AL52" s="85" t="s">
        <v>1477</v>
      </c>
      <c r="AM52" s="79" t="s">
        <v>1534</v>
      </c>
      <c r="AN52" s="79" t="b">
        <v>0</v>
      </c>
      <c r="AO52" s="85" t="s">
        <v>1276</v>
      </c>
      <c r="AP52" s="79" t="s">
        <v>1557</v>
      </c>
      <c r="AQ52" s="79">
        <v>0</v>
      </c>
      <c r="AR52" s="79">
        <v>0</v>
      </c>
      <c r="AS52" s="79"/>
      <c r="AT52" s="79"/>
      <c r="AU52" s="79"/>
      <c r="AV52" s="79"/>
      <c r="AW52" s="79"/>
      <c r="AX52" s="79"/>
      <c r="AY52" s="79"/>
      <c r="AZ52" s="79"/>
      <c r="BA52">
        <v>1</v>
      </c>
      <c r="BB52" s="78" t="str">
        <f>REPLACE(INDEX(GroupVertices[Group],MATCH(Edges24[[#This Row],[Vertex 1]],GroupVertices[Vertex],0)),1,1,"")</f>
        <v>47</v>
      </c>
      <c r="BC52" s="78" t="str">
        <f>REPLACE(INDEX(GroupVertices[Group],MATCH(Edges24[[#This Row],[Vertex 2]],GroupVertices[Vertex],0)),1,1,"")</f>
        <v>47</v>
      </c>
      <c r="BD52" s="48">
        <v>0</v>
      </c>
      <c r="BE52" s="49">
        <v>0</v>
      </c>
      <c r="BF52" s="48">
        <v>0</v>
      </c>
      <c r="BG52" s="49">
        <v>0</v>
      </c>
      <c r="BH52" s="48">
        <v>0</v>
      </c>
      <c r="BI52" s="49">
        <v>0</v>
      </c>
      <c r="BJ52" s="48">
        <v>20</v>
      </c>
      <c r="BK52" s="49">
        <v>100</v>
      </c>
      <c r="BL52" s="48">
        <v>20</v>
      </c>
    </row>
    <row r="53" spans="1:64" ht="15">
      <c r="A53" s="64" t="s">
        <v>260</v>
      </c>
      <c r="B53" s="64" t="s">
        <v>259</v>
      </c>
      <c r="C53" s="65"/>
      <c r="D53" s="66"/>
      <c r="E53" s="67"/>
      <c r="F53" s="68"/>
      <c r="G53" s="65"/>
      <c r="H53" s="69"/>
      <c r="I53" s="70"/>
      <c r="J53" s="70"/>
      <c r="K53" s="34" t="s">
        <v>65</v>
      </c>
      <c r="L53" s="77">
        <v>67</v>
      </c>
      <c r="M53" s="77"/>
      <c r="N53" s="72"/>
      <c r="O53" s="79" t="s">
        <v>492</v>
      </c>
      <c r="P53" s="81">
        <v>43535.13123842593</v>
      </c>
      <c r="Q53" s="79" t="s">
        <v>536</v>
      </c>
      <c r="R53" s="79"/>
      <c r="S53" s="79"/>
      <c r="T53" s="79" t="s">
        <v>736</v>
      </c>
      <c r="U53" s="79"/>
      <c r="V53" s="83" t="s">
        <v>921</v>
      </c>
      <c r="W53" s="81">
        <v>43535.13123842593</v>
      </c>
      <c r="X53" s="83" t="s">
        <v>1057</v>
      </c>
      <c r="Y53" s="79"/>
      <c r="Z53" s="79"/>
      <c r="AA53" s="85" t="s">
        <v>1277</v>
      </c>
      <c r="AB53" s="79"/>
      <c r="AC53" s="79" t="b">
        <v>0</v>
      </c>
      <c r="AD53" s="79">
        <v>0</v>
      </c>
      <c r="AE53" s="85" t="s">
        <v>1477</v>
      </c>
      <c r="AF53" s="79" t="b">
        <v>0</v>
      </c>
      <c r="AG53" s="79" t="s">
        <v>1508</v>
      </c>
      <c r="AH53" s="79"/>
      <c r="AI53" s="85" t="s">
        <v>1477</v>
      </c>
      <c r="AJ53" s="79" t="b">
        <v>0</v>
      </c>
      <c r="AK53" s="79">
        <v>5</v>
      </c>
      <c r="AL53" s="85" t="s">
        <v>1276</v>
      </c>
      <c r="AM53" s="79" t="s">
        <v>1538</v>
      </c>
      <c r="AN53" s="79" t="b">
        <v>0</v>
      </c>
      <c r="AO53" s="85" t="s">
        <v>1276</v>
      </c>
      <c r="AP53" s="79" t="s">
        <v>176</v>
      </c>
      <c r="AQ53" s="79">
        <v>0</v>
      </c>
      <c r="AR53" s="79">
        <v>0</v>
      </c>
      <c r="AS53" s="79"/>
      <c r="AT53" s="79"/>
      <c r="AU53" s="79"/>
      <c r="AV53" s="79"/>
      <c r="AW53" s="79"/>
      <c r="AX53" s="79"/>
      <c r="AY53" s="79"/>
      <c r="AZ53" s="79"/>
      <c r="BA53">
        <v>1</v>
      </c>
      <c r="BB53" s="78" t="str">
        <f>REPLACE(INDEX(GroupVertices[Group],MATCH(Edges24[[#This Row],[Vertex 1]],GroupVertices[Vertex],0)),1,1,"")</f>
        <v>47</v>
      </c>
      <c r="BC53" s="78" t="str">
        <f>REPLACE(INDEX(GroupVertices[Group],MATCH(Edges24[[#This Row],[Vertex 2]],GroupVertices[Vertex],0)),1,1,"")</f>
        <v>47</v>
      </c>
      <c r="BD53" s="48">
        <v>0</v>
      </c>
      <c r="BE53" s="49">
        <v>0</v>
      </c>
      <c r="BF53" s="48">
        <v>0</v>
      </c>
      <c r="BG53" s="49">
        <v>0</v>
      </c>
      <c r="BH53" s="48">
        <v>0</v>
      </c>
      <c r="BI53" s="49">
        <v>0</v>
      </c>
      <c r="BJ53" s="48">
        <v>23</v>
      </c>
      <c r="BK53" s="49">
        <v>100</v>
      </c>
      <c r="BL53" s="48">
        <v>23</v>
      </c>
    </row>
    <row r="54" spans="1:64" ht="15">
      <c r="A54" s="64" t="s">
        <v>261</v>
      </c>
      <c r="B54" s="64" t="s">
        <v>406</v>
      </c>
      <c r="C54" s="65"/>
      <c r="D54" s="66"/>
      <c r="E54" s="67"/>
      <c r="F54" s="68"/>
      <c r="G54" s="65"/>
      <c r="H54" s="69"/>
      <c r="I54" s="70"/>
      <c r="J54" s="70"/>
      <c r="K54" s="34" t="s">
        <v>65</v>
      </c>
      <c r="L54" s="77">
        <v>68</v>
      </c>
      <c r="M54" s="77"/>
      <c r="N54" s="72"/>
      <c r="O54" s="79" t="s">
        <v>492</v>
      </c>
      <c r="P54" s="81">
        <v>43535.46708333334</v>
      </c>
      <c r="Q54" s="79" t="s">
        <v>537</v>
      </c>
      <c r="R54" s="79"/>
      <c r="S54" s="79"/>
      <c r="T54" s="79" t="s">
        <v>736</v>
      </c>
      <c r="U54" s="83" t="s">
        <v>853</v>
      </c>
      <c r="V54" s="83" t="s">
        <v>853</v>
      </c>
      <c r="W54" s="81">
        <v>43535.46708333334</v>
      </c>
      <c r="X54" s="83" t="s">
        <v>1058</v>
      </c>
      <c r="Y54" s="79"/>
      <c r="Z54" s="79"/>
      <c r="AA54" s="85" t="s">
        <v>1278</v>
      </c>
      <c r="AB54" s="85" t="s">
        <v>1456</v>
      </c>
      <c r="AC54" s="79" t="b">
        <v>0</v>
      </c>
      <c r="AD54" s="79">
        <v>0</v>
      </c>
      <c r="AE54" s="85" t="s">
        <v>1487</v>
      </c>
      <c r="AF54" s="79" t="b">
        <v>0</v>
      </c>
      <c r="AG54" s="79" t="s">
        <v>1508</v>
      </c>
      <c r="AH54" s="79"/>
      <c r="AI54" s="85" t="s">
        <v>1477</v>
      </c>
      <c r="AJ54" s="79" t="b">
        <v>0</v>
      </c>
      <c r="AK54" s="79">
        <v>0</v>
      </c>
      <c r="AL54" s="85" t="s">
        <v>1477</v>
      </c>
      <c r="AM54" s="79" t="s">
        <v>1533</v>
      </c>
      <c r="AN54" s="79" t="b">
        <v>0</v>
      </c>
      <c r="AO54" s="85" t="s">
        <v>1456</v>
      </c>
      <c r="AP54" s="79" t="s">
        <v>176</v>
      </c>
      <c r="AQ54" s="79">
        <v>0</v>
      </c>
      <c r="AR54" s="79">
        <v>0</v>
      </c>
      <c r="AS54" s="79"/>
      <c r="AT54" s="79"/>
      <c r="AU54" s="79"/>
      <c r="AV54" s="79"/>
      <c r="AW54" s="79"/>
      <c r="AX54" s="79"/>
      <c r="AY54" s="79"/>
      <c r="AZ54" s="79"/>
      <c r="BA54">
        <v>1</v>
      </c>
      <c r="BB54" s="78" t="str">
        <f>REPLACE(INDEX(GroupVertices[Group],MATCH(Edges24[[#This Row],[Vertex 1]],GroupVertices[Vertex],0)),1,1,"")</f>
        <v>25</v>
      </c>
      <c r="BC54" s="78" t="str">
        <f>REPLACE(INDEX(GroupVertices[Group],MATCH(Edges24[[#This Row],[Vertex 2]],GroupVertices[Vertex],0)),1,1,"")</f>
        <v>25</v>
      </c>
      <c r="BD54" s="48"/>
      <c r="BE54" s="49"/>
      <c r="BF54" s="48"/>
      <c r="BG54" s="49"/>
      <c r="BH54" s="48"/>
      <c r="BI54" s="49"/>
      <c r="BJ54" s="48"/>
      <c r="BK54" s="49"/>
      <c r="BL54" s="48"/>
    </row>
    <row r="55" spans="1:64" ht="15">
      <c r="A55" s="64" t="s">
        <v>262</v>
      </c>
      <c r="B55" s="64" t="s">
        <v>262</v>
      </c>
      <c r="C55" s="65"/>
      <c r="D55" s="66"/>
      <c r="E55" s="67"/>
      <c r="F55" s="68"/>
      <c r="G55" s="65"/>
      <c r="H55" s="69"/>
      <c r="I55" s="70"/>
      <c r="J55" s="70"/>
      <c r="K55" s="34" t="s">
        <v>65</v>
      </c>
      <c r="L55" s="77">
        <v>70</v>
      </c>
      <c r="M55" s="77"/>
      <c r="N55" s="72"/>
      <c r="O55" s="79" t="s">
        <v>176</v>
      </c>
      <c r="P55" s="81">
        <v>43535.56988425926</v>
      </c>
      <c r="Q55" s="79" t="s">
        <v>538</v>
      </c>
      <c r="R55" s="79"/>
      <c r="S55" s="79"/>
      <c r="T55" s="79" t="s">
        <v>736</v>
      </c>
      <c r="U55" s="83" t="s">
        <v>854</v>
      </c>
      <c r="V55" s="83" t="s">
        <v>854</v>
      </c>
      <c r="W55" s="81">
        <v>43535.56988425926</v>
      </c>
      <c r="X55" s="83" t="s">
        <v>1059</v>
      </c>
      <c r="Y55" s="79"/>
      <c r="Z55" s="79"/>
      <c r="AA55" s="85" t="s">
        <v>1279</v>
      </c>
      <c r="AB55" s="79"/>
      <c r="AC55" s="79" t="b">
        <v>0</v>
      </c>
      <c r="AD55" s="79">
        <v>1</v>
      </c>
      <c r="AE55" s="85" t="s">
        <v>1477</v>
      </c>
      <c r="AF55" s="79" t="b">
        <v>0</v>
      </c>
      <c r="AG55" s="79" t="s">
        <v>1508</v>
      </c>
      <c r="AH55" s="79"/>
      <c r="AI55" s="85" t="s">
        <v>1477</v>
      </c>
      <c r="AJ55" s="79" t="b">
        <v>0</v>
      </c>
      <c r="AK55" s="79">
        <v>0</v>
      </c>
      <c r="AL55" s="85" t="s">
        <v>1477</v>
      </c>
      <c r="AM55" s="79" t="s">
        <v>1534</v>
      </c>
      <c r="AN55" s="79" t="b">
        <v>0</v>
      </c>
      <c r="AO55" s="85" t="s">
        <v>1279</v>
      </c>
      <c r="AP55" s="79" t="s">
        <v>176</v>
      </c>
      <c r="AQ55" s="79">
        <v>0</v>
      </c>
      <c r="AR55" s="79">
        <v>0</v>
      </c>
      <c r="AS55" s="79"/>
      <c r="AT55" s="79"/>
      <c r="AU55" s="79"/>
      <c r="AV55" s="79"/>
      <c r="AW55" s="79"/>
      <c r="AX55" s="79"/>
      <c r="AY55" s="79"/>
      <c r="AZ55" s="79"/>
      <c r="BA55">
        <v>1</v>
      </c>
      <c r="BB55" s="78" t="str">
        <f>REPLACE(INDEX(GroupVertices[Group],MATCH(Edges24[[#This Row],[Vertex 1]],GroupVertices[Vertex],0)),1,1,"")</f>
        <v>2</v>
      </c>
      <c r="BC55" s="78" t="str">
        <f>REPLACE(INDEX(GroupVertices[Group],MATCH(Edges24[[#This Row],[Vertex 2]],GroupVertices[Vertex],0)),1,1,"")</f>
        <v>2</v>
      </c>
      <c r="BD55" s="48">
        <v>4</v>
      </c>
      <c r="BE55" s="49">
        <v>7.547169811320755</v>
      </c>
      <c r="BF55" s="48">
        <v>0</v>
      </c>
      <c r="BG55" s="49">
        <v>0</v>
      </c>
      <c r="BH55" s="48">
        <v>0</v>
      </c>
      <c r="BI55" s="49">
        <v>0</v>
      </c>
      <c r="BJ55" s="48">
        <v>49</v>
      </c>
      <c r="BK55" s="49">
        <v>92.45283018867924</v>
      </c>
      <c r="BL55" s="48">
        <v>53</v>
      </c>
    </row>
    <row r="56" spans="1:64" ht="15">
      <c r="A56" s="64" t="s">
        <v>263</v>
      </c>
      <c r="B56" s="64" t="s">
        <v>263</v>
      </c>
      <c r="C56" s="65"/>
      <c r="D56" s="66"/>
      <c r="E56" s="67"/>
      <c r="F56" s="68"/>
      <c r="G56" s="65"/>
      <c r="H56" s="69"/>
      <c r="I56" s="70"/>
      <c r="J56" s="70"/>
      <c r="K56" s="34" t="s">
        <v>65</v>
      </c>
      <c r="L56" s="77">
        <v>71</v>
      </c>
      <c r="M56" s="77"/>
      <c r="N56" s="72"/>
      <c r="O56" s="79" t="s">
        <v>176</v>
      </c>
      <c r="P56" s="81">
        <v>43535.7775</v>
      </c>
      <c r="Q56" s="79" t="s">
        <v>539</v>
      </c>
      <c r="R56" s="83" t="s">
        <v>672</v>
      </c>
      <c r="S56" s="79" t="s">
        <v>718</v>
      </c>
      <c r="T56" s="79" t="s">
        <v>758</v>
      </c>
      <c r="U56" s="79"/>
      <c r="V56" s="83" t="s">
        <v>922</v>
      </c>
      <c r="W56" s="81">
        <v>43535.7775</v>
      </c>
      <c r="X56" s="83" t="s">
        <v>1060</v>
      </c>
      <c r="Y56" s="79"/>
      <c r="Z56" s="79"/>
      <c r="AA56" s="85" t="s">
        <v>1280</v>
      </c>
      <c r="AB56" s="79"/>
      <c r="AC56" s="79" t="b">
        <v>0</v>
      </c>
      <c r="AD56" s="79">
        <v>2</v>
      </c>
      <c r="AE56" s="85" t="s">
        <v>1477</v>
      </c>
      <c r="AF56" s="79" t="b">
        <v>1</v>
      </c>
      <c r="AG56" s="79" t="s">
        <v>1511</v>
      </c>
      <c r="AH56" s="79"/>
      <c r="AI56" s="85" t="s">
        <v>1522</v>
      </c>
      <c r="AJ56" s="79" t="b">
        <v>0</v>
      </c>
      <c r="AK56" s="79">
        <v>0</v>
      </c>
      <c r="AL56" s="85" t="s">
        <v>1477</v>
      </c>
      <c r="AM56" s="79" t="s">
        <v>1533</v>
      </c>
      <c r="AN56" s="79" t="b">
        <v>0</v>
      </c>
      <c r="AO56" s="85" t="s">
        <v>1280</v>
      </c>
      <c r="AP56" s="79" t="s">
        <v>176</v>
      </c>
      <c r="AQ56" s="79">
        <v>0</v>
      </c>
      <c r="AR56" s="79">
        <v>0</v>
      </c>
      <c r="AS56" s="79"/>
      <c r="AT56" s="79"/>
      <c r="AU56" s="79"/>
      <c r="AV56" s="79"/>
      <c r="AW56" s="79"/>
      <c r="AX56" s="79"/>
      <c r="AY56" s="79"/>
      <c r="AZ56" s="79"/>
      <c r="BA56">
        <v>1</v>
      </c>
      <c r="BB56" s="78" t="str">
        <f>REPLACE(INDEX(GroupVertices[Group],MATCH(Edges24[[#This Row],[Vertex 1]],GroupVertices[Vertex],0)),1,1,"")</f>
        <v>2</v>
      </c>
      <c r="BC56" s="78" t="str">
        <f>REPLACE(INDEX(GroupVertices[Group],MATCH(Edges24[[#This Row],[Vertex 2]],GroupVertices[Vertex],0)),1,1,"")</f>
        <v>2</v>
      </c>
      <c r="BD56" s="48">
        <v>0</v>
      </c>
      <c r="BE56" s="49">
        <v>0</v>
      </c>
      <c r="BF56" s="48">
        <v>0</v>
      </c>
      <c r="BG56" s="49">
        <v>0</v>
      </c>
      <c r="BH56" s="48">
        <v>0</v>
      </c>
      <c r="BI56" s="49">
        <v>0</v>
      </c>
      <c r="BJ56" s="48">
        <v>4</v>
      </c>
      <c r="BK56" s="49">
        <v>100</v>
      </c>
      <c r="BL56" s="48">
        <v>4</v>
      </c>
    </row>
    <row r="57" spans="1:64" ht="15">
      <c r="A57" s="64" t="s">
        <v>264</v>
      </c>
      <c r="B57" s="64" t="s">
        <v>408</v>
      </c>
      <c r="C57" s="65"/>
      <c r="D57" s="66"/>
      <c r="E57" s="67"/>
      <c r="F57" s="68"/>
      <c r="G57" s="65"/>
      <c r="H57" s="69"/>
      <c r="I57" s="70"/>
      <c r="J57" s="70"/>
      <c r="K57" s="34" t="s">
        <v>65</v>
      </c>
      <c r="L57" s="77">
        <v>72</v>
      </c>
      <c r="M57" s="77"/>
      <c r="N57" s="72"/>
      <c r="O57" s="79" t="s">
        <v>493</v>
      </c>
      <c r="P57" s="81">
        <v>43535.803449074076</v>
      </c>
      <c r="Q57" s="79" t="s">
        <v>540</v>
      </c>
      <c r="R57" s="79"/>
      <c r="S57" s="79"/>
      <c r="T57" s="79" t="s">
        <v>736</v>
      </c>
      <c r="U57" s="79"/>
      <c r="V57" s="83" t="s">
        <v>923</v>
      </c>
      <c r="W57" s="81">
        <v>43535.803449074076</v>
      </c>
      <c r="X57" s="83" t="s">
        <v>1061</v>
      </c>
      <c r="Y57" s="79"/>
      <c r="Z57" s="79"/>
      <c r="AA57" s="85" t="s">
        <v>1281</v>
      </c>
      <c r="AB57" s="85" t="s">
        <v>1457</v>
      </c>
      <c r="AC57" s="79" t="b">
        <v>0</v>
      </c>
      <c r="AD57" s="79">
        <v>0</v>
      </c>
      <c r="AE57" s="85" t="s">
        <v>1488</v>
      </c>
      <c r="AF57" s="79" t="b">
        <v>0</v>
      </c>
      <c r="AG57" s="79" t="s">
        <v>1508</v>
      </c>
      <c r="AH57" s="79"/>
      <c r="AI57" s="85" t="s">
        <v>1477</v>
      </c>
      <c r="AJ57" s="79" t="b">
        <v>0</v>
      </c>
      <c r="AK57" s="79">
        <v>0</v>
      </c>
      <c r="AL57" s="85" t="s">
        <v>1477</v>
      </c>
      <c r="AM57" s="79" t="s">
        <v>1534</v>
      </c>
      <c r="AN57" s="79" t="b">
        <v>0</v>
      </c>
      <c r="AO57" s="85" t="s">
        <v>1457</v>
      </c>
      <c r="AP57" s="79" t="s">
        <v>176</v>
      </c>
      <c r="AQ57" s="79">
        <v>0</v>
      </c>
      <c r="AR57" s="79">
        <v>0</v>
      </c>
      <c r="AS57" s="79"/>
      <c r="AT57" s="79"/>
      <c r="AU57" s="79"/>
      <c r="AV57" s="79"/>
      <c r="AW57" s="79"/>
      <c r="AX57" s="79"/>
      <c r="AY57" s="79"/>
      <c r="AZ57" s="79"/>
      <c r="BA57">
        <v>1</v>
      </c>
      <c r="BB57" s="78" t="str">
        <f>REPLACE(INDEX(GroupVertices[Group],MATCH(Edges24[[#This Row],[Vertex 1]],GroupVertices[Vertex],0)),1,1,"")</f>
        <v>46</v>
      </c>
      <c r="BC57" s="78" t="str">
        <f>REPLACE(INDEX(GroupVertices[Group],MATCH(Edges24[[#This Row],[Vertex 2]],GroupVertices[Vertex],0)),1,1,"")</f>
        <v>46</v>
      </c>
      <c r="BD57" s="48">
        <v>1</v>
      </c>
      <c r="BE57" s="49">
        <v>7.6923076923076925</v>
      </c>
      <c r="BF57" s="48">
        <v>0</v>
      </c>
      <c r="BG57" s="49">
        <v>0</v>
      </c>
      <c r="BH57" s="48">
        <v>0</v>
      </c>
      <c r="BI57" s="49">
        <v>0</v>
      </c>
      <c r="BJ57" s="48">
        <v>12</v>
      </c>
      <c r="BK57" s="49">
        <v>92.3076923076923</v>
      </c>
      <c r="BL57" s="48">
        <v>13</v>
      </c>
    </row>
    <row r="58" spans="1:64" ht="15">
      <c r="A58" s="64" t="s">
        <v>265</v>
      </c>
      <c r="B58" s="64" t="s">
        <v>323</v>
      </c>
      <c r="C58" s="65"/>
      <c r="D58" s="66"/>
      <c r="E58" s="67"/>
      <c r="F58" s="68"/>
      <c r="G58" s="65"/>
      <c r="H58" s="69"/>
      <c r="I58" s="70"/>
      <c r="J58" s="70"/>
      <c r="K58" s="34" t="s">
        <v>65</v>
      </c>
      <c r="L58" s="77">
        <v>73</v>
      </c>
      <c r="M58" s="77"/>
      <c r="N58" s="72"/>
      <c r="O58" s="79" t="s">
        <v>492</v>
      </c>
      <c r="P58" s="81">
        <v>43535.864849537036</v>
      </c>
      <c r="Q58" s="79" t="s">
        <v>541</v>
      </c>
      <c r="R58" s="79"/>
      <c r="S58" s="79"/>
      <c r="T58" s="79" t="s">
        <v>757</v>
      </c>
      <c r="U58" s="79"/>
      <c r="V58" s="83" t="s">
        <v>924</v>
      </c>
      <c r="W58" s="81">
        <v>43535.864849537036</v>
      </c>
      <c r="X58" s="83" t="s">
        <v>1062</v>
      </c>
      <c r="Y58" s="79"/>
      <c r="Z58" s="79"/>
      <c r="AA58" s="85" t="s">
        <v>1282</v>
      </c>
      <c r="AB58" s="79"/>
      <c r="AC58" s="79" t="b">
        <v>0</v>
      </c>
      <c r="AD58" s="79">
        <v>0</v>
      </c>
      <c r="AE58" s="85" t="s">
        <v>1477</v>
      </c>
      <c r="AF58" s="79" t="b">
        <v>1</v>
      </c>
      <c r="AG58" s="79" t="s">
        <v>1508</v>
      </c>
      <c r="AH58" s="79"/>
      <c r="AI58" s="85" t="s">
        <v>1523</v>
      </c>
      <c r="AJ58" s="79" t="b">
        <v>0</v>
      </c>
      <c r="AK58" s="79">
        <v>1</v>
      </c>
      <c r="AL58" s="85" t="s">
        <v>1419</v>
      </c>
      <c r="AM58" s="79" t="s">
        <v>1536</v>
      </c>
      <c r="AN58" s="79" t="b">
        <v>0</v>
      </c>
      <c r="AO58" s="85" t="s">
        <v>1419</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3</v>
      </c>
      <c r="BG58" s="49">
        <v>13.636363636363637</v>
      </c>
      <c r="BH58" s="48">
        <v>0</v>
      </c>
      <c r="BI58" s="49">
        <v>0</v>
      </c>
      <c r="BJ58" s="48">
        <v>19</v>
      </c>
      <c r="BK58" s="49">
        <v>86.36363636363636</v>
      </c>
      <c r="BL58" s="48">
        <v>22</v>
      </c>
    </row>
    <row r="59" spans="1:64" ht="15">
      <c r="A59" s="64" t="s">
        <v>266</v>
      </c>
      <c r="B59" s="64" t="s">
        <v>266</v>
      </c>
      <c r="C59" s="65"/>
      <c r="D59" s="66"/>
      <c r="E59" s="67"/>
      <c r="F59" s="68"/>
      <c r="G59" s="65"/>
      <c r="H59" s="69"/>
      <c r="I59" s="70"/>
      <c r="J59" s="70"/>
      <c r="K59" s="34" t="s">
        <v>65</v>
      </c>
      <c r="L59" s="77">
        <v>74</v>
      </c>
      <c r="M59" s="77"/>
      <c r="N59" s="72"/>
      <c r="O59" s="79" t="s">
        <v>176</v>
      </c>
      <c r="P59" s="81">
        <v>43535.68722222222</v>
      </c>
      <c r="Q59" s="79" t="s">
        <v>542</v>
      </c>
      <c r="R59" s="83" t="s">
        <v>673</v>
      </c>
      <c r="S59" s="79" t="s">
        <v>720</v>
      </c>
      <c r="T59" s="79" t="s">
        <v>759</v>
      </c>
      <c r="U59" s="79"/>
      <c r="V59" s="83" t="s">
        <v>925</v>
      </c>
      <c r="W59" s="81">
        <v>43535.68722222222</v>
      </c>
      <c r="X59" s="83" t="s">
        <v>1063</v>
      </c>
      <c r="Y59" s="79"/>
      <c r="Z59" s="79"/>
      <c r="AA59" s="85" t="s">
        <v>1283</v>
      </c>
      <c r="AB59" s="79"/>
      <c r="AC59" s="79" t="b">
        <v>0</v>
      </c>
      <c r="AD59" s="79">
        <v>1</v>
      </c>
      <c r="AE59" s="85" t="s">
        <v>1477</v>
      </c>
      <c r="AF59" s="79" t="b">
        <v>0</v>
      </c>
      <c r="AG59" s="79" t="s">
        <v>1508</v>
      </c>
      <c r="AH59" s="79"/>
      <c r="AI59" s="85" t="s">
        <v>1477</v>
      </c>
      <c r="AJ59" s="79" t="b">
        <v>0</v>
      </c>
      <c r="AK59" s="79">
        <v>1</v>
      </c>
      <c r="AL59" s="85" t="s">
        <v>1477</v>
      </c>
      <c r="AM59" s="79" t="s">
        <v>1542</v>
      </c>
      <c r="AN59" s="79" t="b">
        <v>0</v>
      </c>
      <c r="AO59" s="85" t="s">
        <v>1283</v>
      </c>
      <c r="AP59" s="79" t="s">
        <v>176</v>
      </c>
      <c r="AQ59" s="79">
        <v>0</v>
      </c>
      <c r="AR59" s="79">
        <v>0</v>
      </c>
      <c r="AS59" s="79"/>
      <c r="AT59" s="79"/>
      <c r="AU59" s="79"/>
      <c r="AV59" s="79"/>
      <c r="AW59" s="79"/>
      <c r="AX59" s="79"/>
      <c r="AY59" s="79"/>
      <c r="AZ59" s="79"/>
      <c r="BA59">
        <v>1</v>
      </c>
      <c r="BB59" s="78" t="str">
        <f>REPLACE(INDEX(GroupVertices[Group],MATCH(Edges24[[#This Row],[Vertex 1]],GroupVertices[Vertex],0)),1,1,"")</f>
        <v>45</v>
      </c>
      <c r="BC59" s="78" t="str">
        <f>REPLACE(INDEX(GroupVertices[Group],MATCH(Edges24[[#This Row],[Vertex 2]],GroupVertices[Vertex],0)),1,1,"")</f>
        <v>45</v>
      </c>
      <c r="BD59" s="48">
        <v>1</v>
      </c>
      <c r="BE59" s="49">
        <v>10</v>
      </c>
      <c r="BF59" s="48">
        <v>1</v>
      </c>
      <c r="BG59" s="49">
        <v>10</v>
      </c>
      <c r="BH59" s="48">
        <v>0</v>
      </c>
      <c r="BI59" s="49">
        <v>0</v>
      </c>
      <c r="BJ59" s="48">
        <v>8</v>
      </c>
      <c r="BK59" s="49">
        <v>80</v>
      </c>
      <c r="BL59" s="48">
        <v>10</v>
      </c>
    </row>
    <row r="60" spans="1:64" ht="15">
      <c r="A60" s="64" t="s">
        <v>267</v>
      </c>
      <c r="B60" s="64" t="s">
        <v>266</v>
      </c>
      <c r="C60" s="65"/>
      <c r="D60" s="66"/>
      <c r="E60" s="67"/>
      <c r="F60" s="68"/>
      <c r="G60" s="65"/>
      <c r="H60" s="69"/>
      <c r="I60" s="70"/>
      <c r="J60" s="70"/>
      <c r="K60" s="34" t="s">
        <v>65</v>
      </c>
      <c r="L60" s="77">
        <v>75</v>
      </c>
      <c r="M60" s="77"/>
      <c r="N60" s="72"/>
      <c r="O60" s="79" t="s">
        <v>492</v>
      </c>
      <c r="P60" s="81">
        <v>43535.90988425926</v>
      </c>
      <c r="Q60" s="79" t="s">
        <v>543</v>
      </c>
      <c r="R60" s="79"/>
      <c r="S60" s="79"/>
      <c r="T60" s="79" t="s">
        <v>760</v>
      </c>
      <c r="U60" s="79"/>
      <c r="V60" s="83" t="s">
        <v>926</v>
      </c>
      <c r="W60" s="81">
        <v>43535.90988425926</v>
      </c>
      <c r="X60" s="83" t="s">
        <v>1064</v>
      </c>
      <c r="Y60" s="79"/>
      <c r="Z60" s="79"/>
      <c r="AA60" s="85" t="s">
        <v>1284</v>
      </c>
      <c r="AB60" s="79"/>
      <c r="AC60" s="79" t="b">
        <v>0</v>
      </c>
      <c r="AD60" s="79">
        <v>0</v>
      </c>
      <c r="AE60" s="85" t="s">
        <v>1477</v>
      </c>
      <c r="AF60" s="79" t="b">
        <v>0</v>
      </c>
      <c r="AG60" s="79" t="s">
        <v>1508</v>
      </c>
      <c r="AH60" s="79"/>
      <c r="AI60" s="85" t="s">
        <v>1477</v>
      </c>
      <c r="AJ60" s="79" t="b">
        <v>0</v>
      </c>
      <c r="AK60" s="79">
        <v>1</v>
      </c>
      <c r="AL60" s="85" t="s">
        <v>1283</v>
      </c>
      <c r="AM60" s="79" t="s">
        <v>1536</v>
      </c>
      <c r="AN60" s="79" t="b">
        <v>0</v>
      </c>
      <c r="AO60" s="85" t="s">
        <v>1283</v>
      </c>
      <c r="AP60" s="79" t="s">
        <v>176</v>
      </c>
      <c r="AQ60" s="79">
        <v>0</v>
      </c>
      <c r="AR60" s="79">
        <v>0</v>
      </c>
      <c r="AS60" s="79"/>
      <c r="AT60" s="79"/>
      <c r="AU60" s="79"/>
      <c r="AV60" s="79"/>
      <c r="AW60" s="79"/>
      <c r="AX60" s="79"/>
      <c r="AY60" s="79"/>
      <c r="AZ60" s="79"/>
      <c r="BA60">
        <v>1</v>
      </c>
      <c r="BB60" s="78" t="str">
        <f>REPLACE(INDEX(GroupVertices[Group],MATCH(Edges24[[#This Row],[Vertex 1]],GroupVertices[Vertex],0)),1,1,"")</f>
        <v>45</v>
      </c>
      <c r="BC60" s="78" t="str">
        <f>REPLACE(INDEX(GroupVertices[Group],MATCH(Edges24[[#This Row],[Vertex 2]],GroupVertices[Vertex],0)),1,1,"")</f>
        <v>45</v>
      </c>
      <c r="BD60" s="48">
        <v>1</v>
      </c>
      <c r="BE60" s="49">
        <v>10</v>
      </c>
      <c r="BF60" s="48">
        <v>1</v>
      </c>
      <c r="BG60" s="49">
        <v>10</v>
      </c>
      <c r="BH60" s="48">
        <v>0</v>
      </c>
      <c r="BI60" s="49">
        <v>0</v>
      </c>
      <c r="BJ60" s="48">
        <v>8</v>
      </c>
      <c r="BK60" s="49">
        <v>80</v>
      </c>
      <c r="BL60" s="48">
        <v>10</v>
      </c>
    </row>
    <row r="61" spans="1:64" ht="15">
      <c r="A61" s="64" t="s">
        <v>268</v>
      </c>
      <c r="B61" s="64" t="s">
        <v>268</v>
      </c>
      <c r="C61" s="65"/>
      <c r="D61" s="66"/>
      <c r="E61" s="67"/>
      <c r="F61" s="68"/>
      <c r="G61" s="65"/>
      <c r="H61" s="69"/>
      <c r="I61" s="70"/>
      <c r="J61" s="70"/>
      <c r="K61" s="34" t="s">
        <v>65</v>
      </c>
      <c r="L61" s="77">
        <v>76</v>
      </c>
      <c r="M61" s="77"/>
      <c r="N61" s="72"/>
      <c r="O61" s="79" t="s">
        <v>176</v>
      </c>
      <c r="P61" s="81">
        <v>43536.022997685184</v>
      </c>
      <c r="Q61" s="79" t="s">
        <v>544</v>
      </c>
      <c r="R61" s="83" t="s">
        <v>674</v>
      </c>
      <c r="S61" s="79" t="s">
        <v>718</v>
      </c>
      <c r="T61" s="79" t="s">
        <v>736</v>
      </c>
      <c r="U61" s="79"/>
      <c r="V61" s="83" t="s">
        <v>927</v>
      </c>
      <c r="W61" s="81">
        <v>43536.022997685184</v>
      </c>
      <c r="X61" s="83" t="s">
        <v>1065</v>
      </c>
      <c r="Y61" s="79"/>
      <c r="Z61" s="79"/>
      <c r="AA61" s="85" t="s">
        <v>1285</v>
      </c>
      <c r="AB61" s="79"/>
      <c r="AC61" s="79" t="b">
        <v>0</v>
      </c>
      <c r="AD61" s="79">
        <v>0</v>
      </c>
      <c r="AE61" s="85" t="s">
        <v>1477</v>
      </c>
      <c r="AF61" s="79" t="b">
        <v>0</v>
      </c>
      <c r="AG61" s="79" t="s">
        <v>1508</v>
      </c>
      <c r="AH61" s="79"/>
      <c r="AI61" s="85" t="s">
        <v>1477</v>
      </c>
      <c r="AJ61" s="79" t="b">
        <v>0</v>
      </c>
      <c r="AK61" s="79">
        <v>0</v>
      </c>
      <c r="AL61" s="85" t="s">
        <v>1477</v>
      </c>
      <c r="AM61" s="79" t="s">
        <v>1534</v>
      </c>
      <c r="AN61" s="79" t="b">
        <v>0</v>
      </c>
      <c r="AO61" s="85" t="s">
        <v>1285</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v>1</v>
      </c>
      <c r="BE61" s="49">
        <v>3.7037037037037037</v>
      </c>
      <c r="BF61" s="48">
        <v>0</v>
      </c>
      <c r="BG61" s="49">
        <v>0</v>
      </c>
      <c r="BH61" s="48">
        <v>0</v>
      </c>
      <c r="BI61" s="49">
        <v>0</v>
      </c>
      <c r="BJ61" s="48">
        <v>26</v>
      </c>
      <c r="BK61" s="49">
        <v>96.29629629629629</v>
      </c>
      <c r="BL61" s="48">
        <v>27</v>
      </c>
    </row>
    <row r="62" spans="1:64" ht="15">
      <c r="A62" s="64" t="s">
        <v>269</v>
      </c>
      <c r="B62" s="64" t="s">
        <v>269</v>
      </c>
      <c r="C62" s="65"/>
      <c r="D62" s="66"/>
      <c r="E62" s="67"/>
      <c r="F62" s="68"/>
      <c r="G62" s="65"/>
      <c r="H62" s="69"/>
      <c r="I62" s="70"/>
      <c r="J62" s="70"/>
      <c r="K62" s="34" t="s">
        <v>65</v>
      </c>
      <c r="L62" s="77">
        <v>77</v>
      </c>
      <c r="M62" s="77"/>
      <c r="N62" s="72"/>
      <c r="O62" s="79" t="s">
        <v>176</v>
      </c>
      <c r="P62" s="81">
        <v>43536.23467592592</v>
      </c>
      <c r="Q62" s="79" t="s">
        <v>545</v>
      </c>
      <c r="R62" s="83" t="s">
        <v>675</v>
      </c>
      <c r="S62" s="79" t="s">
        <v>720</v>
      </c>
      <c r="T62" s="79" t="s">
        <v>761</v>
      </c>
      <c r="U62" s="79"/>
      <c r="V62" s="83" t="s">
        <v>928</v>
      </c>
      <c r="W62" s="81">
        <v>43536.23467592592</v>
      </c>
      <c r="X62" s="83" t="s">
        <v>1066</v>
      </c>
      <c r="Y62" s="79">
        <v>43.55662</v>
      </c>
      <c r="Z62" s="79">
        <v>7.01671</v>
      </c>
      <c r="AA62" s="85" t="s">
        <v>1286</v>
      </c>
      <c r="AB62" s="79"/>
      <c r="AC62" s="79" t="b">
        <v>0</v>
      </c>
      <c r="AD62" s="79">
        <v>0</v>
      </c>
      <c r="AE62" s="85" t="s">
        <v>1477</v>
      </c>
      <c r="AF62" s="79" t="b">
        <v>0</v>
      </c>
      <c r="AG62" s="79" t="s">
        <v>1511</v>
      </c>
      <c r="AH62" s="79"/>
      <c r="AI62" s="85" t="s">
        <v>1477</v>
      </c>
      <c r="AJ62" s="79" t="b">
        <v>0</v>
      </c>
      <c r="AK62" s="79">
        <v>0</v>
      </c>
      <c r="AL62" s="85" t="s">
        <v>1477</v>
      </c>
      <c r="AM62" s="79" t="s">
        <v>1542</v>
      </c>
      <c r="AN62" s="79" t="b">
        <v>0</v>
      </c>
      <c r="AO62" s="85" t="s">
        <v>1286</v>
      </c>
      <c r="AP62" s="79" t="s">
        <v>176</v>
      </c>
      <c r="AQ62" s="79">
        <v>0</v>
      </c>
      <c r="AR62" s="79">
        <v>0</v>
      </c>
      <c r="AS62" s="79" t="s">
        <v>1561</v>
      </c>
      <c r="AT62" s="79" t="s">
        <v>1578</v>
      </c>
      <c r="AU62" s="79" t="s">
        <v>1590</v>
      </c>
      <c r="AV62" s="79" t="s">
        <v>1601</v>
      </c>
      <c r="AW62" s="79" t="s">
        <v>1618</v>
      </c>
      <c r="AX62" s="79" t="s">
        <v>1634</v>
      </c>
      <c r="AY62" s="79" t="s">
        <v>1649</v>
      </c>
      <c r="AZ62" s="83" t="s">
        <v>1654</v>
      </c>
      <c r="BA62">
        <v>1</v>
      </c>
      <c r="BB62" s="78" t="str">
        <f>REPLACE(INDEX(GroupVertices[Group],MATCH(Edges24[[#This Row],[Vertex 1]],GroupVertices[Vertex],0)),1,1,"")</f>
        <v>2</v>
      </c>
      <c r="BC62" s="78" t="str">
        <f>REPLACE(INDEX(GroupVertices[Group],MATCH(Edges24[[#This Row],[Vertex 2]],GroupVertices[Vertex],0)),1,1,"")</f>
        <v>2</v>
      </c>
      <c r="BD62" s="48">
        <v>0</v>
      </c>
      <c r="BE62" s="49">
        <v>0</v>
      </c>
      <c r="BF62" s="48">
        <v>0</v>
      </c>
      <c r="BG62" s="49">
        <v>0</v>
      </c>
      <c r="BH62" s="48">
        <v>0</v>
      </c>
      <c r="BI62" s="49">
        <v>0</v>
      </c>
      <c r="BJ62" s="48">
        <v>17</v>
      </c>
      <c r="BK62" s="49">
        <v>100</v>
      </c>
      <c r="BL62" s="48">
        <v>17</v>
      </c>
    </row>
    <row r="63" spans="1:64" ht="15">
      <c r="A63" s="64" t="s">
        <v>270</v>
      </c>
      <c r="B63" s="64" t="s">
        <v>272</v>
      </c>
      <c r="C63" s="65"/>
      <c r="D63" s="66"/>
      <c r="E63" s="67"/>
      <c r="F63" s="68"/>
      <c r="G63" s="65"/>
      <c r="H63" s="69"/>
      <c r="I63" s="70"/>
      <c r="J63" s="70"/>
      <c r="K63" s="34" t="s">
        <v>65</v>
      </c>
      <c r="L63" s="77">
        <v>78</v>
      </c>
      <c r="M63" s="77"/>
      <c r="N63" s="72"/>
      <c r="O63" s="79" t="s">
        <v>492</v>
      </c>
      <c r="P63" s="81">
        <v>43536.26347222222</v>
      </c>
      <c r="Q63" s="79" t="s">
        <v>516</v>
      </c>
      <c r="R63" s="79"/>
      <c r="S63" s="79"/>
      <c r="T63" s="79" t="s">
        <v>750</v>
      </c>
      <c r="U63" s="79"/>
      <c r="V63" s="83" t="s">
        <v>929</v>
      </c>
      <c r="W63" s="81">
        <v>43536.26347222222</v>
      </c>
      <c r="X63" s="83" t="s">
        <v>1067</v>
      </c>
      <c r="Y63" s="79"/>
      <c r="Z63" s="79"/>
      <c r="AA63" s="85" t="s">
        <v>1287</v>
      </c>
      <c r="AB63" s="79"/>
      <c r="AC63" s="79" t="b">
        <v>0</v>
      </c>
      <c r="AD63" s="79">
        <v>0</v>
      </c>
      <c r="AE63" s="85" t="s">
        <v>1477</v>
      </c>
      <c r="AF63" s="79" t="b">
        <v>0</v>
      </c>
      <c r="AG63" s="79" t="s">
        <v>1510</v>
      </c>
      <c r="AH63" s="79"/>
      <c r="AI63" s="85" t="s">
        <v>1477</v>
      </c>
      <c r="AJ63" s="79" t="b">
        <v>0</v>
      </c>
      <c r="AK63" s="79">
        <v>13</v>
      </c>
      <c r="AL63" s="85" t="s">
        <v>1289</v>
      </c>
      <c r="AM63" s="79" t="s">
        <v>1536</v>
      </c>
      <c r="AN63" s="79" t="b">
        <v>0</v>
      </c>
      <c r="AO63" s="85" t="s">
        <v>1289</v>
      </c>
      <c r="AP63" s="79" t="s">
        <v>176</v>
      </c>
      <c r="AQ63" s="79">
        <v>0</v>
      </c>
      <c r="AR63" s="79">
        <v>0</v>
      </c>
      <c r="AS63" s="79"/>
      <c r="AT63" s="79"/>
      <c r="AU63" s="79"/>
      <c r="AV63" s="79"/>
      <c r="AW63" s="79"/>
      <c r="AX63" s="79"/>
      <c r="AY63" s="79"/>
      <c r="AZ63" s="79"/>
      <c r="BA63">
        <v>1</v>
      </c>
      <c r="BB63" s="78" t="str">
        <f>REPLACE(INDEX(GroupVertices[Group],MATCH(Edges24[[#This Row],[Vertex 1]],GroupVertices[Vertex],0)),1,1,"")</f>
        <v>10</v>
      </c>
      <c r="BC63" s="78" t="str">
        <f>REPLACE(INDEX(GroupVertices[Group],MATCH(Edges24[[#This Row],[Vertex 2]],GroupVertices[Vertex],0)),1,1,"")</f>
        <v>10</v>
      </c>
      <c r="BD63" s="48">
        <v>0</v>
      </c>
      <c r="BE63" s="49">
        <v>0</v>
      </c>
      <c r="BF63" s="48">
        <v>0</v>
      </c>
      <c r="BG63" s="49">
        <v>0</v>
      </c>
      <c r="BH63" s="48">
        <v>0</v>
      </c>
      <c r="BI63" s="49">
        <v>0</v>
      </c>
      <c r="BJ63" s="48">
        <v>21</v>
      </c>
      <c r="BK63" s="49">
        <v>100</v>
      </c>
      <c r="BL63" s="48">
        <v>21</v>
      </c>
    </row>
    <row r="64" spans="1:64" ht="15">
      <c r="A64" s="64" t="s">
        <v>271</v>
      </c>
      <c r="B64" s="64" t="s">
        <v>409</v>
      </c>
      <c r="C64" s="65"/>
      <c r="D64" s="66"/>
      <c r="E64" s="67"/>
      <c r="F64" s="68"/>
      <c r="G64" s="65"/>
      <c r="H64" s="69"/>
      <c r="I64" s="70"/>
      <c r="J64" s="70"/>
      <c r="K64" s="34" t="s">
        <v>65</v>
      </c>
      <c r="L64" s="77">
        <v>79</v>
      </c>
      <c r="M64" s="77"/>
      <c r="N64" s="72"/>
      <c r="O64" s="79" t="s">
        <v>492</v>
      </c>
      <c r="P64" s="81">
        <v>43536.32787037037</v>
      </c>
      <c r="Q64" s="79" t="s">
        <v>546</v>
      </c>
      <c r="R64" s="79"/>
      <c r="S64" s="79"/>
      <c r="T64" s="79" t="s">
        <v>736</v>
      </c>
      <c r="U64" s="79"/>
      <c r="V64" s="83" t="s">
        <v>930</v>
      </c>
      <c r="W64" s="81">
        <v>43536.32787037037</v>
      </c>
      <c r="X64" s="83" t="s">
        <v>1068</v>
      </c>
      <c r="Y64" s="79"/>
      <c r="Z64" s="79"/>
      <c r="AA64" s="85" t="s">
        <v>1288</v>
      </c>
      <c r="AB64" s="79"/>
      <c r="AC64" s="79" t="b">
        <v>0</v>
      </c>
      <c r="AD64" s="79">
        <v>1</v>
      </c>
      <c r="AE64" s="85" t="s">
        <v>1477</v>
      </c>
      <c r="AF64" s="79" t="b">
        <v>0</v>
      </c>
      <c r="AG64" s="79" t="s">
        <v>1513</v>
      </c>
      <c r="AH64" s="79"/>
      <c r="AI64" s="85" t="s">
        <v>1477</v>
      </c>
      <c r="AJ64" s="79" t="b">
        <v>0</v>
      </c>
      <c r="AK64" s="79">
        <v>0</v>
      </c>
      <c r="AL64" s="85" t="s">
        <v>1477</v>
      </c>
      <c r="AM64" s="79" t="s">
        <v>1536</v>
      </c>
      <c r="AN64" s="79" t="b">
        <v>0</v>
      </c>
      <c r="AO64" s="85" t="s">
        <v>1288</v>
      </c>
      <c r="AP64" s="79" t="s">
        <v>176</v>
      </c>
      <c r="AQ64" s="79">
        <v>0</v>
      </c>
      <c r="AR64" s="79">
        <v>0</v>
      </c>
      <c r="AS64" s="79" t="s">
        <v>1562</v>
      </c>
      <c r="AT64" s="79" t="s">
        <v>1579</v>
      </c>
      <c r="AU64" s="79" t="s">
        <v>1591</v>
      </c>
      <c r="AV64" s="79" t="s">
        <v>1602</v>
      </c>
      <c r="AW64" s="79" t="s">
        <v>1619</v>
      </c>
      <c r="AX64" s="79" t="s">
        <v>1635</v>
      </c>
      <c r="AY64" s="79" t="s">
        <v>1649</v>
      </c>
      <c r="AZ64" s="83" t="s">
        <v>1655</v>
      </c>
      <c r="BA64">
        <v>1</v>
      </c>
      <c r="BB64" s="78" t="str">
        <f>REPLACE(INDEX(GroupVertices[Group],MATCH(Edges24[[#This Row],[Vertex 1]],GroupVertices[Vertex],0)),1,1,"")</f>
        <v>44</v>
      </c>
      <c r="BC64" s="78" t="str">
        <f>REPLACE(INDEX(GroupVertices[Group],MATCH(Edges24[[#This Row],[Vertex 2]],GroupVertices[Vertex],0)),1,1,"")</f>
        <v>44</v>
      </c>
      <c r="BD64" s="48">
        <v>0</v>
      </c>
      <c r="BE64" s="49">
        <v>0</v>
      </c>
      <c r="BF64" s="48">
        <v>0</v>
      </c>
      <c r="BG64" s="49">
        <v>0</v>
      </c>
      <c r="BH64" s="48">
        <v>0</v>
      </c>
      <c r="BI64" s="49">
        <v>0</v>
      </c>
      <c r="BJ64" s="48">
        <v>17</v>
      </c>
      <c r="BK64" s="49">
        <v>100</v>
      </c>
      <c r="BL64" s="48">
        <v>17</v>
      </c>
    </row>
    <row r="65" spans="1:64" ht="15">
      <c r="A65" s="64" t="s">
        <v>272</v>
      </c>
      <c r="B65" s="64" t="s">
        <v>272</v>
      </c>
      <c r="C65" s="65"/>
      <c r="D65" s="66"/>
      <c r="E65" s="67"/>
      <c r="F65" s="68"/>
      <c r="G65" s="65"/>
      <c r="H65" s="69"/>
      <c r="I65" s="70"/>
      <c r="J65" s="70"/>
      <c r="K65" s="34" t="s">
        <v>65</v>
      </c>
      <c r="L65" s="77">
        <v>80</v>
      </c>
      <c r="M65" s="77"/>
      <c r="N65" s="72"/>
      <c r="O65" s="79" t="s">
        <v>176</v>
      </c>
      <c r="P65" s="81">
        <v>43529.936319444445</v>
      </c>
      <c r="Q65" s="79" t="s">
        <v>547</v>
      </c>
      <c r="R65" s="79"/>
      <c r="S65" s="79"/>
      <c r="T65" s="79" t="s">
        <v>762</v>
      </c>
      <c r="U65" s="83" t="s">
        <v>855</v>
      </c>
      <c r="V65" s="83" t="s">
        <v>855</v>
      </c>
      <c r="W65" s="81">
        <v>43529.936319444445</v>
      </c>
      <c r="X65" s="83" t="s">
        <v>1069</v>
      </c>
      <c r="Y65" s="79"/>
      <c r="Z65" s="79"/>
      <c r="AA65" s="85" t="s">
        <v>1289</v>
      </c>
      <c r="AB65" s="79"/>
      <c r="AC65" s="79" t="b">
        <v>0</v>
      </c>
      <c r="AD65" s="79">
        <v>11</v>
      </c>
      <c r="AE65" s="85" t="s">
        <v>1477</v>
      </c>
      <c r="AF65" s="79" t="b">
        <v>0</v>
      </c>
      <c r="AG65" s="79" t="s">
        <v>1510</v>
      </c>
      <c r="AH65" s="79"/>
      <c r="AI65" s="85" t="s">
        <v>1477</v>
      </c>
      <c r="AJ65" s="79" t="b">
        <v>0</v>
      </c>
      <c r="AK65" s="79">
        <v>13</v>
      </c>
      <c r="AL65" s="85" t="s">
        <v>1477</v>
      </c>
      <c r="AM65" s="79" t="s">
        <v>1533</v>
      </c>
      <c r="AN65" s="79" t="b">
        <v>0</v>
      </c>
      <c r="AO65" s="85" t="s">
        <v>1289</v>
      </c>
      <c r="AP65" s="79" t="s">
        <v>1557</v>
      </c>
      <c r="AQ65" s="79">
        <v>0</v>
      </c>
      <c r="AR65" s="79">
        <v>0</v>
      </c>
      <c r="AS65" s="79" t="s">
        <v>1563</v>
      </c>
      <c r="AT65" s="79" t="s">
        <v>1580</v>
      </c>
      <c r="AU65" s="79" t="s">
        <v>1592</v>
      </c>
      <c r="AV65" s="79" t="s">
        <v>1603</v>
      </c>
      <c r="AW65" s="79" t="s">
        <v>1620</v>
      </c>
      <c r="AX65" s="79" t="s">
        <v>1636</v>
      </c>
      <c r="AY65" s="79" t="s">
        <v>1649</v>
      </c>
      <c r="AZ65" s="83" t="s">
        <v>1656</v>
      </c>
      <c r="BA65">
        <v>1</v>
      </c>
      <c r="BB65" s="78" t="str">
        <f>REPLACE(INDEX(GroupVertices[Group],MATCH(Edges24[[#This Row],[Vertex 1]],GroupVertices[Vertex],0)),1,1,"")</f>
        <v>10</v>
      </c>
      <c r="BC65" s="78" t="str">
        <f>REPLACE(INDEX(GroupVertices[Group],MATCH(Edges24[[#This Row],[Vertex 2]],GroupVertices[Vertex],0)),1,1,"")</f>
        <v>10</v>
      </c>
      <c r="BD65" s="48">
        <v>0</v>
      </c>
      <c r="BE65" s="49">
        <v>0</v>
      </c>
      <c r="BF65" s="48">
        <v>0</v>
      </c>
      <c r="BG65" s="49">
        <v>0</v>
      </c>
      <c r="BH65" s="48">
        <v>0</v>
      </c>
      <c r="BI65" s="49">
        <v>0</v>
      </c>
      <c r="BJ65" s="48">
        <v>31</v>
      </c>
      <c r="BK65" s="49">
        <v>100</v>
      </c>
      <c r="BL65" s="48">
        <v>31</v>
      </c>
    </row>
    <row r="66" spans="1:64" ht="15">
      <c r="A66" s="64" t="s">
        <v>273</v>
      </c>
      <c r="B66" s="64" t="s">
        <v>272</v>
      </c>
      <c r="C66" s="65"/>
      <c r="D66" s="66"/>
      <c r="E66" s="67"/>
      <c r="F66" s="68"/>
      <c r="G66" s="65"/>
      <c r="H66" s="69"/>
      <c r="I66" s="70"/>
      <c r="J66" s="70"/>
      <c r="K66" s="34" t="s">
        <v>65</v>
      </c>
      <c r="L66" s="77">
        <v>81</v>
      </c>
      <c r="M66" s="77"/>
      <c r="N66" s="72"/>
      <c r="O66" s="79" t="s">
        <v>492</v>
      </c>
      <c r="P66" s="81">
        <v>43536.380902777775</v>
      </c>
      <c r="Q66" s="79" t="s">
        <v>516</v>
      </c>
      <c r="R66" s="79"/>
      <c r="S66" s="79"/>
      <c r="T66" s="79" t="s">
        <v>750</v>
      </c>
      <c r="U66" s="79"/>
      <c r="V66" s="83" t="s">
        <v>931</v>
      </c>
      <c r="W66" s="81">
        <v>43536.380902777775</v>
      </c>
      <c r="X66" s="83" t="s">
        <v>1070</v>
      </c>
      <c r="Y66" s="79"/>
      <c r="Z66" s="79"/>
      <c r="AA66" s="85" t="s">
        <v>1290</v>
      </c>
      <c r="AB66" s="79"/>
      <c r="AC66" s="79" t="b">
        <v>0</v>
      </c>
      <c r="AD66" s="79">
        <v>0</v>
      </c>
      <c r="AE66" s="85" t="s">
        <v>1477</v>
      </c>
      <c r="AF66" s="79" t="b">
        <v>0</v>
      </c>
      <c r="AG66" s="79" t="s">
        <v>1510</v>
      </c>
      <c r="AH66" s="79"/>
      <c r="AI66" s="85" t="s">
        <v>1477</v>
      </c>
      <c r="AJ66" s="79" t="b">
        <v>0</v>
      </c>
      <c r="AK66" s="79">
        <v>13</v>
      </c>
      <c r="AL66" s="85" t="s">
        <v>1289</v>
      </c>
      <c r="AM66" s="79" t="s">
        <v>1533</v>
      </c>
      <c r="AN66" s="79" t="b">
        <v>0</v>
      </c>
      <c r="AO66" s="85" t="s">
        <v>1289</v>
      </c>
      <c r="AP66" s="79" t="s">
        <v>176</v>
      </c>
      <c r="AQ66" s="79">
        <v>0</v>
      </c>
      <c r="AR66" s="79">
        <v>0</v>
      </c>
      <c r="AS66" s="79"/>
      <c r="AT66" s="79"/>
      <c r="AU66" s="79"/>
      <c r="AV66" s="79"/>
      <c r="AW66" s="79"/>
      <c r="AX66" s="79"/>
      <c r="AY66" s="79"/>
      <c r="AZ66" s="79"/>
      <c r="BA66">
        <v>1</v>
      </c>
      <c r="BB66" s="78" t="str">
        <f>REPLACE(INDEX(GroupVertices[Group],MATCH(Edges24[[#This Row],[Vertex 1]],GroupVertices[Vertex],0)),1,1,"")</f>
        <v>10</v>
      </c>
      <c r="BC66" s="78" t="str">
        <f>REPLACE(INDEX(GroupVertices[Group],MATCH(Edges24[[#This Row],[Vertex 2]],GroupVertices[Vertex],0)),1,1,"")</f>
        <v>10</v>
      </c>
      <c r="BD66" s="48">
        <v>0</v>
      </c>
      <c r="BE66" s="49">
        <v>0</v>
      </c>
      <c r="BF66" s="48">
        <v>0</v>
      </c>
      <c r="BG66" s="49">
        <v>0</v>
      </c>
      <c r="BH66" s="48">
        <v>0</v>
      </c>
      <c r="BI66" s="49">
        <v>0</v>
      </c>
      <c r="BJ66" s="48">
        <v>21</v>
      </c>
      <c r="BK66" s="49">
        <v>100</v>
      </c>
      <c r="BL66" s="48">
        <v>21</v>
      </c>
    </row>
    <row r="67" spans="1:64" ht="15">
      <c r="A67" s="64" t="s">
        <v>274</v>
      </c>
      <c r="B67" s="64" t="s">
        <v>255</v>
      </c>
      <c r="C67" s="65"/>
      <c r="D67" s="66"/>
      <c r="E67" s="67"/>
      <c r="F67" s="68"/>
      <c r="G67" s="65"/>
      <c r="H67" s="69"/>
      <c r="I67" s="70"/>
      <c r="J67" s="70"/>
      <c r="K67" s="34" t="s">
        <v>65</v>
      </c>
      <c r="L67" s="77">
        <v>82</v>
      </c>
      <c r="M67" s="77"/>
      <c r="N67" s="72"/>
      <c r="O67" s="79" t="s">
        <v>492</v>
      </c>
      <c r="P67" s="81">
        <v>43536.40725694445</v>
      </c>
      <c r="Q67" s="79" t="s">
        <v>548</v>
      </c>
      <c r="R67" s="79"/>
      <c r="S67" s="79"/>
      <c r="T67" s="79" t="s">
        <v>736</v>
      </c>
      <c r="U67" s="79"/>
      <c r="V67" s="83" t="s">
        <v>932</v>
      </c>
      <c r="W67" s="81">
        <v>43536.40725694445</v>
      </c>
      <c r="X67" s="83" t="s">
        <v>1071</v>
      </c>
      <c r="Y67" s="79"/>
      <c r="Z67" s="79"/>
      <c r="AA67" s="85" t="s">
        <v>1291</v>
      </c>
      <c r="AB67" s="79"/>
      <c r="AC67" s="79" t="b">
        <v>0</v>
      </c>
      <c r="AD67" s="79">
        <v>3</v>
      </c>
      <c r="AE67" s="85" t="s">
        <v>1477</v>
      </c>
      <c r="AF67" s="79" t="b">
        <v>0</v>
      </c>
      <c r="AG67" s="79" t="s">
        <v>1508</v>
      </c>
      <c r="AH67" s="79"/>
      <c r="AI67" s="85" t="s">
        <v>1477</v>
      </c>
      <c r="AJ67" s="79" t="b">
        <v>0</v>
      </c>
      <c r="AK67" s="79">
        <v>0</v>
      </c>
      <c r="AL67" s="85" t="s">
        <v>1477</v>
      </c>
      <c r="AM67" s="79" t="s">
        <v>1534</v>
      </c>
      <c r="AN67" s="79" t="b">
        <v>0</v>
      </c>
      <c r="AO67" s="85" t="s">
        <v>1291</v>
      </c>
      <c r="AP67" s="79" t="s">
        <v>176</v>
      </c>
      <c r="AQ67" s="79">
        <v>0</v>
      </c>
      <c r="AR67" s="79">
        <v>0</v>
      </c>
      <c r="AS67" s="79"/>
      <c r="AT67" s="79"/>
      <c r="AU67" s="79"/>
      <c r="AV67" s="79"/>
      <c r="AW67" s="79"/>
      <c r="AX67" s="79"/>
      <c r="AY67" s="79"/>
      <c r="AZ67" s="79"/>
      <c r="BA67">
        <v>1</v>
      </c>
      <c r="BB67" s="78" t="str">
        <f>REPLACE(INDEX(GroupVertices[Group],MATCH(Edges24[[#This Row],[Vertex 1]],GroupVertices[Vertex],0)),1,1,"")</f>
        <v>5</v>
      </c>
      <c r="BC67" s="78" t="str">
        <f>REPLACE(INDEX(GroupVertices[Group],MATCH(Edges24[[#This Row],[Vertex 2]],GroupVertices[Vertex],0)),1,1,"")</f>
        <v>5</v>
      </c>
      <c r="BD67" s="48">
        <v>0</v>
      </c>
      <c r="BE67" s="49">
        <v>0</v>
      </c>
      <c r="BF67" s="48">
        <v>1</v>
      </c>
      <c r="BG67" s="49">
        <v>4</v>
      </c>
      <c r="BH67" s="48">
        <v>0</v>
      </c>
      <c r="BI67" s="49">
        <v>0</v>
      </c>
      <c r="BJ67" s="48">
        <v>24</v>
      </c>
      <c r="BK67" s="49">
        <v>96</v>
      </c>
      <c r="BL67" s="48">
        <v>25</v>
      </c>
    </row>
    <row r="68" spans="1:64" ht="15">
      <c r="A68" s="64" t="s">
        <v>275</v>
      </c>
      <c r="B68" s="64" t="s">
        <v>275</v>
      </c>
      <c r="C68" s="65"/>
      <c r="D68" s="66"/>
      <c r="E68" s="67"/>
      <c r="F68" s="68"/>
      <c r="G68" s="65"/>
      <c r="H68" s="69"/>
      <c r="I68" s="70"/>
      <c r="J68" s="70"/>
      <c r="K68" s="34" t="s">
        <v>65</v>
      </c>
      <c r="L68" s="77">
        <v>83</v>
      </c>
      <c r="M68" s="77"/>
      <c r="N68" s="72"/>
      <c r="O68" s="79" t="s">
        <v>176</v>
      </c>
      <c r="P68" s="81">
        <v>43418.855104166665</v>
      </c>
      <c r="Q68" s="79" t="s">
        <v>549</v>
      </c>
      <c r="R68" s="83" t="s">
        <v>676</v>
      </c>
      <c r="S68" s="79" t="s">
        <v>721</v>
      </c>
      <c r="T68" s="79" t="s">
        <v>763</v>
      </c>
      <c r="U68" s="83" t="s">
        <v>856</v>
      </c>
      <c r="V68" s="83" t="s">
        <v>856</v>
      </c>
      <c r="W68" s="81">
        <v>43418.855104166665</v>
      </c>
      <c r="X68" s="83" t="s">
        <v>1072</v>
      </c>
      <c r="Y68" s="79"/>
      <c r="Z68" s="79"/>
      <c r="AA68" s="85" t="s">
        <v>1292</v>
      </c>
      <c r="AB68" s="79"/>
      <c r="AC68" s="79" t="b">
        <v>0</v>
      </c>
      <c r="AD68" s="79">
        <v>7</v>
      </c>
      <c r="AE68" s="85" t="s">
        <v>1477</v>
      </c>
      <c r="AF68" s="79" t="b">
        <v>0</v>
      </c>
      <c r="AG68" s="79" t="s">
        <v>1508</v>
      </c>
      <c r="AH68" s="79"/>
      <c r="AI68" s="85" t="s">
        <v>1477</v>
      </c>
      <c r="AJ68" s="79" t="b">
        <v>0</v>
      </c>
      <c r="AK68" s="79">
        <v>3</v>
      </c>
      <c r="AL68" s="85" t="s">
        <v>1477</v>
      </c>
      <c r="AM68" s="79" t="s">
        <v>1534</v>
      </c>
      <c r="AN68" s="79" t="b">
        <v>0</v>
      </c>
      <c r="AO68" s="85" t="s">
        <v>1292</v>
      </c>
      <c r="AP68" s="79" t="s">
        <v>1557</v>
      </c>
      <c r="AQ68" s="79">
        <v>0</v>
      </c>
      <c r="AR68" s="79">
        <v>0</v>
      </c>
      <c r="AS68" s="79"/>
      <c r="AT68" s="79"/>
      <c r="AU68" s="79"/>
      <c r="AV68" s="79"/>
      <c r="AW68" s="79"/>
      <c r="AX68" s="79"/>
      <c r="AY68" s="79"/>
      <c r="AZ68" s="79"/>
      <c r="BA68">
        <v>1</v>
      </c>
      <c r="BB68" s="78" t="str">
        <f>REPLACE(INDEX(GroupVertices[Group],MATCH(Edges24[[#This Row],[Vertex 1]],GroupVertices[Vertex],0)),1,1,"")</f>
        <v>43</v>
      </c>
      <c r="BC68" s="78" t="str">
        <f>REPLACE(INDEX(GroupVertices[Group],MATCH(Edges24[[#This Row],[Vertex 2]],GroupVertices[Vertex],0)),1,1,"")</f>
        <v>43</v>
      </c>
      <c r="BD68" s="48">
        <v>1</v>
      </c>
      <c r="BE68" s="49">
        <v>2.6315789473684212</v>
      </c>
      <c r="BF68" s="48">
        <v>0</v>
      </c>
      <c r="BG68" s="49">
        <v>0</v>
      </c>
      <c r="BH68" s="48">
        <v>0</v>
      </c>
      <c r="BI68" s="49">
        <v>0</v>
      </c>
      <c r="BJ68" s="48">
        <v>37</v>
      </c>
      <c r="BK68" s="49">
        <v>97.36842105263158</v>
      </c>
      <c r="BL68" s="48">
        <v>38</v>
      </c>
    </row>
    <row r="69" spans="1:64" ht="15">
      <c r="A69" s="64" t="s">
        <v>276</v>
      </c>
      <c r="B69" s="64" t="s">
        <v>275</v>
      </c>
      <c r="C69" s="65"/>
      <c r="D69" s="66"/>
      <c r="E69" s="67"/>
      <c r="F69" s="68"/>
      <c r="G69" s="65"/>
      <c r="H69" s="69"/>
      <c r="I69" s="70"/>
      <c r="J69" s="70"/>
      <c r="K69" s="34" t="s">
        <v>65</v>
      </c>
      <c r="L69" s="77">
        <v>84</v>
      </c>
      <c r="M69" s="77"/>
      <c r="N69" s="72"/>
      <c r="O69" s="79" t="s">
        <v>492</v>
      </c>
      <c r="P69" s="81">
        <v>43536.40956018519</v>
      </c>
      <c r="Q69" s="79" t="s">
        <v>550</v>
      </c>
      <c r="R69" s="79"/>
      <c r="S69" s="79"/>
      <c r="T69" s="79"/>
      <c r="U69" s="79"/>
      <c r="V69" s="83" t="s">
        <v>933</v>
      </c>
      <c r="W69" s="81">
        <v>43536.40956018519</v>
      </c>
      <c r="X69" s="83" t="s">
        <v>1073</v>
      </c>
      <c r="Y69" s="79"/>
      <c r="Z69" s="79"/>
      <c r="AA69" s="85" t="s">
        <v>1293</v>
      </c>
      <c r="AB69" s="79"/>
      <c r="AC69" s="79" t="b">
        <v>0</v>
      </c>
      <c r="AD69" s="79">
        <v>0</v>
      </c>
      <c r="AE69" s="85" t="s">
        <v>1477</v>
      </c>
      <c r="AF69" s="79" t="b">
        <v>0</v>
      </c>
      <c r="AG69" s="79" t="s">
        <v>1508</v>
      </c>
      <c r="AH69" s="79"/>
      <c r="AI69" s="85" t="s">
        <v>1477</v>
      </c>
      <c r="AJ69" s="79" t="b">
        <v>0</v>
      </c>
      <c r="AK69" s="79">
        <v>3</v>
      </c>
      <c r="AL69" s="85" t="s">
        <v>1292</v>
      </c>
      <c r="AM69" s="79" t="s">
        <v>1536</v>
      </c>
      <c r="AN69" s="79" t="b">
        <v>0</v>
      </c>
      <c r="AO69" s="85" t="s">
        <v>1292</v>
      </c>
      <c r="AP69" s="79" t="s">
        <v>176</v>
      </c>
      <c r="AQ69" s="79">
        <v>0</v>
      </c>
      <c r="AR69" s="79">
        <v>0</v>
      </c>
      <c r="AS69" s="79"/>
      <c r="AT69" s="79"/>
      <c r="AU69" s="79"/>
      <c r="AV69" s="79"/>
      <c r="AW69" s="79"/>
      <c r="AX69" s="79"/>
      <c r="AY69" s="79"/>
      <c r="AZ69" s="79"/>
      <c r="BA69">
        <v>1</v>
      </c>
      <c r="BB69" s="78" t="str">
        <f>REPLACE(INDEX(GroupVertices[Group],MATCH(Edges24[[#This Row],[Vertex 1]],GroupVertices[Vertex],0)),1,1,"")</f>
        <v>43</v>
      </c>
      <c r="BC69" s="78" t="str">
        <f>REPLACE(INDEX(GroupVertices[Group],MATCH(Edges24[[#This Row],[Vertex 2]],GroupVertices[Vertex],0)),1,1,"")</f>
        <v>43</v>
      </c>
      <c r="BD69" s="48">
        <v>1</v>
      </c>
      <c r="BE69" s="49">
        <v>3.5714285714285716</v>
      </c>
      <c r="BF69" s="48">
        <v>0</v>
      </c>
      <c r="BG69" s="49">
        <v>0</v>
      </c>
      <c r="BH69" s="48">
        <v>0</v>
      </c>
      <c r="BI69" s="49">
        <v>0</v>
      </c>
      <c r="BJ69" s="48">
        <v>27</v>
      </c>
      <c r="BK69" s="49">
        <v>96.42857142857143</v>
      </c>
      <c r="BL69" s="48">
        <v>28</v>
      </c>
    </row>
    <row r="70" spans="1:64" ht="15">
      <c r="A70" s="64" t="s">
        <v>277</v>
      </c>
      <c r="B70" s="64" t="s">
        <v>410</v>
      </c>
      <c r="C70" s="65"/>
      <c r="D70" s="66"/>
      <c r="E70" s="67"/>
      <c r="F70" s="68"/>
      <c r="G70" s="65"/>
      <c r="H70" s="69"/>
      <c r="I70" s="70"/>
      <c r="J70" s="70"/>
      <c r="K70" s="34" t="s">
        <v>65</v>
      </c>
      <c r="L70" s="77">
        <v>85</v>
      </c>
      <c r="M70" s="77"/>
      <c r="N70" s="72"/>
      <c r="O70" s="79" t="s">
        <v>493</v>
      </c>
      <c r="P70" s="81">
        <v>43536.49388888889</v>
      </c>
      <c r="Q70" s="79" t="s">
        <v>551</v>
      </c>
      <c r="R70" s="79"/>
      <c r="S70" s="79"/>
      <c r="T70" s="79" t="s">
        <v>736</v>
      </c>
      <c r="U70" s="79"/>
      <c r="V70" s="83" t="s">
        <v>934</v>
      </c>
      <c r="W70" s="81">
        <v>43536.49388888889</v>
      </c>
      <c r="X70" s="83" t="s">
        <v>1074</v>
      </c>
      <c r="Y70" s="79"/>
      <c r="Z70" s="79"/>
      <c r="AA70" s="85" t="s">
        <v>1294</v>
      </c>
      <c r="AB70" s="85" t="s">
        <v>1458</v>
      </c>
      <c r="AC70" s="79" t="b">
        <v>0</v>
      </c>
      <c r="AD70" s="79">
        <v>0</v>
      </c>
      <c r="AE70" s="85" t="s">
        <v>1489</v>
      </c>
      <c r="AF70" s="79" t="b">
        <v>0</v>
      </c>
      <c r="AG70" s="79" t="s">
        <v>1508</v>
      </c>
      <c r="AH70" s="79"/>
      <c r="AI70" s="85" t="s">
        <v>1477</v>
      </c>
      <c r="AJ70" s="79" t="b">
        <v>0</v>
      </c>
      <c r="AK70" s="79">
        <v>0</v>
      </c>
      <c r="AL70" s="85" t="s">
        <v>1477</v>
      </c>
      <c r="AM70" s="79" t="s">
        <v>1536</v>
      </c>
      <c r="AN70" s="79" t="b">
        <v>0</v>
      </c>
      <c r="AO70" s="85" t="s">
        <v>1458</v>
      </c>
      <c r="AP70" s="79" t="s">
        <v>176</v>
      </c>
      <c r="AQ70" s="79">
        <v>0</v>
      </c>
      <c r="AR70" s="79">
        <v>0</v>
      </c>
      <c r="AS70" s="79"/>
      <c r="AT70" s="79"/>
      <c r="AU70" s="79"/>
      <c r="AV70" s="79"/>
      <c r="AW70" s="79"/>
      <c r="AX70" s="79"/>
      <c r="AY70" s="79"/>
      <c r="AZ70" s="79"/>
      <c r="BA70">
        <v>1</v>
      </c>
      <c r="BB70" s="78" t="str">
        <f>REPLACE(INDEX(GroupVertices[Group],MATCH(Edges24[[#This Row],[Vertex 1]],GroupVertices[Vertex],0)),1,1,"")</f>
        <v>42</v>
      </c>
      <c r="BC70" s="78" t="str">
        <f>REPLACE(INDEX(GroupVertices[Group],MATCH(Edges24[[#This Row],[Vertex 2]],GroupVertices[Vertex],0)),1,1,"")</f>
        <v>42</v>
      </c>
      <c r="BD70" s="48">
        <v>0</v>
      </c>
      <c r="BE70" s="49">
        <v>0</v>
      </c>
      <c r="BF70" s="48">
        <v>0</v>
      </c>
      <c r="BG70" s="49">
        <v>0</v>
      </c>
      <c r="BH70" s="48">
        <v>0</v>
      </c>
      <c r="BI70" s="49">
        <v>0</v>
      </c>
      <c r="BJ70" s="48">
        <v>10</v>
      </c>
      <c r="BK70" s="49">
        <v>100</v>
      </c>
      <c r="BL70" s="48">
        <v>10</v>
      </c>
    </row>
    <row r="71" spans="1:64" ht="15">
      <c r="A71" s="64" t="s">
        <v>278</v>
      </c>
      <c r="B71" s="64" t="s">
        <v>411</v>
      </c>
      <c r="C71" s="65"/>
      <c r="D71" s="66"/>
      <c r="E71" s="67"/>
      <c r="F71" s="68"/>
      <c r="G71" s="65"/>
      <c r="H71" s="69"/>
      <c r="I71" s="70"/>
      <c r="J71" s="70"/>
      <c r="K71" s="34" t="s">
        <v>65</v>
      </c>
      <c r="L71" s="77">
        <v>86</v>
      </c>
      <c r="M71" s="77"/>
      <c r="N71" s="72"/>
      <c r="O71" s="79" t="s">
        <v>492</v>
      </c>
      <c r="P71" s="81">
        <v>43536.52701388889</v>
      </c>
      <c r="Q71" s="79" t="s">
        <v>552</v>
      </c>
      <c r="R71" s="79"/>
      <c r="S71" s="79"/>
      <c r="T71" s="79" t="s">
        <v>736</v>
      </c>
      <c r="U71" s="79"/>
      <c r="V71" s="83" t="s">
        <v>935</v>
      </c>
      <c r="W71" s="81">
        <v>43536.52701388889</v>
      </c>
      <c r="X71" s="83" t="s">
        <v>1075</v>
      </c>
      <c r="Y71" s="79"/>
      <c r="Z71" s="79"/>
      <c r="AA71" s="85" t="s">
        <v>1295</v>
      </c>
      <c r="AB71" s="79"/>
      <c r="AC71" s="79" t="b">
        <v>0</v>
      </c>
      <c r="AD71" s="79">
        <v>0</v>
      </c>
      <c r="AE71" s="85" t="s">
        <v>1477</v>
      </c>
      <c r="AF71" s="79" t="b">
        <v>0</v>
      </c>
      <c r="AG71" s="79" t="s">
        <v>1508</v>
      </c>
      <c r="AH71" s="79"/>
      <c r="AI71" s="85" t="s">
        <v>1477</v>
      </c>
      <c r="AJ71" s="79" t="b">
        <v>0</v>
      </c>
      <c r="AK71" s="79">
        <v>199</v>
      </c>
      <c r="AL71" s="85" t="s">
        <v>1228</v>
      </c>
      <c r="AM71" s="79" t="s">
        <v>1533</v>
      </c>
      <c r="AN71" s="79" t="b">
        <v>0</v>
      </c>
      <c r="AO71" s="85" t="s">
        <v>1228</v>
      </c>
      <c r="AP71" s="79" t="s">
        <v>176</v>
      </c>
      <c r="AQ71" s="79">
        <v>0</v>
      </c>
      <c r="AR71" s="79">
        <v>0</v>
      </c>
      <c r="AS71" s="79"/>
      <c r="AT71" s="79"/>
      <c r="AU71" s="79"/>
      <c r="AV71" s="79"/>
      <c r="AW71" s="79"/>
      <c r="AX71" s="79"/>
      <c r="AY71" s="79"/>
      <c r="AZ71" s="79"/>
      <c r="BA71">
        <v>1</v>
      </c>
      <c r="BB71" s="78" t="str">
        <f>REPLACE(INDEX(GroupVertices[Group],MATCH(Edges24[[#This Row],[Vertex 1]],GroupVertices[Vertex],0)),1,1,"")</f>
        <v>15</v>
      </c>
      <c r="BC71" s="78" t="str">
        <f>REPLACE(INDEX(GroupVertices[Group],MATCH(Edges24[[#This Row],[Vertex 2]],GroupVertices[Vertex],0)),1,1,"")</f>
        <v>15</v>
      </c>
      <c r="BD71" s="48">
        <v>1</v>
      </c>
      <c r="BE71" s="49">
        <v>4</v>
      </c>
      <c r="BF71" s="48">
        <v>0</v>
      </c>
      <c r="BG71" s="49">
        <v>0</v>
      </c>
      <c r="BH71" s="48">
        <v>0</v>
      </c>
      <c r="BI71" s="49">
        <v>0</v>
      </c>
      <c r="BJ71" s="48">
        <v>24</v>
      </c>
      <c r="BK71" s="49">
        <v>96</v>
      </c>
      <c r="BL71" s="48">
        <v>25</v>
      </c>
    </row>
    <row r="72" spans="1:64" ht="15">
      <c r="A72" s="64" t="s">
        <v>279</v>
      </c>
      <c r="B72" s="64" t="s">
        <v>280</v>
      </c>
      <c r="C72" s="65"/>
      <c r="D72" s="66"/>
      <c r="E72" s="67"/>
      <c r="F72" s="68"/>
      <c r="G72" s="65"/>
      <c r="H72" s="69"/>
      <c r="I72" s="70"/>
      <c r="J72" s="70"/>
      <c r="K72" s="34" t="s">
        <v>66</v>
      </c>
      <c r="L72" s="77">
        <v>88</v>
      </c>
      <c r="M72" s="77"/>
      <c r="N72" s="72"/>
      <c r="O72" s="79" t="s">
        <v>492</v>
      </c>
      <c r="P72" s="81">
        <v>43536.512708333335</v>
      </c>
      <c r="Q72" s="79" t="s">
        <v>553</v>
      </c>
      <c r="R72" s="83" t="s">
        <v>677</v>
      </c>
      <c r="S72" s="79" t="s">
        <v>716</v>
      </c>
      <c r="T72" s="79" t="s">
        <v>764</v>
      </c>
      <c r="U72" s="83" t="s">
        <v>857</v>
      </c>
      <c r="V72" s="83" t="s">
        <v>857</v>
      </c>
      <c r="W72" s="81">
        <v>43536.512708333335</v>
      </c>
      <c r="X72" s="83" t="s">
        <v>1076</v>
      </c>
      <c r="Y72" s="79"/>
      <c r="Z72" s="79"/>
      <c r="AA72" s="85" t="s">
        <v>1296</v>
      </c>
      <c r="AB72" s="79"/>
      <c r="AC72" s="79" t="b">
        <v>0</v>
      </c>
      <c r="AD72" s="79">
        <v>0</v>
      </c>
      <c r="AE72" s="85" t="s">
        <v>1477</v>
      </c>
      <c r="AF72" s="79" t="b">
        <v>0</v>
      </c>
      <c r="AG72" s="79" t="s">
        <v>1508</v>
      </c>
      <c r="AH72" s="79"/>
      <c r="AI72" s="85" t="s">
        <v>1477</v>
      </c>
      <c r="AJ72" s="79" t="b">
        <v>0</v>
      </c>
      <c r="AK72" s="79">
        <v>0</v>
      </c>
      <c r="AL72" s="85" t="s">
        <v>1477</v>
      </c>
      <c r="AM72" s="79" t="s">
        <v>1534</v>
      </c>
      <c r="AN72" s="79" t="b">
        <v>0</v>
      </c>
      <c r="AO72" s="85" t="s">
        <v>1296</v>
      </c>
      <c r="AP72" s="79" t="s">
        <v>176</v>
      </c>
      <c r="AQ72" s="79">
        <v>0</v>
      </c>
      <c r="AR72" s="79">
        <v>0</v>
      </c>
      <c r="AS72" s="79"/>
      <c r="AT72" s="79"/>
      <c r="AU72" s="79"/>
      <c r="AV72" s="79"/>
      <c r="AW72" s="79"/>
      <c r="AX72" s="79"/>
      <c r="AY72" s="79"/>
      <c r="AZ72" s="79"/>
      <c r="BA72">
        <v>1</v>
      </c>
      <c r="BB72" s="78" t="str">
        <f>REPLACE(INDEX(GroupVertices[Group],MATCH(Edges24[[#This Row],[Vertex 1]],GroupVertices[Vertex],0)),1,1,"")</f>
        <v>41</v>
      </c>
      <c r="BC72" s="78" t="str">
        <f>REPLACE(INDEX(GroupVertices[Group],MATCH(Edges24[[#This Row],[Vertex 2]],GroupVertices[Vertex],0)),1,1,"")</f>
        <v>41</v>
      </c>
      <c r="BD72" s="48">
        <v>0</v>
      </c>
      <c r="BE72" s="49">
        <v>0</v>
      </c>
      <c r="BF72" s="48">
        <v>0</v>
      </c>
      <c r="BG72" s="49">
        <v>0</v>
      </c>
      <c r="BH72" s="48">
        <v>0</v>
      </c>
      <c r="BI72" s="49">
        <v>0</v>
      </c>
      <c r="BJ72" s="48">
        <v>21</v>
      </c>
      <c r="BK72" s="49">
        <v>100</v>
      </c>
      <c r="BL72" s="48">
        <v>21</v>
      </c>
    </row>
    <row r="73" spans="1:64" ht="15">
      <c r="A73" s="64" t="s">
        <v>280</v>
      </c>
      <c r="B73" s="64" t="s">
        <v>279</v>
      </c>
      <c r="C73" s="65"/>
      <c r="D73" s="66"/>
      <c r="E73" s="67"/>
      <c r="F73" s="68"/>
      <c r="G73" s="65"/>
      <c r="H73" s="69"/>
      <c r="I73" s="70"/>
      <c r="J73" s="70"/>
      <c r="K73" s="34" t="s">
        <v>66</v>
      </c>
      <c r="L73" s="77">
        <v>89</v>
      </c>
      <c r="M73" s="77"/>
      <c r="N73" s="72"/>
      <c r="O73" s="79" t="s">
        <v>492</v>
      </c>
      <c r="P73" s="81">
        <v>43536.60289351852</v>
      </c>
      <c r="Q73" s="79" t="s">
        <v>554</v>
      </c>
      <c r="R73" s="83" t="s">
        <v>677</v>
      </c>
      <c r="S73" s="79" t="s">
        <v>716</v>
      </c>
      <c r="T73" s="79"/>
      <c r="U73" s="79"/>
      <c r="V73" s="83" t="s">
        <v>936</v>
      </c>
      <c r="W73" s="81">
        <v>43536.60289351852</v>
      </c>
      <c r="X73" s="83" t="s">
        <v>1077</v>
      </c>
      <c r="Y73" s="79"/>
      <c r="Z73" s="79"/>
      <c r="AA73" s="85" t="s">
        <v>1297</v>
      </c>
      <c r="AB73" s="79"/>
      <c r="AC73" s="79" t="b">
        <v>0</v>
      </c>
      <c r="AD73" s="79">
        <v>0</v>
      </c>
      <c r="AE73" s="85" t="s">
        <v>1477</v>
      </c>
      <c r="AF73" s="79" t="b">
        <v>0</v>
      </c>
      <c r="AG73" s="79" t="s">
        <v>1508</v>
      </c>
      <c r="AH73" s="79"/>
      <c r="AI73" s="85" t="s">
        <v>1477</v>
      </c>
      <c r="AJ73" s="79" t="b">
        <v>0</v>
      </c>
      <c r="AK73" s="79">
        <v>1</v>
      </c>
      <c r="AL73" s="85" t="s">
        <v>1296</v>
      </c>
      <c r="AM73" s="79" t="s">
        <v>1536</v>
      </c>
      <c r="AN73" s="79" t="b">
        <v>0</v>
      </c>
      <c r="AO73" s="85" t="s">
        <v>1296</v>
      </c>
      <c r="AP73" s="79" t="s">
        <v>176</v>
      </c>
      <c r="AQ73" s="79">
        <v>0</v>
      </c>
      <c r="AR73" s="79">
        <v>0</v>
      </c>
      <c r="AS73" s="79"/>
      <c r="AT73" s="79"/>
      <c r="AU73" s="79"/>
      <c r="AV73" s="79"/>
      <c r="AW73" s="79"/>
      <c r="AX73" s="79"/>
      <c r="AY73" s="79"/>
      <c r="AZ73" s="79"/>
      <c r="BA73">
        <v>1</v>
      </c>
      <c r="BB73" s="78" t="str">
        <f>REPLACE(INDEX(GroupVertices[Group],MATCH(Edges24[[#This Row],[Vertex 1]],GroupVertices[Vertex],0)),1,1,"")</f>
        <v>41</v>
      </c>
      <c r="BC73" s="78" t="str">
        <f>REPLACE(INDEX(GroupVertices[Group],MATCH(Edges24[[#This Row],[Vertex 2]],GroupVertices[Vertex],0)),1,1,"")</f>
        <v>41</v>
      </c>
      <c r="BD73" s="48">
        <v>0</v>
      </c>
      <c r="BE73" s="49">
        <v>0</v>
      </c>
      <c r="BF73" s="48">
        <v>0</v>
      </c>
      <c r="BG73" s="49">
        <v>0</v>
      </c>
      <c r="BH73" s="48">
        <v>0</v>
      </c>
      <c r="BI73" s="49">
        <v>0</v>
      </c>
      <c r="BJ73" s="48">
        <v>18</v>
      </c>
      <c r="BK73" s="49">
        <v>100</v>
      </c>
      <c r="BL73" s="48">
        <v>18</v>
      </c>
    </row>
    <row r="74" spans="1:64" ht="15">
      <c r="A74" s="64" t="s">
        <v>281</v>
      </c>
      <c r="B74" s="64" t="s">
        <v>281</v>
      </c>
      <c r="C74" s="65"/>
      <c r="D74" s="66"/>
      <c r="E74" s="67"/>
      <c r="F74" s="68"/>
      <c r="G74" s="65"/>
      <c r="H74" s="69"/>
      <c r="I74" s="70"/>
      <c r="J74" s="70"/>
      <c r="K74" s="34" t="s">
        <v>65</v>
      </c>
      <c r="L74" s="77">
        <v>90</v>
      </c>
      <c r="M74" s="77"/>
      <c r="N74" s="72"/>
      <c r="O74" s="79" t="s">
        <v>176</v>
      </c>
      <c r="P74" s="81">
        <v>43536.60973379629</v>
      </c>
      <c r="Q74" s="79" t="s">
        <v>555</v>
      </c>
      <c r="R74" s="83" t="s">
        <v>678</v>
      </c>
      <c r="S74" s="79" t="s">
        <v>718</v>
      </c>
      <c r="T74" s="79" t="s">
        <v>765</v>
      </c>
      <c r="U74" s="79"/>
      <c r="V74" s="83" t="s">
        <v>937</v>
      </c>
      <c r="W74" s="81">
        <v>43536.60973379629</v>
      </c>
      <c r="X74" s="83" t="s">
        <v>1078</v>
      </c>
      <c r="Y74" s="79"/>
      <c r="Z74" s="79"/>
      <c r="AA74" s="85" t="s">
        <v>1298</v>
      </c>
      <c r="AB74" s="79"/>
      <c r="AC74" s="79" t="b">
        <v>0</v>
      </c>
      <c r="AD74" s="79">
        <v>1</v>
      </c>
      <c r="AE74" s="85" t="s">
        <v>1477</v>
      </c>
      <c r="AF74" s="79" t="b">
        <v>1</v>
      </c>
      <c r="AG74" s="79" t="s">
        <v>1508</v>
      </c>
      <c r="AH74" s="79"/>
      <c r="AI74" s="85" t="s">
        <v>1524</v>
      </c>
      <c r="AJ74" s="79" t="b">
        <v>0</v>
      </c>
      <c r="AK74" s="79">
        <v>0</v>
      </c>
      <c r="AL74" s="85" t="s">
        <v>1477</v>
      </c>
      <c r="AM74" s="79" t="s">
        <v>1534</v>
      </c>
      <c r="AN74" s="79" t="b">
        <v>0</v>
      </c>
      <c r="AO74" s="85" t="s">
        <v>1298</v>
      </c>
      <c r="AP74" s="79" t="s">
        <v>176</v>
      </c>
      <c r="AQ74" s="79">
        <v>0</v>
      </c>
      <c r="AR74" s="79">
        <v>0</v>
      </c>
      <c r="AS74" s="79"/>
      <c r="AT74" s="79"/>
      <c r="AU74" s="79"/>
      <c r="AV74" s="79"/>
      <c r="AW74" s="79"/>
      <c r="AX74" s="79"/>
      <c r="AY74" s="79"/>
      <c r="AZ74" s="79"/>
      <c r="BA74">
        <v>1</v>
      </c>
      <c r="BB74" s="78" t="str">
        <f>REPLACE(INDEX(GroupVertices[Group],MATCH(Edges24[[#This Row],[Vertex 1]],GroupVertices[Vertex],0)),1,1,"")</f>
        <v>2</v>
      </c>
      <c r="BC74" s="78" t="str">
        <f>REPLACE(INDEX(GroupVertices[Group],MATCH(Edges24[[#This Row],[Vertex 2]],GroupVertices[Vertex],0)),1,1,"")</f>
        <v>2</v>
      </c>
      <c r="BD74" s="48">
        <v>0</v>
      </c>
      <c r="BE74" s="49">
        <v>0</v>
      </c>
      <c r="BF74" s="48">
        <v>0</v>
      </c>
      <c r="BG74" s="49">
        <v>0</v>
      </c>
      <c r="BH74" s="48">
        <v>0</v>
      </c>
      <c r="BI74" s="49">
        <v>0</v>
      </c>
      <c r="BJ74" s="48">
        <v>11</v>
      </c>
      <c r="BK74" s="49">
        <v>100</v>
      </c>
      <c r="BL74" s="48">
        <v>11</v>
      </c>
    </row>
    <row r="75" spans="1:64" ht="15">
      <c r="A75" s="64" t="s">
        <v>282</v>
      </c>
      <c r="B75" s="64" t="s">
        <v>316</v>
      </c>
      <c r="C75" s="65"/>
      <c r="D75" s="66"/>
      <c r="E75" s="67"/>
      <c r="F75" s="68"/>
      <c r="G75" s="65"/>
      <c r="H75" s="69"/>
      <c r="I75" s="70"/>
      <c r="J75" s="70"/>
      <c r="K75" s="34" t="s">
        <v>65</v>
      </c>
      <c r="L75" s="77">
        <v>91</v>
      </c>
      <c r="M75" s="77"/>
      <c r="N75" s="72"/>
      <c r="O75" s="79" t="s">
        <v>492</v>
      </c>
      <c r="P75" s="81">
        <v>43536.64895833333</v>
      </c>
      <c r="Q75" s="79" t="s">
        <v>556</v>
      </c>
      <c r="R75" s="79"/>
      <c r="S75" s="79"/>
      <c r="T75" s="79" t="s">
        <v>766</v>
      </c>
      <c r="U75" s="83" t="s">
        <v>858</v>
      </c>
      <c r="V75" s="83" t="s">
        <v>858</v>
      </c>
      <c r="W75" s="81">
        <v>43536.64895833333</v>
      </c>
      <c r="X75" s="83" t="s">
        <v>1079</v>
      </c>
      <c r="Y75" s="79"/>
      <c r="Z75" s="79"/>
      <c r="AA75" s="85" t="s">
        <v>1299</v>
      </c>
      <c r="AB75" s="79"/>
      <c r="AC75" s="79" t="b">
        <v>0</v>
      </c>
      <c r="AD75" s="79">
        <v>0</v>
      </c>
      <c r="AE75" s="85" t="s">
        <v>1477</v>
      </c>
      <c r="AF75" s="79" t="b">
        <v>0</v>
      </c>
      <c r="AG75" s="79" t="s">
        <v>1514</v>
      </c>
      <c r="AH75" s="79"/>
      <c r="AI75" s="85" t="s">
        <v>1477</v>
      </c>
      <c r="AJ75" s="79" t="b">
        <v>0</v>
      </c>
      <c r="AK75" s="79">
        <v>12</v>
      </c>
      <c r="AL75" s="85" t="s">
        <v>1335</v>
      </c>
      <c r="AM75" s="79" t="s">
        <v>1533</v>
      </c>
      <c r="AN75" s="79" t="b">
        <v>0</v>
      </c>
      <c r="AO75" s="85" t="s">
        <v>1335</v>
      </c>
      <c r="AP75" s="79" t="s">
        <v>176</v>
      </c>
      <c r="AQ75" s="79">
        <v>0</v>
      </c>
      <c r="AR75" s="79">
        <v>0</v>
      </c>
      <c r="AS75" s="79"/>
      <c r="AT75" s="79"/>
      <c r="AU75" s="79"/>
      <c r="AV75" s="79"/>
      <c r="AW75" s="79"/>
      <c r="AX75" s="79"/>
      <c r="AY75" s="79"/>
      <c r="AZ75" s="79"/>
      <c r="BA75">
        <v>1</v>
      </c>
      <c r="BB75" s="78" t="str">
        <f>REPLACE(INDEX(GroupVertices[Group],MATCH(Edges24[[#This Row],[Vertex 1]],GroupVertices[Vertex],0)),1,1,"")</f>
        <v>6</v>
      </c>
      <c r="BC75" s="78" t="str">
        <f>REPLACE(INDEX(GroupVertices[Group],MATCH(Edges24[[#This Row],[Vertex 2]],GroupVertices[Vertex],0)),1,1,"")</f>
        <v>6</v>
      </c>
      <c r="BD75" s="48">
        <v>0</v>
      </c>
      <c r="BE75" s="49">
        <v>0</v>
      </c>
      <c r="BF75" s="48">
        <v>0</v>
      </c>
      <c r="BG75" s="49">
        <v>0</v>
      </c>
      <c r="BH75" s="48">
        <v>0</v>
      </c>
      <c r="BI75" s="49">
        <v>0</v>
      </c>
      <c r="BJ75" s="48">
        <v>11</v>
      </c>
      <c r="BK75" s="49">
        <v>100</v>
      </c>
      <c r="BL75" s="48">
        <v>11</v>
      </c>
    </row>
    <row r="76" spans="1:64" ht="15">
      <c r="A76" s="64" t="s">
        <v>283</v>
      </c>
      <c r="B76" s="64" t="s">
        <v>283</v>
      </c>
      <c r="C76" s="65"/>
      <c r="D76" s="66"/>
      <c r="E76" s="67"/>
      <c r="F76" s="68"/>
      <c r="G76" s="65"/>
      <c r="H76" s="69"/>
      <c r="I76" s="70"/>
      <c r="J76" s="70"/>
      <c r="K76" s="34" t="s">
        <v>65</v>
      </c>
      <c r="L76" s="77">
        <v>92</v>
      </c>
      <c r="M76" s="77"/>
      <c r="N76" s="72"/>
      <c r="O76" s="79" t="s">
        <v>176</v>
      </c>
      <c r="P76" s="81">
        <v>43536.95630787037</v>
      </c>
      <c r="Q76" s="79" t="s">
        <v>557</v>
      </c>
      <c r="R76" s="83" t="s">
        <v>679</v>
      </c>
      <c r="S76" s="79" t="s">
        <v>718</v>
      </c>
      <c r="T76" s="79" t="s">
        <v>767</v>
      </c>
      <c r="U76" s="79"/>
      <c r="V76" s="83" t="s">
        <v>938</v>
      </c>
      <c r="W76" s="81">
        <v>43536.95630787037</v>
      </c>
      <c r="X76" s="83" t="s">
        <v>1080</v>
      </c>
      <c r="Y76" s="79"/>
      <c r="Z76" s="79"/>
      <c r="AA76" s="85" t="s">
        <v>1300</v>
      </c>
      <c r="AB76" s="79"/>
      <c r="AC76" s="79" t="b">
        <v>0</v>
      </c>
      <c r="AD76" s="79">
        <v>17</v>
      </c>
      <c r="AE76" s="85" t="s">
        <v>1477</v>
      </c>
      <c r="AF76" s="79" t="b">
        <v>1</v>
      </c>
      <c r="AG76" s="79" t="s">
        <v>1515</v>
      </c>
      <c r="AH76" s="79"/>
      <c r="AI76" s="85" t="s">
        <v>1525</v>
      </c>
      <c r="AJ76" s="79" t="b">
        <v>0</v>
      </c>
      <c r="AK76" s="79">
        <v>0</v>
      </c>
      <c r="AL76" s="85" t="s">
        <v>1477</v>
      </c>
      <c r="AM76" s="79" t="s">
        <v>1533</v>
      </c>
      <c r="AN76" s="79" t="b">
        <v>0</v>
      </c>
      <c r="AO76" s="85" t="s">
        <v>1300</v>
      </c>
      <c r="AP76" s="79" t="s">
        <v>176</v>
      </c>
      <c r="AQ76" s="79">
        <v>0</v>
      </c>
      <c r="AR76" s="79">
        <v>0</v>
      </c>
      <c r="AS76" s="79"/>
      <c r="AT76" s="79"/>
      <c r="AU76" s="79"/>
      <c r="AV76" s="79"/>
      <c r="AW76" s="79"/>
      <c r="AX76" s="79"/>
      <c r="AY76" s="79"/>
      <c r="AZ76" s="79"/>
      <c r="BA76">
        <v>1</v>
      </c>
      <c r="BB76" s="78" t="str">
        <f>REPLACE(INDEX(GroupVertices[Group],MATCH(Edges24[[#This Row],[Vertex 1]],GroupVertices[Vertex],0)),1,1,"")</f>
        <v>2</v>
      </c>
      <c r="BC76" s="78" t="str">
        <f>REPLACE(INDEX(GroupVertices[Group],MATCH(Edges24[[#This Row],[Vertex 2]],GroupVertices[Vertex],0)),1,1,"")</f>
        <v>2</v>
      </c>
      <c r="BD76" s="48">
        <v>0</v>
      </c>
      <c r="BE76" s="49">
        <v>0</v>
      </c>
      <c r="BF76" s="48">
        <v>0</v>
      </c>
      <c r="BG76" s="49">
        <v>0</v>
      </c>
      <c r="BH76" s="48">
        <v>0</v>
      </c>
      <c r="BI76" s="49">
        <v>0</v>
      </c>
      <c r="BJ76" s="48">
        <v>29</v>
      </c>
      <c r="BK76" s="49">
        <v>100</v>
      </c>
      <c r="BL76" s="48">
        <v>29</v>
      </c>
    </row>
    <row r="77" spans="1:64" ht="15">
      <c r="A77" s="64" t="s">
        <v>284</v>
      </c>
      <c r="B77" s="64" t="s">
        <v>412</v>
      </c>
      <c r="C77" s="65"/>
      <c r="D77" s="66"/>
      <c r="E77" s="67"/>
      <c r="F77" s="68"/>
      <c r="G77" s="65"/>
      <c r="H77" s="69"/>
      <c r="I77" s="70"/>
      <c r="J77" s="70"/>
      <c r="K77" s="34" t="s">
        <v>65</v>
      </c>
      <c r="L77" s="77">
        <v>93</v>
      </c>
      <c r="M77" s="77"/>
      <c r="N77" s="72"/>
      <c r="O77" s="79" t="s">
        <v>492</v>
      </c>
      <c r="P77" s="81">
        <v>43537.677881944444</v>
      </c>
      <c r="Q77" s="79" t="s">
        <v>558</v>
      </c>
      <c r="R77" s="79"/>
      <c r="S77" s="79"/>
      <c r="T77" s="79" t="s">
        <v>736</v>
      </c>
      <c r="U77" s="83" t="s">
        <v>859</v>
      </c>
      <c r="V77" s="83" t="s">
        <v>859</v>
      </c>
      <c r="W77" s="81">
        <v>43537.677881944444</v>
      </c>
      <c r="X77" s="83" t="s">
        <v>1081</v>
      </c>
      <c r="Y77" s="79"/>
      <c r="Z77" s="79"/>
      <c r="AA77" s="85" t="s">
        <v>1301</v>
      </c>
      <c r="AB77" s="79"/>
      <c r="AC77" s="79" t="b">
        <v>0</v>
      </c>
      <c r="AD77" s="79">
        <v>0</v>
      </c>
      <c r="AE77" s="85" t="s">
        <v>1477</v>
      </c>
      <c r="AF77" s="79" t="b">
        <v>0</v>
      </c>
      <c r="AG77" s="79" t="s">
        <v>1508</v>
      </c>
      <c r="AH77" s="79"/>
      <c r="AI77" s="85" t="s">
        <v>1477</v>
      </c>
      <c r="AJ77" s="79" t="b">
        <v>0</v>
      </c>
      <c r="AK77" s="79">
        <v>0</v>
      </c>
      <c r="AL77" s="85" t="s">
        <v>1477</v>
      </c>
      <c r="AM77" s="79" t="s">
        <v>1533</v>
      </c>
      <c r="AN77" s="79" t="b">
        <v>0</v>
      </c>
      <c r="AO77" s="85" t="s">
        <v>1301</v>
      </c>
      <c r="AP77" s="79" t="s">
        <v>176</v>
      </c>
      <c r="AQ77" s="79">
        <v>0</v>
      </c>
      <c r="AR77" s="79">
        <v>0</v>
      </c>
      <c r="AS77" s="79"/>
      <c r="AT77" s="79"/>
      <c r="AU77" s="79"/>
      <c r="AV77" s="79"/>
      <c r="AW77" s="79"/>
      <c r="AX77" s="79"/>
      <c r="AY77" s="79"/>
      <c r="AZ77" s="79"/>
      <c r="BA77">
        <v>1</v>
      </c>
      <c r="BB77" s="78" t="str">
        <f>REPLACE(INDEX(GroupVertices[Group],MATCH(Edges24[[#This Row],[Vertex 1]],GroupVertices[Vertex],0)),1,1,"")</f>
        <v>24</v>
      </c>
      <c r="BC77" s="78" t="str">
        <f>REPLACE(INDEX(GroupVertices[Group],MATCH(Edges24[[#This Row],[Vertex 2]],GroupVertices[Vertex],0)),1,1,"")</f>
        <v>24</v>
      </c>
      <c r="BD77" s="48"/>
      <c r="BE77" s="49"/>
      <c r="BF77" s="48"/>
      <c r="BG77" s="49"/>
      <c r="BH77" s="48"/>
      <c r="BI77" s="49"/>
      <c r="BJ77" s="48"/>
      <c r="BK77" s="49"/>
      <c r="BL77" s="48"/>
    </row>
    <row r="78" spans="1:64" ht="15">
      <c r="A78" s="64" t="s">
        <v>285</v>
      </c>
      <c r="B78" s="64" t="s">
        <v>285</v>
      </c>
      <c r="C78" s="65"/>
      <c r="D78" s="66"/>
      <c r="E78" s="67"/>
      <c r="F78" s="68"/>
      <c r="G78" s="65"/>
      <c r="H78" s="69"/>
      <c r="I78" s="70"/>
      <c r="J78" s="70"/>
      <c r="K78" s="34" t="s">
        <v>65</v>
      </c>
      <c r="L78" s="77">
        <v>95</v>
      </c>
      <c r="M78" s="77"/>
      <c r="N78" s="72"/>
      <c r="O78" s="79" t="s">
        <v>176</v>
      </c>
      <c r="P78" s="81">
        <v>43537.945601851854</v>
      </c>
      <c r="Q78" s="79" t="s">
        <v>559</v>
      </c>
      <c r="R78" s="83" t="s">
        <v>680</v>
      </c>
      <c r="S78" s="79" t="s">
        <v>722</v>
      </c>
      <c r="T78" s="79" t="s">
        <v>768</v>
      </c>
      <c r="U78" s="79"/>
      <c r="V78" s="83" t="s">
        <v>939</v>
      </c>
      <c r="W78" s="81">
        <v>43537.945601851854</v>
      </c>
      <c r="X78" s="83" t="s">
        <v>1082</v>
      </c>
      <c r="Y78" s="79"/>
      <c r="Z78" s="79"/>
      <c r="AA78" s="85" t="s">
        <v>1302</v>
      </c>
      <c r="AB78" s="79"/>
      <c r="AC78" s="79" t="b">
        <v>0</v>
      </c>
      <c r="AD78" s="79">
        <v>0</v>
      </c>
      <c r="AE78" s="85" t="s">
        <v>1477</v>
      </c>
      <c r="AF78" s="79" t="b">
        <v>0</v>
      </c>
      <c r="AG78" s="79" t="s">
        <v>1516</v>
      </c>
      <c r="AH78" s="79"/>
      <c r="AI78" s="85" t="s">
        <v>1477</v>
      </c>
      <c r="AJ78" s="79" t="b">
        <v>0</v>
      </c>
      <c r="AK78" s="79">
        <v>0</v>
      </c>
      <c r="AL78" s="85" t="s">
        <v>1477</v>
      </c>
      <c r="AM78" s="79" t="s">
        <v>1543</v>
      </c>
      <c r="AN78" s="79" t="b">
        <v>0</v>
      </c>
      <c r="AO78" s="85" t="s">
        <v>1302</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v>1</v>
      </c>
      <c r="BE78" s="49">
        <v>4.545454545454546</v>
      </c>
      <c r="BF78" s="48">
        <v>0</v>
      </c>
      <c r="BG78" s="49">
        <v>0</v>
      </c>
      <c r="BH78" s="48">
        <v>0</v>
      </c>
      <c r="BI78" s="49">
        <v>0</v>
      </c>
      <c r="BJ78" s="48">
        <v>21</v>
      </c>
      <c r="BK78" s="49">
        <v>95.45454545454545</v>
      </c>
      <c r="BL78" s="48">
        <v>22</v>
      </c>
    </row>
    <row r="79" spans="1:64" ht="15">
      <c r="A79" s="64" t="s">
        <v>286</v>
      </c>
      <c r="B79" s="64" t="s">
        <v>414</v>
      </c>
      <c r="C79" s="65"/>
      <c r="D79" s="66"/>
      <c r="E79" s="67"/>
      <c r="F79" s="68"/>
      <c r="G79" s="65"/>
      <c r="H79" s="69"/>
      <c r="I79" s="70"/>
      <c r="J79" s="70"/>
      <c r="K79" s="34" t="s">
        <v>65</v>
      </c>
      <c r="L79" s="77">
        <v>96</v>
      </c>
      <c r="M79" s="77"/>
      <c r="N79" s="72"/>
      <c r="O79" s="79" t="s">
        <v>493</v>
      </c>
      <c r="P79" s="81">
        <v>43538.0721412037</v>
      </c>
      <c r="Q79" s="79" t="s">
        <v>560</v>
      </c>
      <c r="R79" s="79"/>
      <c r="S79" s="79"/>
      <c r="T79" s="79" t="s">
        <v>736</v>
      </c>
      <c r="U79" s="79"/>
      <c r="V79" s="83" t="s">
        <v>940</v>
      </c>
      <c r="W79" s="81">
        <v>43538.0721412037</v>
      </c>
      <c r="X79" s="83" t="s">
        <v>1083</v>
      </c>
      <c r="Y79" s="79"/>
      <c r="Z79" s="79"/>
      <c r="AA79" s="85" t="s">
        <v>1303</v>
      </c>
      <c r="AB79" s="85" t="s">
        <v>1459</v>
      </c>
      <c r="AC79" s="79" t="b">
        <v>0</v>
      </c>
      <c r="AD79" s="79">
        <v>0</v>
      </c>
      <c r="AE79" s="85" t="s">
        <v>1490</v>
      </c>
      <c r="AF79" s="79" t="b">
        <v>0</v>
      </c>
      <c r="AG79" s="79" t="s">
        <v>1508</v>
      </c>
      <c r="AH79" s="79"/>
      <c r="AI79" s="85" t="s">
        <v>1477</v>
      </c>
      <c r="AJ79" s="79" t="b">
        <v>0</v>
      </c>
      <c r="AK79" s="79">
        <v>0</v>
      </c>
      <c r="AL79" s="85" t="s">
        <v>1477</v>
      </c>
      <c r="AM79" s="79" t="s">
        <v>1536</v>
      </c>
      <c r="AN79" s="79" t="b">
        <v>0</v>
      </c>
      <c r="AO79" s="85" t="s">
        <v>1459</v>
      </c>
      <c r="AP79" s="79" t="s">
        <v>176</v>
      </c>
      <c r="AQ79" s="79">
        <v>0</v>
      </c>
      <c r="AR79" s="79">
        <v>0</v>
      </c>
      <c r="AS79" s="79" t="s">
        <v>1564</v>
      </c>
      <c r="AT79" s="79" t="s">
        <v>1576</v>
      </c>
      <c r="AU79" s="79" t="s">
        <v>1588</v>
      </c>
      <c r="AV79" s="79" t="s">
        <v>1604</v>
      </c>
      <c r="AW79" s="86" t="s">
        <v>1621</v>
      </c>
      <c r="AX79" s="79" t="s">
        <v>1637</v>
      </c>
      <c r="AY79" s="79" t="s">
        <v>1649</v>
      </c>
      <c r="AZ79" s="83" t="s">
        <v>1657</v>
      </c>
      <c r="BA79">
        <v>1</v>
      </c>
      <c r="BB79" s="78" t="str">
        <f>REPLACE(INDEX(GroupVertices[Group],MATCH(Edges24[[#This Row],[Vertex 1]],GroupVertices[Vertex],0)),1,1,"")</f>
        <v>40</v>
      </c>
      <c r="BC79" s="78" t="str">
        <f>REPLACE(INDEX(GroupVertices[Group],MATCH(Edges24[[#This Row],[Vertex 2]],GroupVertices[Vertex],0)),1,1,"")</f>
        <v>40</v>
      </c>
      <c r="BD79" s="48">
        <v>3</v>
      </c>
      <c r="BE79" s="49">
        <v>11.538461538461538</v>
      </c>
      <c r="BF79" s="48">
        <v>1</v>
      </c>
      <c r="BG79" s="49">
        <v>3.8461538461538463</v>
      </c>
      <c r="BH79" s="48">
        <v>0</v>
      </c>
      <c r="BI79" s="49">
        <v>0</v>
      </c>
      <c r="BJ79" s="48">
        <v>22</v>
      </c>
      <c r="BK79" s="49">
        <v>84.61538461538461</v>
      </c>
      <c r="BL79" s="48">
        <v>26</v>
      </c>
    </row>
    <row r="80" spans="1:64" ht="15">
      <c r="A80" s="64" t="s">
        <v>287</v>
      </c>
      <c r="B80" s="64" t="s">
        <v>287</v>
      </c>
      <c r="C80" s="65"/>
      <c r="D80" s="66"/>
      <c r="E80" s="67"/>
      <c r="F80" s="68"/>
      <c r="G80" s="65"/>
      <c r="H80" s="69"/>
      <c r="I80" s="70"/>
      <c r="J80" s="70"/>
      <c r="K80" s="34" t="s">
        <v>65</v>
      </c>
      <c r="L80" s="77">
        <v>97</v>
      </c>
      <c r="M80" s="77"/>
      <c r="N80" s="72"/>
      <c r="O80" s="79" t="s">
        <v>176</v>
      </c>
      <c r="P80" s="81">
        <v>43538.50349537037</v>
      </c>
      <c r="Q80" s="79" t="s">
        <v>561</v>
      </c>
      <c r="R80" s="79"/>
      <c r="S80" s="79"/>
      <c r="T80" s="79" t="s">
        <v>769</v>
      </c>
      <c r="U80" s="79"/>
      <c r="V80" s="83" t="s">
        <v>908</v>
      </c>
      <c r="W80" s="81">
        <v>43538.50349537037</v>
      </c>
      <c r="X80" s="83" t="s">
        <v>1084</v>
      </c>
      <c r="Y80" s="79"/>
      <c r="Z80" s="79"/>
      <c r="AA80" s="85" t="s">
        <v>1304</v>
      </c>
      <c r="AB80" s="79"/>
      <c r="AC80" s="79" t="b">
        <v>0</v>
      </c>
      <c r="AD80" s="79">
        <v>0</v>
      </c>
      <c r="AE80" s="85" t="s">
        <v>1477</v>
      </c>
      <c r="AF80" s="79" t="b">
        <v>0</v>
      </c>
      <c r="AG80" s="79" t="s">
        <v>1517</v>
      </c>
      <c r="AH80" s="79"/>
      <c r="AI80" s="85" t="s">
        <v>1477</v>
      </c>
      <c r="AJ80" s="79" t="b">
        <v>0</v>
      </c>
      <c r="AK80" s="79">
        <v>0</v>
      </c>
      <c r="AL80" s="85" t="s">
        <v>1477</v>
      </c>
      <c r="AM80" s="79" t="s">
        <v>1534</v>
      </c>
      <c r="AN80" s="79" t="b">
        <v>0</v>
      </c>
      <c r="AO80" s="85" t="s">
        <v>1304</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2</v>
      </c>
      <c r="BD80" s="48">
        <v>0</v>
      </c>
      <c r="BE80" s="49">
        <v>0</v>
      </c>
      <c r="BF80" s="48">
        <v>0</v>
      </c>
      <c r="BG80" s="49">
        <v>0</v>
      </c>
      <c r="BH80" s="48">
        <v>0</v>
      </c>
      <c r="BI80" s="49">
        <v>0</v>
      </c>
      <c r="BJ80" s="48">
        <v>34</v>
      </c>
      <c r="BK80" s="49">
        <v>100</v>
      </c>
      <c r="BL80" s="48">
        <v>34</v>
      </c>
    </row>
    <row r="81" spans="1:64" ht="15">
      <c r="A81" s="64" t="s">
        <v>288</v>
      </c>
      <c r="B81" s="64" t="s">
        <v>415</v>
      </c>
      <c r="C81" s="65"/>
      <c r="D81" s="66"/>
      <c r="E81" s="67"/>
      <c r="F81" s="68"/>
      <c r="G81" s="65"/>
      <c r="H81" s="69"/>
      <c r="I81" s="70"/>
      <c r="J81" s="70"/>
      <c r="K81" s="34" t="s">
        <v>65</v>
      </c>
      <c r="L81" s="77">
        <v>98</v>
      </c>
      <c r="M81" s="77"/>
      <c r="N81" s="72"/>
      <c r="O81" s="79" t="s">
        <v>492</v>
      </c>
      <c r="P81" s="81">
        <v>43538.611597222225</v>
      </c>
      <c r="Q81" s="79" t="s">
        <v>562</v>
      </c>
      <c r="R81" s="79"/>
      <c r="S81" s="79"/>
      <c r="T81" s="79" t="s">
        <v>770</v>
      </c>
      <c r="U81" s="79"/>
      <c r="V81" s="83" t="s">
        <v>941</v>
      </c>
      <c r="W81" s="81">
        <v>43538.611597222225</v>
      </c>
      <c r="X81" s="83" t="s">
        <v>1085</v>
      </c>
      <c r="Y81" s="79"/>
      <c r="Z81" s="79"/>
      <c r="AA81" s="85" t="s">
        <v>1305</v>
      </c>
      <c r="AB81" s="79"/>
      <c r="AC81" s="79" t="b">
        <v>0</v>
      </c>
      <c r="AD81" s="79">
        <v>0</v>
      </c>
      <c r="AE81" s="85" t="s">
        <v>1477</v>
      </c>
      <c r="AF81" s="79" t="b">
        <v>0</v>
      </c>
      <c r="AG81" s="79" t="s">
        <v>1508</v>
      </c>
      <c r="AH81" s="79"/>
      <c r="AI81" s="85" t="s">
        <v>1477</v>
      </c>
      <c r="AJ81" s="79" t="b">
        <v>0</v>
      </c>
      <c r="AK81" s="79">
        <v>1</v>
      </c>
      <c r="AL81" s="85" t="s">
        <v>1444</v>
      </c>
      <c r="AM81" s="79" t="s">
        <v>1534</v>
      </c>
      <c r="AN81" s="79" t="b">
        <v>0</v>
      </c>
      <c r="AO81" s="85" t="s">
        <v>1444</v>
      </c>
      <c r="AP81" s="79" t="s">
        <v>176</v>
      </c>
      <c r="AQ81" s="79">
        <v>0</v>
      </c>
      <c r="AR81" s="79">
        <v>0</v>
      </c>
      <c r="AS81" s="79"/>
      <c r="AT81" s="79"/>
      <c r="AU81" s="79"/>
      <c r="AV81" s="79"/>
      <c r="AW81" s="79"/>
      <c r="AX81" s="79"/>
      <c r="AY81" s="79"/>
      <c r="AZ81" s="79"/>
      <c r="BA81">
        <v>1</v>
      </c>
      <c r="BB81" s="78" t="str">
        <f>REPLACE(INDEX(GroupVertices[Group],MATCH(Edges24[[#This Row],[Vertex 1]],GroupVertices[Vertex],0)),1,1,"")</f>
        <v>9</v>
      </c>
      <c r="BC81" s="78" t="str">
        <f>REPLACE(INDEX(GroupVertices[Group],MATCH(Edges24[[#This Row],[Vertex 2]],GroupVertices[Vertex],0)),1,1,"")</f>
        <v>9</v>
      </c>
      <c r="BD81" s="48"/>
      <c r="BE81" s="49"/>
      <c r="BF81" s="48"/>
      <c r="BG81" s="49"/>
      <c r="BH81" s="48"/>
      <c r="BI81" s="49"/>
      <c r="BJ81" s="48"/>
      <c r="BK81" s="49"/>
      <c r="BL81" s="48"/>
    </row>
    <row r="82" spans="1:64" ht="15">
      <c r="A82" s="64" t="s">
        <v>289</v>
      </c>
      <c r="B82" s="64" t="s">
        <v>289</v>
      </c>
      <c r="C82" s="65"/>
      <c r="D82" s="66"/>
      <c r="E82" s="67"/>
      <c r="F82" s="68"/>
      <c r="G82" s="65"/>
      <c r="H82" s="69"/>
      <c r="I82" s="70"/>
      <c r="J82" s="70"/>
      <c r="K82" s="34" t="s">
        <v>65</v>
      </c>
      <c r="L82" s="77">
        <v>100</v>
      </c>
      <c r="M82" s="77"/>
      <c r="N82" s="72"/>
      <c r="O82" s="79" t="s">
        <v>176</v>
      </c>
      <c r="P82" s="81">
        <v>43538.8028587963</v>
      </c>
      <c r="Q82" s="79" t="s">
        <v>563</v>
      </c>
      <c r="R82" s="83" t="s">
        <v>681</v>
      </c>
      <c r="S82" s="79" t="s">
        <v>716</v>
      </c>
      <c r="T82" s="79" t="s">
        <v>736</v>
      </c>
      <c r="U82" s="83" t="s">
        <v>860</v>
      </c>
      <c r="V82" s="83" t="s">
        <v>860</v>
      </c>
      <c r="W82" s="81">
        <v>43538.8028587963</v>
      </c>
      <c r="X82" s="83" t="s">
        <v>1086</v>
      </c>
      <c r="Y82" s="79"/>
      <c r="Z82" s="79"/>
      <c r="AA82" s="85" t="s">
        <v>1306</v>
      </c>
      <c r="AB82" s="79"/>
      <c r="AC82" s="79" t="b">
        <v>0</v>
      </c>
      <c r="AD82" s="79">
        <v>0</v>
      </c>
      <c r="AE82" s="85" t="s">
        <v>1477</v>
      </c>
      <c r="AF82" s="79" t="b">
        <v>0</v>
      </c>
      <c r="AG82" s="79" t="s">
        <v>1508</v>
      </c>
      <c r="AH82" s="79"/>
      <c r="AI82" s="85" t="s">
        <v>1477</v>
      </c>
      <c r="AJ82" s="79" t="b">
        <v>0</v>
      </c>
      <c r="AK82" s="79">
        <v>0</v>
      </c>
      <c r="AL82" s="85" t="s">
        <v>1477</v>
      </c>
      <c r="AM82" s="79" t="s">
        <v>1544</v>
      </c>
      <c r="AN82" s="79" t="b">
        <v>0</v>
      </c>
      <c r="AO82" s="85" t="s">
        <v>1306</v>
      </c>
      <c r="AP82" s="79" t="s">
        <v>176</v>
      </c>
      <c r="AQ82" s="79">
        <v>0</v>
      </c>
      <c r="AR82" s="79">
        <v>0</v>
      </c>
      <c r="AS82" s="79"/>
      <c r="AT82" s="79"/>
      <c r="AU82" s="79"/>
      <c r="AV82" s="79"/>
      <c r="AW82" s="79"/>
      <c r="AX82" s="79"/>
      <c r="AY82" s="79"/>
      <c r="AZ82" s="79"/>
      <c r="BA82">
        <v>1</v>
      </c>
      <c r="BB82" s="78" t="str">
        <f>REPLACE(INDEX(GroupVertices[Group],MATCH(Edges24[[#This Row],[Vertex 1]],GroupVertices[Vertex],0)),1,1,"")</f>
        <v>2</v>
      </c>
      <c r="BC82" s="78" t="str">
        <f>REPLACE(INDEX(GroupVertices[Group],MATCH(Edges24[[#This Row],[Vertex 2]],GroupVertices[Vertex],0)),1,1,"")</f>
        <v>2</v>
      </c>
      <c r="BD82" s="48">
        <v>0</v>
      </c>
      <c r="BE82" s="49">
        <v>0</v>
      </c>
      <c r="BF82" s="48">
        <v>0</v>
      </c>
      <c r="BG82" s="49">
        <v>0</v>
      </c>
      <c r="BH82" s="48">
        <v>0</v>
      </c>
      <c r="BI82" s="49">
        <v>0</v>
      </c>
      <c r="BJ82" s="48">
        <v>4</v>
      </c>
      <c r="BK82" s="49">
        <v>100</v>
      </c>
      <c r="BL82" s="48">
        <v>4</v>
      </c>
    </row>
    <row r="83" spans="1:64" ht="15">
      <c r="A83" s="64" t="s">
        <v>290</v>
      </c>
      <c r="B83" s="64" t="s">
        <v>290</v>
      </c>
      <c r="C83" s="65"/>
      <c r="D83" s="66"/>
      <c r="E83" s="67"/>
      <c r="F83" s="68"/>
      <c r="G83" s="65"/>
      <c r="H83" s="69"/>
      <c r="I83" s="70"/>
      <c r="J83" s="70"/>
      <c r="K83" s="34" t="s">
        <v>65</v>
      </c>
      <c r="L83" s="77">
        <v>101</v>
      </c>
      <c r="M83" s="77"/>
      <c r="N83" s="72"/>
      <c r="O83" s="79" t="s">
        <v>176</v>
      </c>
      <c r="P83" s="81">
        <v>43538.860451388886</v>
      </c>
      <c r="Q83" s="79" t="s">
        <v>564</v>
      </c>
      <c r="R83" s="83" t="s">
        <v>682</v>
      </c>
      <c r="S83" s="79" t="s">
        <v>716</v>
      </c>
      <c r="T83" s="79" t="s">
        <v>771</v>
      </c>
      <c r="U83" s="79"/>
      <c r="V83" s="83" t="s">
        <v>942</v>
      </c>
      <c r="W83" s="81">
        <v>43538.860451388886</v>
      </c>
      <c r="X83" s="83" t="s">
        <v>1087</v>
      </c>
      <c r="Y83" s="79"/>
      <c r="Z83" s="79"/>
      <c r="AA83" s="85" t="s">
        <v>1307</v>
      </c>
      <c r="AB83" s="79"/>
      <c r="AC83" s="79" t="b">
        <v>0</v>
      </c>
      <c r="AD83" s="79">
        <v>0</v>
      </c>
      <c r="AE83" s="85" t="s">
        <v>1477</v>
      </c>
      <c r="AF83" s="79" t="b">
        <v>0</v>
      </c>
      <c r="AG83" s="79" t="s">
        <v>1508</v>
      </c>
      <c r="AH83" s="79"/>
      <c r="AI83" s="85" t="s">
        <v>1477</v>
      </c>
      <c r="AJ83" s="79" t="b">
        <v>0</v>
      </c>
      <c r="AK83" s="79">
        <v>0</v>
      </c>
      <c r="AL83" s="85" t="s">
        <v>1477</v>
      </c>
      <c r="AM83" s="79" t="s">
        <v>1533</v>
      </c>
      <c r="AN83" s="79" t="b">
        <v>0</v>
      </c>
      <c r="AO83" s="85" t="s">
        <v>1307</v>
      </c>
      <c r="AP83" s="79" t="s">
        <v>176</v>
      </c>
      <c r="AQ83" s="79">
        <v>0</v>
      </c>
      <c r="AR83" s="79">
        <v>0</v>
      </c>
      <c r="AS83" s="79"/>
      <c r="AT83" s="79"/>
      <c r="AU83" s="79"/>
      <c r="AV83" s="79"/>
      <c r="AW83" s="79"/>
      <c r="AX83" s="79"/>
      <c r="AY83" s="79"/>
      <c r="AZ83" s="79"/>
      <c r="BA83">
        <v>1</v>
      </c>
      <c r="BB83" s="78" t="str">
        <f>REPLACE(INDEX(GroupVertices[Group],MATCH(Edges24[[#This Row],[Vertex 1]],GroupVertices[Vertex],0)),1,1,"")</f>
        <v>2</v>
      </c>
      <c r="BC83" s="78" t="str">
        <f>REPLACE(INDEX(GroupVertices[Group],MATCH(Edges24[[#This Row],[Vertex 2]],GroupVertices[Vertex],0)),1,1,"")</f>
        <v>2</v>
      </c>
      <c r="BD83" s="48">
        <v>4</v>
      </c>
      <c r="BE83" s="49">
        <v>10</v>
      </c>
      <c r="BF83" s="48">
        <v>0</v>
      </c>
      <c r="BG83" s="49">
        <v>0</v>
      </c>
      <c r="BH83" s="48">
        <v>0</v>
      </c>
      <c r="BI83" s="49">
        <v>0</v>
      </c>
      <c r="BJ83" s="48">
        <v>36</v>
      </c>
      <c r="BK83" s="49">
        <v>90</v>
      </c>
      <c r="BL83" s="48">
        <v>40</v>
      </c>
    </row>
    <row r="84" spans="1:64" ht="15">
      <c r="A84" s="64" t="s">
        <v>291</v>
      </c>
      <c r="B84" s="64" t="s">
        <v>291</v>
      </c>
      <c r="C84" s="65"/>
      <c r="D84" s="66"/>
      <c r="E84" s="67"/>
      <c r="F84" s="68"/>
      <c r="G84" s="65"/>
      <c r="H84" s="69"/>
      <c r="I84" s="70"/>
      <c r="J84" s="70"/>
      <c r="K84" s="34" t="s">
        <v>65</v>
      </c>
      <c r="L84" s="77">
        <v>102</v>
      </c>
      <c r="M84" s="77"/>
      <c r="N84" s="72"/>
      <c r="O84" s="79" t="s">
        <v>176</v>
      </c>
      <c r="P84" s="81">
        <v>43538.86207175926</v>
      </c>
      <c r="Q84" s="79" t="s">
        <v>565</v>
      </c>
      <c r="R84" s="79"/>
      <c r="S84" s="79"/>
      <c r="T84" s="79" t="s">
        <v>772</v>
      </c>
      <c r="U84" s="83" t="s">
        <v>861</v>
      </c>
      <c r="V84" s="83" t="s">
        <v>861</v>
      </c>
      <c r="W84" s="81">
        <v>43538.86207175926</v>
      </c>
      <c r="X84" s="83" t="s">
        <v>1088</v>
      </c>
      <c r="Y84" s="79"/>
      <c r="Z84" s="79"/>
      <c r="AA84" s="85" t="s">
        <v>1308</v>
      </c>
      <c r="AB84" s="79"/>
      <c r="AC84" s="79" t="b">
        <v>0</v>
      </c>
      <c r="AD84" s="79">
        <v>0</v>
      </c>
      <c r="AE84" s="85" t="s">
        <v>1477</v>
      </c>
      <c r="AF84" s="79" t="b">
        <v>0</v>
      </c>
      <c r="AG84" s="79" t="s">
        <v>1508</v>
      </c>
      <c r="AH84" s="79"/>
      <c r="AI84" s="85" t="s">
        <v>1477</v>
      </c>
      <c r="AJ84" s="79" t="b">
        <v>0</v>
      </c>
      <c r="AK84" s="79">
        <v>0</v>
      </c>
      <c r="AL84" s="85" t="s">
        <v>1477</v>
      </c>
      <c r="AM84" s="79" t="s">
        <v>1534</v>
      </c>
      <c r="AN84" s="79" t="b">
        <v>0</v>
      </c>
      <c r="AO84" s="85" t="s">
        <v>1308</v>
      </c>
      <c r="AP84" s="79" t="s">
        <v>176</v>
      </c>
      <c r="AQ84" s="79">
        <v>0</v>
      </c>
      <c r="AR84" s="79">
        <v>0</v>
      </c>
      <c r="AS84" s="79"/>
      <c r="AT84" s="79"/>
      <c r="AU84" s="79"/>
      <c r="AV84" s="79"/>
      <c r="AW84" s="79"/>
      <c r="AX84" s="79"/>
      <c r="AY84" s="79"/>
      <c r="AZ84" s="79"/>
      <c r="BA84">
        <v>1</v>
      </c>
      <c r="BB84" s="78" t="str">
        <f>REPLACE(INDEX(GroupVertices[Group],MATCH(Edges24[[#This Row],[Vertex 1]],GroupVertices[Vertex],0)),1,1,"")</f>
        <v>2</v>
      </c>
      <c r="BC84" s="78" t="str">
        <f>REPLACE(INDEX(GroupVertices[Group],MATCH(Edges24[[#This Row],[Vertex 2]],GroupVertices[Vertex],0)),1,1,"")</f>
        <v>2</v>
      </c>
      <c r="BD84" s="48">
        <v>2</v>
      </c>
      <c r="BE84" s="49">
        <v>7.407407407407407</v>
      </c>
      <c r="BF84" s="48">
        <v>0</v>
      </c>
      <c r="BG84" s="49">
        <v>0</v>
      </c>
      <c r="BH84" s="48">
        <v>0</v>
      </c>
      <c r="BI84" s="49">
        <v>0</v>
      </c>
      <c r="BJ84" s="48">
        <v>25</v>
      </c>
      <c r="BK84" s="49">
        <v>92.5925925925926</v>
      </c>
      <c r="BL84" s="48">
        <v>27</v>
      </c>
    </row>
    <row r="85" spans="1:64" ht="15">
      <c r="A85" s="64" t="s">
        <v>292</v>
      </c>
      <c r="B85" s="64" t="s">
        <v>214</v>
      </c>
      <c r="C85" s="65"/>
      <c r="D85" s="66"/>
      <c r="E85" s="67"/>
      <c r="F85" s="68"/>
      <c r="G85" s="65"/>
      <c r="H85" s="69"/>
      <c r="I85" s="70"/>
      <c r="J85" s="70"/>
      <c r="K85" s="34" t="s">
        <v>65</v>
      </c>
      <c r="L85" s="77">
        <v>103</v>
      </c>
      <c r="M85" s="77"/>
      <c r="N85" s="72"/>
      <c r="O85" s="79" t="s">
        <v>492</v>
      </c>
      <c r="P85" s="81">
        <v>43538.880057870374</v>
      </c>
      <c r="Q85" s="79" t="s">
        <v>566</v>
      </c>
      <c r="R85" s="79"/>
      <c r="S85" s="79"/>
      <c r="T85" s="79" t="s">
        <v>773</v>
      </c>
      <c r="U85" s="79"/>
      <c r="V85" s="83" t="s">
        <v>943</v>
      </c>
      <c r="W85" s="81">
        <v>43538.880057870374</v>
      </c>
      <c r="X85" s="83" t="s">
        <v>1089</v>
      </c>
      <c r="Y85" s="79"/>
      <c r="Z85" s="79"/>
      <c r="AA85" s="85" t="s">
        <v>1309</v>
      </c>
      <c r="AB85" s="79"/>
      <c r="AC85" s="79" t="b">
        <v>0</v>
      </c>
      <c r="AD85" s="79">
        <v>0</v>
      </c>
      <c r="AE85" s="85" t="s">
        <v>1477</v>
      </c>
      <c r="AF85" s="79" t="b">
        <v>0</v>
      </c>
      <c r="AG85" s="79" t="s">
        <v>1508</v>
      </c>
      <c r="AH85" s="79"/>
      <c r="AI85" s="85" t="s">
        <v>1477</v>
      </c>
      <c r="AJ85" s="79" t="b">
        <v>0</v>
      </c>
      <c r="AK85" s="79">
        <v>2</v>
      </c>
      <c r="AL85" s="85" t="s">
        <v>1229</v>
      </c>
      <c r="AM85" s="79" t="s">
        <v>1534</v>
      </c>
      <c r="AN85" s="79" t="b">
        <v>0</v>
      </c>
      <c r="AO85" s="85" t="s">
        <v>1229</v>
      </c>
      <c r="AP85" s="79" t="s">
        <v>176</v>
      </c>
      <c r="AQ85" s="79">
        <v>0</v>
      </c>
      <c r="AR85" s="79">
        <v>0</v>
      </c>
      <c r="AS85" s="79"/>
      <c r="AT85" s="79"/>
      <c r="AU85" s="79"/>
      <c r="AV85" s="79"/>
      <c r="AW85" s="79"/>
      <c r="AX85" s="79"/>
      <c r="AY85" s="79"/>
      <c r="AZ85" s="79"/>
      <c r="BA85">
        <v>1</v>
      </c>
      <c r="BB85" s="78" t="str">
        <f>REPLACE(INDEX(GroupVertices[Group],MATCH(Edges24[[#This Row],[Vertex 1]],GroupVertices[Vertex],0)),1,1,"")</f>
        <v>4</v>
      </c>
      <c r="BC85" s="78" t="str">
        <f>REPLACE(INDEX(GroupVertices[Group],MATCH(Edges24[[#This Row],[Vertex 2]],GroupVertices[Vertex],0)),1,1,"")</f>
        <v>4</v>
      </c>
      <c r="BD85" s="48">
        <v>0</v>
      </c>
      <c r="BE85" s="49">
        <v>0</v>
      </c>
      <c r="BF85" s="48">
        <v>0</v>
      </c>
      <c r="BG85" s="49">
        <v>0</v>
      </c>
      <c r="BH85" s="48">
        <v>0</v>
      </c>
      <c r="BI85" s="49">
        <v>0</v>
      </c>
      <c r="BJ85" s="48">
        <v>25</v>
      </c>
      <c r="BK85" s="49">
        <v>100</v>
      </c>
      <c r="BL85" s="48">
        <v>25</v>
      </c>
    </row>
    <row r="86" spans="1:64" ht="15">
      <c r="A86" s="64" t="s">
        <v>293</v>
      </c>
      <c r="B86" s="64" t="s">
        <v>402</v>
      </c>
      <c r="C86" s="65"/>
      <c r="D86" s="66"/>
      <c r="E86" s="67"/>
      <c r="F86" s="68"/>
      <c r="G86" s="65"/>
      <c r="H86" s="69"/>
      <c r="I86" s="70"/>
      <c r="J86" s="70"/>
      <c r="K86" s="34" t="s">
        <v>65</v>
      </c>
      <c r="L86" s="77">
        <v>104</v>
      </c>
      <c r="M86" s="77"/>
      <c r="N86" s="72"/>
      <c r="O86" s="79" t="s">
        <v>493</v>
      </c>
      <c r="P86" s="81">
        <v>43539.08930555556</v>
      </c>
      <c r="Q86" s="79" t="s">
        <v>567</v>
      </c>
      <c r="R86" s="79"/>
      <c r="S86" s="79"/>
      <c r="T86" s="79" t="s">
        <v>736</v>
      </c>
      <c r="U86" s="79"/>
      <c r="V86" s="83" t="s">
        <v>944</v>
      </c>
      <c r="W86" s="81">
        <v>43539.08930555556</v>
      </c>
      <c r="X86" s="83" t="s">
        <v>1090</v>
      </c>
      <c r="Y86" s="79"/>
      <c r="Z86" s="79"/>
      <c r="AA86" s="85" t="s">
        <v>1310</v>
      </c>
      <c r="AB86" s="85" t="s">
        <v>1455</v>
      </c>
      <c r="AC86" s="79" t="b">
        <v>0</v>
      </c>
      <c r="AD86" s="79">
        <v>0</v>
      </c>
      <c r="AE86" s="85" t="s">
        <v>1486</v>
      </c>
      <c r="AF86" s="79" t="b">
        <v>0</v>
      </c>
      <c r="AG86" s="79" t="s">
        <v>1508</v>
      </c>
      <c r="AH86" s="79"/>
      <c r="AI86" s="85" t="s">
        <v>1477</v>
      </c>
      <c r="AJ86" s="79" t="b">
        <v>0</v>
      </c>
      <c r="AK86" s="79">
        <v>0</v>
      </c>
      <c r="AL86" s="85" t="s">
        <v>1477</v>
      </c>
      <c r="AM86" s="79" t="s">
        <v>1534</v>
      </c>
      <c r="AN86" s="79" t="b">
        <v>0</v>
      </c>
      <c r="AO86" s="85" t="s">
        <v>1455</v>
      </c>
      <c r="AP86" s="79" t="s">
        <v>176</v>
      </c>
      <c r="AQ86" s="79">
        <v>0</v>
      </c>
      <c r="AR86" s="79">
        <v>0</v>
      </c>
      <c r="AS86" s="79"/>
      <c r="AT86" s="79"/>
      <c r="AU86" s="79"/>
      <c r="AV86" s="79"/>
      <c r="AW86" s="79"/>
      <c r="AX86" s="79"/>
      <c r="AY86" s="79"/>
      <c r="AZ86" s="79"/>
      <c r="BA86">
        <v>1</v>
      </c>
      <c r="BB86" s="78" t="str">
        <f>REPLACE(INDEX(GroupVertices[Group],MATCH(Edges24[[#This Row],[Vertex 1]],GroupVertices[Vertex],0)),1,1,"")</f>
        <v>23</v>
      </c>
      <c r="BC86" s="78" t="str">
        <f>REPLACE(INDEX(GroupVertices[Group],MATCH(Edges24[[#This Row],[Vertex 2]],GroupVertices[Vertex],0)),1,1,"")</f>
        <v>23</v>
      </c>
      <c r="BD86" s="48">
        <v>0</v>
      </c>
      <c r="BE86" s="49">
        <v>0</v>
      </c>
      <c r="BF86" s="48">
        <v>0</v>
      </c>
      <c r="BG86" s="49">
        <v>0</v>
      </c>
      <c r="BH86" s="48">
        <v>0</v>
      </c>
      <c r="BI86" s="49">
        <v>0</v>
      </c>
      <c r="BJ86" s="48">
        <v>4</v>
      </c>
      <c r="BK86" s="49">
        <v>100</v>
      </c>
      <c r="BL86" s="48">
        <v>4</v>
      </c>
    </row>
    <row r="87" spans="1:64" ht="15">
      <c r="A87" s="64" t="s">
        <v>294</v>
      </c>
      <c r="B87" s="64" t="s">
        <v>294</v>
      </c>
      <c r="C87" s="65"/>
      <c r="D87" s="66"/>
      <c r="E87" s="67"/>
      <c r="F87" s="68"/>
      <c r="G87" s="65"/>
      <c r="H87" s="69"/>
      <c r="I87" s="70"/>
      <c r="J87" s="70"/>
      <c r="K87" s="34" t="s">
        <v>65</v>
      </c>
      <c r="L87" s="77">
        <v>105</v>
      </c>
      <c r="M87" s="77"/>
      <c r="N87" s="72"/>
      <c r="O87" s="79" t="s">
        <v>176</v>
      </c>
      <c r="P87" s="81">
        <v>43539.667719907404</v>
      </c>
      <c r="Q87" s="79" t="s">
        <v>568</v>
      </c>
      <c r="R87" s="79"/>
      <c r="S87" s="79"/>
      <c r="T87" s="79" t="s">
        <v>736</v>
      </c>
      <c r="U87" s="83" t="s">
        <v>862</v>
      </c>
      <c r="V87" s="83" t="s">
        <v>862</v>
      </c>
      <c r="W87" s="81">
        <v>43539.667719907404</v>
      </c>
      <c r="X87" s="83" t="s">
        <v>1091</v>
      </c>
      <c r="Y87" s="79"/>
      <c r="Z87" s="79"/>
      <c r="AA87" s="85" t="s">
        <v>1311</v>
      </c>
      <c r="AB87" s="79"/>
      <c r="AC87" s="79" t="b">
        <v>0</v>
      </c>
      <c r="AD87" s="79">
        <v>2</v>
      </c>
      <c r="AE87" s="85" t="s">
        <v>1477</v>
      </c>
      <c r="AF87" s="79" t="b">
        <v>0</v>
      </c>
      <c r="AG87" s="79" t="s">
        <v>1508</v>
      </c>
      <c r="AH87" s="79"/>
      <c r="AI87" s="85" t="s">
        <v>1477</v>
      </c>
      <c r="AJ87" s="79" t="b">
        <v>0</v>
      </c>
      <c r="AK87" s="79">
        <v>0</v>
      </c>
      <c r="AL87" s="85" t="s">
        <v>1477</v>
      </c>
      <c r="AM87" s="79" t="s">
        <v>1545</v>
      </c>
      <c r="AN87" s="79" t="b">
        <v>0</v>
      </c>
      <c r="AO87" s="85" t="s">
        <v>1311</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2</v>
      </c>
      <c r="BD87" s="48">
        <v>4</v>
      </c>
      <c r="BE87" s="49">
        <v>8</v>
      </c>
      <c r="BF87" s="48">
        <v>0</v>
      </c>
      <c r="BG87" s="49">
        <v>0</v>
      </c>
      <c r="BH87" s="48">
        <v>0</v>
      </c>
      <c r="BI87" s="49">
        <v>0</v>
      </c>
      <c r="BJ87" s="48">
        <v>46</v>
      </c>
      <c r="BK87" s="49">
        <v>92</v>
      </c>
      <c r="BL87" s="48">
        <v>50</v>
      </c>
    </row>
    <row r="88" spans="1:64" ht="15">
      <c r="A88" s="64" t="s">
        <v>295</v>
      </c>
      <c r="B88" s="64" t="s">
        <v>295</v>
      </c>
      <c r="C88" s="65"/>
      <c r="D88" s="66"/>
      <c r="E88" s="67"/>
      <c r="F88" s="68"/>
      <c r="G88" s="65"/>
      <c r="H88" s="69"/>
      <c r="I88" s="70"/>
      <c r="J88" s="70"/>
      <c r="K88" s="34" t="s">
        <v>65</v>
      </c>
      <c r="L88" s="77">
        <v>106</v>
      </c>
      <c r="M88" s="77"/>
      <c r="N88" s="72"/>
      <c r="O88" s="79" t="s">
        <v>176</v>
      </c>
      <c r="P88" s="81">
        <v>43540.01744212963</v>
      </c>
      <c r="Q88" s="79" t="s">
        <v>569</v>
      </c>
      <c r="R88" s="83" t="s">
        <v>683</v>
      </c>
      <c r="S88" s="79" t="s">
        <v>723</v>
      </c>
      <c r="T88" s="79" t="s">
        <v>774</v>
      </c>
      <c r="U88" s="79"/>
      <c r="V88" s="83" t="s">
        <v>945</v>
      </c>
      <c r="W88" s="81">
        <v>43540.01744212963</v>
      </c>
      <c r="X88" s="83" t="s">
        <v>1092</v>
      </c>
      <c r="Y88" s="79"/>
      <c r="Z88" s="79"/>
      <c r="AA88" s="85" t="s">
        <v>1312</v>
      </c>
      <c r="AB88" s="79"/>
      <c r="AC88" s="79" t="b">
        <v>0</v>
      </c>
      <c r="AD88" s="79">
        <v>0</v>
      </c>
      <c r="AE88" s="85" t="s">
        <v>1477</v>
      </c>
      <c r="AF88" s="79" t="b">
        <v>0</v>
      </c>
      <c r="AG88" s="79" t="s">
        <v>1508</v>
      </c>
      <c r="AH88" s="79"/>
      <c r="AI88" s="85" t="s">
        <v>1477</v>
      </c>
      <c r="AJ88" s="79" t="b">
        <v>0</v>
      </c>
      <c r="AK88" s="79">
        <v>0</v>
      </c>
      <c r="AL88" s="85" t="s">
        <v>1477</v>
      </c>
      <c r="AM88" s="79" t="s">
        <v>1545</v>
      </c>
      <c r="AN88" s="79" t="b">
        <v>0</v>
      </c>
      <c r="AO88" s="85" t="s">
        <v>1312</v>
      </c>
      <c r="AP88" s="79" t="s">
        <v>176</v>
      </c>
      <c r="AQ88" s="79">
        <v>0</v>
      </c>
      <c r="AR88" s="79">
        <v>0</v>
      </c>
      <c r="AS88" s="79"/>
      <c r="AT88" s="79"/>
      <c r="AU88" s="79"/>
      <c r="AV88" s="79"/>
      <c r="AW88" s="79"/>
      <c r="AX88" s="79"/>
      <c r="AY88" s="79"/>
      <c r="AZ88" s="79"/>
      <c r="BA88">
        <v>1</v>
      </c>
      <c r="BB88" s="78" t="str">
        <f>REPLACE(INDEX(GroupVertices[Group],MATCH(Edges24[[#This Row],[Vertex 1]],GroupVertices[Vertex],0)),1,1,"")</f>
        <v>2</v>
      </c>
      <c r="BC88" s="78" t="str">
        <f>REPLACE(INDEX(GroupVertices[Group],MATCH(Edges24[[#This Row],[Vertex 2]],GroupVertices[Vertex],0)),1,1,"")</f>
        <v>2</v>
      </c>
      <c r="BD88" s="48">
        <v>1</v>
      </c>
      <c r="BE88" s="49">
        <v>12.5</v>
      </c>
      <c r="BF88" s="48">
        <v>0</v>
      </c>
      <c r="BG88" s="49">
        <v>0</v>
      </c>
      <c r="BH88" s="48">
        <v>0</v>
      </c>
      <c r="BI88" s="49">
        <v>0</v>
      </c>
      <c r="BJ88" s="48">
        <v>7</v>
      </c>
      <c r="BK88" s="49">
        <v>87.5</v>
      </c>
      <c r="BL88" s="48">
        <v>8</v>
      </c>
    </row>
    <row r="89" spans="1:64" ht="15">
      <c r="A89" s="64" t="s">
        <v>296</v>
      </c>
      <c r="B89" s="64" t="s">
        <v>296</v>
      </c>
      <c r="C89" s="65"/>
      <c r="D89" s="66"/>
      <c r="E89" s="67"/>
      <c r="F89" s="68"/>
      <c r="G89" s="65"/>
      <c r="H89" s="69"/>
      <c r="I89" s="70"/>
      <c r="J89" s="70"/>
      <c r="K89" s="34" t="s">
        <v>65</v>
      </c>
      <c r="L89" s="77">
        <v>107</v>
      </c>
      <c r="M89" s="77"/>
      <c r="N89" s="72"/>
      <c r="O89" s="79" t="s">
        <v>176</v>
      </c>
      <c r="P89" s="81">
        <v>43540.30048611111</v>
      </c>
      <c r="Q89" s="79" t="s">
        <v>570</v>
      </c>
      <c r="R89" s="79"/>
      <c r="S89" s="79"/>
      <c r="T89" s="79" t="s">
        <v>775</v>
      </c>
      <c r="U89" s="79"/>
      <c r="V89" s="83" t="s">
        <v>946</v>
      </c>
      <c r="W89" s="81">
        <v>43540.30048611111</v>
      </c>
      <c r="X89" s="83" t="s">
        <v>1093</v>
      </c>
      <c r="Y89" s="79"/>
      <c r="Z89" s="79"/>
      <c r="AA89" s="85" t="s">
        <v>1313</v>
      </c>
      <c r="AB89" s="79"/>
      <c r="AC89" s="79" t="b">
        <v>0</v>
      </c>
      <c r="AD89" s="79">
        <v>1</v>
      </c>
      <c r="AE89" s="85" t="s">
        <v>1477</v>
      </c>
      <c r="AF89" s="79" t="b">
        <v>0</v>
      </c>
      <c r="AG89" s="79" t="s">
        <v>1508</v>
      </c>
      <c r="AH89" s="79"/>
      <c r="AI89" s="85" t="s">
        <v>1477</v>
      </c>
      <c r="AJ89" s="79" t="b">
        <v>0</v>
      </c>
      <c r="AK89" s="79">
        <v>0</v>
      </c>
      <c r="AL89" s="85" t="s">
        <v>1477</v>
      </c>
      <c r="AM89" s="79" t="s">
        <v>1546</v>
      </c>
      <c r="AN89" s="79" t="b">
        <v>0</v>
      </c>
      <c r="AO89" s="85" t="s">
        <v>1313</v>
      </c>
      <c r="AP89" s="79" t="s">
        <v>176</v>
      </c>
      <c r="AQ89" s="79">
        <v>0</v>
      </c>
      <c r="AR89" s="79">
        <v>0</v>
      </c>
      <c r="AS89" s="79"/>
      <c r="AT89" s="79"/>
      <c r="AU89" s="79"/>
      <c r="AV89" s="79"/>
      <c r="AW89" s="79"/>
      <c r="AX89" s="79"/>
      <c r="AY89" s="79"/>
      <c r="AZ89" s="79"/>
      <c r="BA89">
        <v>1</v>
      </c>
      <c r="BB89" s="78" t="str">
        <f>REPLACE(INDEX(GroupVertices[Group],MATCH(Edges24[[#This Row],[Vertex 1]],GroupVertices[Vertex],0)),1,1,"")</f>
        <v>2</v>
      </c>
      <c r="BC89" s="78" t="str">
        <f>REPLACE(INDEX(GroupVertices[Group],MATCH(Edges24[[#This Row],[Vertex 2]],GroupVertices[Vertex],0)),1,1,"")</f>
        <v>2</v>
      </c>
      <c r="BD89" s="48">
        <v>1</v>
      </c>
      <c r="BE89" s="49">
        <v>4.3478260869565215</v>
      </c>
      <c r="BF89" s="48">
        <v>0</v>
      </c>
      <c r="BG89" s="49">
        <v>0</v>
      </c>
      <c r="BH89" s="48">
        <v>0</v>
      </c>
      <c r="BI89" s="49">
        <v>0</v>
      </c>
      <c r="BJ89" s="48">
        <v>22</v>
      </c>
      <c r="BK89" s="49">
        <v>95.65217391304348</v>
      </c>
      <c r="BL89" s="48">
        <v>23</v>
      </c>
    </row>
    <row r="90" spans="1:64" ht="15">
      <c r="A90" s="64" t="s">
        <v>297</v>
      </c>
      <c r="B90" s="64" t="s">
        <v>416</v>
      </c>
      <c r="C90" s="65"/>
      <c r="D90" s="66"/>
      <c r="E90" s="67"/>
      <c r="F90" s="68"/>
      <c r="G90" s="65"/>
      <c r="H90" s="69"/>
      <c r="I90" s="70"/>
      <c r="J90" s="70"/>
      <c r="K90" s="34" t="s">
        <v>65</v>
      </c>
      <c r="L90" s="77">
        <v>108</v>
      </c>
      <c r="M90" s="77"/>
      <c r="N90" s="72"/>
      <c r="O90" s="79" t="s">
        <v>493</v>
      </c>
      <c r="P90" s="81">
        <v>43540.340092592596</v>
      </c>
      <c r="Q90" s="79" t="s">
        <v>571</v>
      </c>
      <c r="R90" s="79"/>
      <c r="S90" s="79"/>
      <c r="T90" s="79" t="s">
        <v>736</v>
      </c>
      <c r="U90" s="79"/>
      <c r="V90" s="83" t="s">
        <v>947</v>
      </c>
      <c r="W90" s="81">
        <v>43540.340092592596</v>
      </c>
      <c r="X90" s="83" t="s">
        <v>1094</v>
      </c>
      <c r="Y90" s="79"/>
      <c r="Z90" s="79"/>
      <c r="AA90" s="85" t="s">
        <v>1314</v>
      </c>
      <c r="AB90" s="85" t="s">
        <v>1460</v>
      </c>
      <c r="AC90" s="79" t="b">
        <v>0</v>
      </c>
      <c r="AD90" s="79">
        <v>0</v>
      </c>
      <c r="AE90" s="85" t="s">
        <v>1491</v>
      </c>
      <c r="AF90" s="79" t="b">
        <v>0</v>
      </c>
      <c r="AG90" s="79" t="s">
        <v>1517</v>
      </c>
      <c r="AH90" s="79"/>
      <c r="AI90" s="85" t="s">
        <v>1477</v>
      </c>
      <c r="AJ90" s="79" t="b">
        <v>0</v>
      </c>
      <c r="AK90" s="79">
        <v>0</v>
      </c>
      <c r="AL90" s="85" t="s">
        <v>1477</v>
      </c>
      <c r="AM90" s="79" t="s">
        <v>1533</v>
      </c>
      <c r="AN90" s="79" t="b">
        <v>0</v>
      </c>
      <c r="AO90" s="85" t="s">
        <v>1460</v>
      </c>
      <c r="AP90" s="79" t="s">
        <v>176</v>
      </c>
      <c r="AQ90" s="79">
        <v>0</v>
      </c>
      <c r="AR90" s="79">
        <v>0</v>
      </c>
      <c r="AS90" s="79" t="s">
        <v>1565</v>
      </c>
      <c r="AT90" s="79" t="s">
        <v>1581</v>
      </c>
      <c r="AU90" s="79" t="s">
        <v>1593</v>
      </c>
      <c r="AV90" s="79" t="s">
        <v>1605</v>
      </c>
      <c r="AW90" s="79" t="s">
        <v>1622</v>
      </c>
      <c r="AX90" s="79" t="s">
        <v>1638</v>
      </c>
      <c r="AY90" s="79" t="s">
        <v>1649</v>
      </c>
      <c r="AZ90" s="83" t="s">
        <v>1658</v>
      </c>
      <c r="BA90">
        <v>1</v>
      </c>
      <c r="BB90" s="78" t="str">
        <f>REPLACE(INDEX(GroupVertices[Group],MATCH(Edges24[[#This Row],[Vertex 1]],GroupVertices[Vertex],0)),1,1,"")</f>
        <v>39</v>
      </c>
      <c r="BC90" s="78" t="str">
        <f>REPLACE(INDEX(GroupVertices[Group],MATCH(Edges24[[#This Row],[Vertex 2]],GroupVertices[Vertex],0)),1,1,"")</f>
        <v>39</v>
      </c>
      <c r="BD90" s="48">
        <v>0</v>
      </c>
      <c r="BE90" s="49">
        <v>0</v>
      </c>
      <c r="BF90" s="48">
        <v>0</v>
      </c>
      <c r="BG90" s="49">
        <v>0</v>
      </c>
      <c r="BH90" s="48">
        <v>0</v>
      </c>
      <c r="BI90" s="49">
        <v>0</v>
      </c>
      <c r="BJ90" s="48">
        <v>6</v>
      </c>
      <c r="BK90" s="49">
        <v>100</v>
      </c>
      <c r="BL90" s="48">
        <v>6</v>
      </c>
    </row>
    <row r="91" spans="1:64" ht="15">
      <c r="A91" s="64" t="s">
        <v>298</v>
      </c>
      <c r="B91" s="64" t="s">
        <v>316</v>
      </c>
      <c r="C91" s="65"/>
      <c r="D91" s="66"/>
      <c r="E91" s="67"/>
      <c r="F91" s="68"/>
      <c r="G91" s="65"/>
      <c r="H91" s="69"/>
      <c r="I91" s="70"/>
      <c r="J91" s="70"/>
      <c r="K91" s="34" t="s">
        <v>65</v>
      </c>
      <c r="L91" s="77">
        <v>109</v>
      </c>
      <c r="M91" s="77"/>
      <c r="N91" s="72"/>
      <c r="O91" s="79" t="s">
        <v>492</v>
      </c>
      <c r="P91" s="81">
        <v>43540.58237268519</v>
      </c>
      <c r="Q91" s="79" t="s">
        <v>572</v>
      </c>
      <c r="R91" s="79"/>
      <c r="S91" s="79"/>
      <c r="T91" s="79"/>
      <c r="U91" s="79"/>
      <c r="V91" s="83" t="s">
        <v>948</v>
      </c>
      <c r="W91" s="81">
        <v>43540.58237268519</v>
      </c>
      <c r="X91" s="83" t="s">
        <v>1095</v>
      </c>
      <c r="Y91" s="79"/>
      <c r="Z91" s="79"/>
      <c r="AA91" s="85" t="s">
        <v>1315</v>
      </c>
      <c r="AB91" s="79"/>
      <c r="AC91" s="79" t="b">
        <v>0</v>
      </c>
      <c r="AD91" s="79">
        <v>0</v>
      </c>
      <c r="AE91" s="85" t="s">
        <v>1477</v>
      </c>
      <c r="AF91" s="79" t="b">
        <v>0</v>
      </c>
      <c r="AG91" s="79" t="s">
        <v>1514</v>
      </c>
      <c r="AH91" s="79"/>
      <c r="AI91" s="85" t="s">
        <v>1477</v>
      </c>
      <c r="AJ91" s="79" t="b">
        <v>0</v>
      </c>
      <c r="AK91" s="79">
        <v>4</v>
      </c>
      <c r="AL91" s="85" t="s">
        <v>1336</v>
      </c>
      <c r="AM91" s="79" t="s">
        <v>1536</v>
      </c>
      <c r="AN91" s="79" t="b">
        <v>0</v>
      </c>
      <c r="AO91" s="85" t="s">
        <v>1336</v>
      </c>
      <c r="AP91" s="79" t="s">
        <v>176</v>
      </c>
      <c r="AQ91" s="79">
        <v>0</v>
      </c>
      <c r="AR91" s="79">
        <v>0</v>
      </c>
      <c r="AS91" s="79"/>
      <c r="AT91" s="79"/>
      <c r="AU91" s="79"/>
      <c r="AV91" s="79"/>
      <c r="AW91" s="79"/>
      <c r="AX91" s="79"/>
      <c r="AY91" s="79"/>
      <c r="AZ91" s="79"/>
      <c r="BA91">
        <v>1</v>
      </c>
      <c r="BB91" s="78" t="str">
        <f>REPLACE(INDEX(GroupVertices[Group],MATCH(Edges24[[#This Row],[Vertex 1]],GroupVertices[Vertex],0)),1,1,"")</f>
        <v>6</v>
      </c>
      <c r="BC91" s="78" t="str">
        <f>REPLACE(INDEX(GroupVertices[Group],MATCH(Edges24[[#This Row],[Vertex 2]],GroupVertices[Vertex],0)),1,1,"")</f>
        <v>6</v>
      </c>
      <c r="BD91" s="48">
        <v>0</v>
      </c>
      <c r="BE91" s="49">
        <v>0</v>
      </c>
      <c r="BF91" s="48">
        <v>2</v>
      </c>
      <c r="BG91" s="49">
        <v>16.666666666666668</v>
      </c>
      <c r="BH91" s="48">
        <v>0</v>
      </c>
      <c r="BI91" s="49">
        <v>0</v>
      </c>
      <c r="BJ91" s="48">
        <v>10</v>
      </c>
      <c r="BK91" s="49">
        <v>83.33333333333333</v>
      </c>
      <c r="BL91" s="48">
        <v>12</v>
      </c>
    </row>
    <row r="92" spans="1:64" ht="15">
      <c r="A92" s="64" t="s">
        <v>299</v>
      </c>
      <c r="B92" s="64" t="s">
        <v>300</v>
      </c>
      <c r="C92" s="65"/>
      <c r="D92" s="66"/>
      <c r="E92" s="67"/>
      <c r="F92" s="68"/>
      <c r="G92" s="65"/>
      <c r="H92" s="69"/>
      <c r="I92" s="70"/>
      <c r="J92" s="70"/>
      <c r="K92" s="34" t="s">
        <v>65</v>
      </c>
      <c r="L92" s="77">
        <v>110</v>
      </c>
      <c r="M92" s="77"/>
      <c r="N92" s="72"/>
      <c r="O92" s="79" t="s">
        <v>492</v>
      </c>
      <c r="P92" s="81">
        <v>43540.81450231482</v>
      </c>
      <c r="Q92" s="79" t="s">
        <v>573</v>
      </c>
      <c r="R92" s="79"/>
      <c r="S92" s="79"/>
      <c r="T92" s="79" t="s">
        <v>776</v>
      </c>
      <c r="U92" s="79"/>
      <c r="V92" s="83" t="s">
        <v>949</v>
      </c>
      <c r="W92" s="81">
        <v>43540.81450231482</v>
      </c>
      <c r="X92" s="83" t="s">
        <v>1096</v>
      </c>
      <c r="Y92" s="79"/>
      <c r="Z92" s="79"/>
      <c r="AA92" s="85" t="s">
        <v>1316</v>
      </c>
      <c r="AB92" s="79"/>
      <c r="AC92" s="79" t="b">
        <v>0</v>
      </c>
      <c r="AD92" s="79">
        <v>0</v>
      </c>
      <c r="AE92" s="85" t="s">
        <v>1477</v>
      </c>
      <c r="AF92" s="79" t="b">
        <v>0</v>
      </c>
      <c r="AG92" s="79" t="s">
        <v>1508</v>
      </c>
      <c r="AH92" s="79"/>
      <c r="AI92" s="85" t="s">
        <v>1477</v>
      </c>
      <c r="AJ92" s="79" t="b">
        <v>0</v>
      </c>
      <c r="AK92" s="79">
        <v>2</v>
      </c>
      <c r="AL92" s="85" t="s">
        <v>1317</v>
      </c>
      <c r="AM92" s="79" t="s">
        <v>1547</v>
      </c>
      <c r="AN92" s="79" t="b">
        <v>0</v>
      </c>
      <c r="AO92" s="85" t="s">
        <v>1317</v>
      </c>
      <c r="AP92" s="79" t="s">
        <v>176</v>
      </c>
      <c r="AQ92" s="79">
        <v>0</v>
      </c>
      <c r="AR92" s="79">
        <v>0</v>
      </c>
      <c r="AS92" s="79"/>
      <c r="AT92" s="79"/>
      <c r="AU92" s="79"/>
      <c r="AV92" s="79"/>
      <c r="AW92" s="79"/>
      <c r="AX92" s="79"/>
      <c r="AY92" s="79"/>
      <c r="AZ92" s="79"/>
      <c r="BA92">
        <v>1</v>
      </c>
      <c r="BB92" s="78" t="str">
        <f>REPLACE(INDEX(GroupVertices[Group],MATCH(Edges24[[#This Row],[Vertex 1]],GroupVertices[Vertex],0)),1,1,"")</f>
        <v>22</v>
      </c>
      <c r="BC92" s="78" t="str">
        <f>REPLACE(INDEX(GroupVertices[Group],MATCH(Edges24[[#This Row],[Vertex 2]],GroupVertices[Vertex],0)),1,1,"")</f>
        <v>22</v>
      </c>
      <c r="BD92" s="48">
        <v>0</v>
      </c>
      <c r="BE92" s="49">
        <v>0</v>
      </c>
      <c r="BF92" s="48">
        <v>1</v>
      </c>
      <c r="BG92" s="49">
        <v>5.882352941176471</v>
      </c>
      <c r="BH92" s="48">
        <v>0</v>
      </c>
      <c r="BI92" s="49">
        <v>0</v>
      </c>
      <c r="BJ92" s="48">
        <v>16</v>
      </c>
      <c r="BK92" s="49">
        <v>94.11764705882354</v>
      </c>
      <c r="BL92" s="48">
        <v>17</v>
      </c>
    </row>
    <row r="93" spans="1:64" ht="15">
      <c r="A93" s="64" t="s">
        <v>300</v>
      </c>
      <c r="B93" s="64" t="s">
        <v>300</v>
      </c>
      <c r="C93" s="65"/>
      <c r="D93" s="66"/>
      <c r="E93" s="67"/>
      <c r="F93" s="68"/>
      <c r="G93" s="65"/>
      <c r="H93" s="69"/>
      <c r="I93" s="70"/>
      <c r="J93" s="70"/>
      <c r="K93" s="34" t="s">
        <v>65</v>
      </c>
      <c r="L93" s="77">
        <v>111</v>
      </c>
      <c r="M93" s="77"/>
      <c r="N93" s="72"/>
      <c r="O93" s="79" t="s">
        <v>176</v>
      </c>
      <c r="P93" s="81">
        <v>43540.81421296296</v>
      </c>
      <c r="Q93" s="79" t="s">
        <v>574</v>
      </c>
      <c r="R93" s="83" t="s">
        <v>684</v>
      </c>
      <c r="S93" s="79" t="s">
        <v>724</v>
      </c>
      <c r="T93" s="79" t="s">
        <v>777</v>
      </c>
      <c r="U93" s="83" t="s">
        <v>863</v>
      </c>
      <c r="V93" s="83" t="s">
        <v>863</v>
      </c>
      <c r="W93" s="81">
        <v>43540.81421296296</v>
      </c>
      <c r="X93" s="83" t="s">
        <v>1097</v>
      </c>
      <c r="Y93" s="79"/>
      <c r="Z93" s="79"/>
      <c r="AA93" s="85" t="s">
        <v>1317</v>
      </c>
      <c r="AB93" s="79"/>
      <c r="AC93" s="79" t="b">
        <v>0</v>
      </c>
      <c r="AD93" s="79">
        <v>1</v>
      </c>
      <c r="AE93" s="85" t="s">
        <v>1477</v>
      </c>
      <c r="AF93" s="79" t="b">
        <v>0</v>
      </c>
      <c r="AG93" s="79" t="s">
        <v>1508</v>
      </c>
      <c r="AH93" s="79"/>
      <c r="AI93" s="85" t="s">
        <v>1477</v>
      </c>
      <c r="AJ93" s="79" t="b">
        <v>0</v>
      </c>
      <c r="AK93" s="79">
        <v>2</v>
      </c>
      <c r="AL93" s="85" t="s">
        <v>1477</v>
      </c>
      <c r="AM93" s="79" t="s">
        <v>1534</v>
      </c>
      <c r="AN93" s="79" t="b">
        <v>0</v>
      </c>
      <c r="AO93" s="85" t="s">
        <v>1317</v>
      </c>
      <c r="AP93" s="79" t="s">
        <v>176</v>
      </c>
      <c r="AQ93" s="79">
        <v>0</v>
      </c>
      <c r="AR93" s="79">
        <v>0</v>
      </c>
      <c r="AS93" s="79"/>
      <c r="AT93" s="79"/>
      <c r="AU93" s="79"/>
      <c r="AV93" s="79"/>
      <c r="AW93" s="79"/>
      <c r="AX93" s="79"/>
      <c r="AY93" s="79"/>
      <c r="AZ93" s="79"/>
      <c r="BA93">
        <v>1</v>
      </c>
      <c r="BB93" s="78" t="str">
        <f>REPLACE(INDEX(GroupVertices[Group],MATCH(Edges24[[#This Row],[Vertex 1]],GroupVertices[Vertex],0)),1,1,"")</f>
        <v>22</v>
      </c>
      <c r="BC93" s="78" t="str">
        <f>REPLACE(INDEX(GroupVertices[Group],MATCH(Edges24[[#This Row],[Vertex 2]],GroupVertices[Vertex],0)),1,1,"")</f>
        <v>22</v>
      </c>
      <c r="BD93" s="48">
        <v>2</v>
      </c>
      <c r="BE93" s="49">
        <v>6.666666666666667</v>
      </c>
      <c r="BF93" s="48">
        <v>1</v>
      </c>
      <c r="BG93" s="49">
        <v>3.3333333333333335</v>
      </c>
      <c r="BH93" s="48">
        <v>0</v>
      </c>
      <c r="BI93" s="49">
        <v>0</v>
      </c>
      <c r="BJ93" s="48">
        <v>27</v>
      </c>
      <c r="BK93" s="49">
        <v>90</v>
      </c>
      <c r="BL93" s="48">
        <v>30</v>
      </c>
    </row>
    <row r="94" spans="1:64" ht="15">
      <c r="A94" s="64" t="s">
        <v>301</v>
      </c>
      <c r="B94" s="64" t="s">
        <v>300</v>
      </c>
      <c r="C94" s="65"/>
      <c r="D94" s="66"/>
      <c r="E94" s="67"/>
      <c r="F94" s="68"/>
      <c r="G94" s="65"/>
      <c r="H94" s="69"/>
      <c r="I94" s="70"/>
      <c r="J94" s="70"/>
      <c r="K94" s="34" t="s">
        <v>65</v>
      </c>
      <c r="L94" s="77">
        <v>112</v>
      </c>
      <c r="M94" s="77"/>
      <c r="N94" s="72"/>
      <c r="O94" s="79" t="s">
        <v>492</v>
      </c>
      <c r="P94" s="81">
        <v>43540.81466435185</v>
      </c>
      <c r="Q94" s="79" t="s">
        <v>573</v>
      </c>
      <c r="R94" s="79"/>
      <c r="S94" s="79"/>
      <c r="T94" s="79" t="s">
        <v>776</v>
      </c>
      <c r="U94" s="79"/>
      <c r="V94" s="83" t="s">
        <v>950</v>
      </c>
      <c r="W94" s="81">
        <v>43540.81466435185</v>
      </c>
      <c r="X94" s="83" t="s">
        <v>1098</v>
      </c>
      <c r="Y94" s="79"/>
      <c r="Z94" s="79"/>
      <c r="AA94" s="85" t="s">
        <v>1318</v>
      </c>
      <c r="AB94" s="79"/>
      <c r="AC94" s="79" t="b">
        <v>0</v>
      </c>
      <c r="AD94" s="79">
        <v>0</v>
      </c>
      <c r="AE94" s="85" t="s">
        <v>1477</v>
      </c>
      <c r="AF94" s="79" t="b">
        <v>0</v>
      </c>
      <c r="AG94" s="79" t="s">
        <v>1508</v>
      </c>
      <c r="AH94" s="79"/>
      <c r="AI94" s="85" t="s">
        <v>1477</v>
      </c>
      <c r="AJ94" s="79" t="b">
        <v>0</v>
      </c>
      <c r="AK94" s="79">
        <v>2</v>
      </c>
      <c r="AL94" s="85" t="s">
        <v>1317</v>
      </c>
      <c r="AM94" s="79" t="s">
        <v>1548</v>
      </c>
      <c r="AN94" s="79" t="b">
        <v>0</v>
      </c>
      <c r="AO94" s="85" t="s">
        <v>1317</v>
      </c>
      <c r="AP94" s="79" t="s">
        <v>176</v>
      </c>
      <c r="AQ94" s="79">
        <v>0</v>
      </c>
      <c r="AR94" s="79">
        <v>0</v>
      </c>
      <c r="AS94" s="79"/>
      <c r="AT94" s="79"/>
      <c r="AU94" s="79"/>
      <c r="AV94" s="79"/>
      <c r="AW94" s="79"/>
      <c r="AX94" s="79"/>
      <c r="AY94" s="79"/>
      <c r="AZ94" s="79"/>
      <c r="BA94">
        <v>1</v>
      </c>
      <c r="BB94" s="78" t="str">
        <f>REPLACE(INDEX(GroupVertices[Group],MATCH(Edges24[[#This Row],[Vertex 1]],GroupVertices[Vertex],0)),1,1,"")</f>
        <v>22</v>
      </c>
      <c r="BC94" s="78" t="str">
        <f>REPLACE(INDEX(GroupVertices[Group],MATCH(Edges24[[#This Row],[Vertex 2]],GroupVertices[Vertex],0)),1,1,"")</f>
        <v>22</v>
      </c>
      <c r="BD94" s="48">
        <v>0</v>
      </c>
      <c r="BE94" s="49">
        <v>0</v>
      </c>
      <c r="BF94" s="48">
        <v>1</v>
      </c>
      <c r="BG94" s="49">
        <v>5.882352941176471</v>
      </c>
      <c r="BH94" s="48">
        <v>0</v>
      </c>
      <c r="BI94" s="49">
        <v>0</v>
      </c>
      <c r="BJ94" s="48">
        <v>16</v>
      </c>
      <c r="BK94" s="49">
        <v>94.11764705882354</v>
      </c>
      <c r="BL94" s="48">
        <v>17</v>
      </c>
    </row>
    <row r="95" spans="1:64" ht="15">
      <c r="A95" s="64" t="s">
        <v>302</v>
      </c>
      <c r="B95" s="64" t="s">
        <v>316</v>
      </c>
      <c r="C95" s="65"/>
      <c r="D95" s="66"/>
      <c r="E95" s="67"/>
      <c r="F95" s="68"/>
      <c r="G95" s="65"/>
      <c r="H95" s="69"/>
      <c r="I95" s="70"/>
      <c r="J95" s="70"/>
      <c r="K95" s="34" t="s">
        <v>65</v>
      </c>
      <c r="L95" s="77">
        <v>113</v>
      </c>
      <c r="M95" s="77"/>
      <c r="N95" s="72"/>
      <c r="O95" s="79" t="s">
        <v>492</v>
      </c>
      <c r="P95" s="81">
        <v>43540.81621527778</v>
      </c>
      <c r="Q95" s="79" t="s">
        <v>572</v>
      </c>
      <c r="R95" s="79"/>
      <c r="S95" s="79"/>
      <c r="T95" s="79"/>
      <c r="U95" s="79"/>
      <c r="V95" s="83" t="s">
        <v>951</v>
      </c>
      <c r="W95" s="81">
        <v>43540.81621527778</v>
      </c>
      <c r="X95" s="83" t="s">
        <v>1099</v>
      </c>
      <c r="Y95" s="79"/>
      <c r="Z95" s="79"/>
      <c r="AA95" s="85" t="s">
        <v>1319</v>
      </c>
      <c r="AB95" s="79"/>
      <c r="AC95" s="79" t="b">
        <v>0</v>
      </c>
      <c r="AD95" s="79">
        <v>0</v>
      </c>
      <c r="AE95" s="85" t="s">
        <v>1477</v>
      </c>
      <c r="AF95" s="79" t="b">
        <v>0</v>
      </c>
      <c r="AG95" s="79" t="s">
        <v>1514</v>
      </c>
      <c r="AH95" s="79"/>
      <c r="AI95" s="85" t="s">
        <v>1477</v>
      </c>
      <c r="AJ95" s="79" t="b">
        <v>0</v>
      </c>
      <c r="AK95" s="79">
        <v>4</v>
      </c>
      <c r="AL95" s="85" t="s">
        <v>1336</v>
      </c>
      <c r="AM95" s="79" t="s">
        <v>1534</v>
      </c>
      <c r="AN95" s="79" t="b">
        <v>0</v>
      </c>
      <c r="AO95" s="85" t="s">
        <v>1336</v>
      </c>
      <c r="AP95" s="79" t="s">
        <v>176</v>
      </c>
      <c r="AQ95" s="79">
        <v>0</v>
      </c>
      <c r="AR95" s="79">
        <v>0</v>
      </c>
      <c r="AS95" s="79"/>
      <c r="AT95" s="79"/>
      <c r="AU95" s="79"/>
      <c r="AV95" s="79"/>
      <c r="AW95" s="79"/>
      <c r="AX95" s="79"/>
      <c r="AY95" s="79"/>
      <c r="AZ95" s="79"/>
      <c r="BA95">
        <v>1</v>
      </c>
      <c r="BB95" s="78" t="str">
        <f>REPLACE(INDEX(GroupVertices[Group],MATCH(Edges24[[#This Row],[Vertex 1]],GroupVertices[Vertex],0)),1,1,"")</f>
        <v>6</v>
      </c>
      <c r="BC95" s="78" t="str">
        <f>REPLACE(INDEX(GroupVertices[Group],MATCH(Edges24[[#This Row],[Vertex 2]],GroupVertices[Vertex],0)),1,1,"")</f>
        <v>6</v>
      </c>
      <c r="BD95" s="48">
        <v>0</v>
      </c>
      <c r="BE95" s="49">
        <v>0</v>
      </c>
      <c r="BF95" s="48">
        <v>2</v>
      </c>
      <c r="BG95" s="49">
        <v>16.666666666666668</v>
      </c>
      <c r="BH95" s="48">
        <v>0</v>
      </c>
      <c r="BI95" s="49">
        <v>0</v>
      </c>
      <c r="BJ95" s="48">
        <v>10</v>
      </c>
      <c r="BK95" s="49">
        <v>83.33333333333333</v>
      </c>
      <c r="BL95" s="48">
        <v>12</v>
      </c>
    </row>
    <row r="96" spans="1:64" ht="15">
      <c r="A96" s="64" t="s">
        <v>303</v>
      </c>
      <c r="B96" s="64" t="s">
        <v>417</v>
      </c>
      <c r="C96" s="65"/>
      <c r="D96" s="66"/>
      <c r="E96" s="67"/>
      <c r="F96" s="68"/>
      <c r="G96" s="65"/>
      <c r="H96" s="69"/>
      <c r="I96" s="70"/>
      <c r="J96" s="70"/>
      <c r="K96" s="34" t="s">
        <v>65</v>
      </c>
      <c r="L96" s="77">
        <v>114</v>
      </c>
      <c r="M96" s="77"/>
      <c r="N96" s="72"/>
      <c r="O96" s="79" t="s">
        <v>492</v>
      </c>
      <c r="P96" s="81">
        <v>43540.86876157407</v>
      </c>
      <c r="Q96" s="79" t="s">
        <v>575</v>
      </c>
      <c r="R96" s="79"/>
      <c r="S96" s="79"/>
      <c r="T96" s="79" t="s">
        <v>736</v>
      </c>
      <c r="U96" s="79"/>
      <c r="V96" s="83" t="s">
        <v>952</v>
      </c>
      <c r="W96" s="81">
        <v>43540.86876157407</v>
      </c>
      <c r="X96" s="83" t="s">
        <v>1100</v>
      </c>
      <c r="Y96" s="79"/>
      <c r="Z96" s="79"/>
      <c r="AA96" s="85" t="s">
        <v>1320</v>
      </c>
      <c r="AB96" s="85" t="s">
        <v>1461</v>
      </c>
      <c r="AC96" s="79" t="b">
        <v>0</v>
      </c>
      <c r="AD96" s="79">
        <v>1</v>
      </c>
      <c r="AE96" s="85" t="s">
        <v>1492</v>
      </c>
      <c r="AF96" s="79" t="b">
        <v>0</v>
      </c>
      <c r="AG96" s="79" t="s">
        <v>1508</v>
      </c>
      <c r="AH96" s="79"/>
      <c r="AI96" s="85" t="s">
        <v>1477</v>
      </c>
      <c r="AJ96" s="79" t="b">
        <v>0</v>
      </c>
      <c r="AK96" s="79">
        <v>0</v>
      </c>
      <c r="AL96" s="85" t="s">
        <v>1477</v>
      </c>
      <c r="AM96" s="79" t="s">
        <v>1536</v>
      </c>
      <c r="AN96" s="79" t="b">
        <v>0</v>
      </c>
      <c r="AO96" s="85" t="s">
        <v>1461</v>
      </c>
      <c r="AP96" s="79" t="s">
        <v>176</v>
      </c>
      <c r="AQ96" s="79">
        <v>0</v>
      </c>
      <c r="AR96" s="79">
        <v>0</v>
      </c>
      <c r="AS96" s="79"/>
      <c r="AT96" s="79"/>
      <c r="AU96" s="79"/>
      <c r="AV96" s="79"/>
      <c r="AW96" s="79"/>
      <c r="AX96" s="79"/>
      <c r="AY96" s="79"/>
      <c r="AZ96" s="79"/>
      <c r="BA96">
        <v>1</v>
      </c>
      <c r="BB96" s="78" t="str">
        <f>REPLACE(INDEX(GroupVertices[Group],MATCH(Edges24[[#This Row],[Vertex 1]],GroupVertices[Vertex],0)),1,1,"")</f>
        <v>21</v>
      </c>
      <c r="BC96" s="78" t="str">
        <f>REPLACE(INDEX(GroupVertices[Group],MATCH(Edges24[[#This Row],[Vertex 2]],GroupVertices[Vertex],0)),1,1,"")</f>
        <v>21</v>
      </c>
      <c r="BD96" s="48"/>
      <c r="BE96" s="49"/>
      <c r="BF96" s="48"/>
      <c r="BG96" s="49"/>
      <c r="BH96" s="48"/>
      <c r="BI96" s="49"/>
      <c r="BJ96" s="48"/>
      <c r="BK96" s="49"/>
      <c r="BL96" s="48"/>
    </row>
    <row r="97" spans="1:64" ht="15">
      <c r="A97" s="64" t="s">
        <v>304</v>
      </c>
      <c r="B97" s="64" t="s">
        <v>304</v>
      </c>
      <c r="C97" s="65"/>
      <c r="D97" s="66"/>
      <c r="E97" s="67"/>
      <c r="F97" s="68"/>
      <c r="G97" s="65"/>
      <c r="H97" s="69"/>
      <c r="I97" s="70"/>
      <c r="J97" s="70"/>
      <c r="K97" s="34" t="s">
        <v>65</v>
      </c>
      <c r="L97" s="77">
        <v>116</v>
      </c>
      <c r="M97" s="77"/>
      <c r="N97" s="72"/>
      <c r="O97" s="79" t="s">
        <v>176</v>
      </c>
      <c r="P97" s="81">
        <v>43540.9137962963</v>
      </c>
      <c r="Q97" s="79" t="s">
        <v>576</v>
      </c>
      <c r="R97" s="79"/>
      <c r="S97" s="79"/>
      <c r="T97" s="79" t="s">
        <v>778</v>
      </c>
      <c r="U97" s="83" t="s">
        <v>864</v>
      </c>
      <c r="V97" s="83" t="s">
        <v>864</v>
      </c>
      <c r="W97" s="81">
        <v>43540.9137962963</v>
      </c>
      <c r="X97" s="83" t="s">
        <v>1101</v>
      </c>
      <c r="Y97" s="79"/>
      <c r="Z97" s="79"/>
      <c r="AA97" s="85" t="s">
        <v>1321</v>
      </c>
      <c r="AB97" s="79"/>
      <c r="AC97" s="79" t="b">
        <v>0</v>
      </c>
      <c r="AD97" s="79">
        <v>1</v>
      </c>
      <c r="AE97" s="85" t="s">
        <v>1477</v>
      </c>
      <c r="AF97" s="79" t="b">
        <v>0</v>
      </c>
      <c r="AG97" s="79" t="s">
        <v>1508</v>
      </c>
      <c r="AH97" s="79"/>
      <c r="AI97" s="85" t="s">
        <v>1477</v>
      </c>
      <c r="AJ97" s="79" t="b">
        <v>0</v>
      </c>
      <c r="AK97" s="79">
        <v>0</v>
      </c>
      <c r="AL97" s="85" t="s">
        <v>1477</v>
      </c>
      <c r="AM97" s="79" t="s">
        <v>1549</v>
      </c>
      <c r="AN97" s="79" t="b">
        <v>0</v>
      </c>
      <c r="AO97" s="85" t="s">
        <v>1321</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v>0</v>
      </c>
      <c r="BE97" s="49">
        <v>0</v>
      </c>
      <c r="BF97" s="48">
        <v>4</v>
      </c>
      <c r="BG97" s="49">
        <v>7.547169811320755</v>
      </c>
      <c r="BH97" s="48">
        <v>0</v>
      </c>
      <c r="BI97" s="49">
        <v>0</v>
      </c>
      <c r="BJ97" s="48">
        <v>49</v>
      </c>
      <c r="BK97" s="49">
        <v>92.45283018867924</v>
      </c>
      <c r="BL97" s="48">
        <v>53</v>
      </c>
    </row>
    <row r="98" spans="1:64" ht="15">
      <c r="A98" s="64" t="s">
        <v>305</v>
      </c>
      <c r="B98" s="64" t="s">
        <v>419</v>
      </c>
      <c r="C98" s="65"/>
      <c r="D98" s="66"/>
      <c r="E98" s="67"/>
      <c r="F98" s="68"/>
      <c r="G98" s="65"/>
      <c r="H98" s="69"/>
      <c r="I98" s="70"/>
      <c r="J98" s="70"/>
      <c r="K98" s="34" t="s">
        <v>65</v>
      </c>
      <c r="L98" s="77">
        <v>117</v>
      </c>
      <c r="M98" s="77"/>
      <c r="N98" s="72"/>
      <c r="O98" s="79" t="s">
        <v>493</v>
      </c>
      <c r="P98" s="81">
        <v>43540.92554398148</v>
      </c>
      <c r="Q98" s="79" t="s">
        <v>577</v>
      </c>
      <c r="R98" s="79"/>
      <c r="S98" s="79"/>
      <c r="T98" s="79" t="s">
        <v>736</v>
      </c>
      <c r="U98" s="79"/>
      <c r="V98" s="83" t="s">
        <v>953</v>
      </c>
      <c r="W98" s="81">
        <v>43540.92554398148</v>
      </c>
      <c r="X98" s="83" t="s">
        <v>1102</v>
      </c>
      <c r="Y98" s="79"/>
      <c r="Z98" s="79"/>
      <c r="AA98" s="85" t="s">
        <v>1322</v>
      </c>
      <c r="AB98" s="85" t="s">
        <v>1462</v>
      </c>
      <c r="AC98" s="79" t="b">
        <v>0</v>
      </c>
      <c r="AD98" s="79">
        <v>0</v>
      </c>
      <c r="AE98" s="85" t="s">
        <v>1493</v>
      </c>
      <c r="AF98" s="79" t="b">
        <v>0</v>
      </c>
      <c r="AG98" s="79" t="s">
        <v>1508</v>
      </c>
      <c r="AH98" s="79"/>
      <c r="AI98" s="85" t="s">
        <v>1477</v>
      </c>
      <c r="AJ98" s="79" t="b">
        <v>0</v>
      </c>
      <c r="AK98" s="79">
        <v>0</v>
      </c>
      <c r="AL98" s="85" t="s">
        <v>1477</v>
      </c>
      <c r="AM98" s="79" t="s">
        <v>1536</v>
      </c>
      <c r="AN98" s="79" t="b">
        <v>0</v>
      </c>
      <c r="AO98" s="85" t="s">
        <v>1462</v>
      </c>
      <c r="AP98" s="79" t="s">
        <v>176</v>
      </c>
      <c r="AQ98" s="79">
        <v>0</v>
      </c>
      <c r="AR98" s="79">
        <v>0</v>
      </c>
      <c r="AS98" s="79"/>
      <c r="AT98" s="79"/>
      <c r="AU98" s="79"/>
      <c r="AV98" s="79"/>
      <c r="AW98" s="79"/>
      <c r="AX98" s="79"/>
      <c r="AY98" s="79"/>
      <c r="AZ98" s="79"/>
      <c r="BA98">
        <v>1</v>
      </c>
      <c r="BB98" s="78" t="str">
        <f>REPLACE(INDEX(GroupVertices[Group],MATCH(Edges24[[#This Row],[Vertex 1]],GroupVertices[Vertex],0)),1,1,"")</f>
        <v>38</v>
      </c>
      <c r="BC98" s="78" t="str">
        <f>REPLACE(INDEX(GroupVertices[Group],MATCH(Edges24[[#This Row],[Vertex 2]],GroupVertices[Vertex],0)),1,1,"")</f>
        <v>38</v>
      </c>
      <c r="BD98" s="48">
        <v>0</v>
      </c>
      <c r="BE98" s="49">
        <v>0</v>
      </c>
      <c r="BF98" s="48">
        <v>0</v>
      </c>
      <c r="BG98" s="49">
        <v>0</v>
      </c>
      <c r="BH98" s="48">
        <v>0</v>
      </c>
      <c r="BI98" s="49">
        <v>0</v>
      </c>
      <c r="BJ98" s="48">
        <v>9</v>
      </c>
      <c r="BK98" s="49">
        <v>100</v>
      </c>
      <c r="BL98" s="48">
        <v>9</v>
      </c>
    </row>
    <row r="99" spans="1:64" ht="15">
      <c r="A99" s="64" t="s">
        <v>306</v>
      </c>
      <c r="B99" s="64" t="s">
        <v>306</v>
      </c>
      <c r="C99" s="65"/>
      <c r="D99" s="66"/>
      <c r="E99" s="67"/>
      <c r="F99" s="68"/>
      <c r="G99" s="65"/>
      <c r="H99" s="69"/>
      <c r="I99" s="70"/>
      <c r="J99" s="70"/>
      <c r="K99" s="34" t="s">
        <v>65</v>
      </c>
      <c r="L99" s="77">
        <v>118</v>
      </c>
      <c r="M99" s="77"/>
      <c r="N99" s="72"/>
      <c r="O99" s="79" t="s">
        <v>176</v>
      </c>
      <c r="P99" s="81">
        <v>43419.556180555555</v>
      </c>
      <c r="Q99" s="79" t="s">
        <v>578</v>
      </c>
      <c r="R99" s="79"/>
      <c r="S99" s="79"/>
      <c r="T99" s="79" t="s">
        <v>779</v>
      </c>
      <c r="U99" s="83" t="s">
        <v>865</v>
      </c>
      <c r="V99" s="83" t="s">
        <v>865</v>
      </c>
      <c r="W99" s="81">
        <v>43419.556180555555</v>
      </c>
      <c r="X99" s="83" t="s">
        <v>1103</v>
      </c>
      <c r="Y99" s="79"/>
      <c r="Z99" s="79"/>
      <c r="AA99" s="85" t="s">
        <v>1323</v>
      </c>
      <c r="AB99" s="79"/>
      <c r="AC99" s="79" t="b">
        <v>0</v>
      </c>
      <c r="AD99" s="79">
        <v>1</v>
      </c>
      <c r="AE99" s="85" t="s">
        <v>1477</v>
      </c>
      <c r="AF99" s="79" t="b">
        <v>0</v>
      </c>
      <c r="AG99" s="79" t="s">
        <v>1508</v>
      </c>
      <c r="AH99" s="79"/>
      <c r="AI99" s="85" t="s">
        <v>1477</v>
      </c>
      <c r="AJ99" s="79" t="b">
        <v>0</v>
      </c>
      <c r="AK99" s="79">
        <v>5</v>
      </c>
      <c r="AL99" s="85" t="s">
        <v>1477</v>
      </c>
      <c r="AM99" s="79" t="s">
        <v>1533</v>
      </c>
      <c r="AN99" s="79" t="b">
        <v>0</v>
      </c>
      <c r="AO99" s="85" t="s">
        <v>1323</v>
      </c>
      <c r="AP99" s="79" t="s">
        <v>1557</v>
      </c>
      <c r="AQ99" s="79">
        <v>0</v>
      </c>
      <c r="AR99" s="79">
        <v>0</v>
      </c>
      <c r="AS99" s="79"/>
      <c r="AT99" s="79"/>
      <c r="AU99" s="79"/>
      <c r="AV99" s="79"/>
      <c r="AW99" s="79"/>
      <c r="AX99" s="79"/>
      <c r="AY99" s="79"/>
      <c r="AZ99" s="79"/>
      <c r="BA99">
        <v>1</v>
      </c>
      <c r="BB99" s="78" t="str">
        <f>REPLACE(INDEX(GroupVertices[Group],MATCH(Edges24[[#This Row],[Vertex 1]],GroupVertices[Vertex],0)),1,1,"")</f>
        <v>37</v>
      </c>
      <c r="BC99" s="78" t="str">
        <f>REPLACE(INDEX(GroupVertices[Group],MATCH(Edges24[[#This Row],[Vertex 2]],GroupVertices[Vertex],0)),1,1,"")</f>
        <v>37</v>
      </c>
      <c r="BD99" s="48">
        <v>1</v>
      </c>
      <c r="BE99" s="49">
        <v>5</v>
      </c>
      <c r="BF99" s="48">
        <v>1</v>
      </c>
      <c r="BG99" s="49">
        <v>5</v>
      </c>
      <c r="BH99" s="48">
        <v>0</v>
      </c>
      <c r="BI99" s="49">
        <v>0</v>
      </c>
      <c r="BJ99" s="48">
        <v>18</v>
      </c>
      <c r="BK99" s="49">
        <v>90</v>
      </c>
      <c r="BL99" s="48">
        <v>20</v>
      </c>
    </row>
    <row r="100" spans="1:64" ht="15">
      <c r="A100" s="64" t="s">
        <v>307</v>
      </c>
      <c r="B100" s="64" t="s">
        <v>306</v>
      </c>
      <c r="C100" s="65"/>
      <c r="D100" s="66"/>
      <c r="E100" s="67"/>
      <c r="F100" s="68"/>
      <c r="G100" s="65"/>
      <c r="H100" s="69"/>
      <c r="I100" s="70"/>
      <c r="J100" s="70"/>
      <c r="K100" s="34" t="s">
        <v>65</v>
      </c>
      <c r="L100" s="77">
        <v>119</v>
      </c>
      <c r="M100" s="77"/>
      <c r="N100" s="72"/>
      <c r="O100" s="79" t="s">
        <v>492</v>
      </c>
      <c r="P100" s="81">
        <v>43541.32579861111</v>
      </c>
      <c r="Q100" s="79" t="s">
        <v>579</v>
      </c>
      <c r="R100" s="79"/>
      <c r="S100" s="79"/>
      <c r="T100" s="79" t="s">
        <v>780</v>
      </c>
      <c r="U100" s="79"/>
      <c r="V100" s="83" t="s">
        <v>954</v>
      </c>
      <c r="W100" s="81">
        <v>43541.32579861111</v>
      </c>
      <c r="X100" s="83" t="s">
        <v>1104</v>
      </c>
      <c r="Y100" s="79"/>
      <c r="Z100" s="79"/>
      <c r="AA100" s="85" t="s">
        <v>1324</v>
      </c>
      <c r="AB100" s="79"/>
      <c r="AC100" s="79" t="b">
        <v>0</v>
      </c>
      <c r="AD100" s="79">
        <v>0</v>
      </c>
      <c r="AE100" s="85" t="s">
        <v>1477</v>
      </c>
      <c r="AF100" s="79" t="b">
        <v>0</v>
      </c>
      <c r="AG100" s="79" t="s">
        <v>1508</v>
      </c>
      <c r="AH100" s="79"/>
      <c r="AI100" s="85" t="s">
        <v>1477</v>
      </c>
      <c r="AJ100" s="79" t="b">
        <v>0</v>
      </c>
      <c r="AK100" s="79">
        <v>5</v>
      </c>
      <c r="AL100" s="85" t="s">
        <v>1323</v>
      </c>
      <c r="AM100" s="79" t="s">
        <v>1533</v>
      </c>
      <c r="AN100" s="79" t="b">
        <v>0</v>
      </c>
      <c r="AO100" s="85" t="s">
        <v>1323</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37</v>
      </c>
      <c r="BC100" s="78" t="str">
        <f>REPLACE(INDEX(GroupVertices[Group],MATCH(Edges24[[#This Row],[Vertex 2]],GroupVertices[Vertex],0)),1,1,"")</f>
        <v>37</v>
      </c>
      <c r="BD100" s="48">
        <v>1</v>
      </c>
      <c r="BE100" s="49">
        <v>4.545454545454546</v>
      </c>
      <c r="BF100" s="48">
        <v>1</v>
      </c>
      <c r="BG100" s="49">
        <v>4.545454545454546</v>
      </c>
      <c r="BH100" s="48">
        <v>0</v>
      </c>
      <c r="BI100" s="49">
        <v>0</v>
      </c>
      <c r="BJ100" s="48">
        <v>20</v>
      </c>
      <c r="BK100" s="49">
        <v>90.9090909090909</v>
      </c>
      <c r="BL100" s="48">
        <v>22</v>
      </c>
    </row>
    <row r="101" spans="1:64" ht="15">
      <c r="A101" s="64" t="s">
        <v>308</v>
      </c>
      <c r="B101" s="64" t="s">
        <v>313</v>
      </c>
      <c r="C101" s="65"/>
      <c r="D101" s="66"/>
      <c r="E101" s="67"/>
      <c r="F101" s="68"/>
      <c r="G101" s="65"/>
      <c r="H101" s="69"/>
      <c r="I101" s="70"/>
      <c r="J101" s="70"/>
      <c r="K101" s="34" t="s">
        <v>65</v>
      </c>
      <c r="L101" s="77">
        <v>120</v>
      </c>
      <c r="M101" s="77"/>
      <c r="N101" s="72"/>
      <c r="O101" s="79" t="s">
        <v>492</v>
      </c>
      <c r="P101" s="81">
        <v>43541.54850694445</v>
      </c>
      <c r="Q101" s="79" t="s">
        <v>580</v>
      </c>
      <c r="R101" s="79"/>
      <c r="S101" s="79"/>
      <c r="T101" s="79" t="s">
        <v>781</v>
      </c>
      <c r="U101" s="79"/>
      <c r="V101" s="83" t="s">
        <v>955</v>
      </c>
      <c r="W101" s="81">
        <v>43541.54850694445</v>
      </c>
      <c r="X101" s="83" t="s">
        <v>1105</v>
      </c>
      <c r="Y101" s="79"/>
      <c r="Z101" s="79"/>
      <c r="AA101" s="85" t="s">
        <v>1325</v>
      </c>
      <c r="AB101" s="79"/>
      <c r="AC101" s="79" t="b">
        <v>0</v>
      </c>
      <c r="AD101" s="79">
        <v>0</v>
      </c>
      <c r="AE101" s="85" t="s">
        <v>1477</v>
      </c>
      <c r="AF101" s="79" t="b">
        <v>0</v>
      </c>
      <c r="AG101" s="79" t="s">
        <v>1508</v>
      </c>
      <c r="AH101" s="79"/>
      <c r="AI101" s="85" t="s">
        <v>1477</v>
      </c>
      <c r="AJ101" s="79" t="b">
        <v>0</v>
      </c>
      <c r="AK101" s="79">
        <v>4</v>
      </c>
      <c r="AL101" s="85" t="s">
        <v>1331</v>
      </c>
      <c r="AM101" s="79" t="s">
        <v>1534</v>
      </c>
      <c r="AN101" s="79" t="b">
        <v>0</v>
      </c>
      <c r="AO101" s="85" t="s">
        <v>1331</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14</v>
      </c>
      <c r="BC101" s="78" t="str">
        <f>REPLACE(INDEX(GroupVertices[Group],MATCH(Edges24[[#This Row],[Vertex 2]],GroupVertices[Vertex],0)),1,1,"")</f>
        <v>14</v>
      </c>
      <c r="BD101" s="48">
        <v>3</v>
      </c>
      <c r="BE101" s="49">
        <v>15.789473684210526</v>
      </c>
      <c r="BF101" s="48">
        <v>0</v>
      </c>
      <c r="BG101" s="49">
        <v>0</v>
      </c>
      <c r="BH101" s="48">
        <v>0</v>
      </c>
      <c r="BI101" s="49">
        <v>0</v>
      </c>
      <c r="BJ101" s="48">
        <v>16</v>
      </c>
      <c r="BK101" s="49">
        <v>84.21052631578948</v>
      </c>
      <c r="BL101" s="48">
        <v>19</v>
      </c>
    </row>
    <row r="102" spans="1:64" ht="15">
      <c r="A102" s="64" t="s">
        <v>309</v>
      </c>
      <c r="B102" s="64" t="s">
        <v>313</v>
      </c>
      <c r="C102" s="65"/>
      <c r="D102" s="66"/>
      <c r="E102" s="67"/>
      <c r="F102" s="68"/>
      <c r="G102" s="65"/>
      <c r="H102" s="69"/>
      <c r="I102" s="70"/>
      <c r="J102" s="70"/>
      <c r="K102" s="34" t="s">
        <v>65</v>
      </c>
      <c r="L102" s="77">
        <v>121</v>
      </c>
      <c r="M102" s="77"/>
      <c r="N102" s="72"/>
      <c r="O102" s="79" t="s">
        <v>492</v>
      </c>
      <c r="P102" s="81">
        <v>43541.67224537037</v>
      </c>
      <c r="Q102" s="79" t="s">
        <v>580</v>
      </c>
      <c r="R102" s="79"/>
      <c r="S102" s="79"/>
      <c r="T102" s="79" t="s">
        <v>781</v>
      </c>
      <c r="U102" s="79"/>
      <c r="V102" s="83" t="s">
        <v>956</v>
      </c>
      <c r="W102" s="81">
        <v>43541.67224537037</v>
      </c>
      <c r="X102" s="83" t="s">
        <v>1106</v>
      </c>
      <c r="Y102" s="79"/>
      <c r="Z102" s="79"/>
      <c r="AA102" s="85" t="s">
        <v>1326</v>
      </c>
      <c r="AB102" s="79"/>
      <c r="AC102" s="79" t="b">
        <v>0</v>
      </c>
      <c r="AD102" s="79">
        <v>0</v>
      </c>
      <c r="AE102" s="85" t="s">
        <v>1477</v>
      </c>
      <c r="AF102" s="79" t="b">
        <v>0</v>
      </c>
      <c r="AG102" s="79" t="s">
        <v>1508</v>
      </c>
      <c r="AH102" s="79"/>
      <c r="AI102" s="85" t="s">
        <v>1477</v>
      </c>
      <c r="AJ102" s="79" t="b">
        <v>0</v>
      </c>
      <c r="AK102" s="79">
        <v>4</v>
      </c>
      <c r="AL102" s="85" t="s">
        <v>1331</v>
      </c>
      <c r="AM102" s="79" t="s">
        <v>1533</v>
      </c>
      <c r="AN102" s="79" t="b">
        <v>0</v>
      </c>
      <c r="AO102" s="85" t="s">
        <v>1331</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14</v>
      </c>
      <c r="BC102" s="78" t="str">
        <f>REPLACE(INDEX(GroupVertices[Group],MATCH(Edges24[[#This Row],[Vertex 2]],GroupVertices[Vertex],0)),1,1,"")</f>
        <v>14</v>
      </c>
      <c r="BD102" s="48">
        <v>3</v>
      </c>
      <c r="BE102" s="49">
        <v>15.789473684210526</v>
      </c>
      <c r="BF102" s="48">
        <v>0</v>
      </c>
      <c r="BG102" s="49">
        <v>0</v>
      </c>
      <c r="BH102" s="48">
        <v>0</v>
      </c>
      <c r="BI102" s="49">
        <v>0</v>
      </c>
      <c r="BJ102" s="48">
        <v>16</v>
      </c>
      <c r="BK102" s="49">
        <v>84.21052631578948</v>
      </c>
      <c r="BL102" s="48">
        <v>19</v>
      </c>
    </row>
    <row r="103" spans="1:64" ht="15">
      <c r="A103" s="64" t="s">
        <v>310</v>
      </c>
      <c r="B103" s="64" t="s">
        <v>310</v>
      </c>
      <c r="C103" s="65"/>
      <c r="D103" s="66"/>
      <c r="E103" s="67"/>
      <c r="F103" s="68"/>
      <c r="G103" s="65"/>
      <c r="H103" s="69"/>
      <c r="I103" s="70"/>
      <c r="J103" s="70"/>
      <c r="K103" s="34" t="s">
        <v>65</v>
      </c>
      <c r="L103" s="77">
        <v>122</v>
      </c>
      <c r="M103" s="77"/>
      <c r="N103" s="72"/>
      <c r="O103" s="79" t="s">
        <v>176</v>
      </c>
      <c r="P103" s="81">
        <v>43541.679606481484</v>
      </c>
      <c r="Q103" s="79" t="s">
        <v>581</v>
      </c>
      <c r="R103" s="83" t="s">
        <v>685</v>
      </c>
      <c r="S103" s="79" t="s">
        <v>718</v>
      </c>
      <c r="T103" s="79" t="s">
        <v>736</v>
      </c>
      <c r="U103" s="79"/>
      <c r="V103" s="83" t="s">
        <v>957</v>
      </c>
      <c r="W103" s="81">
        <v>43541.679606481484</v>
      </c>
      <c r="X103" s="83" t="s">
        <v>1107</v>
      </c>
      <c r="Y103" s="79"/>
      <c r="Z103" s="79"/>
      <c r="AA103" s="85" t="s">
        <v>1327</v>
      </c>
      <c r="AB103" s="79"/>
      <c r="AC103" s="79" t="b">
        <v>0</v>
      </c>
      <c r="AD103" s="79">
        <v>2</v>
      </c>
      <c r="AE103" s="85" t="s">
        <v>1477</v>
      </c>
      <c r="AF103" s="79" t="b">
        <v>1</v>
      </c>
      <c r="AG103" s="79" t="s">
        <v>1510</v>
      </c>
      <c r="AH103" s="79"/>
      <c r="AI103" s="85" t="s">
        <v>1526</v>
      </c>
      <c r="AJ103" s="79" t="b">
        <v>0</v>
      </c>
      <c r="AK103" s="79">
        <v>0</v>
      </c>
      <c r="AL103" s="85" t="s">
        <v>1477</v>
      </c>
      <c r="AM103" s="79" t="s">
        <v>1538</v>
      </c>
      <c r="AN103" s="79" t="b">
        <v>0</v>
      </c>
      <c r="AO103" s="85" t="s">
        <v>1327</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2</v>
      </c>
      <c r="BD103" s="48">
        <v>1</v>
      </c>
      <c r="BE103" s="49">
        <v>10</v>
      </c>
      <c r="BF103" s="48">
        <v>0</v>
      </c>
      <c r="BG103" s="49">
        <v>0</v>
      </c>
      <c r="BH103" s="48">
        <v>0</v>
      </c>
      <c r="BI103" s="49">
        <v>0</v>
      </c>
      <c r="BJ103" s="48">
        <v>9</v>
      </c>
      <c r="BK103" s="49">
        <v>90</v>
      </c>
      <c r="BL103" s="48">
        <v>10</v>
      </c>
    </row>
    <row r="104" spans="1:64" ht="15">
      <c r="A104" s="64" t="s">
        <v>311</v>
      </c>
      <c r="B104" s="64" t="s">
        <v>420</v>
      </c>
      <c r="C104" s="65"/>
      <c r="D104" s="66"/>
      <c r="E104" s="67"/>
      <c r="F104" s="68"/>
      <c r="G104" s="65"/>
      <c r="H104" s="69"/>
      <c r="I104" s="70"/>
      <c r="J104" s="70"/>
      <c r="K104" s="34" t="s">
        <v>65</v>
      </c>
      <c r="L104" s="77">
        <v>123</v>
      </c>
      <c r="M104" s="77"/>
      <c r="N104" s="72"/>
      <c r="O104" s="79" t="s">
        <v>492</v>
      </c>
      <c r="P104" s="81">
        <v>43541.751550925925</v>
      </c>
      <c r="Q104" s="79" t="s">
        <v>582</v>
      </c>
      <c r="R104" s="83" t="s">
        <v>686</v>
      </c>
      <c r="S104" s="79" t="s">
        <v>725</v>
      </c>
      <c r="T104" s="79" t="s">
        <v>782</v>
      </c>
      <c r="U104" s="83" t="s">
        <v>866</v>
      </c>
      <c r="V104" s="83" t="s">
        <v>866</v>
      </c>
      <c r="W104" s="81">
        <v>43541.751550925925</v>
      </c>
      <c r="X104" s="83" t="s">
        <v>1108</v>
      </c>
      <c r="Y104" s="79"/>
      <c r="Z104" s="79"/>
      <c r="AA104" s="85" t="s">
        <v>1328</v>
      </c>
      <c r="AB104" s="79"/>
      <c r="AC104" s="79" t="b">
        <v>0</v>
      </c>
      <c r="AD104" s="79">
        <v>0</v>
      </c>
      <c r="AE104" s="85" t="s">
        <v>1477</v>
      </c>
      <c r="AF104" s="79" t="b">
        <v>0</v>
      </c>
      <c r="AG104" s="79" t="s">
        <v>1508</v>
      </c>
      <c r="AH104" s="79"/>
      <c r="AI104" s="85" t="s">
        <v>1477</v>
      </c>
      <c r="AJ104" s="79" t="b">
        <v>0</v>
      </c>
      <c r="AK104" s="79">
        <v>0</v>
      </c>
      <c r="AL104" s="85" t="s">
        <v>1477</v>
      </c>
      <c r="AM104" s="79" t="s">
        <v>1550</v>
      </c>
      <c r="AN104" s="79" t="b">
        <v>0</v>
      </c>
      <c r="AO104" s="85" t="s">
        <v>1328</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36</v>
      </c>
      <c r="BC104" s="78" t="str">
        <f>REPLACE(INDEX(GroupVertices[Group],MATCH(Edges24[[#This Row],[Vertex 2]],GroupVertices[Vertex],0)),1,1,"")</f>
        <v>36</v>
      </c>
      <c r="BD104" s="48">
        <v>0</v>
      </c>
      <c r="BE104" s="49">
        <v>0</v>
      </c>
      <c r="BF104" s="48">
        <v>1</v>
      </c>
      <c r="BG104" s="49">
        <v>5.555555555555555</v>
      </c>
      <c r="BH104" s="48">
        <v>0</v>
      </c>
      <c r="BI104" s="49">
        <v>0</v>
      </c>
      <c r="BJ104" s="48">
        <v>17</v>
      </c>
      <c r="BK104" s="49">
        <v>94.44444444444444</v>
      </c>
      <c r="BL104" s="48">
        <v>18</v>
      </c>
    </row>
    <row r="105" spans="1:64" ht="15">
      <c r="A105" s="64" t="s">
        <v>312</v>
      </c>
      <c r="B105" s="64" t="s">
        <v>312</v>
      </c>
      <c r="C105" s="65"/>
      <c r="D105" s="66"/>
      <c r="E105" s="67"/>
      <c r="F105" s="68"/>
      <c r="G105" s="65"/>
      <c r="H105" s="69"/>
      <c r="I105" s="70"/>
      <c r="J105" s="70"/>
      <c r="K105" s="34" t="s">
        <v>65</v>
      </c>
      <c r="L105" s="77">
        <v>124</v>
      </c>
      <c r="M105" s="77"/>
      <c r="N105" s="72"/>
      <c r="O105" s="79" t="s">
        <v>176</v>
      </c>
      <c r="P105" s="81">
        <v>43540.70835648148</v>
      </c>
      <c r="Q105" s="79" t="s">
        <v>583</v>
      </c>
      <c r="R105" s="79"/>
      <c r="S105" s="79"/>
      <c r="T105" s="79" t="s">
        <v>736</v>
      </c>
      <c r="U105" s="79"/>
      <c r="V105" s="83" t="s">
        <v>958</v>
      </c>
      <c r="W105" s="81">
        <v>43540.70835648148</v>
      </c>
      <c r="X105" s="83" t="s">
        <v>1109</v>
      </c>
      <c r="Y105" s="79"/>
      <c r="Z105" s="79"/>
      <c r="AA105" s="85" t="s">
        <v>1329</v>
      </c>
      <c r="AB105" s="79"/>
      <c r="AC105" s="79" t="b">
        <v>0</v>
      </c>
      <c r="AD105" s="79">
        <v>0</v>
      </c>
      <c r="AE105" s="85" t="s">
        <v>1477</v>
      </c>
      <c r="AF105" s="79" t="b">
        <v>0</v>
      </c>
      <c r="AG105" s="79" t="s">
        <v>1508</v>
      </c>
      <c r="AH105" s="79"/>
      <c r="AI105" s="85" t="s">
        <v>1477</v>
      </c>
      <c r="AJ105" s="79" t="b">
        <v>0</v>
      </c>
      <c r="AK105" s="79">
        <v>0</v>
      </c>
      <c r="AL105" s="85" t="s">
        <v>1477</v>
      </c>
      <c r="AM105" s="79" t="s">
        <v>1551</v>
      </c>
      <c r="AN105" s="79" t="b">
        <v>0</v>
      </c>
      <c r="AO105" s="85" t="s">
        <v>1329</v>
      </c>
      <c r="AP105" s="79" t="s">
        <v>176</v>
      </c>
      <c r="AQ105" s="79">
        <v>0</v>
      </c>
      <c r="AR105" s="79">
        <v>0</v>
      </c>
      <c r="AS105" s="79"/>
      <c r="AT105" s="79"/>
      <c r="AU105" s="79"/>
      <c r="AV105" s="79"/>
      <c r="AW105" s="79"/>
      <c r="AX105" s="79"/>
      <c r="AY105" s="79"/>
      <c r="AZ105" s="79"/>
      <c r="BA105">
        <v>2</v>
      </c>
      <c r="BB105" s="78" t="str">
        <f>REPLACE(INDEX(GroupVertices[Group],MATCH(Edges24[[#This Row],[Vertex 1]],GroupVertices[Vertex],0)),1,1,"")</f>
        <v>2</v>
      </c>
      <c r="BC105" s="78" t="str">
        <f>REPLACE(INDEX(GroupVertices[Group],MATCH(Edges24[[#This Row],[Vertex 2]],GroupVertices[Vertex],0)),1,1,"")</f>
        <v>2</v>
      </c>
      <c r="BD105" s="48">
        <v>0</v>
      </c>
      <c r="BE105" s="49">
        <v>0</v>
      </c>
      <c r="BF105" s="48">
        <v>0</v>
      </c>
      <c r="BG105" s="49">
        <v>0</v>
      </c>
      <c r="BH105" s="48">
        <v>0</v>
      </c>
      <c r="BI105" s="49">
        <v>0</v>
      </c>
      <c r="BJ105" s="48">
        <v>23</v>
      </c>
      <c r="BK105" s="49">
        <v>100</v>
      </c>
      <c r="BL105" s="48">
        <v>23</v>
      </c>
    </row>
    <row r="106" spans="1:64" ht="15">
      <c r="A106" s="64" t="s">
        <v>312</v>
      </c>
      <c r="B106" s="64" t="s">
        <v>312</v>
      </c>
      <c r="C106" s="65"/>
      <c r="D106" s="66"/>
      <c r="E106" s="67"/>
      <c r="F106" s="68"/>
      <c r="G106" s="65"/>
      <c r="H106" s="69"/>
      <c r="I106" s="70"/>
      <c r="J106" s="70"/>
      <c r="K106" s="34" t="s">
        <v>65</v>
      </c>
      <c r="L106" s="77">
        <v>125</v>
      </c>
      <c r="M106" s="77"/>
      <c r="N106" s="72"/>
      <c r="O106" s="79" t="s">
        <v>176</v>
      </c>
      <c r="P106" s="81">
        <v>43541.83336805556</v>
      </c>
      <c r="Q106" s="79" t="s">
        <v>584</v>
      </c>
      <c r="R106" s="79"/>
      <c r="S106" s="79"/>
      <c r="T106" s="79" t="s">
        <v>736</v>
      </c>
      <c r="U106" s="79"/>
      <c r="V106" s="83" t="s">
        <v>958</v>
      </c>
      <c r="W106" s="81">
        <v>43541.83336805556</v>
      </c>
      <c r="X106" s="83" t="s">
        <v>1110</v>
      </c>
      <c r="Y106" s="79"/>
      <c r="Z106" s="79"/>
      <c r="AA106" s="85" t="s">
        <v>1330</v>
      </c>
      <c r="AB106" s="79"/>
      <c r="AC106" s="79" t="b">
        <v>0</v>
      </c>
      <c r="AD106" s="79">
        <v>0</v>
      </c>
      <c r="AE106" s="85" t="s">
        <v>1477</v>
      </c>
      <c r="AF106" s="79" t="b">
        <v>0</v>
      </c>
      <c r="AG106" s="79" t="s">
        <v>1508</v>
      </c>
      <c r="AH106" s="79"/>
      <c r="AI106" s="85" t="s">
        <v>1477</v>
      </c>
      <c r="AJ106" s="79" t="b">
        <v>0</v>
      </c>
      <c r="AK106" s="79">
        <v>0</v>
      </c>
      <c r="AL106" s="85" t="s">
        <v>1477</v>
      </c>
      <c r="AM106" s="79" t="s">
        <v>1551</v>
      </c>
      <c r="AN106" s="79" t="b">
        <v>0</v>
      </c>
      <c r="AO106" s="85" t="s">
        <v>1330</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29</v>
      </c>
      <c r="BK106" s="49">
        <v>100</v>
      </c>
      <c r="BL106" s="48">
        <v>29</v>
      </c>
    </row>
    <row r="107" spans="1:64" ht="15">
      <c r="A107" s="64" t="s">
        <v>313</v>
      </c>
      <c r="B107" s="64" t="s">
        <v>313</v>
      </c>
      <c r="C107" s="65"/>
      <c r="D107" s="66"/>
      <c r="E107" s="67"/>
      <c r="F107" s="68"/>
      <c r="G107" s="65"/>
      <c r="H107" s="69"/>
      <c r="I107" s="70"/>
      <c r="J107" s="70"/>
      <c r="K107" s="34" t="s">
        <v>65</v>
      </c>
      <c r="L107" s="77">
        <v>126</v>
      </c>
      <c r="M107" s="77"/>
      <c r="N107" s="72"/>
      <c r="O107" s="79" t="s">
        <v>176</v>
      </c>
      <c r="P107" s="81">
        <v>43541.51855324074</v>
      </c>
      <c r="Q107" s="79" t="s">
        <v>585</v>
      </c>
      <c r="R107" s="83" t="s">
        <v>687</v>
      </c>
      <c r="S107" s="79" t="s">
        <v>726</v>
      </c>
      <c r="T107" s="79" t="s">
        <v>783</v>
      </c>
      <c r="U107" s="83" t="s">
        <v>867</v>
      </c>
      <c r="V107" s="83" t="s">
        <v>867</v>
      </c>
      <c r="W107" s="81">
        <v>43541.51855324074</v>
      </c>
      <c r="X107" s="83" t="s">
        <v>1111</v>
      </c>
      <c r="Y107" s="79"/>
      <c r="Z107" s="79"/>
      <c r="AA107" s="85" t="s">
        <v>1331</v>
      </c>
      <c r="AB107" s="79"/>
      <c r="AC107" s="79" t="b">
        <v>0</v>
      </c>
      <c r="AD107" s="79">
        <v>4</v>
      </c>
      <c r="AE107" s="85" t="s">
        <v>1477</v>
      </c>
      <c r="AF107" s="79" t="b">
        <v>0</v>
      </c>
      <c r="AG107" s="79" t="s">
        <v>1508</v>
      </c>
      <c r="AH107" s="79"/>
      <c r="AI107" s="85" t="s">
        <v>1477</v>
      </c>
      <c r="AJ107" s="79" t="b">
        <v>0</v>
      </c>
      <c r="AK107" s="79">
        <v>4</v>
      </c>
      <c r="AL107" s="85" t="s">
        <v>1477</v>
      </c>
      <c r="AM107" s="79" t="s">
        <v>1534</v>
      </c>
      <c r="AN107" s="79" t="b">
        <v>0</v>
      </c>
      <c r="AO107" s="85" t="s">
        <v>1331</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14</v>
      </c>
      <c r="BC107" s="78" t="str">
        <f>REPLACE(INDEX(GroupVertices[Group],MATCH(Edges24[[#This Row],[Vertex 2]],GroupVertices[Vertex],0)),1,1,"")</f>
        <v>14</v>
      </c>
      <c r="BD107" s="48">
        <v>3</v>
      </c>
      <c r="BE107" s="49">
        <v>8.108108108108109</v>
      </c>
      <c r="BF107" s="48">
        <v>1</v>
      </c>
      <c r="BG107" s="49">
        <v>2.7027027027027026</v>
      </c>
      <c r="BH107" s="48">
        <v>0</v>
      </c>
      <c r="BI107" s="49">
        <v>0</v>
      </c>
      <c r="BJ107" s="48">
        <v>33</v>
      </c>
      <c r="BK107" s="49">
        <v>89.1891891891892</v>
      </c>
      <c r="BL107" s="48">
        <v>37</v>
      </c>
    </row>
    <row r="108" spans="1:64" ht="15">
      <c r="A108" s="64" t="s">
        <v>314</v>
      </c>
      <c r="B108" s="64" t="s">
        <v>313</v>
      </c>
      <c r="C108" s="65"/>
      <c r="D108" s="66"/>
      <c r="E108" s="67"/>
      <c r="F108" s="68"/>
      <c r="G108" s="65"/>
      <c r="H108" s="69"/>
      <c r="I108" s="70"/>
      <c r="J108" s="70"/>
      <c r="K108" s="34" t="s">
        <v>65</v>
      </c>
      <c r="L108" s="77">
        <v>127</v>
      </c>
      <c r="M108" s="77"/>
      <c r="N108" s="72"/>
      <c r="O108" s="79" t="s">
        <v>492</v>
      </c>
      <c r="P108" s="81">
        <v>43541.87681712963</v>
      </c>
      <c r="Q108" s="79" t="s">
        <v>580</v>
      </c>
      <c r="R108" s="79"/>
      <c r="S108" s="79"/>
      <c r="T108" s="79" t="s">
        <v>781</v>
      </c>
      <c r="U108" s="79"/>
      <c r="V108" s="83" t="s">
        <v>959</v>
      </c>
      <c r="W108" s="81">
        <v>43541.87681712963</v>
      </c>
      <c r="X108" s="83" t="s">
        <v>1112</v>
      </c>
      <c r="Y108" s="79"/>
      <c r="Z108" s="79"/>
      <c r="AA108" s="85" t="s">
        <v>1332</v>
      </c>
      <c r="AB108" s="79"/>
      <c r="AC108" s="79" t="b">
        <v>0</v>
      </c>
      <c r="AD108" s="79">
        <v>0</v>
      </c>
      <c r="AE108" s="85" t="s">
        <v>1477</v>
      </c>
      <c r="AF108" s="79" t="b">
        <v>0</v>
      </c>
      <c r="AG108" s="79" t="s">
        <v>1508</v>
      </c>
      <c r="AH108" s="79"/>
      <c r="AI108" s="85" t="s">
        <v>1477</v>
      </c>
      <c r="AJ108" s="79" t="b">
        <v>0</v>
      </c>
      <c r="AK108" s="79">
        <v>4</v>
      </c>
      <c r="AL108" s="85" t="s">
        <v>1331</v>
      </c>
      <c r="AM108" s="79" t="s">
        <v>1539</v>
      </c>
      <c r="AN108" s="79" t="b">
        <v>0</v>
      </c>
      <c r="AO108" s="85" t="s">
        <v>1331</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14</v>
      </c>
      <c r="BC108" s="78" t="str">
        <f>REPLACE(INDEX(GroupVertices[Group],MATCH(Edges24[[#This Row],[Vertex 2]],GroupVertices[Vertex],0)),1,1,"")</f>
        <v>14</v>
      </c>
      <c r="BD108" s="48">
        <v>3</v>
      </c>
      <c r="BE108" s="49">
        <v>15.789473684210526</v>
      </c>
      <c r="BF108" s="48">
        <v>0</v>
      </c>
      <c r="BG108" s="49">
        <v>0</v>
      </c>
      <c r="BH108" s="48">
        <v>0</v>
      </c>
      <c r="BI108" s="49">
        <v>0</v>
      </c>
      <c r="BJ108" s="48">
        <v>16</v>
      </c>
      <c r="BK108" s="49">
        <v>84.21052631578948</v>
      </c>
      <c r="BL108" s="48">
        <v>19</v>
      </c>
    </row>
    <row r="109" spans="1:64" ht="15">
      <c r="A109" s="64" t="s">
        <v>315</v>
      </c>
      <c r="B109" s="64" t="s">
        <v>421</v>
      </c>
      <c r="C109" s="65"/>
      <c r="D109" s="66"/>
      <c r="E109" s="67"/>
      <c r="F109" s="68"/>
      <c r="G109" s="65"/>
      <c r="H109" s="69"/>
      <c r="I109" s="70"/>
      <c r="J109" s="70"/>
      <c r="K109" s="34" t="s">
        <v>65</v>
      </c>
      <c r="L109" s="77">
        <v>128</v>
      </c>
      <c r="M109" s="77"/>
      <c r="N109" s="72"/>
      <c r="O109" s="79" t="s">
        <v>492</v>
      </c>
      <c r="P109" s="81">
        <v>43541.898935185185</v>
      </c>
      <c r="Q109" s="79" t="s">
        <v>586</v>
      </c>
      <c r="R109" s="79"/>
      <c r="S109" s="79"/>
      <c r="T109" s="79"/>
      <c r="U109" s="79"/>
      <c r="V109" s="83" t="s">
        <v>960</v>
      </c>
      <c r="W109" s="81">
        <v>43541.898935185185</v>
      </c>
      <c r="X109" s="83" t="s">
        <v>1113</v>
      </c>
      <c r="Y109" s="79"/>
      <c r="Z109" s="79"/>
      <c r="AA109" s="85" t="s">
        <v>1333</v>
      </c>
      <c r="AB109" s="79"/>
      <c r="AC109" s="79" t="b">
        <v>0</v>
      </c>
      <c r="AD109" s="79">
        <v>0</v>
      </c>
      <c r="AE109" s="85" t="s">
        <v>1477</v>
      </c>
      <c r="AF109" s="79" t="b">
        <v>0</v>
      </c>
      <c r="AG109" s="79" t="s">
        <v>1508</v>
      </c>
      <c r="AH109" s="79"/>
      <c r="AI109" s="85" t="s">
        <v>1477</v>
      </c>
      <c r="AJ109" s="79" t="b">
        <v>0</v>
      </c>
      <c r="AK109" s="79">
        <v>1</v>
      </c>
      <c r="AL109" s="85" t="s">
        <v>1363</v>
      </c>
      <c r="AM109" s="79" t="s">
        <v>1536</v>
      </c>
      <c r="AN109" s="79" t="b">
        <v>0</v>
      </c>
      <c r="AO109" s="85" t="s">
        <v>1363</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1</v>
      </c>
      <c r="BD109" s="48"/>
      <c r="BE109" s="49"/>
      <c r="BF109" s="48"/>
      <c r="BG109" s="49"/>
      <c r="BH109" s="48"/>
      <c r="BI109" s="49"/>
      <c r="BJ109" s="48"/>
      <c r="BK109" s="49"/>
      <c r="BL109" s="48"/>
    </row>
    <row r="110" spans="1:64" ht="15">
      <c r="A110" s="64" t="s">
        <v>316</v>
      </c>
      <c r="B110" s="64" t="s">
        <v>316</v>
      </c>
      <c r="C110" s="65"/>
      <c r="D110" s="66"/>
      <c r="E110" s="67"/>
      <c r="F110" s="68"/>
      <c r="G110" s="65"/>
      <c r="H110" s="69"/>
      <c r="I110" s="70"/>
      <c r="J110" s="70"/>
      <c r="K110" s="34" t="s">
        <v>65</v>
      </c>
      <c r="L110" s="77">
        <v>129</v>
      </c>
      <c r="M110" s="77"/>
      <c r="N110" s="72"/>
      <c r="O110" s="79" t="s">
        <v>176</v>
      </c>
      <c r="P110" s="81">
        <v>43428.684375</v>
      </c>
      <c r="Q110" s="79" t="s">
        <v>587</v>
      </c>
      <c r="R110" s="83" t="s">
        <v>688</v>
      </c>
      <c r="S110" s="79" t="s">
        <v>727</v>
      </c>
      <c r="T110" s="79" t="s">
        <v>784</v>
      </c>
      <c r="U110" s="83" t="s">
        <v>868</v>
      </c>
      <c r="V110" s="83" t="s">
        <v>868</v>
      </c>
      <c r="W110" s="81">
        <v>43428.684375</v>
      </c>
      <c r="X110" s="83" t="s">
        <v>1114</v>
      </c>
      <c r="Y110" s="79"/>
      <c r="Z110" s="79"/>
      <c r="AA110" s="85" t="s">
        <v>1334</v>
      </c>
      <c r="AB110" s="85" t="s">
        <v>1463</v>
      </c>
      <c r="AC110" s="79" t="b">
        <v>0</v>
      </c>
      <c r="AD110" s="79">
        <v>17</v>
      </c>
      <c r="AE110" s="85" t="s">
        <v>1494</v>
      </c>
      <c r="AF110" s="79" t="b">
        <v>0</v>
      </c>
      <c r="AG110" s="79" t="s">
        <v>1514</v>
      </c>
      <c r="AH110" s="79"/>
      <c r="AI110" s="85" t="s">
        <v>1477</v>
      </c>
      <c r="AJ110" s="79" t="b">
        <v>0</v>
      </c>
      <c r="AK110" s="79">
        <v>1</v>
      </c>
      <c r="AL110" s="85" t="s">
        <v>1477</v>
      </c>
      <c r="AM110" s="79" t="s">
        <v>1534</v>
      </c>
      <c r="AN110" s="79" t="b">
        <v>0</v>
      </c>
      <c r="AO110" s="85" t="s">
        <v>1463</v>
      </c>
      <c r="AP110" s="79" t="s">
        <v>1557</v>
      </c>
      <c r="AQ110" s="79">
        <v>0</v>
      </c>
      <c r="AR110" s="79">
        <v>0</v>
      </c>
      <c r="AS110" s="79"/>
      <c r="AT110" s="79"/>
      <c r="AU110" s="79"/>
      <c r="AV110" s="79"/>
      <c r="AW110" s="79"/>
      <c r="AX110" s="79"/>
      <c r="AY110" s="79"/>
      <c r="AZ110" s="79"/>
      <c r="BA110">
        <v>4</v>
      </c>
      <c r="BB110" s="78" t="str">
        <f>REPLACE(INDEX(GroupVertices[Group],MATCH(Edges24[[#This Row],[Vertex 1]],GroupVertices[Vertex],0)),1,1,"")</f>
        <v>6</v>
      </c>
      <c r="BC110" s="78" t="str">
        <f>REPLACE(INDEX(GroupVertices[Group],MATCH(Edges24[[#This Row],[Vertex 2]],GroupVertices[Vertex],0)),1,1,"")</f>
        <v>6</v>
      </c>
      <c r="BD110" s="48">
        <v>0</v>
      </c>
      <c r="BE110" s="49">
        <v>0</v>
      </c>
      <c r="BF110" s="48">
        <v>0</v>
      </c>
      <c r="BG110" s="49">
        <v>0</v>
      </c>
      <c r="BH110" s="48">
        <v>0</v>
      </c>
      <c r="BI110" s="49">
        <v>0</v>
      </c>
      <c r="BJ110" s="48">
        <v>13</v>
      </c>
      <c r="BK110" s="49">
        <v>100</v>
      </c>
      <c r="BL110" s="48">
        <v>13</v>
      </c>
    </row>
    <row r="111" spans="1:64" ht="15">
      <c r="A111" s="64" t="s">
        <v>316</v>
      </c>
      <c r="B111" s="64" t="s">
        <v>316</v>
      </c>
      <c r="C111" s="65"/>
      <c r="D111" s="66"/>
      <c r="E111" s="67"/>
      <c r="F111" s="68"/>
      <c r="G111" s="65"/>
      <c r="H111" s="69"/>
      <c r="I111" s="70"/>
      <c r="J111" s="70"/>
      <c r="K111" s="34" t="s">
        <v>65</v>
      </c>
      <c r="L111" s="77">
        <v>130</v>
      </c>
      <c r="M111" s="77"/>
      <c r="N111" s="72"/>
      <c r="O111" s="79" t="s">
        <v>176</v>
      </c>
      <c r="P111" s="81">
        <v>43525.56481481482</v>
      </c>
      <c r="Q111" s="79" t="s">
        <v>588</v>
      </c>
      <c r="R111" s="79"/>
      <c r="S111" s="79"/>
      <c r="T111" s="79" t="s">
        <v>766</v>
      </c>
      <c r="U111" s="83" t="s">
        <v>858</v>
      </c>
      <c r="V111" s="83" t="s">
        <v>858</v>
      </c>
      <c r="W111" s="81">
        <v>43525.56481481482</v>
      </c>
      <c r="X111" s="83" t="s">
        <v>1115</v>
      </c>
      <c r="Y111" s="79"/>
      <c r="Z111" s="79"/>
      <c r="AA111" s="85" t="s">
        <v>1335</v>
      </c>
      <c r="AB111" s="79"/>
      <c r="AC111" s="79" t="b">
        <v>0</v>
      </c>
      <c r="AD111" s="79">
        <v>130</v>
      </c>
      <c r="AE111" s="85" t="s">
        <v>1477</v>
      </c>
      <c r="AF111" s="79" t="b">
        <v>0</v>
      </c>
      <c r="AG111" s="79" t="s">
        <v>1514</v>
      </c>
      <c r="AH111" s="79"/>
      <c r="AI111" s="85" t="s">
        <v>1477</v>
      </c>
      <c r="AJ111" s="79" t="b">
        <v>0</v>
      </c>
      <c r="AK111" s="79">
        <v>12</v>
      </c>
      <c r="AL111" s="85" t="s">
        <v>1477</v>
      </c>
      <c r="AM111" s="79" t="s">
        <v>1534</v>
      </c>
      <c r="AN111" s="79" t="b">
        <v>0</v>
      </c>
      <c r="AO111" s="85" t="s">
        <v>1335</v>
      </c>
      <c r="AP111" s="79" t="s">
        <v>1557</v>
      </c>
      <c r="AQ111" s="79">
        <v>0</v>
      </c>
      <c r="AR111" s="79">
        <v>0</v>
      </c>
      <c r="AS111" s="79"/>
      <c r="AT111" s="79"/>
      <c r="AU111" s="79"/>
      <c r="AV111" s="79"/>
      <c r="AW111" s="79"/>
      <c r="AX111" s="79"/>
      <c r="AY111" s="79"/>
      <c r="AZ111" s="79"/>
      <c r="BA111">
        <v>4</v>
      </c>
      <c r="BB111" s="78" t="str">
        <f>REPLACE(INDEX(GroupVertices[Group],MATCH(Edges24[[#This Row],[Vertex 1]],GroupVertices[Vertex],0)),1,1,"")</f>
        <v>6</v>
      </c>
      <c r="BC111" s="78" t="str">
        <f>REPLACE(INDEX(GroupVertices[Group],MATCH(Edges24[[#This Row],[Vertex 2]],GroupVertices[Vertex],0)),1,1,"")</f>
        <v>6</v>
      </c>
      <c r="BD111" s="48">
        <v>0</v>
      </c>
      <c r="BE111" s="49">
        <v>0</v>
      </c>
      <c r="BF111" s="48">
        <v>0</v>
      </c>
      <c r="BG111" s="49">
        <v>0</v>
      </c>
      <c r="BH111" s="48">
        <v>0</v>
      </c>
      <c r="BI111" s="49">
        <v>0</v>
      </c>
      <c r="BJ111" s="48">
        <v>9</v>
      </c>
      <c r="BK111" s="49">
        <v>100</v>
      </c>
      <c r="BL111" s="48">
        <v>9</v>
      </c>
    </row>
    <row r="112" spans="1:64" ht="15">
      <c r="A112" s="64" t="s">
        <v>316</v>
      </c>
      <c r="B112" s="64" t="s">
        <v>316</v>
      </c>
      <c r="C112" s="65"/>
      <c r="D112" s="66"/>
      <c r="E112" s="67"/>
      <c r="F112" s="68"/>
      <c r="G112" s="65"/>
      <c r="H112" s="69"/>
      <c r="I112" s="70"/>
      <c r="J112" s="70"/>
      <c r="K112" s="34" t="s">
        <v>65</v>
      </c>
      <c r="L112" s="77">
        <v>131</v>
      </c>
      <c r="M112" s="77"/>
      <c r="N112" s="72"/>
      <c r="O112" s="79" t="s">
        <v>176</v>
      </c>
      <c r="P112" s="81">
        <v>43540.57533564815</v>
      </c>
      <c r="Q112" s="79" t="s">
        <v>589</v>
      </c>
      <c r="R112" s="83" t="s">
        <v>689</v>
      </c>
      <c r="S112" s="79" t="s">
        <v>728</v>
      </c>
      <c r="T112" s="79" t="s">
        <v>785</v>
      </c>
      <c r="U112" s="83" t="s">
        <v>869</v>
      </c>
      <c r="V112" s="83" t="s">
        <v>869</v>
      </c>
      <c r="W112" s="81">
        <v>43540.57533564815</v>
      </c>
      <c r="X112" s="83" t="s">
        <v>1116</v>
      </c>
      <c r="Y112" s="79"/>
      <c r="Z112" s="79"/>
      <c r="AA112" s="85" t="s">
        <v>1336</v>
      </c>
      <c r="AB112" s="79"/>
      <c r="AC112" s="79" t="b">
        <v>0</v>
      </c>
      <c r="AD112" s="79">
        <v>50</v>
      </c>
      <c r="AE112" s="85" t="s">
        <v>1477</v>
      </c>
      <c r="AF112" s="79" t="b">
        <v>0</v>
      </c>
      <c r="AG112" s="79" t="s">
        <v>1514</v>
      </c>
      <c r="AH112" s="79"/>
      <c r="AI112" s="85" t="s">
        <v>1477</v>
      </c>
      <c r="AJ112" s="79" t="b">
        <v>0</v>
      </c>
      <c r="AK112" s="79">
        <v>4</v>
      </c>
      <c r="AL112" s="85" t="s">
        <v>1477</v>
      </c>
      <c r="AM112" s="79" t="s">
        <v>1534</v>
      </c>
      <c r="AN112" s="79" t="b">
        <v>0</v>
      </c>
      <c r="AO112" s="85" t="s">
        <v>1336</v>
      </c>
      <c r="AP112" s="79" t="s">
        <v>176</v>
      </c>
      <c r="AQ112" s="79">
        <v>0</v>
      </c>
      <c r="AR112" s="79">
        <v>0</v>
      </c>
      <c r="AS112" s="79"/>
      <c r="AT112" s="79"/>
      <c r="AU112" s="79"/>
      <c r="AV112" s="79"/>
      <c r="AW112" s="79"/>
      <c r="AX112" s="79"/>
      <c r="AY112" s="79"/>
      <c r="AZ112" s="79"/>
      <c r="BA112">
        <v>4</v>
      </c>
      <c r="BB112" s="78" t="str">
        <f>REPLACE(INDEX(GroupVertices[Group],MATCH(Edges24[[#This Row],[Vertex 1]],GroupVertices[Vertex],0)),1,1,"")</f>
        <v>6</v>
      </c>
      <c r="BC112" s="78" t="str">
        <f>REPLACE(INDEX(GroupVertices[Group],MATCH(Edges24[[#This Row],[Vertex 2]],GroupVertices[Vertex],0)),1,1,"")</f>
        <v>6</v>
      </c>
      <c r="BD112" s="48">
        <v>0</v>
      </c>
      <c r="BE112" s="49">
        <v>0</v>
      </c>
      <c r="BF112" s="48">
        <v>2</v>
      </c>
      <c r="BG112" s="49">
        <v>14.285714285714286</v>
      </c>
      <c r="BH112" s="48">
        <v>0</v>
      </c>
      <c r="BI112" s="49">
        <v>0</v>
      </c>
      <c r="BJ112" s="48">
        <v>12</v>
      </c>
      <c r="BK112" s="49">
        <v>85.71428571428571</v>
      </c>
      <c r="BL112" s="48">
        <v>14</v>
      </c>
    </row>
    <row r="113" spans="1:64" ht="15">
      <c r="A113" s="64" t="s">
        <v>316</v>
      </c>
      <c r="B113" s="64" t="s">
        <v>316</v>
      </c>
      <c r="C113" s="65"/>
      <c r="D113" s="66"/>
      <c r="E113" s="67"/>
      <c r="F113" s="68"/>
      <c r="G113" s="65"/>
      <c r="H113" s="69"/>
      <c r="I113" s="70"/>
      <c r="J113" s="70"/>
      <c r="K113" s="34" t="s">
        <v>65</v>
      </c>
      <c r="L113" s="77">
        <v>132</v>
      </c>
      <c r="M113" s="77"/>
      <c r="N113" s="72"/>
      <c r="O113" s="79" t="s">
        <v>176</v>
      </c>
      <c r="P113" s="81">
        <v>43540.58021990741</v>
      </c>
      <c r="Q113" s="79" t="s">
        <v>590</v>
      </c>
      <c r="R113" s="83" t="s">
        <v>690</v>
      </c>
      <c r="S113" s="79" t="s">
        <v>729</v>
      </c>
      <c r="T113" s="79" t="s">
        <v>785</v>
      </c>
      <c r="U113" s="83" t="s">
        <v>870</v>
      </c>
      <c r="V113" s="83" t="s">
        <v>870</v>
      </c>
      <c r="W113" s="81">
        <v>43540.58021990741</v>
      </c>
      <c r="X113" s="83" t="s">
        <v>1117</v>
      </c>
      <c r="Y113" s="79"/>
      <c r="Z113" s="79"/>
      <c r="AA113" s="85" t="s">
        <v>1337</v>
      </c>
      <c r="AB113" s="79"/>
      <c r="AC113" s="79" t="b">
        <v>0</v>
      </c>
      <c r="AD113" s="79">
        <v>70</v>
      </c>
      <c r="AE113" s="85" t="s">
        <v>1477</v>
      </c>
      <c r="AF113" s="79" t="b">
        <v>0</v>
      </c>
      <c r="AG113" s="79" t="s">
        <v>1514</v>
      </c>
      <c r="AH113" s="79"/>
      <c r="AI113" s="85" t="s">
        <v>1477</v>
      </c>
      <c r="AJ113" s="79" t="b">
        <v>0</v>
      </c>
      <c r="AK113" s="79">
        <v>3</v>
      </c>
      <c r="AL113" s="85" t="s">
        <v>1477</v>
      </c>
      <c r="AM113" s="79" t="s">
        <v>1534</v>
      </c>
      <c r="AN113" s="79" t="b">
        <v>0</v>
      </c>
      <c r="AO113" s="85" t="s">
        <v>1337</v>
      </c>
      <c r="AP113" s="79" t="s">
        <v>176</v>
      </c>
      <c r="AQ113" s="79">
        <v>0</v>
      </c>
      <c r="AR113" s="79">
        <v>0</v>
      </c>
      <c r="AS113" s="79"/>
      <c r="AT113" s="79"/>
      <c r="AU113" s="79"/>
      <c r="AV113" s="79"/>
      <c r="AW113" s="79"/>
      <c r="AX113" s="79"/>
      <c r="AY113" s="79"/>
      <c r="AZ113" s="79"/>
      <c r="BA113">
        <v>4</v>
      </c>
      <c r="BB113" s="78" t="str">
        <f>REPLACE(INDEX(GroupVertices[Group],MATCH(Edges24[[#This Row],[Vertex 1]],GroupVertices[Vertex],0)),1,1,"")</f>
        <v>6</v>
      </c>
      <c r="BC113" s="78" t="str">
        <f>REPLACE(INDEX(GroupVertices[Group],MATCH(Edges24[[#This Row],[Vertex 2]],GroupVertices[Vertex],0)),1,1,"")</f>
        <v>6</v>
      </c>
      <c r="BD113" s="48">
        <v>0</v>
      </c>
      <c r="BE113" s="49">
        <v>0</v>
      </c>
      <c r="BF113" s="48">
        <v>1</v>
      </c>
      <c r="BG113" s="49">
        <v>8.333333333333334</v>
      </c>
      <c r="BH113" s="48">
        <v>0</v>
      </c>
      <c r="BI113" s="49">
        <v>0</v>
      </c>
      <c r="BJ113" s="48">
        <v>11</v>
      </c>
      <c r="BK113" s="49">
        <v>91.66666666666667</v>
      </c>
      <c r="BL113" s="48">
        <v>12</v>
      </c>
    </row>
    <row r="114" spans="1:64" ht="15">
      <c r="A114" s="64" t="s">
        <v>317</v>
      </c>
      <c r="B114" s="64" t="s">
        <v>316</v>
      </c>
      <c r="C114" s="65"/>
      <c r="D114" s="66"/>
      <c r="E114" s="67"/>
      <c r="F114" s="68"/>
      <c r="G114" s="65"/>
      <c r="H114" s="69"/>
      <c r="I114" s="70"/>
      <c r="J114" s="70"/>
      <c r="K114" s="34" t="s">
        <v>65</v>
      </c>
      <c r="L114" s="77">
        <v>133</v>
      </c>
      <c r="M114" s="77"/>
      <c r="N114" s="72"/>
      <c r="O114" s="79" t="s">
        <v>492</v>
      </c>
      <c r="P114" s="81">
        <v>43542.16710648148</v>
      </c>
      <c r="Q114" s="79" t="s">
        <v>572</v>
      </c>
      <c r="R114" s="79"/>
      <c r="S114" s="79"/>
      <c r="T114" s="79"/>
      <c r="U114" s="79"/>
      <c r="V114" s="83" t="s">
        <v>961</v>
      </c>
      <c r="W114" s="81">
        <v>43542.16710648148</v>
      </c>
      <c r="X114" s="83" t="s">
        <v>1118</v>
      </c>
      <c r="Y114" s="79"/>
      <c r="Z114" s="79"/>
      <c r="AA114" s="85" t="s">
        <v>1338</v>
      </c>
      <c r="AB114" s="79"/>
      <c r="AC114" s="79" t="b">
        <v>0</v>
      </c>
      <c r="AD114" s="79">
        <v>0</v>
      </c>
      <c r="AE114" s="85" t="s">
        <v>1477</v>
      </c>
      <c r="AF114" s="79" t="b">
        <v>0</v>
      </c>
      <c r="AG114" s="79" t="s">
        <v>1514</v>
      </c>
      <c r="AH114" s="79"/>
      <c r="AI114" s="85" t="s">
        <v>1477</v>
      </c>
      <c r="AJ114" s="79" t="b">
        <v>0</v>
      </c>
      <c r="AK114" s="79">
        <v>4</v>
      </c>
      <c r="AL114" s="85" t="s">
        <v>1336</v>
      </c>
      <c r="AM114" s="79" t="s">
        <v>1534</v>
      </c>
      <c r="AN114" s="79" t="b">
        <v>0</v>
      </c>
      <c r="AO114" s="85" t="s">
        <v>1336</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6</v>
      </c>
      <c r="BC114" s="78" t="str">
        <f>REPLACE(INDEX(GroupVertices[Group],MATCH(Edges24[[#This Row],[Vertex 2]],GroupVertices[Vertex],0)),1,1,"")</f>
        <v>6</v>
      </c>
      <c r="BD114" s="48">
        <v>0</v>
      </c>
      <c r="BE114" s="49">
        <v>0</v>
      </c>
      <c r="BF114" s="48">
        <v>2</v>
      </c>
      <c r="BG114" s="49">
        <v>16.666666666666668</v>
      </c>
      <c r="BH114" s="48">
        <v>0</v>
      </c>
      <c r="BI114" s="49">
        <v>0</v>
      </c>
      <c r="BJ114" s="48">
        <v>10</v>
      </c>
      <c r="BK114" s="49">
        <v>83.33333333333333</v>
      </c>
      <c r="BL114" s="48">
        <v>12</v>
      </c>
    </row>
    <row r="115" spans="1:64" ht="15">
      <c r="A115" s="64" t="s">
        <v>317</v>
      </c>
      <c r="B115" s="64" t="s">
        <v>316</v>
      </c>
      <c r="C115" s="65"/>
      <c r="D115" s="66"/>
      <c r="E115" s="67"/>
      <c r="F115" s="68"/>
      <c r="G115" s="65"/>
      <c r="H115" s="69"/>
      <c r="I115" s="70"/>
      <c r="J115" s="70"/>
      <c r="K115" s="34" t="s">
        <v>65</v>
      </c>
      <c r="L115" s="77">
        <v>134</v>
      </c>
      <c r="M115" s="77"/>
      <c r="N115" s="72"/>
      <c r="O115" s="79" t="s">
        <v>492</v>
      </c>
      <c r="P115" s="81">
        <v>43542.17309027778</v>
      </c>
      <c r="Q115" s="79" t="s">
        <v>591</v>
      </c>
      <c r="R115" s="79"/>
      <c r="S115" s="79"/>
      <c r="T115" s="79"/>
      <c r="U115" s="79"/>
      <c r="V115" s="83" t="s">
        <v>961</v>
      </c>
      <c r="W115" s="81">
        <v>43542.17309027778</v>
      </c>
      <c r="X115" s="83" t="s">
        <v>1119</v>
      </c>
      <c r="Y115" s="79"/>
      <c r="Z115" s="79"/>
      <c r="AA115" s="85" t="s">
        <v>1339</v>
      </c>
      <c r="AB115" s="79"/>
      <c r="AC115" s="79" t="b">
        <v>0</v>
      </c>
      <c r="AD115" s="79">
        <v>0</v>
      </c>
      <c r="AE115" s="85" t="s">
        <v>1477</v>
      </c>
      <c r="AF115" s="79" t="b">
        <v>0</v>
      </c>
      <c r="AG115" s="79" t="s">
        <v>1514</v>
      </c>
      <c r="AH115" s="79"/>
      <c r="AI115" s="85" t="s">
        <v>1477</v>
      </c>
      <c r="AJ115" s="79" t="b">
        <v>0</v>
      </c>
      <c r="AK115" s="79">
        <v>3</v>
      </c>
      <c r="AL115" s="85" t="s">
        <v>1337</v>
      </c>
      <c r="AM115" s="79" t="s">
        <v>1534</v>
      </c>
      <c r="AN115" s="79" t="b">
        <v>0</v>
      </c>
      <c r="AO115" s="85" t="s">
        <v>1337</v>
      </c>
      <c r="AP115" s="79" t="s">
        <v>176</v>
      </c>
      <c r="AQ115" s="79">
        <v>0</v>
      </c>
      <c r="AR115" s="79">
        <v>0</v>
      </c>
      <c r="AS115" s="79"/>
      <c r="AT115" s="79"/>
      <c r="AU115" s="79"/>
      <c r="AV115" s="79"/>
      <c r="AW115" s="79"/>
      <c r="AX115" s="79"/>
      <c r="AY115" s="79"/>
      <c r="AZ115" s="79"/>
      <c r="BA115">
        <v>2</v>
      </c>
      <c r="BB115" s="78" t="str">
        <f>REPLACE(INDEX(GroupVertices[Group],MATCH(Edges24[[#This Row],[Vertex 1]],GroupVertices[Vertex],0)),1,1,"")</f>
        <v>6</v>
      </c>
      <c r="BC115" s="78" t="str">
        <f>REPLACE(INDEX(GroupVertices[Group],MATCH(Edges24[[#This Row],[Vertex 2]],GroupVertices[Vertex],0)),1,1,"")</f>
        <v>6</v>
      </c>
      <c r="BD115" s="48">
        <v>0</v>
      </c>
      <c r="BE115" s="49">
        <v>0</v>
      </c>
      <c r="BF115" s="48">
        <v>1</v>
      </c>
      <c r="BG115" s="49">
        <v>10</v>
      </c>
      <c r="BH115" s="48">
        <v>0</v>
      </c>
      <c r="BI115" s="49">
        <v>0</v>
      </c>
      <c r="BJ115" s="48">
        <v>9</v>
      </c>
      <c r="BK115" s="49">
        <v>90</v>
      </c>
      <c r="BL115" s="48">
        <v>10</v>
      </c>
    </row>
    <row r="116" spans="1:64" ht="15">
      <c r="A116" s="64" t="s">
        <v>318</v>
      </c>
      <c r="B116" s="64" t="s">
        <v>422</v>
      </c>
      <c r="C116" s="65"/>
      <c r="D116" s="66"/>
      <c r="E116" s="67"/>
      <c r="F116" s="68"/>
      <c r="G116" s="65"/>
      <c r="H116" s="69"/>
      <c r="I116" s="70"/>
      <c r="J116" s="70"/>
      <c r="K116" s="34" t="s">
        <v>65</v>
      </c>
      <c r="L116" s="77">
        <v>135</v>
      </c>
      <c r="M116" s="77"/>
      <c r="N116" s="72"/>
      <c r="O116" s="79" t="s">
        <v>492</v>
      </c>
      <c r="P116" s="81">
        <v>43542.59710648148</v>
      </c>
      <c r="Q116" s="79" t="s">
        <v>592</v>
      </c>
      <c r="R116" s="79"/>
      <c r="S116" s="79"/>
      <c r="T116" s="79"/>
      <c r="U116" s="79"/>
      <c r="V116" s="83" t="s">
        <v>962</v>
      </c>
      <c r="W116" s="81">
        <v>43542.59710648148</v>
      </c>
      <c r="X116" s="83" t="s">
        <v>1120</v>
      </c>
      <c r="Y116" s="79"/>
      <c r="Z116" s="79"/>
      <c r="AA116" s="85" t="s">
        <v>1340</v>
      </c>
      <c r="AB116" s="79"/>
      <c r="AC116" s="79" t="b">
        <v>0</v>
      </c>
      <c r="AD116" s="79">
        <v>0</v>
      </c>
      <c r="AE116" s="85" t="s">
        <v>1477</v>
      </c>
      <c r="AF116" s="79" t="b">
        <v>0</v>
      </c>
      <c r="AG116" s="79" t="s">
        <v>1508</v>
      </c>
      <c r="AH116" s="79"/>
      <c r="AI116" s="85" t="s">
        <v>1477</v>
      </c>
      <c r="AJ116" s="79" t="b">
        <v>0</v>
      </c>
      <c r="AK116" s="79">
        <v>2</v>
      </c>
      <c r="AL116" s="85" t="s">
        <v>1365</v>
      </c>
      <c r="AM116" s="79" t="s">
        <v>1533</v>
      </c>
      <c r="AN116" s="79" t="b">
        <v>0</v>
      </c>
      <c r="AO116" s="85" t="s">
        <v>1365</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c r="BE116" s="49"/>
      <c r="BF116" s="48"/>
      <c r="BG116" s="49"/>
      <c r="BH116" s="48"/>
      <c r="BI116" s="49"/>
      <c r="BJ116" s="48"/>
      <c r="BK116" s="49"/>
      <c r="BL116" s="48"/>
    </row>
    <row r="117" spans="1:64" ht="15">
      <c r="A117" s="64" t="s">
        <v>319</v>
      </c>
      <c r="B117" s="64" t="s">
        <v>323</v>
      </c>
      <c r="C117" s="65"/>
      <c r="D117" s="66"/>
      <c r="E117" s="67"/>
      <c r="F117" s="68"/>
      <c r="G117" s="65"/>
      <c r="H117" s="69"/>
      <c r="I117" s="70"/>
      <c r="J117" s="70"/>
      <c r="K117" s="34" t="s">
        <v>65</v>
      </c>
      <c r="L117" s="77">
        <v>144</v>
      </c>
      <c r="M117" s="77"/>
      <c r="N117" s="72"/>
      <c r="O117" s="79" t="s">
        <v>492</v>
      </c>
      <c r="P117" s="81">
        <v>43542.61502314815</v>
      </c>
      <c r="Q117" s="79" t="s">
        <v>593</v>
      </c>
      <c r="R117" s="79"/>
      <c r="S117" s="79"/>
      <c r="T117" s="79" t="s">
        <v>757</v>
      </c>
      <c r="U117" s="79"/>
      <c r="V117" s="83" t="s">
        <v>908</v>
      </c>
      <c r="W117" s="81">
        <v>43542.61502314815</v>
      </c>
      <c r="X117" s="83" t="s">
        <v>1121</v>
      </c>
      <c r="Y117" s="79"/>
      <c r="Z117" s="79"/>
      <c r="AA117" s="85" t="s">
        <v>1341</v>
      </c>
      <c r="AB117" s="79"/>
      <c r="AC117" s="79" t="b">
        <v>0</v>
      </c>
      <c r="AD117" s="79">
        <v>0</v>
      </c>
      <c r="AE117" s="85" t="s">
        <v>1477</v>
      </c>
      <c r="AF117" s="79" t="b">
        <v>0</v>
      </c>
      <c r="AG117" s="79" t="s">
        <v>1508</v>
      </c>
      <c r="AH117" s="79"/>
      <c r="AI117" s="85" t="s">
        <v>1477</v>
      </c>
      <c r="AJ117" s="79" t="b">
        <v>0</v>
      </c>
      <c r="AK117" s="79">
        <v>5</v>
      </c>
      <c r="AL117" s="85" t="s">
        <v>1422</v>
      </c>
      <c r="AM117" s="79" t="s">
        <v>1534</v>
      </c>
      <c r="AN117" s="79" t="b">
        <v>0</v>
      </c>
      <c r="AO117" s="85" t="s">
        <v>1422</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v>0</v>
      </c>
      <c r="BE117" s="49">
        <v>0</v>
      </c>
      <c r="BF117" s="48">
        <v>3</v>
      </c>
      <c r="BG117" s="49">
        <v>13.636363636363637</v>
      </c>
      <c r="BH117" s="48">
        <v>0</v>
      </c>
      <c r="BI117" s="49">
        <v>0</v>
      </c>
      <c r="BJ117" s="48">
        <v>19</v>
      </c>
      <c r="BK117" s="49">
        <v>86.36363636363636</v>
      </c>
      <c r="BL117" s="48">
        <v>22</v>
      </c>
    </row>
    <row r="118" spans="1:64" ht="15">
      <c r="A118" s="64" t="s">
        <v>320</v>
      </c>
      <c r="B118" s="64" t="s">
        <v>323</v>
      </c>
      <c r="C118" s="65"/>
      <c r="D118" s="66"/>
      <c r="E118" s="67"/>
      <c r="F118" s="68"/>
      <c r="G118" s="65"/>
      <c r="H118" s="69"/>
      <c r="I118" s="70"/>
      <c r="J118" s="70"/>
      <c r="K118" s="34" t="s">
        <v>65</v>
      </c>
      <c r="L118" s="77">
        <v>145</v>
      </c>
      <c r="M118" s="77"/>
      <c r="N118" s="72"/>
      <c r="O118" s="79" t="s">
        <v>492</v>
      </c>
      <c r="P118" s="81">
        <v>43542.621030092596</v>
      </c>
      <c r="Q118" s="79" t="s">
        <v>593</v>
      </c>
      <c r="R118" s="79"/>
      <c r="S118" s="79"/>
      <c r="T118" s="79" t="s">
        <v>757</v>
      </c>
      <c r="U118" s="79"/>
      <c r="V118" s="83" t="s">
        <v>963</v>
      </c>
      <c r="W118" s="81">
        <v>43542.621030092596</v>
      </c>
      <c r="X118" s="83" t="s">
        <v>1122</v>
      </c>
      <c r="Y118" s="79"/>
      <c r="Z118" s="79"/>
      <c r="AA118" s="85" t="s">
        <v>1342</v>
      </c>
      <c r="AB118" s="79"/>
      <c r="AC118" s="79" t="b">
        <v>0</v>
      </c>
      <c r="AD118" s="79">
        <v>0</v>
      </c>
      <c r="AE118" s="85" t="s">
        <v>1477</v>
      </c>
      <c r="AF118" s="79" t="b">
        <v>0</v>
      </c>
      <c r="AG118" s="79" t="s">
        <v>1508</v>
      </c>
      <c r="AH118" s="79"/>
      <c r="AI118" s="85" t="s">
        <v>1477</v>
      </c>
      <c r="AJ118" s="79" t="b">
        <v>0</v>
      </c>
      <c r="AK118" s="79">
        <v>5</v>
      </c>
      <c r="AL118" s="85" t="s">
        <v>1422</v>
      </c>
      <c r="AM118" s="79" t="s">
        <v>1539</v>
      </c>
      <c r="AN118" s="79" t="b">
        <v>0</v>
      </c>
      <c r="AO118" s="85" t="s">
        <v>1422</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v>0</v>
      </c>
      <c r="BE118" s="49">
        <v>0</v>
      </c>
      <c r="BF118" s="48">
        <v>3</v>
      </c>
      <c r="BG118" s="49">
        <v>13.636363636363637</v>
      </c>
      <c r="BH118" s="48">
        <v>0</v>
      </c>
      <c r="BI118" s="49">
        <v>0</v>
      </c>
      <c r="BJ118" s="48">
        <v>19</v>
      </c>
      <c r="BK118" s="49">
        <v>86.36363636363636</v>
      </c>
      <c r="BL118" s="48">
        <v>22</v>
      </c>
    </row>
    <row r="119" spans="1:64" ht="15">
      <c r="A119" s="64" t="s">
        <v>321</v>
      </c>
      <c r="B119" s="64" t="s">
        <v>429</v>
      </c>
      <c r="C119" s="65"/>
      <c r="D119" s="66"/>
      <c r="E119" s="67"/>
      <c r="F119" s="68"/>
      <c r="G119" s="65"/>
      <c r="H119" s="69"/>
      <c r="I119" s="70"/>
      <c r="J119" s="70"/>
      <c r="K119" s="34" t="s">
        <v>65</v>
      </c>
      <c r="L119" s="77">
        <v>146</v>
      </c>
      <c r="M119" s="77"/>
      <c r="N119" s="72"/>
      <c r="O119" s="79" t="s">
        <v>492</v>
      </c>
      <c r="P119" s="81">
        <v>43422.603113425925</v>
      </c>
      <c r="Q119" s="79" t="s">
        <v>594</v>
      </c>
      <c r="R119" s="83" t="s">
        <v>691</v>
      </c>
      <c r="S119" s="79" t="s">
        <v>730</v>
      </c>
      <c r="T119" s="79" t="s">
        <v>786</v>
      </c>
      <c r="U119" s="79"/>
      <c r="V119" s="83" t="s">
        <v>964</v>
      </c>
      <c r="W119" s="81">
        <v>43422.603113425925</v>
      </c>
      <c r="X119" s="83" t="s">
        <v>1123</v>
      </c>
      <c r="Y119" s="79"/>
      <c r="Z119" s="79"/>
      <c r="AA119" s="85" t="s">
        <v>1343</v>
      </c>
      <c r="AB119" s="79"/>
      <c r="AC119" s="79" t="b">
        <v>0</v>
      </c>
      <c r="AD119" s="79">
        <v>40</v>
      </c>
      <c r="AE119" s="85" t="s">
        <v>1477</v>
      </c>
      <c r="AF119" s="79" t="b">
        <v>0</v>
      </c>
      <c r="AG119" s="79" t="s">
        <v>1508</v>
      </c>
      <c r="AH119" s="79"/>
      <c r="AI119" s="85" t="s">
        <v>1477</v>
      </c>
      <c r="AJ119" s="79" t="b">
        <v>0</v>
      </c>
      <c r="AK119" s="79">
        <v>93</v>
      </c>
      <c r="AL119" s="85" t="s">
        <v>1477</v>
      </c>
      <c r="AM119" s="79" t="s">
        <v>1534</v>
      </c>
      <c r="AN119" s="79" t="b">
        <v>0</v>
      </c>
      <c r="AO119" s="85" t="s">
        <v>1343</v>
      </c>
      <c r="AP119" s="79" t="s">
        <v>1557</v>
      </c>
      <c r="AQ119" s="79">
        <v>0</v>
      </c>
      <c r="AR119" s="79">
        <v>0</v>
      </c>
      <c r="AS119" s="79"/>
      <c r="AT119" s="79"/>
      <c r="AU119" s="79"/>
      <c r="AV119" s="79"/>
      <c r="AW119" s="79"/>
      <c r="AX119" s="79"/>
      <c r="AY119" s="79"/>
      <c r="AZ119" s="79"/>
      <c r="BA119">
        <v>1</v>
      </c>
      <c r="BB119" s="78" t="str">
        <f>REPLACE(INDEX(GroupVertices[Group],MATCH(Edges24[[#This Row],[Vertex 1]],GroupVertices[Vertex],0)),1,1,"")</f>
        <v>20</v>
      </c>
      <c r="BC119" s="78" t="str">
        <f>REPLACE(INDEX(GroupVertices[Group],MATCH(Edges24[[#This Row],[Vertex 2]],GroupVertices[Vertex],0)),1,1,"")</f>
        <v>20</v>
      </c>
      <c r="BD119" s="48">
        <v>0</v>
      </c>
      <c r="BE119" s="49">
        <v>0</v>
      </c>
      <c r="BF119" s="48">
        <v>0</v>
      </c>
      <c r="BG119" s="49">
        <v>0</v>
      </c>
      <c r="BH119" s="48">
        <v>0</v>
      </c>
      <c r="BI119" s="49">
        <v>0</v>
      </c>
      <c r="BJ119" s="48">
        <v>16</v>
      </c>
      <c r="BK119" s="49">
        <v>100</v>
      </c>
      <c r="BL119" s="48">
        <v>16</v>
      </c>
    </row>
    <row r="120" spans="1:64" ht="15">
      <c r="A120" s="64" t="s">
        <v>322</v>
      </c>
      <c r="B120" s="64" t="s">
        <v>429</v>
      </c>
      <c r="C120" s="65"/>
      <c r="D120" s="66"/>
      <c r="E120" s="67"/>
      <c r="F120" s="68"/>
      <c r="G120" s="65"/>
      <c r="H120" s="69"/>
      <c r="I120" s="70"/>
      <c r="J120" s="70"/>
      <c r="K120" s="34" t="s">
        <v>65</v>
      </c>
      <c r="L120" s="77">
        <v>147</v>
      </c>
      <c r="M120" s="77"/>
      <c r="N120" s="72"/>
      <c r="O120" s="79" t="s">
        <v>492</v>
      </c>
      <c r="P120" s="81">
        <v>43542.660092592596</v>
      </c>
      <c r="Q120" s="79" t="s">
        <v>595</v>
      </c>
      <c r="R120" s="79"/>
      <c r="S120" s="79"/>
      <c r="T120" s="79" t="s">
        <v>787</v>
      </c>
      <c r="U120" s="79"/>
      <c r="V120" s="83" t="s">
        <v>965</v>
      </c>
      <c r="W120" s="81">
        <v>43542.660092592596</v>
      </c>
      <c r="X120" s="83" t="s">
        <v>1124</v>
      </c>
      <c r="Y120" s="79"/>
      <c r="Z120" s="79"/>
      <c r="AA120" s="85" t="s">
        <v>1344</v>
      </c>
      <c r="AB120" s="79"/>
      <c r="AC120" s="79" t="b">
        <v>0</v>
      </c>
      <c r="AD120" s="79">
        <v>0</v>
      </c>
      <c r="AE120" s="85" t="s">
        <v>1477</v>
      </c>
      <c r="AF120" s="79" t="b">
        <v>0</v>
      </c>
      <c r="AG120" s="79" t="s">
        <v>1508</v>
      </c>
      <c r="AH120" s="79"/>
      <c r="AI120" s="85" t="s">
        <v>1477</v>
      </c>
      <c r="AJ120" s="79" t="b">
        <v>0</v>
      </c>
      <c r="AK120" s="79">
        <v>93</v>
      </c>
      <c r="AL120" s="85" t="s">
        <v>1343</v>
      </c>
      <c r="AM120" s="79" t="s">
        <v>1536</v>
      </c>
      <c r="AN120" s="79" t="b">
        <v>0</v>
      </c>
      <c r="AO120" s="85" t="s">
        <v>1343</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20</v>
      </c>
      <c r="BC120" s="78" t="str">
        <f>REPLACE(INDEX(GroupVertices[Group],MATCH(Edges24[[#This Row],[Vertex 2]],GroupVertices[Vertex],0)),1,1,"")</f>
        <v>20</v>
      </c>
      <c r="BD120" s="48"/>
      <c r="BE120" s="49"/>
      <c r="BF120" s="48"/>
      <c r="BG120" s="49"/>
      <c r="BH120" s="48"/>
      <c r="BI120" s="49"/>
      <c r="BJ120" s="48"/>
      <c r="BK120" s="49"/>
      <c r="BL120" s="48"/>
    </row>
    <row r="121" spans="1:64" ht="15">
      <c r="A121" s="64" t="s">
        <v>321</v>
      </c>
      <c r="B121" s="64" t="s">
        <v>321</v>
      </c>
      <c r="C121" s="65"/>
      <c r="D121" s="66"/>
      <c r="E121" s="67"/>
      <c r="F121" s="68"/>
      <c r="G121" s="65"/>
      <c r="H121" s="69"/>
      <c r="I121" s="70"/>
      <c r="J121" s="70"/>
      <c r="K121" s="34" t="s">
        <v>65</v>
      </c>
      <c r="L121" s="77">
        <v>148</v>
      </c>
      <c r="M121" s="77"/>
      <c r="N121" s="72"/>
      <c r="O121" s="79" t="s">
        <v>176</v>
      </c>
      <c r="P121" s="81">
        <v>43422.62820601852</v>
      </c>
      <c r="Q121" s="79" t="s">
        <v>596</v>
      </c>
      <c r="R121" s="79"/>
      <c r="S121" s="79"/>
      <c r="T121" s="79" t="s">
        <v>788</v>
      </c>
      <c r="U121" s="83" t="s">
        <v>871</v>
      </c>
      <c r="V121" s="83" t="s">
        <v>871</v>
      </c>
      <c r="W121" s="81">
        <v>43422.62820601852</v>
      </c>
      <c r="X121" s="83" t="s">
        <v>1125</v>
      </c>
      <c r="Y121" s="79"/>
      <c r="Z121" s="79"/>
      <c r="AA121" s="85" t="s">
        <v>1345</v>
      </c>
      <c r="AB121" s="79"/>
      <c r="AC121" s="79" t="b">
        <v>0</v>
      </c>
      <c r="AD121" s="79">
        <v>50</v>
      </c>
      <c r="AE121" s="85" t="s">
        <v>1477</v>
      </c>
      <c r="AF121" s="79" t="b">
        <v>0</v>
      </c>
      <c r="AG121" s="79" t="s">
        <v>1508</v>
      </c>
      <c r="AH121" s="79"/>
      <c r="AI121" s="85" t="s">
        <v>1477</v>
      </c>
      <c r="AJ121" s="79" t="b">
        <v>0</v>
      </c>
      <c r="AK121" s="79">
        <v>110</v>
      </c>
      <c r="AL121" s="85" t="s">
        <v>1477</v>
      </c>
      <c r="AM121" s="79" t="s">
        <v>1534</v>
      </c>
      <c r="AN121" s="79" t="b">
        <v>0</v>
      </c>
      <c r="AO121" s="85" t="s">
        <v>1345</v>
      </c>
      <c r="AP121" s="79" t="s">
        <v>1557</v>
      </c>
      <c r="AQ121" s="79">
        <v>0</v>
      </c>
      <c r="AR121" s="79">
        <v>0</v>
      </c>
      <c r="AS121" s="79"/>
      <c r="AT121" s="79"/>
      <c r="AU121" s="79"/>
      <c r="AV121" s="79"/>
      <c r="AW121" s="79"/>
      <c r="AX121" s="79"/>
      <c r="AY121" s="79"/>
      <c r="AZ121" s="79"/>
      <c r="BA121">
        <v>4</v>
      </c>
      <c r="BB121" s="78" t="str">
        <f>REPLACE(INDEX(GroupVertices[Group],MATCH(Edges24[[#This Row],[Vertex 1]],GroupVertices[Vertex],0)),1,1,"")</f>
        <v>20</v>
      </c>
      <c r="BC121" s="78" t="str">
        <f>REPLACE(INDEX(GroupVertices[Group],MATCH(Edges24[[#This Row],[Vertex 2]],GroupVertices[Vertex],0)),1,1,"")</f>
        <v>20</v>
      </c>
      <c r="BD121" s="48">
        <v>0</v>
      </c>
      <c r="BE121" s="49">
        <v>0</v>
      </c>
      <c r="BF121" s="48">
        <v>0</v>
      </c>
      <c r="BG121" s="49">
        <v>0</v>
      </c>
      <c r="BH121" s="48">
        <v>0</v>
      </c>
      <c r="BI121" s="49">
        <v>0</v>
      </c>
      <c r="BJ121" s="48">
        <v>18</v>
      </c>
      <c r="BK121" s="49">
        <v>100</v>
      </c>
      <c r="BL121" s="48">
        <v>18</v>
      </c>
    </row>
    <row r="122" spans="1:64" ht="15">
      <c r="A122" s="64" t="s">
        <v>321</v>
      </c>
      <c r="B122" s="64" t="s">
        <v>321</v>
      </c>
      <c r="C122" s="65"/>
      <c r="D122" s="66"/>
      <c r="E122" s="67"/>
      <c r="F122" s="68"/>
      <c r="G122" s="65"/>
      <c r="H122" s="69"/>
      <c r="I122" s="70"/>
      <c r="J122" s="70"/>
      <c r="K122" s="34" t="s">
        <v>65</v>
      </c>
      <c r="L122" s="77">
        <v>149</v>
      </c>
      <c r="M122" s="77"/>
      <c r="N122" s="72"/>
      <c r="O122" s="79" t="s">
        <v>176</v>
      </c>
      <c r="P122" s="81">
        <v>43422.62694444445</v>
      </c>
      <c r="Q122" s="79" t="s">
        <v>597</v>
      </c>
      <c r="R122" s="79"/>
      <c r="S122" s="79"/>
      <c r="T122" s="79" t="s">
        <v>786</v>
      </c>
      <c r="U122" s="83" t="s">
        <v>872</v>
      </c>
      <c r="V122" s="83" t="s">
        <v>872</v>
      </c>
      <c r="W122" s="81">
        <v>43422.62694444445</v>
      </c>
      <c r="X122" s="83" t="s">
        <v>1126</v>
      </c>
      <c r="Y122" s="79"/>
      <c r="Z122" s="79"/>
      <c r="AA122" s="85" t="s">
        <v>1346</v>
      </c>
      <c r="AB122" s="79"/>
      <c r="AC122" s="79" t="b">
        <v>0</v>
      </c>
      <c r="AD122" s="79">
        <v>49</v>
      </c>
      <c r="AE122" s="85" t="s">
        <v>1477</v>
      </c>
      <c r="AF122" s="79" t="b">
        <v>0</v>
      </c>
      <c r="AG122" s="79" t="s">
        <v>1508</v>
      </c>
      <c r="AH122" s="79"/>
      <c r="AI122" s="85" t="s">
        <v>1477</v>
      </c>
      <c r="AJ122" s="79" t="b">
        <v>0</v>
      </c>
      <c r="AK122" s="79">
        <v>105</v>
      </c>
      <c r="AL122" s="85" t="s">
        <v>1477</v>
      </c>
      <c r="AM122" s="79" t="s">
        <v>1534</v>
      </c>
      <c r="AN122" s="79" t="b">
        <v>0</v>
      </c>
      <c r="AO122" s="85" t="s">
        <v>1346</v>
      </c>
      <c r="AP122" s="79" t="s">
        <v>1557</v>
      </c>
      <c r="AQ122" s="79">
        <v>0</v>
      </c>
      <c r="AR122" s="79">
        <v>0</v>
      </c>
      <c r="AS122" s="79"/>
      <c r="AT122" s="79"/>
      <c r="AU122" s="79"/>
      <c r="AV122" s="79"/>
      <c r="AW122" s="79"/>
      <c r="AX122" s="79"/>
      <c r="AY122" s="79"/>
      <c r="AZ122" s="79"/>
      <c r="BA122">
        <v>4</v>
      </c>
      <c r="BB122" s="78" t="str">
        <f>REPLACE(INDEX(GroupVertices[Group],MATCH(Edges24[[#This Row],[Vertex 1]],GroupVertices[Vertex],0)),1,1,"")</f>
        <v>20</v>
      </c>
      <c r="BC122" s="78" t="str">
        <f>REPLACE(INDEX(GroupVertices[Group],MATCH(Edges24[[#This Row],[Vertex 2]],GroupVertices[Vertex],0)),1,1,"")</f>
        <v>20</v>
      </c>
      <c r="BD122" s="48">
        <v>0</v>
      </c>
      <c r="BE122" s="49">
        <v>0</v>
      </c>
      <c r="BF122" s="48">
        <v>0</v>
      </c>
      <c r="BG122" s="49">
        <v>0</v>
      </c>
      <c r="BH122" s="48">
        <v>0</v>
      </c>
      <c r="BI122" s="49">
        <v>0</v>
      </c>
      <c r="BJ122" s="48">
        <v>13</v>
      </c>
      <c r="BK122" s="49">
        <v>100</v>
      </c>
      <c r="BL122" s="48">
        <v>13</v>
      </c>
    </row>
    <row r="123" spans="1:64" ht="15">
      <c r="A123" s="64" t="s">
        <v>321</v>
      </c>
      <c r="B123" s="64" t="s">
        <v>321</v>
      </c>
      <c r="C123" s="65"/>
      <c r="D123" s="66"/>
      <c r="E123" s="67"/>
      <c r="F123" s="68"/>
      <c r="G123" s="65"/>
      <c r="H123" s="69"/>
      <c r="I123" s="70"/>
      <c r="J123" s="70"/>
      <c r="K123" s="34" t="s">
        <v>65</v>
      </c>
      <c r="L123" s="77">
        <v>150</v>
      </c>
      <c r="M123" s="77"/>
      <c r="N123" s="72"/>
      <c r="O123" s="79" t="s">
        <v>176</v>
      </c>
      <c r="P123" s="81">
        <v>43422.623715277776</v>
      </c>
      <c r="Q123" s="79" t="s">
        <v>598</v>
      </c>
      <c r="R123" s="79"/>
      <c r="S123" s="79"/>
      <c r="T123" s="79" t="s">
        <v>788</v>
      </c>
      <c r="U123" s="79"/>
      <c r="V123" s="83" t="s">
        <v>964</v>
      </c>
      <c r="W123" s="81">
        <v>43422.623715277776</v>
      </c>
      <c r="X123" s="83" t="s">
        <v>1127</v>
      </c>
      <c r="Y123" s="79"/>
      <c r="Z123" s="79"/>
      <c r="AA123" s="85" t="s">
        <v>1347</v>
      </c>
      <c r="AB123" s="79"/>
      <c r="AC123" s="79" t="b">
        <v>0</v>
      </c>
      <c r="AD123" s="79">
        <v>16</v>
      </c>
      <c r="AE123" s="85" t="s">
        <v>1477</v>
      </c>
      <c r="AF123" s="79" t="b">
        <v>0</v>
      </c>
      <c r="AG123" s="79" t="s">
        <v>1508</v>
      </c>
      <c r="AH123" s="79"/>
      <c r="AI123" s="85" t="s">
        <v>1477</v>
      </c>
      <c r="AJ123" s="79" t="b">
        <v>0</v>
      </c>
      <c r="AK123" s="79">
        <v>64</v>
      </c>
      <c r="AL123" s="85" t="s">
        <v>1477</v>
      </c>
      <c r="AM123" s="79" t="s">
        <v>1552</v>
      </c>
      <c r="AN123" s="79" t="b">
        <v>0</v>
      </c>
      <c r="AO123" s="85" t="s">
        <v>1347</v>
      </c>
      <c r="AP123" s="79" t="s">
        <v>1557</v>
      </c>
      <c r="AQ123" s="79">
        <v>0</v>
      </c>
      <c r="AR123" s="79">
        <v>0</v>
      </c>
      <c r="AS123" s="79"/>
      <c r="AT123" s="79"/>
      <c r="AU123" s="79"/>
      <c r="AV123" s="79"/>
      <c r="AW123" s="79"/>
      <c r="AX123" s="79"/>
      <c r="AY123" s="79"/>
      <c r="AZ123" s="79"/>
      <c r="BA123">
        <v>4</v>
      </c>
      <c r="BB123" s="78" t="str">
        <f>REPLACE(INDEX(GroupVertices[Group],MATCH(Edges24[[#This Row],[Vertex 1]],GroupVertices[Vertex],0)),1,1,"")</f>
        <v>20</v>
      </c>
      <c r="BC123" s="78" t="str">
        <f>REPLACE(INDEX(GroupVertices[Group],MATCH(Edges24[[#This Row],[Vertex 2]],GroupVertices[Vertex],0)),1,1,"")</f>
        <v>20</v>
      </c>
      <c r="BD123" s="48">
        <v>0</v>
      </c>
      <c r="BE123" s="49">
        <v>0</v>
      </c>
      <c r="BF123" s="48">
        <v>0</v>
      </c>
      <c r="BG123" s="49">
        <v>0</v>
      </c>
      <c r="BH123" s="48">
        <v>0</v>
      </c>
      <c r="BI123" s="49">
        <v>0</v>
      </c>
      <c r="BJ123" s="48">
        <v>18</v>
      </c>
      <c r="BK123" s="49">
        <v>100</v>
      </c>
      <c r="BL123" s="48">
        <v>18</v>
      </c>
    </row>
    <row r="124" spans="1:64" ht="15">
      <c r="A124" s="64" t="s">
        <v>321</v>
      </c>
      <c r="B124" s="64" t="s">
        <v>321</v>
      </c>
      <c r="C124" s="65"/>
      <c r="D124" s="66"/>
      <c r="E124" s="67"/>
      <c r="F124" s="68"/>
      <c r="G124" s="65"/>
      <c r="H124" s="69"/>
      <c r="I124" s="70"/>
      <c r="J124" s="70"/>
      <c r="K124" s="34" t="s">
        <v>65</v>
      </c>
      <c r="L124" s="77">
        <v>151</v>
      </c>
      <c r="M124" s="77"/>
      <c r="N124" s="72"/>
      <c r="O124" s="79" t="s">
        <v>176</v>
      </c>
      <c r="P124" s="81">
        <v>43422.61818287037</v>
      </c>
      <c r="Q124" s="79" t="s">
        <v>599</v>
      </c>
      <c r="R124" s="79"/>
      <c r="S124" s="79"/>
      <c r="T124" s="79" t="s">
        <v>786</v>
      </c>
      <c r="U124" s="79"/>
      <c r="V124" s="83" t="s">
        <v>964</v>
      </c>
      <c r="W124" s="81">
        <v>43422.61818287037</v>
      </c>
      <c r="X124" s="83" t="s">
        <v>1128</v>
      </c>
      <c r="Y124" s="79"/>
      <c r="Z124" s="79"/>
      <c r="AA124" s="85" t="s">
        <v>1348</v>
      </c>
      <c r="AB124" s="79"/>
      <c r="AC124" s="79" t="b">
        <v>0</v>
      </c>
      <c r="AD124" s="79">
        <v>31</v>
      </c>
      <c r="AE124" s="85" t="s">
        <v>1477</v>
      </c>
      <c r="AF124" s="79" t="b">
        <v>0</v>
      </c>
      <c r="AG124" s="79" t="s">
        <v>1508</v>
      </c>
      <c r="AH124" s="79"/>
      <c r="AI124" s="85" t="s">
        <v>1477</v>
      </c>
      <c r="AJ124" s="79" t="b">
        <v>0</v>
      </c>
      <c r="AK124" s="79">
        <v>73</v>
      </c>
      <c r="AL124" s="85" t="s">
        <v>1477</v>
      </c>
      <c r="AM124" s="79" t="s">
        <v>1552</v>
      </c>
      <c r="AN124" s="79" t="b">
        <v>0</v>
      </c>
      <c r="AO124" s="85" t="s">
        <v>1348</v>
      </c>
      <c r="AP124" s="79" t="s">
        <v>1557</v>
      </c>
      <c r="AQ124" s="79">
        <v>0</v>
      </c>
      <c r="AR124" s="79">
        <v>0</v>
      </c>
      <c r="AS124" s="79"/>
      <c r="AT124" s="79"/>
      <c r="AU124" s="79"/>
      <c r="AV124" s="79"/>
      <c r="AW124" s="79"/>
      <c r="AX124" s="79"/>
      <c r="AY124" s="79"/>
      <c r="AZ124" s="79"/>
      <c r="BA124">
        <v>4</v>
      </c>
      <c r="BB124" s="78" t="str">
        <f>REPLACE(INDEX(GroupVertices[Group],MATCH(Edges24[[#This Row],[Vertex 1]],GroupVertices[Vertex],0)),1,1,"")</f>
        <v>20</v>
      </c>
      <c r="BC124" s="78" t="str">
        <f>REPLACE(INDEX(GroupVertices[Group],MATCH(Edges24[[#This Row],[Vertex 2]],GroupVertices[Vertex],0)),1,1,"")</f>
        <v>20</v>
      </c>
      <c r="BD124" s="48">
        <v>0</v>
      </c>
      <c r="BE124" s="49">
        <v>0</v>
      </c>
      <c r="BF124" s="48">
        <v>0</v>
      </c>
      <c r="BG124" s="49">
        <v>0</v>
      </c>
      <c r="BH124" s="48">
        <v>0</v>
      </c>
      <c r="BI124" s="49">
        <v>0</v>
      </c>
      <c r="BJ124" s="48">
        <v>13</v>
      </c>
      <c r="BK124" s="49">
        <v>100</v>
      </c>
      <c r="BL124" s="48">
        <v>13</v>
      </c>
    </row>
    <row r="125" spans="1:64" ht="15">
      <c r="A125" s="64" t="s">
        <v>322</v>
      </c>
      <c r="B125" s="64" t="s">
        <v>321</v>
      </c>
      <c r="C125" s="65"/>
      <c r="D125" s="66"/>
      <c r="E125" s="67"/>
      <c r="F125" s="68"/>
      <c r="G125" s="65"/>
      <c r="H125" s="69"/>
      <c r="I125" s="70"/>
      <c r="J125" s="70"/>
      <c r="K125" s="34" t="s">
        <v>65</v>
      </c>
      <c r="L125" s="77">
        <v>152</v>
      </c>
      <c r="M125" s="77"/>
      <c r="N125" s="72"/>
      <c r="O125" s="79" t="s">
        <v>492</v>
      </c>
      <c r="P125" s="81">
        <v>43542.659953703704</v>
      </c>
      <c r="Q125" s="79" t="s">
        <v>600</v>
      </c>
      <c r="R125" s="79"/>
      <c r="S125" s="79"/>
      <c r="T125" s="79" t="s">
        <v>789</v>
      </c>
      <c r="U125" s="79"/>
      <c r="V125" s="83" t="s">
        <v>965</v>
      </c>
      <c r="W125" s="81">
        <v>43542.659953703704</v>
      </c>
      <c r="X125" s="83" t="s">
        <v>1129</v>
      </c>
      <c r="Y125" s="79"/>
      <c r="Z125" s="79"/>
      <c r="AA125" s="85" t="s">
        <v>1349</v>
      </c>
      <c r="AB125" s="79"/>
      <c r="AC125" s="79" t="b">
        <v>0</v>
      </c>
      <c r="AD125" s="79">
        <v>0</v>
      </c>
      <c r="AE125" s="85" t="s">
        <v>1477</v>
      </c>
      <c r="AF125" s="79" t="b">
        <v>0</v>
      </c>
      <c r="AG125" s="79" t="s">
        <v>1508</v>
      </c>
      <c r="AH125" s="79"/>
      <c r="AI125" s="85" t="s">
        <v>1477</v>
      </c>
      <c r="AJ125" s="79" t="b">
        <v>0</v>
      </c>
      <c r="AK125" s="79">
        <v>110</v>
      </c>
      <c r="AL125" s="85" t="s">
        <v>1345</v>
      </c>
      <c r="AM125" s="79" t="s">
        <v>1536</v>
      </c>
      <c r="AN125" s="79" t="b">
        <v>0</v>
      </c>
      <c r="AO125" s="85" t="s">
        <v>1345</v>
      </c>
      <c r="AP125" s="79" t="s">
        <v>176</v>
      </c>
      <c r="AQ125" s="79">
        <v>0</v>
      </c>
      <c r="AR125" s="79">
        <v>0</v>
      </c>
      <c r="AS125" s="79"/>
      <c r="AT125" s="79"/>
      <c r="AU125" s="79"/>
      <c r="AV125" s="79"/>
      <c r="AW125" s="79"/>
      <c r="AX125" s="79"/>
      <c r="AY125" s="79"/>
      <c r="AZ125" s="79"/>
      <c r="BA125">
        <v>5</v>
      </c>
      <c r="BB125" s="78" t="str">
        <f>REPLACE(INDEX(GroupVertices[Group],MATCH(Edges24[[#This Row],[Vertex 1]],GroupVertices[Vertex],0)),1,1,"")</f>
        <v>20</v>
      </c>
      <c r="BC125" s="78" t="str">
        <f>REPLACE(INDEX(GroupVertices[Group],MATCH(Edges24[[#This Row],[Vertex 2]],GroupVertices[Vertex],0)),1,1,"")</f>
        <v>20</v>
      </c>
      <c r="BD125" s="48">
        <v>0</v>
      </c>
      <c r="BE125" s="49">
        <v>0</v>
      </c>
      <c r="BF125" s="48">
        <v>0</v>
      </c>
      <c r="BG125" s="49">
        <v>0</v>
      </c>
      <c r="BH125" s="48">
        <v>0</v>
      </c>
      <c r="BI125" s="49">
        <v>0</v>
      </c>
      <c r="BJ125" s="48">
        <v>19</v>
      </c>
      <c r="BK125" s="49">
        <v>100</v>
      </c>
      <c r="BL125" s="48">
        <v>19</v>
      </c>
    </row>
    <row r="126" spans="1:64" ht="15">
      <c r="A126" s="64" t="s">
        <v>322</v>
      </c>
      <c r="B126" s="64" t="s">
        <v>321</v>
      </c>
      <c r="C126" s="65"/>
      <c r="D126" s="66"/>
      <c r="E126" s="67"/>
      <c r="F126" s="68"/>
      <c r="G126" s="65"/>
      <c r="H126" s="69"/>
      <c r="I126" s="70"/>
      <c r="J126" s="70"/>
      <c r="K126" s="34" t="s">
        <v>65</v>
      </c>
      <c r="L126" s="77">
        <v>153</v>
      </c>
      <c r="M126" s="77"/>
      <c r="N126" s="72"/>
      <c r="O126" s="79" t="s">
        <v>492</v>
      </c>
      <c r="P126" s="81">
        <v>43542.66</v>
      </c>
      <c r="Q126" s="79" t="s">
        <v>601</v>
      </c>
      <c r="R126" s="79"/>
      <c r="S126" s="79"/>
      <c r="T126" s="79" t="s">
        <v>786</v>
      </c>
      <c r="U126" s="79"/>
      <c r="V126" s="83" t="s">
        <v>965</v>
      </c>
      <c r="W126" s="81">
        <v>43542.66</v>
      </c>
      <c r="X126" s="83" t="s">
        <v>1130</v>
      </c>
      <c r="Y126" s="79"/>
      <c r="Z126" s="79"/>
      <c r="AA126" s="85" t="s">
        <v>1350</v>
      </c>
      <c r="AB126" s="79"/>
      <c r="AC126" s="79" t="b">
        <v>0</v>
      </c>
      <c r="AD126" s="79">
        <v>0</v>
      </c>
      <c r="AE126" s="85" t="s">
        <v>1477</v>
      </c>
      <c r="AF126" s="79" t="b">
        <v>0</v>
      </c>
      <c r="AG126" s="79" t="s">
        <v>1508</v>
      </c>
      <c r="AH126" s="79"/>
      <c r="AI126" s="85" t="s">
        <v>1477</v>
      </c>
      <c r="AJ126" s="79" t="b">
        <v>0</v>
      </c>
      <c r="AK126" s="79">
        <v>105</v>
      </c>
      <c r="AL126" s="85" t="s">
        <v>1346</v>
      </c>
      <c r="AM126" s="79" t="s">
        <v>1536</v>
      </c>
      <c r="AN126" s="79" t="b">
        <v>0</v>
      </c>
      <c r="AO126" s="85" t="s">
        <v>1346</v>
      </c>
      <c r="AP126" s="79" t="s">
        <v>176</v>
      </c>
      <c r="AQ126" s="79">
        <v>0</v>
      </c>
      <c r="AR126" s="79">
        <v>0</v>
      </c>
      <c r="AS126" s="79"/>
      <c r="AT126" s="79"/>
      <c r="AU126" s="79"/>
      <c r="AV126" s="79"/>
      <c r="AW126" s="79"/>
      <c r="AX126" s="79"/>
      <c r="AY126" s="79"/>
      <c r="AZ126" s="79"/>
      <c r="BA126">
        <v>5</v>
      </c>
      <c r="BB126" s="78" t="str">
        <f>REPLACE(INDEX(GroupVertices[Group],MATCH(Edges24[[#This Row],[Vertex 1]],GroupVertices[Vertex],0)),1,1,"")</f>
        <v>20</v>
      </c>
      <c r="BC126" s="78" t="str">
        <f>REPLACE(INDEX(GroupVertices[Group],MATCH(Edges24[[#This Row],[Vertex 2]],GroupVertices[Vertex],0)),1,1,"")</f>
        <v>20</v>
      </c>
      <c r="BD126" s="48">
        <v>0</v>
      </c>
      <c r="BE126" s="49">
        <v>0</v>
      </c>
      <c r="BF126" s="48">
        <v>0</v>
      </c>
      <c r="BG126" s="49">
        <v>0</v>
      </c>
      <c r="BH126" s="48">
        <v>0</v>
      </c>
      <c r="BI126" s="49">
        <v>0</v>
      </c>
      <c r="BJ126" s="48">
        <v>15</v>
      </c>
      <c r="BK126" s="49">
        <v>100</v>
      </c>
      <c r="BL126" s="48">
        <v>15</v>
      </c>
    </row>
    <row r="127" spans="1:64" ht="15">
      <c r="A127" s="64" t="s">
        <v>322</v>
      </c>
      <c r="B127" s="64" t="s">
        <v>321</v>
      </c>
      <c r="C127" s="65"/>
      <c r="D127" s="66"/>
      <c r="E127" s="67"/>
      <c r="F127" s="68"/>
      <c r="G127" s="65"/>
      <c r="H127" s="69"/>
      <c r="I127" s="70"/>
      <c r="J127" s="70"/>
      <c r="K127" s="34" t="s">
        <v>65</v>
      </c>
      <c r="L127" s="77">
        <v>154</v>
      </c>
      <c r="M127" s="77"/>
      <c r="N127" s="72"/>
      <c r="O127" s="79" t="s">
        <v>492</v>
      </c>
      <c r="P127" s="81">
        <v>43542.66002314815</v>
      </c>
      <c r="Q127" s="79" t="s">
        <v>600</v>
      </c>
      <c r="R127" s="79"/>
      <c r="S127" s="79"/>
      <c r="T127" s="79" t="s">
        <v>789</v>
      </c>
      <c r="U127" s="79"/>
      <c r="V127" s="83" t="s">
        <v>965</v>
      </c>
      <c r="W127" s="81">
        <v>43542.66002314815</v>
      </c>
      <c r="X127" s="83" t="s">
        <v>1131</v>
      </c>
      <c r="Y127" s="79"/>
      <c r="Z127" s="79"/>
      <c r="AA127" s="85" t="s">
        <v>1351</v>
      </c>
      <c r="AB127" s="79"/>
      <c r="AC127" s="79" t="b">
        <v>0</v>
      </c>
      <c r="AD127" s="79">
        <v>0</v>
      </c>
      <c r="AE127" s="85" t="s">
        <v>1477</v>
      </c>
      <c r="AF127" s="79" t="b">
        <v>0</v>
      </c>
      <c r="AG127" s="79" t="s">
        <v>1508</v>
      </c>
      <c r="AH127" s="79"/>
      <c r="AI127" s="85" t="s">
        <v>1477</v>
      </c>
      <c r="AJ127" s="79" t="b">
        <v>0</v>
      </c>
      <c r="AK127" s="79">
        <v>64</v>
      </c>
      <c r="AL127" s="85" t="s">
        <v>1347</v>
      </c>
      <c r="AM127" s="79" t="s">
        <v>1536</v>
      </c>
      <c r="AN127" s="79" t="b">
        <v>0</v>
      </c>
      <c r="AO127" s="85" t="s">
        <v>1347</v>
      </c>
      <c r="AP127" s="79" t="s">
        <v>176</v>
      </c>
      <c r="AQ127" s="79">
        <v>0</v>
      </c>
      <c r="AR127" s="79">
        <v>0</v>
      </c>
      <c r="AS127" s="79"/>
      <c r="AT127" s="79"/>
      <c r="AU127" s="79"/>
      <c r="AV127" s="79"/>
      <c r="AW127" s="79"/>
      <c r="AX127" s="79"/>
      <c r="AY127" s="79"/>
      <c r="AZ127" s="79"/>
      <c r="BA127">
        <v>5</v>
      </c>
      <c r="BB127" s="78" t="str">
        <f>REPLACE(INDEX(GroupVertices[Group],MATCH(Edges24[[#This Row],[Vertex 1]],GroupVertices[Vertex],0)),1,1,"")</f>
        <v>20</v>
      </c>
      <c r="BC127" s="78" t="str">
        <f>REPLACE(INDEX(GroupVertices[Group],MATCH(Edges24[[#This Row],[Vertex 2]],GroupVertices[Vertex],0)),1,1,"")</f>
        <v>20</v>
      </c>
      <c r="BD127" s="48">
        <v>0</v>
      </c>
      <c r="BE127" s="49">
        <v>0</v>
      </c>
      <c r="BF127" s="48">
        <v>0</v>
      </c>
      <c r="BG127" s="49">
        <v>0</v>
      </c>
      <c r="BH127" s="48">
        <v>0</v>
      </c>
      <c r="BI127" s="49">
        <v>0</v>
      </c>
      <c r="BJ127" s="48">
        <v>19</v>
      </c>
      <c r="BK127" s="49">
        <v>100</v>
      </c>
      <c r="BL127" s="48">
        <v>19</v>
      </c>
    </row>
    <row r="128" spans="1:64" ht="15">
      <c r="A128" s="64" t="s">
        <v>322</v>
      </c>
      <c r="B128" s="64" t="s">
        <v>321</v>
      </c>
      <c r="C128" s="65"/>
      <c r="D128" s="66"/>
      <c r="E128" s="67"/>
      <c r="F128" s="68"/>
      <c r="G128" s="65"/>
      <c r="H128" s="69"/>
      <c r="I128" s="70"/>
      <c r="J128" s="70"/>
      <c r="K128" s="34" t="s">
        <v>65</v>
      </c>
      <c r="L128" s="77">
        <v>155</v>
      </c>
      <c r="M128" s="77"/>
      <c r="N128" s="72"/>
      <c r="O128" s="79" t="s">
        <v>492</v>
      </c>
      <c r="P128" s="81">
        <v>43542.66005787037</v>
      </c>
      <c r="Q128" s="79" t="s">
        <v>602</v>
      </c>
      <c r="R128" s="79"/>
      <c r="S128" s="79"/>
      <c r="T128" s="79" t="s">
        <v>786</v>
      </c>
      <c r="U128" s="79"/>
      <c r="V128" s="83" t="s">
        <v>965</v>
      </c>
      <c r="W128" s="81">
        <v>43542.66005787037</v>
      </c>
      <c r="X128" s="83" t="s">
        <v>1132</v>
      </c>
      <c r="Y128" s="79"/>
      <c r="Z128" s="79"/>
      <c r="AA128" s="85" t="s">
        <v>1352</v>
      </c>
      <c r="AB128" s="79"/>
      <c r="AC128" s="79" t="b">
        <v>0</v>
      </c>
      <c r="AD128" s="79">
        <v>0</v>
      </c>
      <c r="AE128" s="85" t="s">
        <v>1477</v>
      </c>
      <c r="AF128" s="79" t="b">
        <v>0</v>
      </c>
      <c r="AG128" s="79" t="s">
        <v>1508</v>
      </c>
      <c r="AH128" s="79"/>
      <c r="AI128" s="85" t="s">
        <v>1477</v>
      </c>
      <c r="AJ128" s="79" t="b">
        <v>0</v>
      </c>
      <c r="AK128" s="79">
        <v>73</v>
      </c>
      <c r="AL128" s="85" t="s">
        <v>1348</v>
      </c>
      <c r="AM128" s="79" t="s">
        <v>1536</v>
      </c>
      <c r="AN128" s="79" t="b">
        <v>0</v>
      </c>
      <c r="AO128" s="85" t="s">
        <v>1348</v>
      </c>
      <c r="AP128" s="79" t="s">
        <v>176</v>
      </c>
      <c r="AQ128" s="79">
        <v>0</v>
      </c>
      <c r="AR128" s="79">
        <v>0</v>
      </c>
      <c r="AS128" s="79"/>
      <c r="AT128" s="79"/>
      <c r="AU128" s="79"/>
      <c r="AV128" s="79"/>
      <c r="AW128" s="79"/>
      <c r="AX128" s="79"/>
      <c r="AY128" s="79"/>
      <c r="AZ128" s="79"/>
      <c r="BA128">
        <v>5</v>
      </c>
      <c r="BB128" s="78" t="str">
        <f>REPLACE(INDEX(GroupVertices[Group],MATCH(Edges24[[#This Row],[Vertex 1]],GroupVertices[Vertex],0)),1,1,"")</f>
        <v>20</v>
      </c>
      <c r="BC128" s="78" t="str">
        <f>REPLACE(INDEX(GroupVertices[Group],MATCH(Edges24[[#This Row],[Vertex 2]],GroupVertices[Vertex],0)),1,1,"")</f>
        <v>20</v>
      </c>
      <c r="BD128" s="48">
        <v>0</v>
      </c>
      <c r="BE128" s="49">
        <v>0</v>
      </c>
      <c r="BF128" s="48">
        <v>0</v>
      </c>
      <c r="BG128" s="49">
        <v>0</v>
      </c>
      <c r="BH128" s="48">
        <v>0</v>
      </c>
      <c r="BI128" s="49">
        <v>0</v>
      </c>
      <c r="BJ128" s="48">
        <v>15</v>
      </c>
      <c r="BK128" s="49">
        <v>100</v>
      </c>
      <c r="BL128" s="48">
        <v>15</v>
      </c>
    </row>
    <row r="129" spans="1:64" ht="15">
      <c r="A129" s="64" t="s">
        <v>323</v>
      </c>
      <c r="B129" s="64" t="s">
        <v>430</v>
      </c>
      <c r="C129" s="65"/>
      <c r="D129" s="66"/>
      <c r="E129" s="67"/>
      <c r="F129" s="68"/>
      <c r="G129" s="65"/>
      <c r="H129" s="69"/>
      <c r="I129" s="70"/>
      <c r="J129" s="70"/>
      <c r="K129" s="34" t="s">
        <v>65</v>
      </c>
      <c r="L129" s="77">
        <v>157</v>
      </c>
      <c r="M129" s="77"/>
      <c r="N129" s="72"/>
      <c r="O129" s="79" t="s">
        <v>492</v>
      </c>
      <c r="P129" s="81">
        <v>43531.68206018519</v>
      </c>
      <c r="Q129" s="79" t="s">
        <v>603</v>
      </c>
      <c r="R129" s="83" t="s">
        <v>692</v>
      </c>
      <c r="S129" s="79" t="s">
        <v>718</v>
      </c>
      <c r="T129" s="79" t="s">
        <v>790</v>
      </c>
      <c r="U129" s="79"/>
      <c r="V129" s="83" t="s">
        <v>966</v>
      </c>
      <c r="W129" s="81">
        <v>43531.68206018519</v>
      </c>
      <c r="X129" s="83" t="s">
        <v>1133</v>
      </c>
      <c r="Y129" s="79"/>
      <c r="Z129" s="79"/>
      <c r="AA129" s="85" t="s">
        <v>1353</v>
      </c>
      <c r="AB129" s="79"/>
      <c r="AC129" s="79" t="b">
        <v>0</v>
      </c>
      <c r="AD129" s="79">
        <v>2</v>
      </c>
      <c r="AE129" s="85" t="s">
        <v>1477</v>
      </c>
      <c r="AF129" s="79" t="b">
        <v>1</v>
      </c>
      <c r="AG129" s="79" t="s">
        <v>1508</v>
      </c>
      <c r="AH129" s="79"/>
      <c r="AI129" s="85" t="s">
        <v>1527</v>
      </c>
      <c r="AJ129" s="79" t="b">
        <v>0</v>
      </c>
      <c r="AK129" s="79">
        <v>0</v>
      </c>
      <c r="AL129" s="85" t="s">
        <v>1477</v>
      </c>
      <c r="AM129" s="79" t="s">
        <v>1534</v>
      </c>
      <c r="AN129" s="79" t="b">
        <v>0</v>
      </c>
      <c r="AO129" s="85" t="s">
        <v>1353</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3</v>
      </c>
      <c r="BE129" s="49">
        <v>21.428571428571427</v>
      </c>
      <c r="BF129" s="48">
        <v>0</v>
      </c>
      <c r="BG129" s="49">
        <v>0</v>
      </c>
      <c r="BH129" s="48">
        <v>0</v>
      </c>
      <c r="BI129" s="49">
        <v>0</v>
      </c>
      <c r="BJ129" s="48">
        <v>11</v>
      </c>
      <c r="BK129" s="49">
        <v>78.57142857142857</v>
      </c>
      <c r="BL129" s="48">
        <v>14</v>
      </c>
    </row>
    <row r="130" spans="1:64" ht="15">
      <c r="A130" s="64" t="s">
        <v>324</v>
      </c>
      <c r="B130" s="64" t="s">
        <v>431</v>
      </c>
      <c r="C130" s="65"/>
      <c r="D130" s="66"/>
      <c r="E130" s="67"/>
      <c r="F130" s="68"/>
      <c r="G130" s="65"/>
      <c r="H130" s="69"/>
      <c r="I130" s="70"/>
      <c r="J130" s="70"/>
      <c r="K130" s="34" t="s">
        <v>65</v>
      </c>
      <c r="L130" s="77">
        <v>158</v>
      </c>
      <c r="M130" s="77"/>
      <c r="N130" s="72"/>
      <c r="O130" s="79" t="s">
        <v>492</v>
      </c>
      <c r="P130" s="81">
        <v>43532.44787037037</v>
      </c>
      <c r="Q130" s="79" t="s">
        <v>604</v>
      </c>
      <c r="R130" s="79"/>
      <c r="S130" s="79"/>
      <c r="T130" s="79"/>
      <c r="U130" s="79"/>
      <c r="V130" s="83" t="s">
        <v>967</v>
      </c>
      <c r="W130" s="81">
        <v>43532.44787037037</v>
      </c>
      <c r="X130" s="83" t="s">
        <v>1134</v>
      </c>
      <c r="Y130" s="79"/>
      <c r="Z130" s="79"/>
      <c r="AA130" s="85" t="s">
        <v>1354</v>
      </c>
      <c r="AB130" s="79"/>
      <c r="AC130" s="79" t="b">
        <v>0</v>
      </c>
      <c r="AD130" s="79">
        <v>0</v>
      </c>
      <c r="AE130" s="85" t="s">
        <v>1477</v>
      </c>
      <c r="AF130" s="79" t="b">
        <v>0</v>
      </c>
      <c r="AG130" s="79" t="s">
        <v>1508</v>
      </c>
      <c r="AH130" s="79"/>
      <c r="AI130" s="85" t="s">
        <v>1477</v>
      </c>
      <c r="AJ130" s="79" t="b">
        <v>0</v>
      </c>
      <c r="AK130" s="79">
        <v>1</v>
      </c>
      <c r="AL130" s="85" t="s">
        <v>1356</v>
      </c>
      <c r="AM130" s="79" t="s">
        <v>1539</v>
      </c>
      <c r="AN130" s="79" t="b">
        <v>0</v>
      </c>
      <c r="AO130" s="85" t="s">
        <v>1356</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c r="BE130" s="49"/>
      <c r="BF130" s="48"/>
      <c r="BG130" s="49"/>
      <c r="BH130" s="48"/>
      <c r="BI130" s="49"/>
      <c r="BJ130" s="48"/>
      <c r="BK130" s="49"/>
      <c r="BL130" s="48"/>
    </row>
    <row r="131" spans="1:64" ht="15">
      <c r="A131" s="64" t="s">
        <v>325</v>
      </c>
      <c r="B131" s="64" t="s">
        <v>431</v>
      </c>
      <c r="C131" s="65"/>
      <c r="D131" s="66"/>
      <c r="E131" s="67"/>
      <c r="F131" s="68"/>
      <c r="G131" s="65"/>
      <c r="H131" s="69"/>
      <c r="I131" s="70"/>
      <c r="J131" s="70"/>
      <c r="K131" s="34" t="s">
        <v>65</v>
      </c>
      <c r="L131" s="77">
        <v>159</v>
      </c>
      <c r="M131" s="77"/>
      <c r="N131" s="72"/>
      <c r="O131" s="79" t="s">
        <v>492</v>
      </c>
      <c r="P131" s="81">
        <v>43535.295694444445</v>
      </c>
      <c r="Q131" s="79" t="s">
        <v>604</v>
      </c>
      <c r="R131" s="79"/>
      <c r="S131" s="79"/>
      <c r="T131" s="79"/>
      <c r="U131" s="79"/>
      <c r="V131" s="83" t="s">
        <v>968</v>
      </c>
      <c r="W131" s="81">
        <v>43535.295694444445</v>
      </c>
      <c r="X131" s="83" t="s">
        <v>1135</v>
      </c>
      <c r="Y131" s="79"/>
      <c r="Z131" s="79"/>
      <c r="AA131" s="85" t="s">
        <v>1355</v>
      </c>
      <c r="AB131" s="79"/>
      <c r="AC131" s="79" t="b">
        <v>0</v>
      </c>
      <c r="AD131" s="79">
        <v>0</v>
      </c>
      <c r="AE131" s="85" t="s">
        <v>1477</v>
      </c>
      <c r="AF131" s="79" t="b">
        <v>0</v>
      </c>
      <c r="AG131" s="79" t="s">
        <v>1508</v>
      </c>
      <c r="AH131" s="79"/>
      <c r="AI131" s="85" t="s">
        <v>1477</v>
      </c>
      <c r="AJ131" s="79" t="b">
        <v>0</v>
      </c>
      <c r="AK131" s="79">
        <v>2</v>
      </c>
      <c r="AL131" s="85" t="s">
        <v>1356</v>
      </c>
      <c r="AM131" s="79" t="s">
        <v>1533</v>
      </c>
      <c r="AN131" s="79" t="b">
        <v>0</v>
      </c>
      <c r="AO131" s="85" t="s">
        <v>1356</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c r="BE131" s="49"/>
      <c r="BF131" s="48"/>
      <c r="BG131" s="49"/>
      <c r="BH131" s="48"/>
      <c r="BI131" s="49"/>
      <c r="BJ131" s="48"/>
      <c r="BK131" s="49"/>
      <c r="BL131" s="48"/>
    </row>
    <row r="132" spans="1:64" ht="15">
      <c r="A132" s="64" t="s">
        <v>323</v>
      </c>
      <c r="B132" s="64" t="s">
        <v>431</v>
      </c>
      <c r="C132" s="65"/>
      <c r="D132" s="66"/>
      <c r="E132" s="67"/>
      <c r="F132" s="68"/>
      <c r="G132" s="65"/>
      <c r="H132" s="69"/>
      <c r="I132" s="70"/>
      <c r="J132" s="70"/>
      <c r="K132" s="34" t="s">
        <v>65</v>
      </c>
      <c r="L132" s="77">
        <v>160</v>
      </c>
      <c r="M132" s="77"/>
      <c r="N132" s="72"/>
      <c r="O132" s="79" t="s">
        <v>492</v>
      </c>
      <c r="P132" s="81">
        <v>43531.69478009259</v>
      </c>
      <c r="Q132" s="79" t="s">
        <v>605</v>
      </c>
      <c r="R132" s="79"/>
      <c r="S132" s="79"/>
      <c r="T132" s="79" t="s">
        <v>791</v>
      </c>
      <c r="U132" s="79"/>
      <c r="V132" s="83" t="s">
        <v>966</v>
      </c>
      <c r="W132" s="81">
        <v>43531.69478009259</v>
      </c>
      <c r="X132" s="83" t="s">
        <v>1136</v>
      </c>
      <c r="Y132" s="79"/>
      <c r="Z132" s="79"/>
      <c r="AA132" s="85" t="s">
        <v>1356</v>
      </c>
      <c r="AB132" s="85" t="s">
        <v>1464</v>
      </c>
      <c r="AC132" s="79" t="b">
        <v>0</v>
      </c>
      <c r="AD132" s="79">
        <v>4</v>
      </c>
      <c r="AE132" s="85" t="s">
        <v>1495</v>
      </c>
      <c r="AF132" s="79" t="b">
        <v>0</v>
      </c>
      <c r="AG132" s="79" t="s">
        <v>1508</v>
      </c>
      <c r="AH132" s="79"/>
      <c r="AI132" s="85" t="s">
        <v>1477</v>
      </c>
      <c r="AJ132" s="79" t="b">
        <v>0</v>
      </c>
      <c r="AK132" s="79">
        <v>1</v>
      </c>
      <c r="AL132" s="85" t="s">
        <v>1477</v>
      </c>
      <c r="AM132" s="79" t="s">
        <v>1534</v>
      </c>
      <c r="AN132" s="79" t="b">
        <v>0</v>
      </c>
      <c r="AO132" s="85" t="s">
        <v>1464</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c r="BE132" s="49"/>
      <c r="BF132" s="48"/>
      <c r="BG132" s="49"/>
      <c r="BH132" s="48"/>
      <c r="BI132" s="49"/>
      <c r="BJ132" s="48"/>
      <c r="BK132" s="49"/>
      <c r="BL132" s="48"/>
    </row>
    <row r="133" spans="1:64" ht="15">
      <c r="A133" s="64" t="s">
        <v>323</v>
      </c>
      <c r="B133" s="64" t="s">
        <v>433</v>
      </c>
      <c r="C133" s="65"/>
      <c r="D133" s="66"/>
      <c r="E133" s="67"/>
      <c r="F133" s="68"/>
      <c r="G133" s="65"/>
      <c r="H133" s="69"/>
      <c r="I133" s="70"/>
      <c r="J133" s="70"/>
      <c r="K133" s="34" t="s">
        <v>65</v>
      </c>
      <c r="L133" s="77">
        <v>164</v>
      </c>
      <c r="M133" s="77"/>
      <c r="N133" s="72"/>
      <c r="O133" s="79" t="s">
        <v>492</v>
      </c>
      <c r="P133" s="81">
        <v>43534.74204861111</v>
      </c>
      <c r="Q133" s="79" t="s">
        <v>606</v>
      </c>
      <c r="R133" s="83" t="s">
        <v>693</v>
      </c>
      <c r="S133" s="79" t="s">
        <v>718</v>
      </c>
      <c r="T133" s="79" t="s">
        <v>792</v>
      </c>
      <c r="U133" s="79"/>
      <c r="V133" s="83" t="s">
        <v>966</v>
      </c>
      <c r="W133" s="81">
        <v>43534.74204861111</v>
      </c>
      <c r="X133" s="83" t="s">
        <v>1137</v>
      </c>
      <c r="Y133" s="79"/>
      <c r="Z133" s="79"/>
      <c r="AA133" s="85" t="s">
        <v>1357</v>
      </c>
      <c r="AB133" s="79"/>
      <c r="AC133" s="79" t="b">
        <v>0</v>
      </c>
      <c r="AD133" s="79">
        <v>0</v>
      </c>
      <c r="AE133" s="85" t="s">
        <v>1477</v>
      </c>
      <c r="AF133" s="79" t="b">
        <v>1</v>
      </c>
      <c r="AG133" s="79" t="s">
        <v>1508</v>
      </c>
      <c r="AH133" s="79"/>
      <c r="AI133" s="85" t="s">
        <v>1528</v>
      </c>
      <c r="AJ133" s="79" t="b">
        <v>0</v>
      </c>
      <c r="AK133" s="79">
        <v>0</v>
      </c>
      <c r="AL133" s="85" t="s">
        <v>1477</v>
      </c>
      <c r="AM133" s="79" t="s">
        <v>1534</v>
      </c>
      <c r="AN133" s="79" t="b">
        <v>0</v>
      </c>
      <c r="AO133" s="85" t="s">
        <v>1357</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1</v>
      </c>
      <c r="BE133" s="49">
        <v>3.5714285714285716</v>
      </c>
      <c r="BF133" s="48">
        <v>0</v>
      </c>
      <c r="BG133" s="49">
        <v>0</v>
      </c>
      <c r="BH133" s="48">
        <v>0</v>
      </c>
      <c r="BI133" s="49">
        <v>0</v>
      </c>
      <c r="BJ133" s="48">
        <v>27</v>
      </c>
      <c r="BK133" s="49">
        <v>96.42857142857143</v>
      </c>
      <c r="BL133" s="48">
        <v>28</v>
      </c>
    </row>
    <row r="134" spans="1:64" ht="15">
      <c r="A134" s="64" t="s">
        <v>323</v>
      </c>
      <c r="B134" s="64" t="s">
        <v>434</v>
      </c>
      <c r="C134" s="65"/>
      <c r="D134" s="66"/>
      <c r="E134" s="67"/>
      <c r="F134" s="68"/>
      <c r="G134" s="65"/>
      <c r="H134" s="69"/>
      <c r="I134" s="70"/>
      <c r="J134" s="70"/>
      <c r="K134" s="34" t="s">
        <v>65</v>
      </c>
      <c r="L134" s="77">
        <v>165</v>
      </c>
      <c r="M134" s="77"/>
      <c r="N134" s="72"/>
      <c r="O134" s="79" t="s">
        <v>493</v>
      </c>
      <c r="P134" s="81">
        <v>43537.55474537037</v>
      </c>
      <c r="Q134" s="79" t="s">
        <v>607</v>
      </c>
      <c r="R134" s="79"/>
      <c r="S134" s="79"/>
      <c r="T134" s="79" t="s">
        <v>793</v>
      </c>
      <c r="U134" s="79"/>
      <c r="V134" s="83" t="s">
        <v>966</v>
      </c>
      <c r="W134" s="81">
        <v>43537.55474537037</v>
      </c>
      <c r="X134" s="83" t="s">
        <v>1138</v>
      </c>
      <c r="Y134" s="79"/>
      <c r="Z134" s="79"/>
      <c r="AA134" s="85" t="s">
        <v>1358</v>
      </c>
      <c r="AB134" s="85" t="s">
        <v>1465</v>
      </c>
      <c r="AC134" s="79" t="b">
        <v>0</v>
      </c>
      <c r="AD134" s="79">
        <v>2</v>
      </c>
      <c r="AE134" s="85" t="s">
        <v>1496</v>
      </c>
      <c r="AF134" s="79" t="b">
        <v>0</v>
      </c>
      <c r="AG134" s="79" t="s">
        <v>1508</v>
      </c>
      <c r="AH134" s="79"/>
      <c r="AI134" s="85" t="s">
        <v>1477</v>
      </c>
      <c r="AJ134" s="79" t="b">
        <v>0</v>
      </c>
      <c r="AK134" s="79">
        <v>0</v>
      </c>
      <c r="AL134" s="85" t="s">
        <v>1477</v>
      </c>
      <c r="AM134" s="79" t="s">
        <v>1534</v>
      </c>
      <c r="AN134" s="79" t="b">
        <v>0</v>
      </c>
      <c r="AO134" s="85" t="s">
        <v>1465</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2</v>
      </c>
      <c r="BE134" s="49">
        <v>4.081632653061225</v>
      </c>
      <c r="BF134" s="48">
        <v>1</v>
      </c>
      <c r="BG134" s="49">
        <v>2.0408163265306123</v>
      </c>
      <c r="BH134" s="48">
        <v>0</v>
      </c>
      <c r="BI134" s="49">
        <v>0</v>
      </c>
      <c r="BJ134" s="48">
        <v>46</v>
      </c>
      <c r="BK134" s="49">
        <v>93.87755102040816</v>
      </c>
      <c r="BL134" s="48">
        <v>49</v>
      </c>
    </row>
    <row r="135" spans="1:64" ht="15">
      <c r="A135" s="64" t="s">
        <v>323</v>
      </c>
      <c r="B135" s="64" t="s">
        <v>435</v>
      </c>
      <c r="C135" s="65"/>
      <c r="D135" s="66"/>
      <c r="E135" s="67"/>
      <c r="F135" s="68"/>
      <c r="G135" s="65"/>
      <c r="H135" s="69"/>
      <c r="I135" s="70"/>
      <c r="J135" s="70"/>
      <c r="K135" s="34" t="s">
        <v>65</v>
      </c>
      <c r="L135" s="77">
        <v>166</v>
      </c>
      <c r="M135" s="77"/>
      <c r="N135" s="72"/>
      <c r="O135" s="79" t="s">
        <v>492</v>
      </c>
      <c r="P135" s="81">
        <v>43538.42003472222</v>
      </c>
      <c r="Q135" s="79" t="s">
        <v>608</v>
      </c>
      <c r="R135" s="79"/>
      <c r="S135" s="79"/>
      <c r="T135" s="79" t="s">
        <v>794</v>
      </c>
      <c r="U135" s="79"/>
      <c r="V135" s="83" t="s">
        <v>966</v>
      </c>
      <c r="W135" s="81">
        <v>43538.42003472222</v>
      </c>
      <c r="X135" s="83" t="s">
        <v>1139</v>
      </c>
      <c r="Y135" s="79"/>
      <c r="Z135" s="79"/>
      <c r="AA135" s="85" t="s">
        <v>1359</v>
      </c>
      <c r="AB135" s="85" t="s">
        <v>1466</v>
      </c>
      <c r="AC135" s="79" t="b">
        <v>0</v>
      </c>
      <c r="AD135" s="79">
        <v>2</v>
      </c>
      <c r="AE135" s="85" t="s">
        <v>1497</v>
      </c>
      <c r="AF135" s="79" t="b">
        <v>0</v>
      </c>
      <c r="AG135" s="79" t="s">
        <v>1508</v>
      </c>
      <c r="AH135" s="79"/>
      <c r="AI135" s="85" t="s">
        <v>1477</v>
      </c>
      <c r="AJ135" s="79" t="b">
        <v>0</v>
      </c>
      <c r="AK135" s="79">
        <v>2</v>
      </c>
      <c r="AL135" s="85" t="s">
        <v>1477</v>
      </c>
      <c r="AM135" s="79" t="s">
        <v>1534</v>
      </c>
      <c r="AN135" s="79" t="b">
        <v>0</v>
      </c>
      <c r="AO135" s="85" t="s">
        <v>1466</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c r="BE135" s="49"/>
      <c r="BF135" s="48"/>
      <c r="BG135" s="49"/>
      <c r="BH135" s="48"/>
      <c r="BI135" s="49"/>
      <c r="BJ135" s="48"/>
      <c r="BK135" s="49"/>
      <c r="BL135" s="48"/>
    </row>
    <row r="136" spans="1:64" ht="15">
      <c r="A136" s="64" t="s">
        <v>324</v>
      </c>
      <c r="B136" s="64" t="s">
        <v>436</v>
      </c>
      <c r="C136" s="65"/>
      <c r="D136" s="66"/>
      <c r="E136" s="67"/>
      <c r="F136" s="68"/>
      <c r="G136" s="65"/>
      <c r="H136" s="69"/>
      <c r="I136" s="70"/>
      <c r="J136" s="70"/>
      <c r="K136" s="34" t="s">
        <v>65</v>
      </c>
      <c r="L136" s="77">
        <v>167</v>
      </c>
      <c r="M136" s="77"/>
      <c r="N136" s="72"/>
      <c r="O136" s="79" t="s">
        <v>492</v>
      </c>
      <c r="P136" s="81">
        <v>43538.42689814815</v>
      </c>
      <c r="Q136" s="79" t="s">
        <v>609</v>
      </c>
      <c r="R136" s="79"/>
      <c r="S136" s="79"/>
      <c r="T136" s="79"/>
      <c r="U136" s="79"/>
      <c r="V136" s="83" t="s">
        <v>967</v>
      </c>
      <c r="W136" s="81">
        <v>43538.42689814815</v>
      </c>
      <c r="X136" s="83" t="s">
        <v>1140</v>
      </c>
      <c r="Y136" s="79"/>
      <c r="Z136" s="79"/>
      <c r="AA136" s="85" t="s">
        <v>1360</v>
      </c>
      <c r="AB136" s="79"/>
      <c r="AC136" s="79" t="b">
        <v>0</v>
      </c>
      <c r="AD136" s="79">
        <v>0</v>
      </c>
      <c r="AE136" s="85" t="s">
        <v>1477</v>
      </c>
      <c r="AF136" s="79" t="b">
        <v>0</v>
      </c>
      <c r="AG136" s="79" t="s">
        <v>1508</v>
      </c>
      <c r="AH136" s="79"/>
      <c r="AI136" s="85" t="s">
        <v>1477</v>
      </c>
      <c r="AJ136" s="79" t="b">
        <v>0</v>
      </c>
      <c r="AK136" s="79">
        <v>2</v>
      </c>
      <c r="AL136" s="85" t="s">
        <v>1359</v>
      </c>
      <c r="AM136" s="79" t="s">
        <v>1533</v>
      </c>
      <c r="AN136" s="79" t="b">
        <v>0</v>
      </c>
      <c r="AO136" s="85" t="s">
        <v>1359</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c r="BE136" s="49"/>
      <c r="BF136" s="48"/>
      <c r="BG136" s="49"/>
      <c r="BH136" s="48"/>
      <c r="BI136" s="49"/>
      <c r="BJ136" s="48"/>
      <c r="BK136" s="49"/>
      <c r="BL136" s="48"/>
    </row>
    <row r="137" spans="1:64" ht="15">
      <c r="A137" s="64" t="s">
        <v>325</v>
      </c>
      <c r="B137" s="64" t="s">
        <v>436</v>
      </c>
      <c r="C137" s="65"/>
      <c r="D137" s="66"/>
      <c r="E137" s="67"/>
      <c r="F137" s="68"/>
      <c r="G137" s="65"/>
      <c r="H137" s="69"/>
      <c r="I137" s="70"/>
      <c r="J137" s="70"/>
      <c r="K137" s="34" t="s">
        <v>65</v>
      </c>
      <c r="L137" s="77">
        <v>168</v>
      </c>
      <c r="M137" s="77"/>
      <c r="N137" s="72"/>
      <c r="O137" s="79" t="s">
        <v>492</v>
      </c>
      <c r="P137" s="81">
        <v>43538.44826388889</v>
      </c>
      <c r="Q137" s="79" t="s">
        <v>609</v>
      </c>
      <c r="R137" s="79"/>
      <c r="S137" s="79"/>
      <c r="T137" s="79"/>
      <c r="U137" s="79"/>
      <c r="V137" s="83" t="s">
        <v>968</v>
      </c>
      <c r="W137" s="81">
        <v>43538.44826388889</v>
      </c>
      <c r="X137" s="83" t="s">
        <v>1141</v>
      </c>
      <c r="Y137" s="79"/>
      <c r="Z137" s="79"/>
      <c r="AA137" s="85" t="s">
        <v>1361</v>
      </c>
      <c r="AB137" s="79"/>
      <c r="AC137" s="79" t="b">
        <v>0</v>
      </c>
      <c r="AD137" s="79">
        <v>0</v>
      </c>
      <c r="AE137" s="85" t="s">
        <v>1477</v>
      </c>
      <c r="AF137" s="79" t="b">
        <v>0</v>
      </c>
      <c r="AG137" s="79" t="s">
        <v>1508</v>
      </c>
      <c r="AH137" s="79"/>
      <c r="AI137" s="85" t="s">
        <v>1477</v>
      </c>
      <c r="AJ137" s="79" t="b">
        <v>0</v>
      </c>
      <c r="AK137" s="79">
        <v>2</v>
      </c>
      <c r="AL137" s="85" t="s">
        <v>1359</v>
      </c>
      <c r="AM137" s="79" t="s">
        <v>1533</v>
      </c>
      <c r="AN137" s="79" t="b">
        <v>0</v>
      </c>
      <c r="AO137" s="85" t="s">
        <v>1359</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c r="BE137" s="49"/>
      <c r="BF137" s="48"/>
      <c r="BG137" s="49"/>
      <c r="BH137" s="48"/>
      <c r="BI137" s="49"/>
      <c r="BJ137" s="48"/>
      <c r="BK137" s="49"/>
      <c r="BL137" s="48"/>
    </row>
    <row r="138" spans="1:64" ht="15">
      <c r="A138" s="64" t="s">
        <v>323</v>
      </c>
      <c r="B138" s="64" t="s">
        <v>444</v>
      </c>
      <c r="C138" s="65"/>
      <c r="D138" s="66"/>
      <c r="E138" s="67"/>
      <c r="F138" s="68"/>
      <c r="G138" s="65"/>
      <c r="H138" s="69"/>
      <c r="I138" s="70"/>
      <c r="J138" s="70"/>
      <c r="K138" s="34" t="s">
        <v>65</v>
      </c>
      <c r="L138" s="77">
        <v>203</v>
      </c>
      <c r="M138" s="77"/>
      <c r="N138" s="72"/>
      <c r="O138" s="79" t="s">
        <v>493</v>
      </c>
      <c r="P138" s="81">
        <v>43539.48615740741</v>
      </c>
      <c r="Q138" s="79" t="s">
        <v>610</v>
      </c>
      <c r="R138" s="79"/>
      <c r="S138" s="79"/>
      <c r="T138" s="79" t="s">
        <v>795</v>
      </c>
      <c r="U138" s="79"/>
      <c r="V138" s="83" t="s">
        <v>966</v>
      </c>
      <c r="W138" s="81">
        <v>43539.48615740741</v>
      </c>
      <c r="X138" s="83" t="s">
        <v>1142</v>
      </c>
      <c r="Y138" s="79"/>
      <c r="Z138" s="79"/>
      <c r="AA138" s="85" t="s">
        <v>1362</v>
      </c>
      <c r="AB138" s="85" t="s">
        <v>1467</v>
      </c>
      <c r="AC138" s="79" t="b">
        <v>0</v>
      </c>
      <c r="AD138" s="79">
        <v>1</v>
      </c>
      <c r="AE138" s="85" t="s">
        <v>1498</v>
      </c>
      <c r="AF138" s="79" t="b">
        <v>0</v>
      </c>
      <c r="AG138" s="79" t="s">
        <v>1508</v>
      </c>
      <c r="AH138" s="79"/>
      <c r="AI138" s="85" t="s">
        <v>1477</v>
      </c>
      <c r="AJ138" s="79" t="b">
        <v>0</v>
      </c>
      <c r="AK138" s="79">
        <v>0</v>
      </c>
      <c r="AL138" s="85" t="s">
        <v>1477</v>
      </c>
      <c r="AM138" s="79" t="s">
        <v>1534</v>
      </c>
      <c r="AN138" s="79" t="b">
        <v>0</v>
      </c>
      <c r="AO138" s="85" t="s">
        <v>1467</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v>1</v>
      </c>
      <c r="BE138" s="49">
        <v>3.225806451612903</v>
      </c>
      <c r="BF138" s="48">
        <v>2</v>
      </c>
      <c r="BG138" s="49">
        <v>6.451612903225806</v>
      </c>
      <c r="BH138" s="48">
        <v>0</v>
      </c>
      <c r="BI138" s="49">
        <v>0</v>
      </c>
      <c r="BJ138" s="48">
        <v>28</v>
      </c>
      <c r="BK138" s="49">
        <v>90.3225806451613</v>
      </c>
      <c r="BL138" s="48">
        <v>31</v>
      </c>
    </row>
    <row r="139" spans="1:64" ht="15">
      <c r="A139" s="64" t="s">
        <v>323</v>
      </c>
      <c r="B139" s="64" t="s">
        <v>324</v>
      </c>
      <c r="C139" s="65"/>
      <c r="D139" s="66"/>
      <c r="E139" s="67"/>
      <c r="F139" s="68"/>
      <c r="G139" s="65"/>
      <c r="H139" s="69"/>
      <c r="I139" s="70"/>
      <c r="J139" s="70"/>
      <c r="K139" s="34" t="s">
        <v>66</v>
      </c>
      <c r="L139" s="77">
        <v>211</v>
      </c>
      <c r="M139" s="77"/>
      <c r="N139" s="72"/>
      <c r="O139" s="79" t="s">
        <v>492</v>
      </c>
      <c r="P139" s="81">
        <v>43541.81395833333</v>
      </c>
      <c r="Q139" s="79" t="s">
        <v>611</v>
      </c>
      <c r="R139" s="79"/>
      <c r="S139" s="79"/>
      <c r="T139" s="79" t="s">
        <v>796</v>
      </c>
      <c r="U139" s="79"/>
      <c r="V139" s="83" t="s">
        <v>966</v>
      </c>
      <c r="W139" s="81">
        <v>43541.81395833333</v>
      </c>
      <c r="X139" s="83" t="s">
        <v>1143</v>
      </c>
      <c r="Y139" s="79"/>
      <c r="Z139" s="79"/>
      <c r="AA139" s="85" t="s">
        <v>1363</v>
      </c>
      <c r="AB139" s="85" t="s">
        <v>1468</v>
      </c>
      <c r="AC139" s="79" t="b">
        <v>0</v>
      </c>
      <c r="AD139" s="79">
        <v>3</v>
      </c>
      <c r="AE139" s="85" t="s">
        <v>1499</v>
      </c>
      <c r="AF139" s="79" t="b">
        <v>0</v>
      </c>
      <c r="AG139" s="79" t="s">
        <v>1508</v>
      </c>
      <c r="AH139" s="79"/>
      <c r="AI139" s="85" t="s">
        <v>1477</v>
      </c>
      <c r="AJ139" s="79" t="b">
        <v>0</v>
      </c>
      <c r="AK139" s="79">
        <v>1</v>
      </c>
      <c r="AL139" s="85" t="s">
        <v>1477</v>
      </c>
      <c r="AM139" s="79" t="s">
        <v>1534</v>
      </c>
      <c r="AN139" s="79" t="b">
        <v>0</v>
      </c>
      <c r="AO139" s="85" t="s">
        <v>1468</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c r="BE139" s="49"/>
      <c r="BF139" s="48"/>
      <c r="BG139" s="49"/>
      <c r="BH139" s="48"/>
      <c r="BI139" s="49"/>
      <c r="BJ139" s="48"/>
      <c r="BK139" s="49"/>
      <c r="BL139" s="48"/>
    </row>
    <row r="140" spans="1:64" ht="15">
      <c r="A140" s="64" t="s">
        <v>325</v>
      </c>
      <c r="B140" s="64" t="s">
        <v>422</v>
      </c>
      <c r="C140" s="65"/>
      <c r="D140" s="66"/>
      <c r="E140" s="67"/>
      <c r="F140" s="68"/>
      <c r="G140" s="65"/>
      <c r="H140" s="69"/>
      <c r="I140" s="70"/>
      <c r="J140" s="70"/>
      <c r="K140" s="34" t="s">
        <v>65</v>
      </c>
      <c r="L140" s="77">
        <v>229</v>
      </c>
      <c r="M140" s="77"/>
      <c r="N140" s="72"/>
      <c r="O140" s="79" t="s">
        <v>492</v>
      </c>
      <c r="P140" s="81">
        <v>43542.590219907404</v>
      </c>
      <c r="Q140" s="79" t="s">
        <v>592</v>
      </c>
      <c r="R140" s="79"/>
      <c r="S140" s="79"/>
      <c r="T140" s="79"/>
      <c r="U140" s="79"/>
      <c r="V140" s="83" t="s">
        <v>968</v>
      </c>
      <c r="W140" s="81">
        <v>43542.590219907404</v>
      </c>
      <c r="X140" s="83" t="s">
        <v>1144</v>
      </c>
      <c r="Y140" s="79"/>
      <c r="Z140" s="79"/>
      <c r="AA140" s="85" t="s">
        <v>1364</v>
      </c>
      <c r="AB140" s="79"/>
      <c r="AC140" s="79" t="b">
        <v>0</v>
      </c>
      <c r="AD140" s="79">
        <v>0</v>
      </c>
      <c r="AE140" s="85" t="s">
        <v>1477</v>
      </c>
      <c r="AF140" s="79" t="b">
        <v>0</v>
      </c>
      <c r="AG140" s="79" t="s">
        <v>1508</v>
      </c>
      <c r="AH140" s="79"/>
      <c r="AI140" s="85" t="s">
        <v>1477</v>
      </c>
      <c r="AJ140" s="79" t="b">
        <v>0</v>
      </c>
      <c r="AK140" s="79">
        <v>2</v>
      </c>
      <c r="AL140" s="85" t="s">
        <v>1365</v>
      </c>
      <c r="AM140" s="79" t="s">
        <v>1533</v>
      </c>
      <c r="AN140" s="79" t="b">
        <v>0</v>
      </c>
      <c r="AO140" s="85" t="s">
        <v>1365</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c r="BE140" s="49"/>
      <c r="BF140" s="48"/>
      <c r="BG140" s="49"/>
      <c r="BH140" s="48"/>
      <c r="BI140" s="49"/>
      <c r="BJ140" s="48"/>
      <c r="BK140" s="49"/>
      <c r="BL140" s="48"/>
    </row>
    <row r="141" spans="1:64" ht="15">
      <c r="A141" s="64" t="s">
        <v>323</v>
      </c>
      <c r="B141" s="64" t="s">
        <v>422</v>
      </c>
      <c r="C141" s="65"/>
      <c r="D141" s="66"/>
      <c r="E141" s="67"/>
      <c r="F141" s="68"/>
      <c r="G141" s="65"/>
      <c r="H141" s="69"/>
      <c r="I141" s="70"/>
      <c r="J141" s="70"/>
      <c r="K141" s="34" t="s">
        <v>65</v>
      </c>
      <c r="L141" s="77">
        <v>230</v>
      </c>
      <c r="M141" s="77"/>
      <c r="N141" s="72"/>
      <c r="O141" s="79" t="s">
        <v>492</v>
      </c>
      <c r="P141" s="81">
        <v>43542.558587962965</v>
      </c>
      <c r="Q141" s="79" t="s">
        <v>612</v>
      </c>
      <c r="R141" s="79"/>
      <c r="S141" s="79"/>
      <c r="T141" s="79" t="s">
        <v>797</v>
      </c>
      <c r="U141" s="79"/>
      <c r="V141" s="83" t="s">
        <v>966</v>
      </c>
      <c r="W141" s="81">
        <v>43542.558587962965</v>
      </c>
      <c r="X141" s="83" t="s">
        <v>1145</v>
      </c>
      <c r="Y141" s="79"/>
      <c r="Z141" s="79"/>
      <c r="AA141" s="85" t="s">
        <v>1365</v>
      </c>
      <c r="AB141" s="85" t="s">
        <v>1469</v>
      </c>
      <c r="AC141" s="79" t="b">
        <v>0</v>
      </c>
      <c r="AD141" s="79">
        <v>3</v>
      </c>
      <c r="AE141" s="85" t="s">
        <v>1500</v>
      </c>
      <c r="AF141" s="79" t="b">
        <v>0</v>
      </c>
      <c r="AG141" s="79" t="s">
        <v>1508</v>
      </c>
      <c r="AH141" s="79"/>
      <c r="AI141" s="85" t="s">
        <v>1477</v>
      </c>
      <c r="AJ141" s="79" t="b">
        <v>0</v>
      </c>
      <c r="AK141" s="79">
        <v>2</v>
      </c>
      <c r="AL141" s="85" t="s">
        <v>1477</v>
      </c>
      <c r="AM141" s="79" t="s">
        <v>1534</v>
      </c>
      <c r="AN141" s="79" t="b">
        <v>0</v>
      </c>
      <c r="AO141" s="85" t="s">
        <v>1469</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c r="BE141" s="49"/>
      <c r="BF141" s="48"/>
      <c r="BG141" s="49"/>
      <c r="BH141" s="48"/>
      <c r="BI141" s="49"/>
      <c r="BJ141" s="48"/>
      <c r="BK141" s="49"/>
      <c r="BL141" s="48"/>
    </row>
    <row r="142" spans="1:64" ht="15">
      <c r="A142" s="64" t="s">
        <v>323</v>
      </c>
      <c r="B142" s="64" t="s">
        <v>451</v>
      </c>
      <c r="C142" s="65"/>
      <c r="D142" s="66"/>
      <c r="E142" s="67"/>
      <c r="F142" s="68"/>
      <c r="G142" s="65"/>
      <c r="H142" s="69"/>
      <c r="I142" s="70"/>
      <c r="J142" s="70"/>
      <c r="K142" s="34" t="s">
        <v>65</v>
      </c>
      <c r="L142" s="77">
        <v>252</v>
      </c>
      <c r="M142" s="77"/>
      <c r="N142" s="72"/>
      <c r="O142" s="79" t="s">
        <v>492</v>
      </c>
      <c r="P142" s="81">
        <v>43542.58405092593</v>
      </c>
      <c r="Q142" s="79" t="s">
        <v>613</v>
      </c>
      <c r="R142" s="79"/>
      <c r="S142" s="79"/>
      <c r="T142" s="79" t="s">
        <v>798</v>
      </c>
      <c r="U142" s="79"/>
      <c r="V142" s="83" t="s">
        <v>966</v>
      </c>
      <c r="W142" s="81">
        <v>43542.58405092593</v>
      </c>
      <c r="X142" s="83" t="s">
        <v>1146</v>
      </c>
      <c r="Y142" s="79"/>
      <c r="Z142" s="79"/>
      <c r="AA142" s="85" t="s">
        <v>1366</v>
      </c>
      <c r="AB142" s="85" t="s">
        <v>1470</v>
      </c>
      <c r="AC142" s="79" t="b">
        <v>0</v>
      </c>
      <c r="AD142" s="79">
        <v>4</v>
      </c>
      <c r="AE142" s="85" t="s">
        <v>1501</v>
      </c>
      <c r="AF142" s="79" t="b">
        <v>0</v>
      </c>
      <c r="AG142" s="79" t="s">
        <v>1508</v>
      </c>
      <c r="AH142" s="79"/>
      <c r="AI142" s="85" t="s">
        <v>1477</v>
      </c>
      <c r="AJ142" s="79" t="b">
        <v>0</v>
      </c>
      <c r="AK142" s="79">
        <v>0</v>
      </c>
      <c r="AL142" s="85" t="s">
        <v>1477</v>
      </c>
      <c r="AM142" s="79" t="s">
        <v>1534</v>
      </c>
      <c r="AN142" s="79" t="b">
        <v>0</v>
      </c>
      <c r="AO142" s="85" t="s">
        <v>1470</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c r="BE142" s="49"/>
      <c r="BF142" s="48"/>
      <c r="BG142" s="49"/>
      <c r="BH142" s="48"/>
      <c r="BI142" s="49"/>
      <c r="BJ142" s="48"/>
      <c r="BK142" s="49"/>
      <c r="BL142" s="48"/>
    </row>
    <row r="143" spans="1:64" ht="15">
      <c r="A143" s="64" t="s">
        <v>326</v>
      </c>
      <c r="B143" s="64" t="s">
        <v>454</v>
      </c>
      <c r="C143" s="65"/>
      <c r="D143" s="66"/>
      <c r="E143" s="67"/>
      <c r="F143" s="68"/>
      <c r="G143" s="65"/>
      <c r="H143" s="69"/>
      <c r="I143" s="70"/>
      <c r="J143" s="70"/>
      <c r="K143" s="34" t="s">
        <v>65</v>
      </c>
      <c r="L143" s="77">
        <v>255</v>
      </c>
      <c r="M143" s="77"/>
      <c r="N143" s="72"/>
      <c r="O143" s="79" t="s">
        <v>492</v>
      </c>
      <c r="P143" s="81">
        <v>43407.52111111111</v>
      </c>
      <c r="Q143" s="79" t="s">
        <v>614</v>
      </c>
      <c r="R143" s="79"/>
      <c r="S143" s="79"/>
      <c r="T143" s="79" t="s">
        <v>799</v>
      </c>
      <c r="U143" s="83" t="s">
        <v>873</v>
      </c>
      <c r="V143" s="83" t="s">
        <v>873</v>
      </c>
      <c r="W143" s="81">
        <v>43407.52111111111</v>
      </c>
      <c r="X143" s="83" t="s">
        <v>1147</v>
      </c>
      <c r="Y143" s="79"/>
      <c r="Z143" s="79"/>
      <c r="AA143" s="85" t="s">
        <v>1367</v>
      </c>
      <c r="AB143" s="85" t="s">
        <v>1471</v>
      </c>
      <c r="AC143" s="79" t="b">
        <v>0</v>
      </c>
      <c r="AD143" s="79">
        <v>26</v>
      </c>
      <c r="AE143" s="85" t="s">
        <v>1502</v>
      </c>
      <c r="AF143" s="79" t="b">
        <v>0</v>
      </c>
      <c r="AG143" s="79" t="s">
        <v>1511</v>
      </c>
      <c r="AH143" s="79"/>
      <c r="AI143" s="85" t="s">
        <v>1477</v>
      </c>
      <c r="AJ143" s="79" t="b">
        <v>0</v>
      </c>
      <c r="AK143" s="79">
        <v>64</v>
      </c>
      <c r="AL143" s="85" t="s">
        <v>1477</v>
      </c>
      <c r="AM143" s="79" t="s">
        <v>1536</v>
      </c>
      <c r="AN143" s="79" t="b">
        <v>0</v>
      </c>
      <c r="AO143" s="85" t="s">
        <v>1471</v>
      </c>
      <c r="AP143" s="79" t="s">
        <v>1557</v>
      </c>
      <c r="AQ143" s="79">
        <v>0</v>
      </c>
      <c r="AR143" s="79">
        <v>0</v>
      </c>
      <c r="AS143" s="79" t="s">
        <v>1566</v>
      </c>
      <c r="AT143" s="79" t="s">
        <v>1582</v>
      </c>
      <c r="AU143" s="79" t="s">
        <v>1594</v>
      </c>
      <c r="AV143" s="79" t="s">
        <v>1606</v>
      </c>
      <c r="AW143" s="79" t="s">
        <v>1623</v>
      </c>
      <c r="AX143" s="79" t="s">
        <v>1639</v>
      </c>
      <c r="AY143" s="79" t="s">
        <v>1649</v>
      </c>
      <c r="AZ143" s="83" t="s">
        <v>1659</v>
      </c>
      <c r="BA143">
        <v>1</v>
      </c>
      <c r="BB143" s="78" t="str">
        <f>REPLACE(INDEX(GroupVertices[Group],MATCH(Edges24[[#This Row],[Vertex 1]],GroupVertices[Vertex],0)),1,1,"")</f>
        <v>3</v>
      </c>
      <c r="BC143" s="78" t="str">
        <f>REPLACE(INDEX(GroupVertices[Group],MATCH(Edges24[[#This Row],[Vertex 2]],GroupVertices[Vertex],0)),1,1,"")</f>
        <v>3</v>
      </c>
      <c r="BD143" s="48"/>
      <c r="BE143" s="49"/>
      <c r="BF143" s="48"/>
      <c r="BG143" s="49"/>
      <c r="BH143" s="48"/>
      <c r="BI143" s="49"/>
      <c r="BJ143" s="48"/>
      <c r="BK143" s="49"/>
      <c r="BL143" s="48"/>
    </row>
    <row r="144" spans="1:64" ht="15">
      <c r="A144" s="64" t="s">
        <v>326</v>
      </c>
      <c r="B144" s="64" t="s">
        <v>471</v>
      </c>
      <c r="C144" s="65"/>
      <c r="D144" s="66"/>
      <c r="E144" s="67"/>
      <c r="F144" s="68"/>
      <c r="G144" s="65"/>
      <c r="H144" s="69"/>
      <c r="I144" s="70"/>
      <c r="J144" s="70"/>
      <c r="K144" s="34" t="s">
        <v>65</v>
      </c>
      <c r="L144" s="77">
        <v>273</v>
      </c>
      <c r="M144" s="77"/>
      <c r="N144" s="72"/>
      <c r="O144" s="79" t="s">
        <v>492</v>
      </c>
      <c r="P144" s="81">
        <v>43542.78800925926</v>
      </c>
      <c r="Q144" s="79" t="s">
        <v>615</v>
      </c>
      <c r="R144" s="79"/>
      <c r="S144" s="79"/>
      <c r="T144" s="79"/>
      <c r="U144" s="79"/>
      <c r="V144" s="83" t="s">
        <v>969</v>
      </c>
      <c r="W144" s="81">
        <v>43542.78800925926</v>
      </c>
      <c r="X144" s="83" t="s">
        <v>1148</v>
      </c>
      <c r="Y144" s="79"/>
      <c r="Z144" s="79"/>
      <c r="AA144" s="85" t="s">
        <v>1368</v>
      </c>
      <c r="AB144" s="79"/>
      <c r="AC144" s="79" t="b">
        <v>0</v>
      </c>
      <c r="AD144" s="79">
        <v>0</v>
      </c>
      <c r="AE144" s="85" t="s">
        <v>1477</v>
      </c>
      <c r="AF144" s="79" t="b">
        <v>0</v>
      </c>
      <c r="AG144" s="79" t="s">
        <v>1511</v>
      </c>
      <c r="AH144" s="79"/>
      <c r="AI144" s="85" t="s">
        <v>1477</v>
      </c>
      <c r="AJ144" s="79" t="b">
        <v>0</v>
      </c>
      <c r="AK144" s="79">
        <v>64</v>
      </c>
      <c r="AL144" s="85" t="s">
        <v>1367</v>
      </c>
      <c r="AM144" s="79" t="s">
        <v>1536</v>
      </c>
      <c r="AN144" s="79" t="b">
        <v>0</v>
      </c>
      <c r="AO144" s="85" t="s">
        <v>1367</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3</v>
      </c>
      <c r="BC144" s="78" t="str">
        <f>REPLACE(INDEX(GroupVertices[Group],MATCH(Edges24[[#This Row],[Vertex 2]],GroupVertices[Vertex],0)),1,1,"")</f>
        <v>3</v>
      </c>
      <c r="BD144" s="48"/>
      <c r="BE144" s="49"/>
      <c r="BF144" s="48"/>
      <c r="BG144" s="49"/>
      <c r="BH144" s="48"/>
      <c r="BI144" s="49"/>
      <c r="BJ144" s="48"/>
      <c r="BK144" s="49"/>
      <c r="BL144" s="48"/>
    </row>
    <row r="145" spans="1:64" ht="15">
      <c r="A145" s="64" t="s">
        <v>327</v>
      </c>
      <c r="B145" s="64" t="s">
        <v>323</v>
      </c>
      <c r="C145" s="65"/>
      <c r="D145" s="66"/>
      <c r="E145" s="67"/>
      <c r="F145" s="68"/>
      <c r="G145" s="65"/>
      <c r="H145" s="69"/>
      <c r="I145" s="70"/>
      <c r="J145" s="70"/>
      <c r="K145" s="34" t="s">
        <v>65</v>
      </c>
      <c r="L145" s="77">
        <v>286</v>
      </c>
      <c r="M145" s="77"/>
      <c r="N145" s="72"/>
      <c r="O145" s="79" t="s">
        <v>492</v>
      </c>
      <c r="P145" s="81">
        <v>43542.835277777776</v>
      </c>
      <c r="Q145" s="79" t="s">
        <v>616</v>
      </c>
      <c r="R145" s="79"/>
      <c r="S145" s="79"/>
      <c r="T145" s="79"/>
      <c r="U145" s="79"/>
      <c r="V145" s="83" t="s">
        <v>970</v>
      </c>
      <c r="W145" s="81">
        <v>43542.835277777776</v>
      </c>
      <c r="X145" s="83" t="s">
        <v>1149</v>
      </c>
      <c r="Y145" s="79"/>
      <c r="Z145" s="79"/>
      <c r="AA145" s="85" t="s">
        <v>1369</v>
      </c>
      <c r="AB145" s="79"/>
      <c r="AC145" s="79" t="b">
        <v>0</v>
      </c>
      <c r="AD145" s="79">
        <v>0</v>
      </c>
      <c r="AE145" s="85" t="s">
        <v>1477</v>
      </c>
      <c r="AF145" s="79" t="b">
        <v>0</v>
      </c>
      <c r="AG145" s="79" t="s">
        <v>1508</v>
      </c>
      <c r="AH145" s="79"/>
      <c r="AI145" s="85" t="s">
        <v>1477</v>
      </c>
      <c r="AJ145" s="79" t="b">
        <v>0</v>
      </c>
      <c r="AK145" s="79">
        <v>8</v>
      </c>
      <c r="AL145" s="85" t="s">
        <v>1424</v>
      </c>
      <c r="AM145" s="79" t="s">
        <v>1536</v>
      </c>
      <c r="AN145" s="79" t="b">
        <v>0</v>
      </c>
      <c r="AO145" s="85" t="s">
        <v>1424</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2</v>
      </c>
      <c r="BE145" s="49">
        <v>7.407407407407407</v>
      </c>
      <c r="BF145" s="48">
        <v>0</v>
      </c>
      <c r="BG145" s="49">
        <v>0</v>
      </c>
      <c r="BH145" s="48">
        <v>0</v>
      </c>
      <c r="BI145" s="49">
        <v>0</v>
      </c>
      <c r="BJ145" s="48">
        <v>25</v>
      </c>
      <c r="BK145" s="49">
        <v>92.5925925925926</v>
      </c>
      <c r="BL145" s="48">
        <v>27</v>
      </c>
    </row>
    <row r="146" spans="1:64" ht="15">
      <c r="A146" s="64" t="s">
        <v>328</v>
      </c>
      <c r="B146" s="64" t="s">
        <v>323</v>
      </c>
      <c r="C146" s="65"/>
      <c r="D146" s="66"/>
      <c r="E146" s="67"/>
      <c r="F146" s="68"/>
      <c r="G146" s="65"/>
      <c r="H146" s="69"/>
      <c r="I146" s="70"/>
      <c r="J146" s="70"/>
      <c r="K146" s="34" t="s">
        <v>65</v>
      </c>
      <c r="L146" s="77">
        <v>287</v>
      </c>
      <c r="M146" s="77"/>
      <c r="N146" s="72"/>
      <c r="O146" s="79" t="s">
        <v>492</v>
      </c>
      <c r="P146" s="81">
        <v>43542.83943287037</v>
      </c>
      <c r="Q146" s="79" t="s">
        <v>616</v>
      </c>
      <c r="R146" s="79"/>
      <c r="S146" s="79"/>
      <c r="T146" s="79"/>
      <c r="U146" s="79"/>
      <c r="V146" s="83" t="s">
        <v>971</v>
      </c>
      <c r="W146" s="81">
        <v>43542.83943287037</v>
      </c>
      <c r="X146" s="83" t="s">
        <v>1150</v>
      </c>
      <c r="Y146" s="79"/>
      <c r="Z146" s="79"/>
      <c r="AA146" s="85" t="s">
        <v>1370</v>
      </c>
      <c r="AB146" s="79"/>
      <c r="AC146" s="79" t="b">
        <v>0</v>
      </c>
      <c r="AD146" s="79">
        <v>0</v>
      </c>
      <c r="AE146" s="85" t="s">
        <v>1477</v>
      </c>
      <c r="AF146" s="79" t="b">
        <v>0</v>
      </c>
      <c r="AG146" s="79" t="s">
        <v>1508</v>
      </c>
      <c r="AH146" s="79"/>
      <c r="AI146" s="85" t="s">
        <v>1477</v>
      </c>
      <c r="AJ146" s="79" t="b">
        <v>0</v>
      </c>
      <c r="AK146" s="79">
        <v>8</v>
      </c>
      <c r="AL146" s="85" t="s">
        <v>1424</v>
      </c>
      <c r="AM146" s="79" t="s">
        <v>1536</v>
      </c>
      <c r="AN146" s="79" t="b">
        <v>0</v>
      </c>
      <c r="AO146" s="85" t="s">
        <v>1424</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v>2</v>
      </c>
      <c r="BE146" s="49">
        <v>7.407407407407407</v>
      </c>
      <c r="BF146" s="48">
        <v>0</v>
      </c>
      <c r="BG146" s="49">
        <v>0</v>
      </c>
      <c r="BH146" s="48">
        <v>0</v>
      </c>
      <c r="BI146" s="49">
        <v>0</v>
      </c>
      <c r="BJ146" s="48">
        <v>25</v>
      </c>
      <c r="BK146" s="49">
        <v>92.5925925925926</v>
      </c>
      <c r="BL146" s="48">
        <v>27</v>
      </c>
    </row>
    <row r="147" spans="1:64" ht="15">
      <c r="A147" s="64" t="s">
        <v>329</v>
      </c>
      <c r="B147" s="64" t="s">
        <v>323</v>
      </c>
      <c r="C147" s="65"/>
      <c r="D147" s="66"/>
      <c r="E147" s="67"/>
      <c r="F147" s="68"/>
      <c r="G147" s="65"/>
      <c r="H147" s="69"/>
      <c r="I147" s="70"/>
      <c r="J147" s="70"/>
      <c r="K147" s="34" t="s">
        <v>65</v>
      </c>
      <c r="L147" s="77">
        <v>288</v>
      </c>
      <c r="M147" s="77"/>
      <c r="N147" s="72"/>
      <c r="O147" s="79" t="s">
        <v>492</v>
      </c>
      <c r="P147" s="81">
        <v>43542.84684027778</v>
      </c>
      <c r="Q147" s="79" t="s">
        <v>616</v>
      </c>
      <c r="R147" s="79"/>
      <c r="S147" s="79"/>
      <c r="T147" s="79"/>
      <c r="U147" s="79"/>
      <c r="V147" s="83" t="s">
        <v>972</v>
      </c>
      <c r="W147" s="81">
        <v>43542.84684027778</v>
      </c>
      <c r="X147" s="83" t="s">
        <v>1151</v>
      </c>
      <c r="Y147" s="79"/>
      <c r="Z147" s="79"/>
      <c r="AA147" s="85" t="s">
        <v>1371</v>
      </c>
      <c r="AB147" s="79"/>
      <c r="AC147" s="79" t="b">
        <v>0</v>
      </c>
      <c r="AD147" s="79">
        <v>0</v>
      </c>
      <c r="AE147" s="85" t="s">
        <v>1477</v>
      </c>
      <c r="AF147" s="79" t="b">
        <v>0</v>
      </c>
      <c r="AG147" s="79" t="s">
        <v>1508</v>
      </c>
      <c r="AH147" s="79"/>
      <c r="AI147" s="85" t="s">
        <v>1477</v>
      </c>
      <c r="AJ147" s="79" t="b">
        <v>0</v>
      </c>
      <c r="AK147" s="79">
        <v>8</v>
      </c>
      <c r="AL147" s="85" t="s">
        <v>1424</v>
      </c>
      <c r="AM147" s="79" t="s">
        <v>1539</v>
      </c>
      <c r="AN147" s="79" t="b">
        <v>0</v>
      </c>
      <c r="AO147" s="85" t="s">
        <v>1424</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v>2</v>
      </c>
      <c r="BE147" s="49">
        <v>7.407407407407407</v>
      </c>
      <c r="BF147" s="48">
        <v>0</v>
      </c>
      <c r="BG147" s="49">
        <v>0</v>
      </c>
      <c r="BH147" s="48">
        <v>0</v>
      </c>
      <c r="BI147" s="49">
        <v>0</v>
      </c>
      <c r="BJ147" s="48">
        <v>25</v>
      </c>
      <c r="BK147" s="49">
        <v>92.5925925925926</v>
      </c>
      <c r="BL147" s="48">
        <v>27</v>
      </c>
    </row>
    <row r="148" spans="1:64" ht="15">
      <c r="A148" s="64" t="s">
        <v>330</v>
      </c>
      <c r="B148" s="64" t="s">
        <v>323</v>
      </c>
      <c r="C148" s="65"/>
      <c r="D148" s="66"/>
      <c r="E148" s="67"/>
      <c r="F148" s="68"/>
      <c r="G148" s="65"/>
      <c r="H148" s="69"/>
      <c r="I148" s="70"/>
      <c r="J148" s="70"/>
      <c r="K148" s="34" t="s">
        <v>65</v>
      </c>
      <c r="L148" s="77">
        <v>289</v>
      </c>
      <c r="M148" s="77"/>
      <c r="N148" s="72"/>
      <c r="O148" s="79" t="s">
        <v>492</v>
      </c>
      <c r="P148" s="81">
        <v>43542.861655092594</v>
      </c>
      <c r="Q148" s="79" t="s">
        <v>593</v>
      </c>
      <c r="R148" s="79"/>
      <c r="S148" s="79"/>
      <c r="T148" s="79" t="s">
        <v>757</v>
      </c>
      <c r="U148" s="79"/>
      <c r="V148" s="83" t="s">
        <v>973</v>
      </c>
      <c r="W148" s="81">
        <v>43542.861655092594</v>
      </c>
      <c r="X148" s="83" t="s">
        <v>1152</v>
      </c>
      <c r="Y148" s="79"/>
      <c r="Z148" s="79"/>
      <c r="AA148" s="85" t="s">
        <v>1372</v>
      </c>
      <c r="AB148" s="79"/>
      <c r="AC148" s="79" t="b">
        <v>0</v>
      </c>
      <c r="AD148" s="79">
        <v>0</v>
      </c>
      <c r="AE148" s="85" t="s">
        <v>1477</v>
      </c>
      <c r="AF148" s="79" t="b">
        <v>0</v>
      </c>
      <c r="AG148" s="79" t="s">
        <v>1508</v>
      </c>
      <c r="AH148" s="79"/>
      <c r="AI148" s="85" t="s">
        <v>1477</v>
      </c>
      <c r="AJ148" s="79" t="b">
        <v>0</v>
      </c>
      <c r="AK148" s="79">
        <v>5</v>
      </c>
      <c r="AL148" s="85" t="s">
        <v>1422</v>
      </c>
      <c r="AM148" s="79" t="s">
        <v>1539</v>
      </c>
      <c r="AN148" s="79" t="b">
        <v>0</v>
      </c>
      <c r="AO148" s="85" t="s">
        <v>1422</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1</v>
      </c>
      <c r="BD148" s="48">
        <v>0</v>
      </c>
      <c r="BE148" s="49">
        <v>0</v>
      </c>
      <c r="BF148" s="48">
        <v>3</v>
      </c>
      <c r="BG148" s="49">
        <v>13.636363636363637</v>
      </c>
      <c r="BH148" s="48">
        <v>0</v>
      </c>
      <c r="BI148" s="49">
        <v>0</v>
      </c>
      <c r="BJ148" s="48">
        <v>19</v>
      </c>
      <c r="BK148" s="49">
        <v>86.36363636363636</v>
      </c>
      <c r="BL148" s="48">
        <v>22</v>
      </c>
    </row>
    <row r="149" spans="1:64" ht="15">
      <c r="A149" s="64" t="s">
        <v>331</v>
      </c>
      <c r="B149" s="64" t="s">
        <v>331</v>
      </c>
      <c r="C149" s="65"/>
      <c r="D149" s="66"/>
      <c r="E149" s="67"/>
      <c r="F149" s="68"/>
      <c r="G149" s="65"/>
      <c r="H149" s="69"/>
      <c r="I149" s="70"/>
      <c r="J149" s="70"/>
      <c r="K149" s="34" t="s">
        <v>65</v>
      </c>
      <c r="L149" s="77">
        <v>290</v>
      </c>
      <c r="M149" s="77"/>
      <c r="N149" s="72"/>
      <c r="O149" s="79" t="s">
        <v>176</v>
      </c>
      <c r="P149" s="81">
        <v>43542.91711805556</v>
      </c>
      <c r="Q149" s="79" t="s">
        <v>617</v>
      </c>
      <c r="R149" s="83" t="s">
        <v>694</v>
      </c>
      <c r="S149" s="79" t="s">
        <v>718</v>
      </c>
      <c r="T149" s="79" t="s">
        <v>800</v>
      </c>
      <c r="U149" s="79"/>
      <c r="V149" s="83" t="s">
        <v>974</v>
      </c>
      <c r="W149" s="81">
        <v>43542.91711805556</v>
      </c>
      <c r="X149" s="83" t="s">
        <v>1153</v>
      </c>
      <c r="Y149" s="79"/>
      <c r="Z149" s="79"/>
      <c r="AA149" s="85" t="s">
        <v>1373</v>
      </c>
      <c r="AB149" s="79"/>
      <c r="AC149" s="79" t="b">
        <v>0</v>
      </c>
      <c r="AD149" s="79">
        <v>0</v>
      </c>
      <c r="AE149" s="85" t="s">
        <v>1477</v>
      </c>
      <c r="AF149" s="79" t="b">
        <v>1</v>
      </c>
      <c r="AG149" s="79" t="s">
        <v>1511</v>
      </c>
      <c r="AH149" s="79"/>
      <c r="AI149" s="85" t="s">
        <v>1529</v>
      </c>
      <c r="AJ149" s="79" t="b">
        <v>0</v>
      </c>
      <c r="AK149" s="79">
        <v>0</v>
      </c>
      <c r="AL149" s="85" t="s">
        <v>1477</v>
      </c>
      <c r="AM149" s="79" t="s">
        <v>1536</v>
      </c>
      <c r="AN149" s="79" t="b">
        <v>0</v>
      </c>
      <c r="AO149" s="85" t="s">
        <v>1373</v>
      </c>
      <c r="AP149" s="79" t="s">
        <v>176</v>
      </c>
      <c r="AQ149" s="79">
        <v>0</v>
      </c>
      <c r="AR149" s="79">
        <v>0</v>
      </c>
      <c r="AS149" s="79" t="s">
        <v>1567</v>
      </c>
      <c r="AT149" s="79" t="s">
        <v>1576</v>
      </c>
      <c r="AU149" s="79" t="s">
        <v>1588</v>
      </c>
      <c r="AV149" s="79" t="s">
        <v>1607</v>
      </c>
      <c r="AW149" s="79" t="s">
        <v>1624</v>
      </c>
      <c r="AX149" s="79" t="s">
        <v>1640</v>
      </c>
      <c r="AY149" s="79" t="s">
        <v>1649</v>
      </c>
      <c r="AZ149" s="83" t="s">
        <v>1660</v>
      </c>
      <c r="BA149">
        <v>2</v>
      </c>
      <c r="BB149" s="78" t="str">
        <f>REPLACE(INDEX(GroupVertices[Group],MATCH(Edges24[[#This Row],[Vertex 1]],GroupVertices[Vertex],0)),1,1,"")</f>
        <v>2</v>
      </c>
      <c r="BC149" s="78" t="str">
        <f>REPLACE(INDEX(GroupVertices[Group],MATCH(Edges24[[#This Row],[Vertex 2]],GroupVertices[Vertex],0)),1,1,"")</f>
        <v>2</v>
      </c>
      <c r="BD149" s="48">
        <v>1</v>
      </c>
      <c r="BE149" s="49">
        <v>4.761904761904762</v>
      </c>
      <c r="BF149" s="48">
        <v>0</v>
      </c>
      <c r="BG149" s="49">
        <v>0</v>
      </c>
      <c r="BH149" s="48">
        <v>0</v>
      </c>
      <c r="BI149" s="49">
        <v>0</v>
      </c>
      <c r="BJ149" s="48">
        <v>20</v>
      </c>
      <c r="BK149" s="49">
        <v>95.23809523809524</v>
      </c>
      <c r="BL149" s="48">
        <v>21</v>
      </c>
    </row>
    <row r="150" spans="1:64" ht="15">
      <c r="A150" s="64" t="s">
        <v>331</v>
      </c>
      <c r="B150" s="64" t="s">
        <v>331</v>
      </c>
      <c r="C150" s="65"/>
      <c r="D150" s="66"/>
      <c r="E150" s="67"/>
      <c r="F150" s="68"/>
      <c r="G150" s="65"/>
      <c r="H150" s="69"/>
      <c r="I150" s="70"/>
      <c r="J150" s="70"/>
      <c r="K150" s="34" t="s">
        <v>65</v>
      </c>
      <c r="L150" s="77">
        <v>291</v>
      </c>
      <c r="M150" s="77"/>
      <c r="N150" s="72"/>
      <c r="O150" s="79" t="s">
        <v>176</v>
      </c>
      <c r="P150" s="81">
        <v>43542.91740740741</v>
      </c>
      <c r="Q150" s="79" t="s">
        <v>618</v>
      </c>
      <c r="R150" s="83" t="s">
        <v>695</v>
      </c>
      <c r="S150" s="79" t="s">
        <v>718</v>
      </c>
      <c r="T150" s="79" t="s">
        <v>801</v>
      </c>
      <c r="U150" s="79"/>
      <c r="V150" s="83" t="s">
        <v>974</v>
      </c>
      <c r="W150" s="81">
        <v>43542.91740740741</v>
      </c>
      <c r="X150" s="83" t="s">
        <v>1154</v>
      </c>
      <c r="Y150" s="79"/>
      <c r="Z150" s="79"/>
      <c r="AA150" s="85" t="s">
        <v>1374</v>
      </c>
      <c r="AB150" s="79"/>
      <c r="AC150" s="79" t="b">
        <v>0</v>
      </c>
      <c r="AD150" s="79">
        <v>0</v>
      </c>
      <c r="AE150" s="85" t="s">
        <v>1477</v>
      </c>
      <c r="AF150" s="79" t="b">
        <v>1</v>
      </c>
      <c r="AG150" s="79" t="s">
        <v>1511</v>
      </c>
      <c r="AH150" s="79"/>
      <c r="AI150" s="85" t="s">
        <v>1530</v>
      </c>
      <c r="AJ150" s="79" t="b">
        <v>0</v>
      </c>
      <c r="AK150" s="79">
        <v>0</v>
      </c>
      <c r="AL150" s="85" t="s">
        <v>1477</v>
      </c>
      <c r="AM150" s="79" t="s">
        <v>1536</v>
      </c>
      <c r="AN150" s="79" t="b">
        <v>0</v>
      </c>
      <c r="AO150" s="85" t="s">
        <v>1374</v>
      </c>
      <c r="AP150" s="79" t="s">
        <v>176</v>
      </c>
      <c r="AQ150" s="79">
        <v>0</v>
      </c>
      <c r="AR150" s="79">
        <v>0</v>
      </c>
      <c r="AS150" s="79" t="s">
        <v>1567</v>
      </c>
      <c r="AT150" s="79" t="s">
        <v>1576</v>
      </c>
      <c r="AU150" s="79" t="s">
        <v>1588</v>
      </c>
      <c r="AV150" s="79" t="s">
        <v>1607</v>
      </c>
      <c r="AW150" s="79" t="s">
        <v>1624</v>
      </c>
      <c r="AX150" s="79" t="s">
        <v>1640</v>
      </c>
      <c r="AY150" s="79" t="s">
        <v>1649</v>
      </c>
      <c r="AZ150" s="83" t="s">
        <v>1660</v>
      </c>
      <c r="BA150">
        <v>2</v>
      </c>
      <c r="BB150" s="78" t="str">
        <f>REPLACE(INDEX(GroupVertices[Group],MATCH(Edges24[[#This Row],[Vertex 1]],GroupVertices[Vertex],0)),1,1,"")</f>
        <v>2</v>
      </c>
      <c r="BC150" s="78" t="str">
        <f>REPLACE(INDEX(GroupVertices[Group],MATCH(Edges24[[#This Row],[Vertex 2]],GroupVertices[Vertex],0)),1,1,"")</f>
        <v>2</v>
      </c>
      <c r="BD150" s="48">
        <v>1</v>
      </c>
      <c r="BE150" s="49">
        <v>4.761904761904762</v>
      </c>
      <c r="BF150" s="48">
        <v>0</v>
      </c>
      <c r="BG150" s="49">
        <v>0</v>
      </c>
      <c r="BH150" s="48">
        <v>0</v>
      </c>
      <c r="BI150" s="49">
        <v>0</v>
      </c>
      <c r="BJ150" s="48">
        <v>20</v>
      </c>
      <c r="BK150" s="49">
        <v>95.23809523809524</v>
      </c>
      <c r="BL150" s="48">
        <v>21</v>
      </c>
    </row>
    <row r="151" spans="1:64" ht="15">
      <c r="A151" s="64" t="s">
        <v>332</v>
      </c>
      <c r="B151" s="64" t="s">
        <v>478</v>
      </c>
      <c r="C151" s="65"/>
      <c r="D151" s="66"/>
      <c r="E151" s="67"/>
      <c r="F151" s="68"/>
      <c r="G151" s="65"/>
      <c r="H151" s="69"/>
      <c r="I151" s="70"/>
      <c r="J151" s="70"/>
      <c r="K151" s="34" t="s">
        <v>65</v>
      </c>
      <c r="L151" s="77">
        <v>292</v>
      </c>
      <c r="M151" s="77"/>
      <c r="N151" s="72"/>
      <c r="O151" s="79" t="s">
        <v>493</v>
      </c>
      <c r="P151" s="81">
        <v>43543.00767361111</v>
      </c>
      <c r="Q151" s="79" t="s">
        <v>619</v>
      </c>
      <c r="R151" s="79"/>
      <c r="S151" s="79"/>
      <c r="T151" s="79" t="s">
        <v>736</v>
      </c>
      <c r="U151" s="79"/>
      <c r="V151" s="83" t="s">
        <v>975</v>
      </c>
      <c r="W151" s="81">
        <v>43543.00767361111</v>
      </c>
      <c r="X151" s="83" t="s">
        <v>1155</v>
      </c>
      <c r="Y151" s="79"/>
      <c r="Z151" s="79"/>
      <c r="AA151" s="85" t="s">
        <v>1375</v>
      </c>
      <c r="AB151" s="85" t="s">
        <v>1472</v>
      </c>
      <c r="AC151" s="79" t="b">
        <v>0</v>
      </c>
      <c r="AD151" s="79">
        <v>3</v>
      </c>
      <c r="AE151" s="85" t="s">
        <v>1503</v>
      </c>
      <c r="AF151" s="79" t="b">
        <v>0</v>
      </c>
      <c r="AG151" s="79" t="s">
        <v>1508</v>
      </c>
      <c r="AH151" s="79"/>
      <c r="AI151" s="85" t="s">
        <v>1477</v>
      </c>
      <c r="AJ151" s="79" t="b">
        <v>0</v>
      </c>
      <c r="AK151" s="79">
        <v>0</v>
      </c>
      <c r="AL151" s="85" t="s">
        <v>1477</v>
      </c>
      <c r="AM151" s="79" t="s">
        <v>1534</v>
      </c>
      <c r="AN151" s="79" t="b">
        <v>0</v>
      </c>
      <c r="AO151" s="85" t="s">
        <v>1472</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35</v>
      </c>
      <c r="BC151" s="78" t="str">
        <f>REPLACE(INDEX(GroupVertices[Group],MATCH(Edges24[[#This Row],[Vertex 2]],GroupVertices[Vertex],0)),1,1,"")</f>
        <v>35</v>
      </c>
      <c r="BD151" s="48">
        <v>1</v>
      </c>
      <c r="BE151" s="49">
        <v>3.7037037037037037</v>
      </c>
      <c r="BF151" s="48">
        <v>0</v>
      </c>
      <c r="BG151" s="49">
        <v>0</v>
      </c>
      <c r="BH151" s="48">
        <v>0</v>
      </c>
      <c r="BI151" s="49">
        <v>0</v>
      </c>
      <c r="BJ151" s="48">
        <v>26</v>
      </c>
      <c r="BK151" s="49">
        <v>96.29629629629629</v>
      </c>
      <c r="BL151" s="48">
        <v>27</v>
      </c>
    </row>
    <row r="152" spans="1:64" ht="15">
      <c r="A152" s="64" t="s">
        <v>333</v>
      </c>
      <c r="B152" s="64" t="s">
        <v>333</v>
      </c>
      <c r="C152" s="65"/>
      <c r="D152" s="66"/>
      <c r="E152" s="67"/>
      <c r="F152" s="68"/>
      <c r="G152" s="65"/>
      <c r="H152" s="69"/>
      <c r="I152" s="70"/>
      <c r="J152" s="70"/>
      <c r="K152" s="34" t="s">
        <v>65</v>
      </c>
      <c r="L152" s="77">
        <v>293</v>
      </c>
      <c r="M152" s="77"/>
      <c r="N152" s="72"/>
      <c r="O152" s="79" t="s">
        <v>176</v>
      </c>
      <c r="P152" s="81">
        <v>43543.10821759259</v>
      </c>
      <c r="Q152" s="79" t="s">
        <v>620</v>
      </c>
      <c r="R152" s="79"/>
      <c r="S152" s="79"/>
      <c r="T152" s="79" t="s">
        <v>802</v>
      </c>
      <c r="U152" s="83" t="s">
        <v>874</v>
      </c>
      <c r="V152" s="83" t="s">
        <v>874</v>
      </c>
      <c r="W152" s="81">
        <v>43543.10821759259</v>
      </c>
      <c r="X152" s="83" t="s">
        <v>1156</v>
      </c>
      <c r="Y152" s="79"/>
      <c r="Z152" s="79"/>
      <c r="AA152" s="85" t="s">
        <v>1376</v>
      </c>
      <c r="AB152" s="79"/>
      <c r="AC152" s="79" t="b">
        <v>0</v>
      </c>
      <c r="AD152" s="79">
        <v>0</v>
      </c>
      <c r="AE152" s="85" t="s">
        <v>1477</v>
      </c>
      <c r="AF152" s="79" t="b">
        <v>0</v>
      </c>
      <c r="AG152" s="79" t="s">
        <v>1508</v>
      </c>
      <c r="AH152" s="79"/>
      <c r="AI152" s="85" t="s">
        <v>1477</v>
      </c>
      <c r="AJ152" s="79" t="b">
        <v>0</v>
      </c>
      <c r="AK152" s="79">
        <v>0</v>
      </c>
      <c r="AL152" s="85" t="s">
        <v>1477</v>
      </c>
      <c r="AM152" s="79" t="s">
        <v>1536</v>
      </c>
      <c r="AN152" s="79" t="b">
        <v>0</v>
      </c>
      <c r="AO152" s="85" t="s">
        <v>1376</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2</v>
      </c>
      <c r="BC152" s="78" t="str">
        <f>REPLACE(INDEX(GroupVertices[Group],MATCH(Edges24[[#This Row],[Vertex 2]],GroupVertices[Vertex],0)),1,1,"")</f>
        <v>2</v>
      </c>
      <c r="BD152" s="48">
        <v>0</v>
      </c>
      <c r="BE152" s="49">
        <v>0</v>
      </c>
      <c r="BF152" s="48">
        <v>1</v>
      </c>
      <c r="BG152" s="49">
        <v>10</v>
      </c>
      <c r="BH152" s="48">
        <v>0</v>
      </c>
      <c r="BI152" s="49">
        <v>0</v>
      </c>
      <c r="BJ152" s="48">
        <v>9</v>
      </c>
      <c r="BK152" s="49">
        <v>90</v>
      </c>
      <c r="BL152" s="48">
        <v>10</v>
      </c>
    </row>
    <row r="153" spans="1:64" ht="15">
      <c r="A153" s="64" t="s">
        <v>334</v>
      </c>
      <c r="B153" s="64" t="s">
        <v>479</v>
      </c>
      <c r="C153" s="65"/>
      <c r="D153" s="66"/>
      <c r="E153" s="67"/>
      <c r="F153" s="68"/>
      <c r="G153" s="65"/>
      <c r="H153" s="69"/>
      <c r="I153" s="70"/>
      <c r="J153" s="70"/>
      <c r="K153" s="34" t="s">
        <v>65</v>
      </c>
      <c r="L153" s="77">
        <v>294</v>
      </c>
      <c r="M153" s="77"/>
      <c r="N153" s="72"/>
      <c r="O153" s="79" t="s">
        <v>492</v>
      </c>
      <c r="P153" s="81">
        <v>42682.431875</v>
      </c>
      <c r="Q153" s="79" t="s">
        <v>621</v>
      </c>
      <c r="R153" s="83" t="s">
        <v>696</v>
      </c>
      <c r="S153" s="79" t="s">
        <v>715</v>
      </c>
      <c r="T153" s="79" t="s">
        <v>736</v>
      </c>
      <c r="U153" s="83" t="s">
        <v>875</v>
      </c>
      <c r="V153" s="83" t="s">
        <v>875</v>
      </c>
      <c r="W153" s="81">
        <v>42682.431875</v>
      </c>
      <c r="X153" s="83" t="s">
        <v>1157</v>
      </c>
      <c r="Y153" s="79"/>
      <c r="Z153" s="79"/>
      <c r="AA153" s="85" t="s">
        <v>1377</v>
      </c>
      <c r="AB153" s="85" t="s">
        <v>1473</v>
      </c>
      <c r="AC153" s="79" t="b">
        <v>0</v>
      </c>
      <c r="AD153" s="79">
        <v>2</v>
      </c>
      <c r="AE153" s="85" t="s">
        <v>1504</v>
      </c>
      <c r="AF153" s="79" t="b">
        <v>0</v>
      </c>
      <c r="AG153" s="79" t="s">
        <v>1508</v>
      </c>
      <c r="AH153" s="79"/>
      <c r="AI153" s="85" t="s">
        <v>1477</v>
      </c>
      <c r="AJ153" s="79" t="b">
        <v>0</v>
      </c>
      <c r="AK153" s="79">
        <v>2</v>
      </c>
      <c r="AL153" s="85" t="s">
        <v>1477</v>
      </c>
      <c r="AM153" s="79" t="s">
        <v>1533</v>
      </c>
      <c r="AN153" s="79" t="b">
        <v>0</v>
      </c>
      <c r="AO153" s="85" t="s">
        <v>1473</v>
      </c>
      <c r="AP153" s="79" t="s">
        <v>1557</v>
      </c>
      <c r="AQ153" s="79">
        <v>0</v>
      </c>
      <c r="AR153" s="79">
        <v>0</v>
      </c>
      <c r="AS153" s="79"/>
      <c r="AT153" s="79"/>
      <c r="AU153" s="79"/>
      <c r="AV153" s="79"/>
      <c r="AW153" s="79"/>
      <c r="AX153" s="79"/>
      <c r="AY153" s="79"/>
      <c r="AZ153" s="79"/>
      <c r="BA153">
        <v>1</v>
      </c>
      <c r="BB153" s="78" t="str">
        <f>REPLACE(INDEX(GroupVertices[Group],MATCH(Edges24[[#This Row],[Vertex 1]],GroupVertices[Vertex],0)),1,1,"")</f>
        <v>19</v>
      </c>
      <c r="BC153" s="78" t="str">
        <f>REPLACE(INDEX(GroupVertices[Group],MATCH(Edges24[[#This Row],[Vertex 2]],GroupVertices[Vertex],0)),1,1,"")</f>
        <v>19</v>
      </c>
      <c r="BD153" s="48">
        <v>1</v>
      </c>
      <c r="BE153" s="49">
        <v>6.666666666666667</v>
      </c>
      <c r="BF153" s="48">
        <v>1</v>
      </c>
      <c r="BG153" s="49">
        <v>6.666666666666667</v>
      </c>
      <c r="BH153" s="48">
        <v>0</v>
      </c>
      <c r="BI153" s="49">
        <v>0</v>
      </c>
      <c r="BJ153" s="48">
        <v>13</v>
      </c>
      <c r="BK153" s="49">
        <v>86.66666666666667</v>
      </c>
      <c r="BL153" s="48">
        <v>15</v>
      </c>
    </row>
    <row r="154" spans="1:64" ht="15">
      <c r="A154" s="64" t="s">
        <v>335</v>
      </c>
      <c r="B154" s="64" t="s">
        <v>479</v>
      </c>
      <c r="C154" s="65"/>
      <c r="D154" s="66"/>
      <c r="E154" s="67"/>
      <c r="F154" s="68"/>
      <c r="G154" s="65"/>
      <c r="H154" s="69"/>
      <c r="I154" s="70"/>
      <c r="J154" s="70"/>
      <c r="K154" s="34" t="s">
        <v>65</v>
      </c>
      <c r="L154" s="77">
        <v>295</v>
      </c>
      <c r="M154" s="77"/>
      <c r="N154" s="72"/>
      <c r="O154" s="79" t="s">
        <v>492</v>
      </c>
      <c r="P154" s="81">
        <v>43543.161678240744</v>
      </c>
      <c r="Q154" s="79" t="s">
        <v>622</v>
      </c>
      <c r="R154" s="83" t="s">
        <v>696</v>
      </c>
      <c r="S154" s="79" t="s">
        <v>715</v>
      </c>
      <c r="T154" s="79" t="s">
        <v>736</v>
      </c>
      <c r="U154" s="79"/>
      <c r="V154" s="83" t="s">
        <v>976</v>
      </c>
      <c r="W154" s="81">
        <v>43543.161678240744</v>
      </c>
      <c r="X154" s="83" t="s">
        <v>1158</v>
      </c>
      <c r="Y154" s="79"/>
      <c r="Z154" s="79"/>
      <c r="AA154" s="85" t="s">
        <v>1378</v>
      </c>
      <c r="AB154" s="79"/>
      <c r="AC154" s="79" t="b">
        <v>0</v>
      </c>
      <c r="AD154" s="79">
        <v>0</v>
      </c>
      <c r="AE154" s="85" t="s">
        <v>1477</v>
      </c>
      <c r="AF154" s="79" t="b">
        <v>0</v>
      </c>
      <c r="AG154" s="79" t="s">
        <v>1508</v>
      </c>
      <c r="AH154" s="79"/>
      <c r="AI154" s="85" t="s">
        <v>1477</v>
      </c>
      <c r="AJ154" s="79" t="b">
        <v>0</v>
      </c>
      <c r="AK154" s="79">
        <v>2</v>
      </c>
      <c r="AL154" s="85" t="s">
        <v>1377</v>
      </c>
      <c r="AM154" s="79" t="s">
        <v>1533</v>
      </c>
      <c r="AN154" s="79" t="b">
        <v>0</v>
      </c>
      <c r="AO154" s="85" t="s">
        <v>1377</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19</v>
      </c>
      <c r="BC154" s="78" t="str">
        <f>REPLACE(INDEX(GroupVertices[Group],MATCH(Edges24[[#This Row],[Vertex 2]],GroupVertices[Vertex],0)),1,1,"")</f>
        <v>19</v>
      </c>
      <c r="BD154" s="48"/>
      <c r="BE154" s="49"/>
      <c r="BF154" s="48"/>
      <c r="BG154" s="49"/>
      <c r="BH154" s="48"/>
      <c r="BI154" s="49"/>
      <c r="BJ154" s="48"/>
      <c r="BK154" s="49"/>
      <c r="BL154" s="48"/>
    </row>
    <row r="155" spans="1:64" ht="15">
      <c r="A155" s="64" t="s">
        <v>336</v>
      </c>
      <c r="B155" s="64" t="s">
        <v>337</v>
      </c>
      <c r="C155" s="65"/>
      <c r="D155" s="66"/>
      <c r="E155" s="67"/>
      <c r="F155" s="68"/>
      <c r="G155" s="65"/>
      <c r="H155" s="69"/>
      <c r="I155" s="70"/>
      <c r="J155" s="70"/>
      <c r="K155" s="34" t="s">
        <v>66</v>
      </c>
      <c r="L155" s="77">
        <v>297</v>
      </c>
      <c r="M155" s="77"/>
      <c r="N155" s="72"/>
      <c r="O155" s="79" t="s">
        <v>492</v>
      </c>
      <c r="P155" s="81">
        <v>43414.60119212963</v>
      </c>
      <c r="Q155" s="79" t="s">
        <v>623</v>
      </c>
      <c r="R155" s="83" t="s">
        <v>697</v>
      </c>
      <c r="S155" s="79" t="s">
        <v>720</v>
      </c>
      <c r="T155" s="79" t="s">
        <v>803</v>
      </c>
      <c r="U155" s="79"/>
      <c r="V155" s="83" t="s">
        <v>977</v>
      </c>
      <c r="W155" s="81">
        <v>43414.60119212963</v>
      </c>
      <c r="X155" s="83" t="s">
        <v>1159</v>
      </c>
      <c r="Y155" s="79"/>
      <c r="Z155" s="79"/>
      <c r="AA155" s="85" t="s">
        <v>1379</v>
      </c>
      <c r="AB155" s="79"/>
      <c r="AC155" s="79" t="b">
        <v>0</v>
      </c>
      <c r="AD155" s="79">
        <v>1</v>
      </c>
      <c r="AE155" s="85" t="s">
        <v>1477</v>
      </c>
      <c r="AF155" s="79" t="b">
        <v>0</v>
      </c>
      <c r="AG155" s="79" t="s">
        <v>1508</v>
      </c>
      <c r="AH155" s="79"/>
      <c r="AI155" s="85" t="s">
        <v>1477</v>
      </c>
      <c r="AJ155" s="79" t="b">
        <v>0</v>
      </c>
      <c r="AK155" s="79">
        <v>1</v>
      </c>
      <c r="AL155" s="85" t="s">
        <v>1477</v>
      </c>
      <c r="AM155" s="79" t="s">
        <v>1542</v>
      </c>
      <c r="AN155" s="79" t="b">
        <v>0</v>
      </c>
      <c r="AO155" s="85" t="s">
        <v>1379</v>
      </c>
      <c r="AP155" s="79" t="s">
        <v>1557</v>
      </c>
      <c r="AQ155" s="79">
        <v>0</v>
      </c>
      <c r="AR155" s="79">
        <v>0</v>
      </c>
      <c r="AS155" s="79"/>
      <c r="AT155" s="79"/>
      <c r="AU155" s="79"/>
      <c r="AV155" s="79"/>
      <c r="AW155" s="79"/>
      <c r="AX155" s="79"/>
      <c r="AY155" s="79"/>
      <c r="AZ155" s="79"/>
      <c r="BA155">
        <v>1</v>
      </c>
      <c r="BB155" s="78" t="str">
        <f>REPLACE(INDEX(GroupVertices[Group],MATCH(Edges24[[#This Row],[Vertex 1]],GroupVertices[Vertex],0)),1,1,"")</f>
        <v>18</v>
      </c>
      <c r="BC155" s="78" t="str">
        <f>REPLACE(INDEX(GroupVertices[Group],MATCH(Edges24[[#This Row],[Vertex 2]],GroupVertices[Vertex],0)),1,1,"")</f>
        <v>18</v>
      </c>
      <c r="BD155" s="48">
        <v>2</v>
      </c>
      <c r="BE155" s="49">
        <v>9.523809523809524</v>
      </c>
      <c r="BF155" s="48">
        <v>0</v>
      </c>
      <c r="BG155" s="49">
        <v>0</v>
      </c>
      <c r="BH155" s="48">
        <v>0</v>
      </c>
      <c r="BI155" s="49">
        <v>0</v>
      </c>
      <c r="BJ155" s="48">
        <v>19</v>
      </c>
      <c r="BK155" s="49">
        <v>90.47619047619048</v>
      </c>
      <c r="BL155" s="48">
        <v>21</v>
      </c>
    </row>
    <row r="156" spans="1:64" ht="15">
      <c r="A156" s="64" t="s">
        <v>337</v>
      </c>
      <c r="B156" s="64" t="s">
        <v>336</v>
      </c>
      <c r="C156" s="65"/>
      <c r="D156" s="66"/>
      <c r="E156" s="67"/>
      <c r="F156" s="68"/>
      <c r="G156" s="65"/>
      <c r="H156" s="69"/>
      <c r="I156" s="70"/>
      <c r="J156" s="70"/>
      <c r="K156" s="34" t="s">
        <v>66</v>
      </c>
      <c r="L156" s="77">
        <v>298</v>
      </c>
      <c r="M156" s="77"/>
      <c r="N156" s="72"/>
      <c r="O156" s="79" t="s">
        <v>492</v>
      </c>
      <c r="P156" s="81">
        <v>43543.20079861111</v>
      </c>
      <c r="Q156" s="79" t="s">
        <v>624</v>
      </c>
      <c r="R156" s="79"/>
      <c r="S156" s="79"/>
      <c r="T156" s="79" t="s">
        <v>804</v>
      </c>
      <c r="U156" s="79"/>
      <c r="V156" s="83" t="s">
        <v>978</v>
      </c>
      <c r="W156" s="81">
        <v>43543.20079861111</v>
      </c>
      <c r="X156" s="83" t="s">
        <v>1160</v>
      </c>
      <c r="Y156" s="79"/>
      <c r="Z156" s="79"/>
      <c r="AA156" s="85" t="s">
        <v>1380</v>
      </c>
      <c r="AB156" s="79"/>
      <c r="AC156" s="79" t="b">
        <v>0</v>
      </c>
      <c r="AD156" s="79">
        <v>0</v>
      </c>
      <c r="AE156" s="85" t="s">
        <v>1477</v>
      </c>
      <c r="AF156" s="79" t="b">
        <v>0</v>
      </c>
      <c r="AG156" s="79" t="s">
        <v>1508</v>
      </c>
      <c r="AH156" s="79"/>
      <c r="AI156" s="85" t="s">
        <v>1477</v>
      </c>
      <c r="AJ156" s="79" t="b">
        <v>0</v>
      </c>
      <c r="AK156" s="79">
        <v>1</v>
      </c>
      <c r="AL156" s="85" t="s">
        <v>1379</v>
      </c>
      <c r="AM156" s="79" t="s">
        <v>1536</v>
      </c>
      <c r="AN156" s="79" t="b">
        <v>0</v>
      </c>
      <c r="AO156" s="85" t="s">
        <v>1379</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18</v>
      </c>
      <c r="BC156" s="78" t="str">
        <f>REPLACE(INDEX(GroupVertices[Group],MATCH(Edges24[[#This Row],[Vertex 2]],GroupVertices[Vertex],0)),1,1,"")</f>
        <v>18</v>
      </c>
      <c r="BD156" s="48">
        <v>2</v>
      </c>
      <c r="BE156" s="49">
        <v>11.764705882352942</v>
      </c>
      <c r="BF156" s="48">
        <v>0</v>
      </c>
      <c r="BG156" s="49">
        <v>0</v>
      </c>
      <c r="BH156" s="48">
        <v>0</v>
      </c>
      <c r="BI156" s="49">
        <v>0</v>
      </c>
      <c r="BJ156" s="48">
        <v>15</v>
      </c>
      <c r="BK156" s="49">
        <v>88.23529411764706</v>
      </c>
      <c r="BL156" s="48">
        <v>17</v>
      </c>
    </row>
    <row r="157" spans="1:64" ht="15">
      <c r="A157" s="64" t="s">
        <v>338</v>
      </c>
      <c r="B157" s="64" t="s">
        <v>337</v>
      </c>
      <c r="C157" s="65"/>
      <c r="D157" s="66"/>
      <c r="E157" s="67"/>
      <c r="F157" s="68"/>
      <c r="G157" s="65"/>
      <c r="H157" s="69"/>
      <c r="I157" s="70"/>
      <c r="J157" s="70"/>
      <c r="K157" s="34" t="s">
        <v>66</v>
      </c>
      <c r="L157" s="77">
        <v>299</v>
      </c>
      <c r="M157" s="77"/>
      <c r="N157" s="72"/>
      <c r="O157" s="79" t="s">
        <v>492</v>
      </c>
      <c r="P157" s="81">
        <v>43406.313368055555</v>
      </c>
      <c r="Q157" s="79" t="s">
        <v>625</v>
      </c>
      <c r="R157" s="79"/>
      <c r="S157" s="79"/>
      <c r="T157" s="79" t="s">
        <v>805</v>
      </c>
      <c r="U157" s="83" t="s">
        <v>876</v>
      </c>
      <c r="V157" s="83" t="s">
        <v>876</v>
      </c>
      <c r="W157" s="81">
        <v>43406.313368055555</v>
      </c>
      <c r="X157" s="83" t="s">
        <v>1161</v>
      </c>
      <c r="Y157" s="79"/>
      <c r="Z157" s="79"/>
      <c r="AA157" s="85" t="s">
        <v>1381</v>
      </c>
      <c r="AB157" s="79"/>
      <c r="AC157" s="79" t="b">
        <v>0</v>
      </c>
      <c r="AD157" s="79">
        <v>2</v>
      </c>
      <c r="AE157" s="85" t="s">
        <v>1477</v>
      </c>
      <c r="AF157" s="79" t="b">
        <v>0</v>
      </c>
      <c r="AG157" s="79" t="s">
        <v>1508</v>
      </c>
      <c r="AH157" s="79"/>
      <c r="AI157" s="85" t="s">
        <v>1477</v>
      </c>
      <c r="AJ157" s="79" t="b">
        <v>0</v>
      </c>
      <c r="AK157" s="79">
        <v>2</v>
      </c>
      <c r="AL157" s="85" t="s">
        <v>1477</v>
      </c>
      <c r="AM157" s="79" t="s">
        <v>1536</v>
      </c>
      <c r="AN157" s="79" t="b">
        <v>0</v>
      </c>
      <c r="AO157" s="85" t="s">
        <v>1381</v>
      </c>
      <c r="AP157" s="79" t="s">
        <v>1557</v>
      </c>
      <c r="AQ157" s="79">
        <v>0</v>
      </c>
      <c r="AR157" s="79">
        <v>0</v>
      </c>
      <c r="AS157" s="79"/>
      <c r="AT157" s="79"/>
      <c r="AU157" s="79"/>
      <c r="AV157" s="79"/>
      <c r="AW157" s="79"/>
      <c r="AX157" s="79"/>
      <c r="AY157" s="79"/>
      <c r="AZ157" s="79"/>
      <c r="BA157">
        <v>1</v>
      </c>
      <c r="BB157" s="78" t="str">
        <f>REPLACE(INDEX(GroupVertices[Group],MATCH(Edges24[[#This Row],[Vertex 1]],GroupVertices[Vertex],0)),1,1,"")</f>
        <v>18</v>
      </c>
      <c r="BC157" s="78" t="str">
        <f>REPLACE(INDEX(GroupVertices[Group],MATCH(Edges24[[#This Row],[Vertex 2]],GroupVertices[Vertex],0)),1,1,"")</f>
        <v>18</v>
      </c>
      <c r="BD157" s="48">
        <v>1</v>
      </c>
      <c r="BE157" s="49">
        <v>3.225806451612903</v>
      </c>
      <c r="BF157" s="48">
        <v>0</v>
      </c>
      <c r="BG157" s="49">
        <v>0</v>
      </c>
      <c r="BH157" s="48">
        <v>0</v>
      </c>
      <c r="BI157" s="49">
        <v>0</v>
      </c>
      <c r="BJ157" s="48">
        <v>30</v>
      </c>
      <c r="BK157" s="49">
        <v>96.7741935483871</v>
      </c>
      <c r="BL157" s="48">
        <v>31</v>
      </c>
    </row>
    <row r="158" spans="1:64" ht="15">
      <c r="A158" s="64" t="s">
        <v>337</v>
      </c>
      <c r="B158" s="64" t="s">
        <v>338</v>
      </c>
      <c r="C158" s="65"/>
      <c r="D158" s="66"/>
      <c r="E158" s="67"/>
      <c r="F158" s="68"/>
      <c r="G158" s="65"/>
      <c r="H158" s="69"/>
      <c r="I158" s="70"/>
      <c r="J158" s="70"/>
      <c r="K158" s="34" t="s">
        <v>66</v>
      </c>
      <c r="L158" s="77">
        <v>300</v>
      </c>
      <c r="M158" s="77"/>
      <c r="N158" s="72"/>
      <c r="O158" s="79" t="s">
        <v>492</v>
      </c>
      <c r="P158" s="81">
        <v>43543.20085648148</v>
      </c>
      <c r="Q158" s="79" t="s">
        <v>626</v>
      </c>
      <c r="R158" s="79"/>
      <c r="S158" s="79"/>
      <c r="T158" s="79" t="s">
        <v>806</v>
      </c>
      <c r="U158" s="79"/>
      <c r="V158" s="83" t="s">
        <v>978</v>
      </c>
      <c r="W158" s="81">
        <v>43543.20085648148</v>
      </c>
      <c r="X158" s="83" t="s">
        <v>1162</v>
      </c>
      <c r="Y158" s="79"/>
      <c r="Z158" s="79"/>
      <c r="AA158" s="85" t="s">
        <v>1382</v>
      </c>
      <c r="AB158" s="79"/>
      <c r="AC158" s="79" t="b">
        <v>0</v>
      </c>
      <c r="AD158" s="79">
        <v>0</v>
      </c>
      <c r="AE158" s="85" t="s">
        <v>1477</v>
      </c>
      <c r="AF158" s="79" t="b">
        <v>0</v>
      </c>
      <c r="AG158" s="79" t="s">
        <v>1508</v>
      </c>
      <c r="AH158" s="79"/>
      <c r="AI158" s="85" t="s">
        <v>1477</v>
      </c>
      <c r="AJ158" s="79" t="b">
        <v>0</v>
      </c>
      <c r="AK158" s="79">
        <v>2</v>
      </c>
      <c r="AL158" s="85" t="s">
        <v>1381</v>
      </c>
      <c r="AM158" s="79" t="s">
        <v>1536</v>
      </c>
      <c r="AN158" s="79" t="b">
        <v>0</v>
      </c>
      <c r="AO158" s="85" t="s">
        <v>1381</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18</v>
      </c>
      <c r="BC158" s="78" t="str">
        <f>REPLACE(INDEX(GroupVertices[Group],MATCH(Edges24[[#This Row],[Vertex 2]],GroupVertices[Vertex],0)),1,1,"")</f>
        <v>18</v>
      </c>
      <c r="BD158" s="48">
        <v>0</v>
      </c>
      <c r="BE158" s="49">
        <v>0</v>
      </c>
      <c r="BF158" s="48">
        <v>0</v>
      </c>
      <c r="BG158" s="49">
        <v>0</v>
      </c>
      <c r="BH158" s="48">
        <v>0</v>
      </c>
      <c r="BI158" s="49">
        <v>0</v>
      </c>
      <c r="BJ158" s="48">
        <v>18</v>
      </c>
      <c r="BK158" s="49">
        <v>100</v>
      </c>
      <c r="BL158" s="48">
        <v>18</v>
      </c>
    </row>
    <row r="159" spans="1:64" ht="15">
      <c r="A159" s="64" t="s">
        <v>339</v>
      </c>
      <c r="B159" s="64" t="s">
        <v>323</v>
      </c>
      <c r="C159" s="65"/>
      <c r="D159" s="66"/>
      <c r="E159" s="67"/>
      <c r="F159" s="68"/>
      <c r="G159" s="65"/>
      <c r="H159" s="69"/>
      <c r="I159" s="70"/>
      <c r="J159" s="70"/>
      <c r="K159" s="34" t="s">
        <v>65</v>
      </c>
      <c r="L159" s="77">
        <v>301</v>
      </c>
      <c r="M159" s="77"/>
      <c r="N159" s="72"/>
      <c r="O159" s="79" t="s">
        <v>492</v>
      </c>
      <c r="P159" s="81">
        <v>43543.24283564815</v>
      </c>
      <c r="Q159" s="79" t="s">
        <v>616</v>
      </c>
      <c r="R159" s="79"/>
      <c r="S159" s="79"/>
      <c r="T159" s="79"/>
      <c r="U159" s="79"/>
      <c r="V159" s="83" t="s">
        <v>979</v>
      </c>
      <c r="W159" s="81">
        <v>43543.24283564815</v>
      </c>
      <c r="X159" s="83" t="s">
        <v>1163</v>
      </c>
      <c r="Y159" s="79"/>
      <c r="Z159" s="79"/>
      <c r="AA159" s="85" t="s">
        <v>1383</v>
      </c>
      <c r="AB159" s="79"/>
      <c r="AC159" s="79" t="b">
        <v>0</v>
      </c>
      <c r="AD159" s="79">
        <v>0</v>
      </c>
      <c r="AE159" s="85" t="s">
        <v>1477</v>
      </c>
      <c r="AF159" s="79" t="b">
        <v>0</v>
      </c>
      <c r="AG159" s="79" t="s">
        <v>1508</v>
      </c>
      <c r="AH159" s="79"/>
      <c r="AI159" s="85" t="s">
        <v>1477</v>
      </c>
      <c r="AJ159" s="79" t="b">
        <v>0</v>
      </c>
      <c r="AK159" s="79">
        <v>8</v>
      </c>
      <c r="AL159" s="85" t="s">
        <v>1424</v>
      </c>
      <c r="AM159" s="79" t="s">
        <v>1533</v>
      </c>
      <c r="AN159" s="79" t="b">
        <v>0</v>
      </c>
      <c r="AO159" s="85" t="s">
        <v>1424</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v>2</v>
      </c>
      <c r="BE159" s="49">
        <v>7.407407407407407</v>
      </c>
      <c r="BF159" s="48">
        <v>0</v>
      </c>
      <c r="BG159" s="49">
        <v>0</v>
      </c>
      <c r="BH159" s="48">
        <v>0</v>
      </c>
      <c r="BI159" s="49">
        <v>0</v>
      </c>
      <c r="BJ159" s="48">
        <v>25</v>
      </c>
      <c r="BK159" s="49">
        <v>92.5925925925926</v>
      </c>
      <c r="BL159" s="48">
        <v>27</v>
      </c>
    </row>
    <row r="160" spans="1:64" ht="15">
      <c r="A160" s="64" t="s">
        <v>340</v>
      </c>
      <c r="B160" s="64" t="s">
        <v>323</v>
      </c>
      <c r="C160" s="65"/>
      <c r="D160" s="66"/>
      <c r="E160" s="67"/>
      <c r="F160" s="68"/>
      <c r="G160" s="65"/>
      <c r="H160" s="69"/>
      <c r="I160" s="70"/>
      <c r="J160" s="70"/>
      <c r="K160" s="34" t="s">
        <v>65</v>
      </c>
      <c r="L160" s="77">
        <v>302</v>
      </c>
      <c r="M160" s="77"/>
      <c r="N160" s="72"/>
      <c r="O160" s="79" t="s">
        <v>492</v>
      </c>
      <c r="P160" s="81">
        <v>43543.31028935185</v>
      </c>
      <c r="Q160" s="79" t="s">
        <v>616</v>
      </c>
      <c r="R160" s="79"/>
      <c r="S160" s="79"/>
      <c r="T160" s="79"/>
      <c r="U160" s="79"/>
      <c r="V160" s="83" t="s">
        <v>980</v>
      </c>
      <c r="W160" s="81">
        <v>43543.31028935185</v>
      </c>
      <c r="X160" s="83" t="s">
        <v>1164</v>
      </c>
      <c r="Y160" s="79"/>
      <c r="Z160" s="79"/>
      <c r="AA160" s="85" t="s">
        <v>1384</v>
      </c>
      <c r="AB160" s="79"/>
      <c r="AC160" s="79" t="b">
        <v>0</v>
      </c>
      <c r="AD160" s="79">
        <v>0</v>
      </c>
      <c r="AE160" s="85" t="s">
        <v>1477</v>
      </c>
      <c r="AF160" s="79" t="b">
        <v>0</v>
      </c>
      <c r="AG160" s="79" t="s">
        <v>1508</v>
      </c>
      <c r="AH160" s="79"/>
      <c r="AI160" s="85" t="s">
        <v>1477</v>
      </c>
      <c r="AJ160" s="79" t="b">
        <v>0</v>
      </c>
      <c r="AK160" s="79">
        <v>8</v>
      </c>
      <c r="AL160" s="85" t="s">
        <v>1424</v>
      </c>
      <c r="AM160" s="79" t="s">
        <v>1533</v>
      </c>
      <c r="AN160" s="79" t="b">
        <v>0</v>
      </c>
      <c r="AO160" s="85" t="s">
        <v>1424</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2</v>
      </c>
      <c r="BE160" s="49">
        <v>7.407407407407407</v>
      </c>
      <c r="BF160" s="48">
        <v>0</v>
      </c>
      <c r="BG160" s="49">
        <v>0</v>
      </c>
      <c r="BH160" s="48">
        <v>0</v>
      </c>
      <c r="BI160" s="49">
        <v>0</v>
      </c>
      <c r="BJ160" s="48">
        <v>25</v>
      </c>
      <c r="BK160" s="49">
        <v>92.5925925925926</v>
      </c>
      <c r="BL160" s="48">
        <v>27</v>
      </c>
    </row>
    <row r="161" spans="1:64" ht="15">
      <c r="A161" s="64" t="s">
        <v>341</v>
      </c>
      <c r="B161" s="64" t="s">
        <v>323</v>
      </c>
      <c r="C161" s="65"/>
      <c r="D161" s="66"/>
      <c r="E161" s="67"/>
      <c r="F161" s="68"/>
      <c r="G161" s="65"/>
      <c r="H161" s="69"/>
      <c r="I161" s="70"/>
      <c r="J161" s="70"/>
      <c r="K161" s="34" t="s">
        <v>65</v>
      </c>
      <c r="L161" s="77">
        <v>303</v>
      </c>
      <c r="M161" s="77"/>
      <c r="N161" s="72"/>
      <c r="O161" s="79" t="s">
        <v>492</v>
      </c>
      <c r="P161" s="81">
        <v>43543.3109375</v>
      </c>
      <c r="Q161" s="79" t="s">
        <v>616</v>
      </c>
      <c r="R161" s="79"/>
      <c r="S161" s="79"/>
      <c r="T161" s="79"/>
      <c r="U161" s="79"/>
      <c r="V161" s="83" t="s">
        <v>981</v>
      </c>
      <c r="W161" s="81">
        <v>43543.3109375</v>
      </c>
      <c r="X161" s="83" t="s">
        <v>1165</v>
      </c>
      <c r="Y161" s="79"/>
      <c r="Z161" s="79"/>
      <c r="AA161" s="85" t="s">
        <v>1385</v>
      </c>
      <c r="AB161" s="79"/>
      <c r="AC161" s="79" t="b">
        <v>0</v>
      </c>
      <c r="AD161" s="79">
        <v>0</v>
      </c>
      <c r="AE161" s="85" t="s">
        <v>1477</v>
      </c>
      <c r="AF161" s="79" t="b">
        <v>0</v>
      </c>
      <c r="AG161" s="79" t="s">
        <v>1508</v>
      </c>
      <c r="AH161" s="79"/>
      <c r="AI161" s="85" t="s">
        <v>1477</v>
      </c>
      <c r="AJ161" s="79" t="b">
        <v>0</v>
      </c>
      <c r="AK161" s="79">
        <v>8</v>
      </c>
      <c r="AL161" s="85" t="s">
        <v>1424</v>
      </c>
      <c r="AM161" s="79" t="s">
        <v>1533</v>
      </c>
      <c r="AN161" s="79" t="b">
        <v>0</v>
      </c>
      <c r="AO161" s="85" t="s">
        <v>1424</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2</v>
      </c>
      <c r="BE161" s="49">
        <v>7.407407407407407</v>
      </c>
      <c r="BF161" s="48">
        <v>0</v>
      </c>
      <c r="BG161" s="49">
        <v>0</v>
      </c>
      <c r="BH161" s="48">
        <v>0</v>
      </c>
      <c r="BI161" s="49">
        <v>0</v>
      </c>
      <c r="BJ161" s="48">
        <v>25</v>
      </c>
      <c r="BK161" s="49">
        <v>92.5925925925926</v>
      </c>
      <c r="BL161" s="48">
        <v>27</v>
      </c>
    </row>
    <row r="162" spans="1:64" ht="15">
      <c r="A162" s="64" t="s">
        <v>342</v>
      </c>
      <c r="B162" s="64" t="s">
        <v>323</v>
      </c>
      <c r="C162" s="65"/>
      <c r="D162" s="66"/>
      <c r="E162" s="67"/>
      <c r="F162" s="68"/>
      <c r="G162" s="65"/>
      <c r="H162" s="69"/>
      <c r="I162" s="70"/>
      <c r="J162" s="70"/>
      <c r="K162" s="34" t="s">
        <v>65</v>
      </c>
      <c r="L162" s="77">
        <v>304</v>
      </c>
      <c r="M162" s="77"/>
      <c r="N162" s="72"/>
      <c r="O162" s="79" t="s">
        <v>492</v>
      </c>
      <c r="P162" s="81">
        <v>43543.34861111111</v>
      </c>
      <c r="Q162" s="79" t="s">
        <v>593</v>
      </c>
      <c r="R162" s="79"/>
      <c r="S162" s="79"/>
      <c r="T162" s="79" t="s">
        <v>757</v>
      </c>
      <c r="U162" s="79"/>
      <c r="V162" s="83" t="s">
        <v>982</v>
      </c>
      <c r="W162" s="81">
        <v>43543.34861111111</v>
      </c>
      <c r="X162" s="83" t="s">
        <v>1166</v>
      </c>
      <c r="Y162" s="79"/>
      <c r="Z162" s="79"/>
      <c r="AA162" s="85" t="s">
        <v>1386</v>
      </c>
      <c r="AB162" s="79"/>
      <c r="AC162" s="79" t="b">
        <v>0</v>
      </c>
      <c r="AD162" s="79">
        <v>0</v>
      </c>
      <c r="AE162" s="85" t="s">
        <v>1477</v>
      </c>
      <c r="AF162" s="79" t="b">
        <v>0</v>
      </c>
      <c r="AG162" s="79" t="s">
        <v>1508</v>
      </c>
      <c r="AH162" s="79"/>
      <c r="AI162" s="85" t="s">
        <v>1477</v>
      </c>
      <c r="AJ162" s="79" t="b">
        <v>0</v>
      </c>
      <c r="AK162" s="79">
        <v>5</v>
      </c>
      <c r="AL162" s="85" t="s">
        <v>1422</v>
      </c>
      <c r="AM162" s="79" t="s">
        <v>1536</v>
      </c>
      <c r="AN162" s="79" t="b">
        <v>0</v>
      </c>
      <c r="AO162" s="85" t="s">
        <v>1422</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v>0</v>
      </c>
      <c r="BE162" s="49">
        <v>0</v>
      </c>
      <c r="BF162" s="48">
        <v>3</v>
      </c>
      <c r="BG162" s="49">
        <v>13.636363636363637</v>
      </c>
      <c r="BH162" s="48">
        <v>0</v>
      </c>
      <c r="BI162" s="49">
        <v>0</v>
      </c>
      <c r="BJ162" s="48">
        <v>19</v>
      </c>
      <c r="BK162" s="49">
        <v>86.36363636363636</v>
      </c>
      <c r="BL162" s="48">
        <v>22</v>
      </c>
    </row>
    <row r="163" spans="1:64" ht="15">
      <c r="A163" s="64" t="s">
        <v>343</v>
      </c>
      <c r="B163" s="64" t="s">
        <v>323</v>
      </c>
      <c r="C163" s="65"/>
      <c r="D163" s="66"/>
      <c r="E163" s="67"/>
      <c r="F163" s="68"/>
      <c r="G163" s="65"/>
      <c r="H163" s="69"/>
      <c r="I163" s="70"/>
      <c r="J163" s="70"/>
      <c r="K163" s="34" t="s">
        <v>65</v>
      </c>
      <c r="L163" s="77">
        <v>305</v>
      </c>
      <c r="M163" s="77"/>
      <c r="N163" s="72"/>
      <c r="O163" s="79" t="s">
        <v>492</v>
      </c>
      <c r="P163" s="81">
        <v>43543.34886574074</v>
      </c>
      <c r="Q163" s="79" t="s">
        <v>616</v>
      </c>
      <c r="R163" s="79"/>
      <c r="S163" s="79"/>
      <c r="T163" s="79"/>
      <c r="U163" s="79"/>
      <c r="V163" s="83" t="s">
        <v>983</v>
      </c>
      <c r="W163" s="81">
        <v>43543.34886574074</v>
      </c>
      <c r="X163" s="83" t="s">
        <v>1167</v>
      </c>
      <c r="Y163" s="79"/>
      <c r="Z163" s="79"/>
      <c r="AA163" s="85" t="s">
        <v>1387</v>
      </c>
      <c r="AB163" s="79"/>
      <c r="AC163" s="79" t="b">
        <v>0</v>
      </c>
      <c r="AD163" s="79">
        <v>0</v>
      </c>
      <c r="AE163" s="85" t="s">
        <v>1477</v>
      </c>
      <c r="AF163" s="79" t="b">
        <v>0</v>
      </c>
      <c r="AG163" s="79" t="s">
        <v>1508</v>
      </c>
      <c r="AH163" s="79"/>
      <c r="AI163" s="85" t="s">
        <v>1477</v>
      </c>
      <c r="AJ163" s="79" t="b">
        <v>0</v>
      </c>
      <c r="AK163" s="79">
        <v>8</v>
      </c>
      <c r="AL163" s="85" t="s">
        <v>1424</v>
      </c>
      <c r="AM163" s="79" t="s">
        <v>1533</v>
      </c>
      <c r="AN163" s="79" t="b">
        <v>0</v>
      </c>
      <c r="AO163" s="85" t="s">
        <v>1424</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v>2</v>
      </c>
      <c r="BE163" s="49">
        <v>7.407407407407407</v>
      </c>
      <c r="BF163" s="48">
        <v>0</v>
      </c>
      <c r="BG163" s="49">
        <v>0</v>
      </c>
      <c r="BH163" s="48">
        <v>0</v>
      </c>
      <c r="BI163" s="49">
        <v>0</v>
      </c>
      <c r="BJ163" s="48">
        <v>25</v>
      </c>
      <c r="BK163" s="49">
        <v>92.5925925925926</v>
      </c>
      <c r="BL163" s="48">
        <v>27</v>
      </c>
    </row>
    <row r="164" spans="1:64" ht="15">
      <c r="A164" s="64" t="s">
        <v>344</v>
      </c>
      <c r="B164" s="64" t="s">
        <v>344</v>
      </c>
      <c r="C164" s="65"/>
      <c r="D164" s="66"/>
      <c r="E164" s="67"/>
      <c r="F164" s="68"/>
      <c r="G164" s="65"/>
      <c r="H164" s="69"/>
      <c r="I164" s="70"/>
      <c r="J164" s="70"/>
      <c r="K164" s="34" t="s">
        <v>65</v>
      </c>
      <c r="L164" s="77">
        <v>306</v>
      </c>
      <c r="M164" s="77"/>
      <c r="N164" s="72"/>
      <c r="O164" s="79" t="s">
        <v>176</v>
      </c>
      <c r="P164" s="81">
        <v>43531.57266203704</v>
      </c>
      <c r="Q164" s="79" t="s">
        <v>627</v>
      </c>
      <c r="R164" s="83" t="s">
        <v>698</v>
      </c>
      <c r="S164" s="79" t="s">
        <v>720</v>
      </c>
      <c r="T164" s="79" t="s">
        <v>807</v>
      </c>
      <c r="U164" s="79"/>
      <c r="V164" s="83" t="s">
        <v>984</v>
      </c>
      <c r="W164" s="81">
        <v>43531.57266203704</v>
      </c>
      <c r="X164" s="83" t="s">
        <v>1168</v>
      </c>
      <c r="Y164" s="79">
        <v>51.5761</v>
      </c>
      <c r="Z164" s="79">
        <v>0.4886</v>
      </c>
      <c r="AA164" s="85" t="s">
        <v>1388</v>
      </c>
      <c r="AB164" s="79"/>
      <c r="AC164" s="79" t="b">
        <v>0</v>
      </c>
      <c r="AD164" s="79">
        <v>0</v>
      </c>
      <c r="AE164" s="85" t="s">
        <v>1477</v>
      </c>
      <c r="AF164" s="79" t="b">
        <v>0</v>
      </c>
      <c r="AG164" s="79" t="s">
        <v>1508</v>
      </c>
      <c r="AH164" s="79"/>
      <c r="AI164" s="85" t="s">
        <v>1477</v>
      </c>
      <c r="AJ164" s="79" t="b">
        <v>0</v>
      </c>
      <c r="AK164" s="79">
        <v>0</v>
      </c>
      <c r="AL164" s="85" t="s">
        <v>1477</v>
      </c>
      <c r="AM164" s="79" t="s">
        <v>1542</v>
      </c>
      <c r="AN164" s="79" t="b">
        <v>0</v>
      </c>
      <c r="AO164" s="85" t="s">
        <v>1388</v>
      </c>
      <c r="AP164" s="79" t="s">
        <v>176</v>
      </c>
      <c r="AQ164" s="79">
        <v>0</v>
      </c>
      <c r="AR164" s="79">
        <v>0</v>
      </c>
      <c r="AS164" s="79" t="s">
        <v>1568</v>
      </c>
      <c r="AT164" s="79" t="s">
        <v>1583</v>
      </c>
      <c r="AU164" s="79" t="s">
        <v>1595</v>
      </c>
      <c r="AV164" s="79" t="s">
        <v>1608</v>
      </c>
      <c r="AW164" s="79" t="s">
        <v>1625</v>
      </c>
      <c r="AX164" s="79" t="s">
        <v>1641</v>
      </c>
      <c r="AY164" s="79" t="s">
        <v>1649</v>
      </c>
      <c r="AZ164" s="83" t="s">
        <v>1661</v>
      </c>
      <c r="BA164">
        <v>2</v>
      </c>
      <c r="BB164" s="78" t="str">
        <f>REPLACE(INDEX(GroupVertices[Group],MATCH(Edges24[[#This Row],[Vertex 1]],GroupVertices[Vertex],0)),1,1,"")</f>
        <v>2</v>
      </c>
      <c r="BC164" s="78" t="str">
        <f>REPLACE(INDEX(GroupVertices[Group],MATCH(Edges24[[#This Row],[Vertex 2]],GroupVertices[Vertex],0)),1,1,"")</f>
        <v>2</v>
      </c>
      <c r="BD164" s="48">
        <v>0</v>
      </c>
      <c r="BE164" s="49">
        <v>0</v>
      </c>
      <c r="BF164" s="48">
        <v>0</v>
      </c>
      <c r="BG164" s="49">
        <v>0</v>
      </c>
      <c r="BH164" s="48">
        <v>0</v>
      </c>
      <c r="BI164" s="49">
        <v>0</v>
      </c>
      <c r="BJ164" s="48">
        <v>17</v>
      </c>
      <c r="BK164" s="49">
        <v>100</v>
      </c>
      <c r="BL164" s="48">
        <v>17</v>
      </c>
    </row>
    <row r="165" spans="1:64" ht="15">
      <c r="A165" s="64" t="s">
        <v>344</v>
      </c>
      <c r="B165" s="64" t="s">
        <v>344</v>
      </c>
      <c r="C165" s="65"/>
      <c r="D165" s="66"/>
      <c r="E165" s="67"/>
      <c r="F165" s="68"/>
      <c r="G165" s="65"/>
      <c r="H165" s="69"/>
      <c r="I165" s="70"/>
      <c r="J165" s="70"/>
      <c r="K165" s="34" t="s">
        <v>65</v>
      </c>
      <c r="L165" s="77">
        <v>307</v>
      </c>
      <c r="M165" s="77"/>
      <c r="N165" s="72"/>
      <c r="O165" s="79" t="s">
        <v>176</v>
      </c>
      <c r="P165" s="81">
        <v>43543.352430555555</v>
      </c>
      <c r="Q165" s="79" t="s">
        <v>628</v>
      </c>
      <c r="R165" s="83" t="s">
        <v>699</v>
      </c>
      <c r="S165" s="79" t="s">
        <v>720</v>
      </c>
      <c r="T165" s="79" t="s">
        <v>808</v>
      </c>
      <c r="U165" s="79"/>
      <c r="V165" s="83" t="s">
        <v>984</v>
      </c>
      <c r="W165" s="81">
        <v>43543.352430555555</v>
      </c>
      <c r="X165" s="83" t="s">
        <v>1169</v>
      </c>
      <c r="Y165" s="79">
        <v>51.57156434</v>
      </c>
      <c r="Z165" s="79">
        <v>0.46760968</v>
      </c>
      <c r="AA165" s="85" t="s">
        <v>1389</v>
      </c>
      <c r="AB165" s="79"/>
      <c r="AC165" s="79" t="b">
        <v>0</v>
      </c>
      <c r="AD165" s="79">
        <v>0</v>
      </c>
      <c r="AE165" s="85" t="s">
        <v>1477</v>
      </c>
      <c r="AF165" s="79" t="b">
        <v>0</v>
      </c>
      <c r="AG165" s="79" t="s">
        <v>1508</v>
      </c>
      <c r="AH165" s="79"/>
      <c r="AI165" s="85" t="s">
        <v>1477</v>
      </c>
      <c r="AJ165" s="79" t="b">
        <v>0</v>
      </c>
      <c r="AK165" s="79">
        <v>0</v>
      </c>
      <c r="AL165" s="85" t="s">
        <v>1477</v>
      </c>
      <c r="AM165" s="79" t="s">
        <v>1542</v>
      </c>
      <c r="AN165" s="79" t="b">
        <v>0</v>
      </c>
      <c r="AO165" s="85" t="s">
        <v>1389</v>
      </c>
      <c r="AP165" s="79" t="s">
        <v>176</v>
      </c>
      <c r="AQ165" s="79">
        <v>0</v>
      </c>
      <c r="AR165" s="79">
        <v>0</v>
      </c>
      <c r="AS165" s="79" t="s">
        <v>1568</v>
      </c>
      <c r="AT165" s="79" t="s">
        <v>1583</v>
      </c>
      <c r="AU165" s="79" t="s">
        <v>1595</v>
      </c>
      <c r="AV165" s="79" t="s">
        <v>1608</v>
      </c>
      <c r="AW165" s="79" t="s">
        <v>1625</v>
      </c>
      <c r="AX165" s="79" t="s">
        <v>1641</v>
      </c>
      <c r="AY165" s="79" t="s">
        <v>1649</v>
      </c>
      <c r="AZ165" s="83" t="s">
        <v>1661</v>
      </c>
      <c r="BA165">
        <v>2</v>
      </c>
      <c r="BB165" s="78" t="str">
        <f>REPLACE(INDEX(GroupVertices[Group],MATCH(Edges24[[#This Row],[Vertex 1]],GroupVertices[Vertex],0)),1,1,"")</f>
        <v>2</v>
      </c>
      <c r="BC165" s="78" t="str">
        <f>REPLACE(INDEX(GroupVertices[Group],MATCH(Edges24[[#This Row],[Vertex 2]],GroupVertices[Vertex],0)),1,1,"")</f>
        <v>2</v>
      </c>
      <c r="BD165" s="48">
        <v>3</v>
      </c>
      <c r="BE165" s="49">
        <v>9.67741935483871</v>
      </c>
      <c r="BF165" s="48">
        <v>1</v>
      </c>
      <c r="BG165" s="49">
        <v>3.225806451612903</v>
      </c>
      <c r="BH165" s="48">
        <v>0</v>
      </c>
      <c r="BI165" s="49">
        <v>0</v>
      </c>
      <c r="BJ165" s="48">
        <v>27</v>
      </c>
      <c r="BK165" s="49">
        <v>87.09677419354838</v>
      </c>
      <c r="BL165" s="48">
        <v>31</v>
      </c>
    </row>
    <row r="166" spans="1:64" ht="15">
      <c r="A166" s="64" t="s">
        <v>345</v>
      </c>
      <c r="B166" s="64" t="s">
        <v>323</v>
      </c>
      <c r="C166" s="65"/>
      <c r="D166" s="66"/>
      <c r="E166" s="67"/>
      <c r="F166" s="68"/>
      <c r="G166" s="65"/>
      <c r="H166" s="69"/>
      <c r="I166" s="70"/>
      <c r="J166" s="70"/>
      <c r="K166" s="34" t="s">
        <v>65</v>
      </c>
      <c r="L166" s="77">
        <v>308</v>
      </c>
      <c r="M166" s="77"/>
      <c r="N166" s="72"/>
      <c r="O166" s="79" t="s">
        <v>492</v>
      </c>
      <c r="P166" s="81">
        <v>43542.60523148148</v>
      </c>
      <c r="Q166" s="79" t="s">
        <v>593</v>
      </c>
      <c r="R166" s="79"/>
      <c r="S166" s="79"/>
      <c r="T166" s="79" t="s">
        <v>757</v>
      </c>
      <c r="U166" s="79"/>
      <c r="V166" s="83" t="s">
        <v>985</v>
      </c>
      <c r="W166" s="81">
        <v>43542.60523148148</v>
      </c>
      <c r="X166" s="83" t="s">
        <v>1170</v>
      </c>
      <c r="Y166" s="79"/>
      <c r="Z166" s="79"/>
      <c r="AA166" s="85" t="s">
        <v>1390</v>
      </c>
      <c r="AB166" s="79"/>
      <c r="AC166" s="79" t="b">
        <v>0</v>
      </c>
      <c r="AD166" s="79">
        <v>0</v>
      </c>
      <c r="AE166" s="85" t="s">
        <v>1477</v>
      </c>
      <c r="AF166" s="79" t="b">
        <v>0</v>
      </c>
      <c r="AG166" s="79" t="s">
        <v>1508</v>
      </c>
      <c r="AH166" s="79"/>
      <c r="AI166" s="85" t="s">
        <v>1477</v>
      </c>
      <c r="AJ166" s="79" t="b">
        <v>0</v>
      </c>
      <c r="AK166" s="79">
        <v>5</v>
      </c>
      <c r="AL166" s="85" t="s">
        <v>1422</v>
      </c>
      <c r="AM166" s="79" t="s">
        <v>1533</v>
      </c>
      <c r="AN166" s="79" t="b">
        <v>0</v>
      </c>
      <c r="AO166" s="85" t="s">
        <v>1422</v>
      </c>
      <c r="AP166" s="79" t="s">
        <v>176</v>
      </c>
      <c r="AQ166" s="79">
        <v>0</v>
      </c>
      <c r="AR166" s="79">
        <v>0</v>
      </c>
      <c r="AS166" s="79"/>
      <c r="AT166" s="79"/>
      <c r="AU166" s="79"/>
      <c r="AV166" s="79"/>
      <c r="AW166" s="79"/>
      <c r="AX166" s="79"/>
      <c r="AY166" s="79"/>
      <c r="AZ166" s="79"/>
      <c r="BA166">
        <v>2</v>
      </c>
      <c r="BB166" s="78" t="str">
        <f>REPLACE(INDEX(GroupVertices[Group],MATCH(Edges24[[#This Row],[Vertex 1]],GroupVertices[Vertex],0)),1,1,"")</f>
        <v>1</v>
      </c>
      <c r="BC166" s="78" t="str">
        <f>REPLACE(INDEX(GroupVertices[Group],MATCH(Edges24[[#This Row],[Vertex 2]],GroupVertices[Vertex],0)),1,1,"")</f>
        <v>1</v>
      </c>
      <c r="BD166" s="48">
        <v>0</v>
      </c>
      <c r="BE166" s="49">
        <v>0</v>
      </c>
      <c r="BF166" s="48">
        <v>3</v>
      </c>
      <c r="BG166" s="49">
        <v>13.636363636363637</v>
      </c>
      <c r="BH166" s="48">
        <v>0</v>
      </c>
      <c r="BI166" s="49">
        <v>0</v>
      </c>
      <c r="BJ166" s="48">
        <v>19</v>
      </c>
      <c r="BK166" s="49">
        <v>86.36363636363636</v>
      </c>
      <c r="BL166" s="48">
        <v>22</v>
      </c>
    </row>
    <row r="167" spans="1:64" ht="15">
      <c r="A167" s="64" t="s">
        <v>345</v>
      </c>
      <c r="B167" s="64" t="s">
        <v>323</v>
      </c>
      <c r="C167" s="65"/>
      <c r="D167" s="66"/>
      <c r="E167" s="67"/>
      <c r="F167" s="68"/>
      <c r="G167" s="65"/>
      <c r="H167" s="69"/>
      <c r="I167" s="70"/>
      <c r="J167" s="70"/>
      <c r="K167" s="34" t="s">
        <v>65</v>
      </c>
      <c r="L167" s="77">
        <v>309</v>
      </c>
      <c r="M167" s="77"/>
      <c r="N167" s="72"/>
      <c r="O167" s="79" t="s">
        <v>492</v>
      </c>
      <c r="P167" s="81">
        <v>43543.443553240744</v>
      </c>
      <c r="Q167" s="79" t="s">
        <v>616</v>
      </c>
      <c r="R167" s="79"/>
      <c r="S167" s="79"/>
      <c r="T167" s="79"/>
      <c r="U167" s="79"/>
      <c r="V167" s="83" t="s">
        <v>985</v>
      </c>
      <c r="W167" s="81">
        <v>43543.443553240744</v>
      </c>
      <c r="X167" s="83" t="s">
        <v>1171</v>
      </c>
      <c r="Y167" s="79"/>
      <c r="Z167" s="79"/>
      <c r="AA167" s="85" t="s">
        <v>1391</v>
      </c>
      <c r="AB167" s="79"/>
      <c r="AC167" s="79" t="b">
        <v>0</v>
      </c>
      <c r="AD167" s="79">
        <v>0</v>
      </c>
      <c r="AE167" s="85" t="s">
        <v>1477</v>
      </c>
      <c r="AF167" s="79" t="b">
        <v>0</v>
      </c>
      <c r="AG167" s="79" t="s">
        <v>1508</v>
      </c>
      <c r="AH167" s="79"/>
      <c r="AI167" s="85" t="s">
        <v>1477</v>
      </c>
      <c r="AJ167" s="79" t="b">
        <v>0</v>
      </c>
      <c r="AK167" s="79">
        <v>8</v>
      </c>
      <c r="AL167" s="85" t="s">
        <v>1424</v>
      </c>
      <c r="AM167" s="79" t="s">
        <v>1533</v>
      </c>
      <c r="AN167" s="79" t="b">
        <v>0</v>
      </c>
      <c r="AO167" s="85" t="s">
        <v>1424</v>
      </c>
      <c r="AP167" s="79" t="s">
        <v>176</v>
      </c>
      <c r="AQ167" s="79">
        <v>0</v>
      </c>
      <c r="AR167" s="79">
        <v>0</v>
      </c>
      <c r="AS167" s="79"/>
      <c r="AT167" s="79"/>
      <c r="AU167" s="79"/>
      <c r="AV167" s="79"/>
      <c r="AW167" s="79"/>
      <c r="AX167" s="79"/>
      <c r="AY167" s="79"/>
      <c r="AZ167" s="79"/>
      <c r="BA167">
        <v>2</v>
      </c>
      <c r="BB167" s="78" t="str">
        <f>REPLACE(INDEX(GroupVertices[Group],MATCH(Edges24[[#This Row],[Vertex 1]],GroupVertices[Vertex],0)),1,1,"")</f>
        <v>1</v>
      </c>
      <c r="BC167" s="78" t="str">
        <f>REPLACE(INDEX(GroupVertices[Group],MATCH(Edges24[[#This Row],[Vertex 2]],GroupVertices[Vertex],0)),1,1,"")</f>
        <v>1</v>
      </c>
      <c r="BD167" s="48">
        <v>2</v>
      </c>
      <c r="BE167" s="49">
        <v>7.407407407407407</v>
      </c>
      <c r="BF167" s="48">
        <v>0</v>
      </c>
      <c r="BG167" s="49">
        <v>0</v>
      </c>
      <c r="BH167" s="48">
        <v>0</v>
      </c>
      <c r="BI167" s="49">
        <v>0</v>
      </c>
      <c r="BJ167" s="48">
        <v>25</v>
      </c>
      <c r="BK167" s="49">
        <v>92.5925925925926</v>
      </c>
      <c r="BL167" s="48">
        <v>27</v>
      </c>
    </row>
    <row r="168" spans="1:64" ht="15">
      <c r="A168" s="64" t="s">
        <v>346</v>
      </c>
      <c r="B168" s="64" t="s">
        <v>346</v>
      </c>
      <c r="C168" s="65"/>
      <c r="D168" s="66"/>
      <c r="E168" s="67"/>
      <c r="F168" s="68"/>
      <c r="G168" s="65"/>
      <c r="H168" s="69"/>
      <c r="I168" s="70"/>
      <c r="J168" s="70"/>
      <c r="K168" s="34" t="s">
        <v>65</v>
      </c>
      <c r="L168" s="77">
        <v>310</v>
      </c>
      <c r="M168" s="77"/>
      <c r="N168" s="72"/>
      <c r="O168" s="79" t="s">
        <v>176</v>
      </c>
      <c r="P168" s="81">
        <v>43406.75849537037</v>
      </c>
      <c r="Q168" s="79" t="s">
        <v>629</v>
      </c>
      <c r="R168" s="79"/>
      <c r="S168" s="79"/>
      <c r="T168" s="79" t="s">
        <v>809</v>
      </c>
      <c r="U168" s="83" t="s">
        <v>877</v>
      </c>
      <c r="V168" s="83" t="s">
        <v>877</v>
      </c>
      <c r="W168" s="81">
        <v>43406.75849537037</v>
      </c>
      <c r="X168" s="83" t="s">
        <v>1172</v>
      </c>
      <c r="Y168" s="79"/>
      <c r="Z168" s="79"/>
      <c r="AA168" s="85" t="s">
        <v>1392</v>
      </c>
      <c r="AB168" s="79"/>
      <c r="AC168" s="79" t="b">
        <v>0</v>
      </c>
      <c r="AD168" s="79">
        <v>1865</v>
      </c>
      <c r="AE168" s="85" t="s">
        <v>1477</v>
      </c>
      <c r="AF168" s="79" t="b">
        <v>0</v>
      </c>
      <c r="AG168" s="79" t="s">
        <v>1508</v>
      </c>
      <c r="AH168" s="79"/>
      <c r="AI168" s="85" t="s">
        <v>1477</v>
      </c>
      <c r="AJ168" s="79" t="b">
        <v>0</v>
      </c>
      <c r="AK168" s="79">
        <v>119</v>
      </c>
      <c r="AL168" s="85" t="s">
        <v>1477</v>
      </c>
      <c r="AM168" s="79" t="s">
        <v>1534</v>
      </c>
      <c r="AN168" s="79" t="b">
        <v>0</v>
      </c>
      <c r="AO168" s="85" t="s">
        <v>1392</v>
      </c>
      <c r="AP168" s="79" t="s">
        <v>1557</v>
      </c>
      <c r="AQ168" s="79">
        <v>0</v>
      </c>
      <c r="AR168" s="79">
        <v>0</v>
      </c>
      <c r="AS168" s="79"/>
      <c r="AT168" s="79"/>
      <c r="AU168" s="79"/>
      <c r="AV168" s="79"/>
      <c r="AW168" s="79"/>
      <c r="AX168" s="79"/>
      <c r="AY168" s="79"/>
      <c r="AZ168" s="79"/>
      <c r="BA168">
        <v>1</v>
      </c>
      <c r="BB168" s="78" t="str">
        <f>REPLACE(INDEX(GroupVertices[Group],MATCH(Edges24[[#This Row],[Vertex 1]],GroupVertices[Vertex],0)),1,1,"")</f>
        <v>34</v>
      </c>
      <c r="BC168" s="78" t="str">
        <f>REPLACE(INDEX(GroupVertices[Group],MATCH(Edges24[[#This Row],[Vertex 2]],GroupVertices[Vertex],0)),1,1,"")</f>
        <v>34</v>
      </c>
      <c r="BD168" s="48">
        <v>1</v>
      </c>
      <c r="BE168" s="49">
        <v>7.142857142857143</v>
      </c>
      <c r="BF168" s="48">
        <v>0</v>
      </c>
      <c r="BG168" s="49">
        <v>0</v>
      </c>
      <c r="BH168" s="48">
        <v>0</v>
      </c>
      <c r="BI168" s="49">
        <v>0</v>
      </c>
      <c r="BJ168" s="48">
        <v>13</v>
      </c>
      <c r="BK168" s="49">
        <v>92.85714285714286</v>
      </c>
      <c r="BL168" s="48">
        <v>14</v>
      </c>
    </row>
    <row r="169" spans="1:64" ht="15">
      <c r="A169" s="64" t="s">
        <v>347</v>
      </c>
      <c r="B169" s="64" t="s">
        <v>346</v>
      </c>
      <c r="C169" s="65"/>
      <c r="D169" s="66"/>
      <c r="E169" s="67"/>
      <c r="F169" s="68"/>
      <c r="G169" s="65"/>
      <c r="H169" s="69"/>
      <c r="I169" s="70"/>
      <c r="J169" s="70"/>
      <c r="K169" s="34" t="s">
        <v>65</v>
      </c>
      <c r="L169" s="77">
        <v>311</v>
      </c>
      <c r="M169" s="77"/>
      <c r="N169" s="72"/>
      <c r="O169" s="79" t="s">
        <v>492</v>
      </c>
      <c r="P169" s="81">
        <v>43543.444386574076</v>
      </c>
      <c r="Q169" s="79" t="s">
        <v>630</v>
      </c>
      <c r="R169" s="79"/>
      <c r="S169" s="79"/>
      <c r="T169" s="79" t="s">
        <v>809</v>
      </c>
      <c r="U169" s="83" t="s">
        <v>877</v>
      </c>
      <c r="V169" s="83" t="s">
        <v>877</v>
      </c>
      <c r="W169" s="81">
        <v>43543.444386574076</v>
      </c>
      <c r="X169" s="83" t="s">
        <v>1173</v>
      </c>
      <c r="Y169" s="79"/>
      <c r="Z169" s="79"/>
      <c r="AA169" s="85" t="s">
        <v>1393</v>
      </c>
      <c r="AB169" s="79"/>
      <c r="AC169" s="79" t="b">
        <v>0</v>
      </c>
      <c r="AD169" s="79">
        <v>0</v>
      </c>
      <c r="AE169" s="85" t="s">
        <v>1477</v>
      </c>
      <c r="AF169" s="79" t="b">
        <v>0</v>
      </c>
      <c r="AG169" s="79" t="s">
        <v>1508</v>
      </c>
      <c r="AH169" s="79"/>
      <c r="AI169" s="85" t="s">
        <v>1477</v>
      </c>
      <c r="AJ169" s="79" t="b">
        <v>0</v>
      </c>
      <c r="AK169" s="79">
        <v>119</v>
      </c>
      <c r="AL169" s="85" t="s">
        <v>1392</v>
      </c>
      <c r="AM169" s="79" t="s">
        <v>1533</v>
      </c>
      <c r="AN169" s="79" t="b">
        <v>0</v>
      </c>
      <c r="AO169" s="85" t="s">
        <v>1392</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34</v>
      </c>
      <c r="BC169" s="78" t="str">
        <f>REPLACE(INDEX(GroupVertices[Group],MATCH(Edges24[[#This Row],[Vertex 2]],GroupVertices[Vertex],0)),1,1,"")</f>
        <v>34</v>
      </c>
      <c r="BD169" s="48">
        <v>1</v>
      </c>
      <c r="BE169" s="49">
        <v>6.25</v>
      </c>
      <c r="BF169" s="48">
        <v>0</v>
      </c>
      <c r="BG169" s="49">
        <v>0</v>
      </c>
      <c r="BH169" s="48">
        <v>0</v>
      </c>
      <c r="BI169" s="49">
        <v>0</v>
      </c>
      <c r="BJ169" s="48">
        <v>15</v>
      </c>
      <c r="BK169" s="49">
        <v>93.75</v>
      </c>
      <c r="BL169" s="48">
        <v>16</v>
      </c>
    </row>
    <row r="170" spans="1:64" ht="15">
      <c r="A170" s="64" t="s">
        <v>348</v>
      </c>
      <c r="B170" s="64" t="s">
        <v>480</v>
      </c>
      <c r="C170" s="65"/>
      <c r="D170" s="66"/>
      <c r="E170" s="67"/>
      <c r="F170" s="68"/>
      <c r="G170" s="65"/>
      <c r="H170" s="69"/>
      <c r="I170" s="70"/>
      <c r="J170" s="70"/>
      <c r="K170" s="34" t="s">
        <v>65</v>
      </c>
      <c r="L170" s="77">
        <v>312</v>
      </c>
      <c r="M170" s="77"/>
      <c r="N170" s="72"/>
      <c r="O170" s="79" t="s">
        <v>492</v>
      </c>
      <c r="P170" s="81">
        <v>43434.84630787037</v>
      </c>
      <c r="Q170" s="79" t="s">
        <v>631</v>
      </c>
      <c r="R170" s="83" t="s">
        <v>700</v>
      </c>
      <c r="S170" s="79" t="s">
        <v>731</v>
      </c>
      <c r="T170" s="79" t="s">
        <v>810</v>
      </c>
      <c r="U170" s="83" t="s">
        <v>878</v>
      </c>
      <c r="V170" s="83" t="s">
        <v>878</v>
      </c>
      <c r="W170" s="81">
        <v>43434.84630787037</v>
      </c>
      <c r="X170" s="83" t="s">
        <v>1174</v>
      </c>
      <c r="Y170" s="79"/>
      <c r="Z170" s="79"/>
      <c r="AA170" s="85" t="s">
        <v>1394</v>
      </c>
      <c r="AB170" s="79"/>
      <c r="AC170" s="79" t="b">
        <v>0</v>
      </c>
      <c r="AD170" s="79">
        <v>13</v>
      </c>
      <c r="AE170" s="85" t="s">
        <v>1477</v>
      </c>
      <c r="AF170" s="79" t="b">
        <v>0</v>
      </c>
      <c r="AG170" s="79" t="s">
        <v>1508</v>
      </c>
      <c r="AH170" s="79"/>
      <c r="AI170" s="85" t="s">
        <v>1477</v>
      </c>
      <c r="AJ170" s="79" t="b">
        <v>0</v>
      </c>
      <c r="AK170" s="79">
        <v>3</v>
      </c>
      <c r="AL170" s="85" t="s">
        <v>1477</v>
      </c>
      <c r="AM170" s="79" t="s">
        <v>1534</v>
      </c>
      <c r="AN170" s="79" t="b">
        <v>0</v>
      </c>
      <c r="AO170" s="85" t="s">
        <v>1394</v>
      </c>
      <c r="AP170" s="79" t="s">
        <v>1557</v>
      </c>
      <c r="AQ170" s="79">
        <v>0</v>
      </c>
      <c r="AR170" s="79">
        <v>0</v>
      </c>
      <c r="AS170" s="79"/>
      <c r="AT170" s="79"/>
      <c r="AU170" s="79"/>
      <c r="AV170" s="79"/>
      <c r="AW170" s="79"/>
      <c r="AX170" s="79"/>
      <c r="AY170" s="79"/>
      <c r="AZ170" s="79"/>
      <c r="BA170">
        <v>1</v>
      </c>
      <c r="BB170" s="78" t="str">
        <f>REPLACE(INDEX(GroupVertices[Group],MATCH(Edges24[[#This Row],[Vertex 1]],GroupVertices[Vertex],0)),1,1,"")</f>
        <v>13</v>
      </c>
      <c r="BC170" s="78" t="str">
        <f>REPLACE(INDEX(GroupVertices[Group],MATCH(Edges24[[#This Row],[Vertex 2]],GroupVertices[Vertex],0)),1,1,"")</f>
        <v>13</v>
      </c>
      <c r="BD170" s="48"/>
      <c r="BE170" s="49"/>
      <c r="BF170" s="48"/>
      <c r="BG170" s="49"/>
      <c r="BH170" s="48"/>
      <c r="BI170" s="49"/>
      <c r="BJ170" s="48"/>
      <c r="BK170" s="49"/>
      <c r="BL170" s="48"/>
    </row>
    <row r="171" spans="1:64" ht="15">
      <c r="A171" s="64" t="s">
        <v>349</v>
      </c>
      <c r="B171" s="64" t="s">
        <v>480</v>
      </c>
      <c r="C171" s="65"/>
      <c r="D171" s="66"/>
      <c r="E171" s="67"/>
      <c r="F171" s="68"/>
      <c r="G171" s="65"/>
      <c r="H171" s="69"/>
      <c r="I171" s="70"/>
      <c r="J171" s="70"/>
      <c r="K171" s="34" t="s">
        <v>65</v>
      </c>
      <c r="L171" s="77">
        <v>313</v>
      </c>
      <c r="M171" s="77"/>
      <c r="N171" s="72"/>
      <c r="O171" s="79" t="s">
        <v>492</v>
      </c>
      <c r="P171" s="81">
        <v>43543.44788194444</v>
      </c>
      <c r="Q171" s="79" t="s">
        <v>632</v>
      </c>
      <c r="R171" s="79"/>
      <c r="S171" s="79"/>
      <c r="T171" s="79" t="s">
        <v>736</v>
      </c>
      <c r="U171" s="79"/>
      <c r="V171" s="83" t="s">
        <v>908</v>
      </c>
      <c r="W171" s="81">
        <v>43543.44788194444</v>
      </c>
      <c r="X171" s="83" t="s">
        <v>1175</v>
      </c>
      <c r="Y171" s="79"/>
      <c r="Z171" s="79"/>
      <c r="AA171" s="85" t="s">
        <v>1395</v>
      </c>
      <c r="AB171" s="79"/>
      <c r="AC171" s="79" t="b">
        <v>0</v>
      </c>
      <c r="AD171" s="79">
        <v>0</v>
      </c>
      <c r="AE171" s="85" t="s">
        <v>1477</v>
      </c>
      <c r="AF171" s="79" t="b">
        <v>0</v>
      </c>
      <c r="AG171" s="79" t="s">
        <v>1508</v>
      </c>
      <c r="AH171" s="79"/>
      <c r="AI171" s="85" t="s">
        <v>1477</v>
      </c>
      <c r="AJ171" s="79" t="b">
        <v>0</v>
      </c>
      <c r="AK171" s="79">
        <v>3</v>
      </c>
      <c r="AL171" s="85" t="s">
        <v>1394</v>
      </c>
      <c r="AM171" s="79" t="s">
        <v>1533</v>
      </c>
      <c r="AN171" s="79" t="b">
        <v>0</v>
      </c>
      <c r="AO171" s="85" t="s">
        <v>1394</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13</v>
      </c>
      <c r="BC171" s="78" t="str">
        <f>REPLACE(INDEX(GroupVertices[Group],MATCH(Edges24[[#This Row],[Vertex 2]],GroupVertices[Vertex],0)),1,1,"")</f>
        <v>13</v>
      </c>
      <c r="BD171" s="48"/>
      <c r="BE171" s="49"/>
      <c r="BF171" s="48"/>
      <c r="BG171" s="49"/>
      <c r="BH171" s="48"/>
      <c r="BI171" s="49"/>
      <c r="BJ171" s="48"/>
      <c r="BK171" s="49"/>
      <c r="BL171" s="48"/>
    </row>
    <row r="172" spans="1:64" ht="15">
      <c r="A172" s="64" t="s">
        <v>350</v>
      </c>
      <c r="B172" s="64" t="s">
        <v>482</v>
      </c>
      <c r="C172" s="65"/>
      <c r="D172" s="66"/>
      <c r="E172" s="67"/>
      <c r="F172" s="68"/>
      <c r="G172" s="65"/>
      <c r="H172" s="69"/>
      <c r="I172" s="70"/>
      <c r="J172" s="70"/>
      <c r="K172" s="34" t="s">
        <v>65</v>
      </c>
      <c r="L172" s="77">
        <v>317</v>
      </c>
      <c r="M172" s="77"/>
      <c r="N172" s="72"/>
      <c r="O172" s="79" t="s">
        <v>492</v>
      </c>
      <c r="P172" s="81">
        <v>43543.54900462963</v>
      </c>
      <c r="Q172" s="79" t="s">
        <v>633</v>
      </c>
      <c r="R172" s="83" t="s">
        <v>701</v>
      </c>
      <c r="S172" s="79" t="s">
        <v>718</v>
      </c>
      <c r="T172" s="79" t="s">
        <v>811</v>
      </c>
      <c r="U172" s="79"/>
      <c r="V172" s="83" t="s">
        <v>986</v>
      </c>
      <c r="W172" s="81">
        <v>43543.54900462963</v>
      </c>
      <c r="X172" s="83" t="s">
        <v>1176</v>
      </c>
      <c r="Y172" s="79"/>
      <c r="Z172" s="79"/>
      <c r="AA172" s="85" t="s">
        <v>1396</v>
      </c>
      <c r="AB172" s="79"/>
      <c r="AC172" s="79" t="b">
        <v>0</v>
      </c>
      <c r="AD172" s="79">
        <v>0</v>
      </c>
      <c r="AE172" s="85" t="s">
        <v>1477</v>
      </c>
      <c r="AF172" s="79" t="b">
        <v>1</v>
      </c>
      <c r="AG172" s="79" t="s">
        <v>1508</v>
      </c>
      <c r="AH172" s="79"/>
      <c r="AI172" s="85" t="s">
        <v>1400</v>
      </c>
      <c r="AJ172" s="79" t="b">
        <v>0</v>
      </c>
      <c r="AK172" s="79">
        <v>0</v>
      </c>
      <c r="AL172" s="85" t="s">
        <v>1477</v>
      </c>
      <c r="AM172" s="79" t="s">
        <v>1533</v>
      </c>
      <c r="AN172" s="79" t="b">
        <v>0</v>
      </c>
      <c r="AO172" s="85" t="s">
        <v>1396</v>
      </c>
      <c r="AP172" s="79" t="s">
        <v>176</v>
      </c>
      <c r="AQ172" s="79">
        <v>0</v>
      </c>
      <c r="AR172" s="79">
        <v>0</v>
      </c>
      <c r="AS172" s="79" t="s">
        <v>1569</v>
      </c>
      <c r="AT172" s="79" t="s">
        <v>1584</v>
      </c>
      <c r="AU172" s="79" t="s">
        <v>1596</v>
      </c>
      <c r="AV172" s="79" t="s">
        <v>1609</v>
      </c>
      <c r="AW172" s="79" t="s">
        <v>1626</v>
      </c>
      <c r="AX172" s="79" t="s">
        <v>1642</v>
      </c>
      <c r="AY172" s="79" t="s">
        <v>1649</v>
      </c>
      <c r="AZ172" s="83" t="s">
        <v>1662</v>
      </c>
      <c r="BA172">
        <v>1</v>
      </c>
      <c r="BB172" s="78" t="str">
        <f>REPLACE(INDEX(GroupVertices[Group],MATCH(Edges24[[#This Row],[Vertex 1]],GroupVertices[Vertex],0)),1,1,"")</f>
        <v>5</v>
      </c>
      <c r="BC172" s="78" t="str">
        <f>REPLACE(INDEX(GroupVertices[Group],MATCH(Edges24[[#This Row],[Vertex 2]],GroupVertices[Vertex],0)),1,1,"")</f>
        <v>5</v>
      </c>
      <c r="BD172" s="48"/>
      <c r="BE172" s="49"/>
      <c r="BF172" s="48"/>
      <c r="BG172" s="49"/>
      <c r="BH172" s="48"/>
      <c r="BI172" s="49"/>
      <c r="BJ172" s="48"/>
      <c r="BK172" s="49"/>
      <c r="BL172" s="48"/>
    </row>
    <row r="173" spans="1:64" ht="15">
      <c r="A173" s="64" t="s">
        <v>351</v>
      </c>
      <c r="B173" s="64" t="s">
        <v>483</v>
      </c>
      <c r="C173" s="65"/>
      <c r="D173" s="66"/>
      <c r="E173" s="67"/>
      <c r="F173" s="68"/>
      <c r="G173" s="65"/>
      <c r="H173" s="69"/>
      <c r="I173" s="70"/>
      <c r="J173" s="70"/>
      <c r="K173" s="34" t="s">
        <v>65</v>
      </c>
      <c r="L173" s="77">
        <v>319</v>
      </c>
      <c r="M173" s="77"/>
      <c r="N173" s="72"/>
      <c r="O173" s="79" t="s">
        <v>492</v>
      </c>
      <c r="P173" s="81">
        <v>43543.612395833334</v>
      </c>
      <c r="Q173" s="79" t="s">
        <v>634</v>
      </c>
      <c r="R173" s="79"/>
      <c r="S173" s="79"/>
      <c r="T173" s="79" t="s">
        <v>812</v>
      </c>
      <c r="U173" s="79"/>
      <c r="V173" s="83" t="s">
        <v>987</v>
      </c>
      <c r="W173" s="81">
        <v>43543.612395833334</v>
      </c>
      <c r="X173" s="83" t="s">
        <v>1177</v>
      </c>
      <c r="Y173" s="79"/>
      <c r="Z173" s="79"/>
      <c r="AA173" s="85" t="s">
        <v>1397</v>
      </c>
      <c r="AB173" s="85" t="s">
        <v>1474</v>
      </c>
      <c r="AC173" s="79" t="b">
        <v>0</v>
      </c>
      <c r="AD173" s="79">
        <v>1</v>
      </c>
      <c r="AE173" s="85" t="s">
        <v>1505</v>
      </c>
      <c r="AF173" s="79" t="b">
        <v>0</v>
      </c>
      <c r="AG173" s="79" t="s">
        <v>1510</v>
      </c>
      <c r="AH173" s="79"/>
      <c r="AI173" s="85" t="s">
        <v>1477</v>
      </c>
      <c r="AJ173" s="79" t="b">
        <v>0</v>
      </c>
      <c r="AK173" s="79">
        <v>0</v>
      </c>
      <c r="AL173" s="85" t="s">
        <v>1477</v>
      </c>
      <c r="AM173" s="79" t="s">
        <v>1536</v>
      </c>
      <c r="AN173" s="79" t="b">
        <v>0</v>
      </c>
      <c r="AO173" s="85" t="s">
        <v>1474</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17</v>
      </c>
      <c r="BC173" s="78" t="str">
        <f>REPLACE(INDEX(GroupVertices[Group],MATCH(Edges24[[#This Row],[Vertex 2]],GroupVertices[Vertex],0)),1,1,"")</f>
        <v>17</v>
      </c>
      <c r="BD173" s="48"/>
      <c r="BE173" s="49"/>
      <c r="BF173" s="48"/>
      <c r="BG173" s="49"/>
      <c r="BH173" s="48"/>
      <c r="BI173" s="49"/>
      <c r="BJ173" s="48"/>
      <c r="BK173" s="49"/>
      <c r="BL173" s="48"/>
    </row>
    <row r="174" spans="1:64" ht="15">
      <c r="A174" s="64" t="s">
        <v>352</v>
      </c>
      <c r="B174" s="64" t="s">
        <v>323</v>
      </c>
      <c r="C174" s="65"/>
      <c r="D174" s="66"/>
      <c r="E174" s="67"/>
      <c r="F174" s="68"/>
      <c r="G174" s="65"/>
      <c r="H174" s="69"/>
      <c r="I174" s="70"/>
      <c r="J174" s="70"/>
      <c r="K174" s="34" t="s">
        <v>65</v>
      </c>
      <c r="L174" s="77">
        <v>321</v>
      </c>
      <c r="M174" s="77"/>
      <c r="N174" s="72"/>
      <c r="O174" s="79" t="s">
        <v>492</v>
      </c>
      <c r="P174" s="81">
        <v>43543.74884259259</v>
      </c>
      <c r="Q174" s="79" t="s">
        <v>616</v>
      </c>
      <c r="R174" s="79"/>
      <c r="S174" s="79"/>
      <c r="T174" s="79"/>
      <c r="U174" s="79"/>
      <c r="V174" s="83" t="s">
        <v>988</v>
      </c>
      <c r="W174" s="81">
        <v>43543.74884259259</v>
      </c>
      <c r="X174" s="83" t="s">
        <v>1178</v>
      </c>
      <c r="Y174" s="79"/>
      <c r="Z174" s="79"/>
      <c r="AA174" s="85" t="s">
        <v>1398</v>
      </c>
      <c r="AB174" s="79"/>
      <c r="AC174" s="79" t="b">
        <v>0</v>
      </c>
      <c r="AD174" s="79">
        <v>0</v>
      </c>
      <c r="AE174" s="85" t="s">
        <v>1477</v>
      </c>
      <c r="AF174" s="79" t="b">
        <v>0</v>
      </c>
      <c r="AG174" s="79" t="s">
        <v>1508</v>
      </c>
      <c r="AH174" s="79"/>
      <c r="AI174" s="85" t="s">
        <v>1477</v>
      </c>
      <c r="AJ174" s="79" t="b">
        <v>0</v>
      </c>
      <c r="AK174" s="79">
        <v>13</v>
      </c>
      <c r="AL174" s="85" t="s">
        <v>1424</v>
      </c>
      <c r="AM174" s="79" t="s">
        <v>1534</v>
      </c>
      <c r="AN174" s="79" t="b">
        <v>0</v>
      </c>
      <c r="AO174" s="85" t="s">
        <v>1424</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v>
      </c>
      <c r="BD174" s="48">
        <v>2</v>
      </c>
      <c r="BE174" s="49">
        <v>7.407407407407407</v>
      </c>
      <c r="BF174" s="48">
        <v>0</v>
      </c>
      <c r="BG174" s="49">
        <v>0</v>
      </c>
      <c r="BH174" s="48">
        <v>0</v>
      </c>
      <c r="BI174" s="49">
        <v>0</v>
      </c>
      <c r="BJ174" s="48">
        <v>25</v>
      </c>
      <c r="BK174" s="49">
        <v>92.5925925925926</v>
      </c>
      <c r="BL174" s="48">
        <v>27</v>
      </c>
    </row>
    <row r="175" spans="1:64" ht="15">
      <c r="A175" s="64" t="s">
        <v>353</v>
      </c>
      <c r="B175" s="64" t="s">
        <v>323</v>
      </c>
      <c r="C175" s="65"/>
      <c r="D175" s="66"/>
      <c r="E175" s="67"/>
      <c r="F175" s="68"/>
      <c r="G175" s="65"/>
      <c r="H175" s="69"/>
      <c r="I175" s="70"/>
      <c r="J175" s="70"/>
      <c r="K175" s="34" t="s">
        <v>65</v>
      </c>
      <c r="L175" s="77">
        <v>322</v>
      </c>
      <c r="M175" s="77"/>
      <c r="N175" s="72"/>
      <c r="O175" s="79" t="s">
        <v>492</v>
      </c>
      <c r="P175" s="81">
        <v>43543.7497337963</v>
      </c>
      <c r="Q175" s="79" t="s">
        <v>616</v>
      </c>
      <c r="R175" s="79"/>
      <c r="S175" s="79"/>
      <c r="T175" s="79"/>
      <c r="U175" s="79"/>
      <c r="V175" s="83" t="s">
        <v>989</v>
      </c>
      <c r="W175" s="81">
        <v>43543.7497337963</v>
      </c>
      <c r="X175" s="83" t="s">
        <v>1179</v>
      </c>
      <c r="Y175" s="79"/>
      <c r="Z175" s="79"/>
      <c r="AA175" s="85" t="s">
        <v>1399</v>
      </c>
      <c r="AB175" s="79"/>
      <c r="AC175" s="79" t="b">
        <v>0</v>
      </c>
      <c r="AD175" s="79">
        <v>0</v>
      </c>
      <c r="AE175" s="85" t="s">
        <v>1477</v>
      </c>
      <c r="AF175" s="79" t="b">
        <v>0</v>
      </c>
      <c r="AG175" s="79" t="s">
        <v>1508</v>
      </c>
      <c r="AH175" s="79"/>
      <c r="AI175" s="85" t="s">
        <v>1477</v>
      </c>
      <c r="AJ175" s="79" t="b">
        <v>0</v>
      </c>
      <c r="AK175" s="79">
        <v>13</v>
      </c>
      <c r="AL175" s="85" t="s">
        <v>1424</v>
      </c>
      <c r="AM175" s="79" t="s">
        <v>1534</v>
      </c>
      <c r="AN175" s="79" t="b">
        <v>0</v>
      </c>
      <c r="AO175" s="85" t="s">
        <v>1424</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v>
      </c>
      <c r="BD175" s="48">
        <v>2</v>
      </c>
      <c r="BE175" s="49">
        <v>7.407407407407407</v>
      </c>
      <c r="BF175" s="48">
        <v>0</v>
      </c>
      <c r="BG175" s="49">
        <v>0</v>
      </c>
      <c r="BH175" s="48">
        <v>0</v>
      </c>
      <c r="BI175" s="49">
        <v>0</v>
      </c>
      <c r="BJ175" s="48">
        <v>25</v>
      </c>
      <c r="BK175" s="49">
        <v>92.5925925925926</v>
      </c>
      <c r="BL175" s="48">
        <v>27</v>
      </c>
    </row>
    <row r="176" spans="1:64" ht="15">
      <c r="A176" s="64" t="s">
        <v>354</v>
      </c>
      <c r="B176" s="64" t="s">
        <v>255</v>
      </c>
      <c r="C176" s="65"/>
      <c r="D176" s="66"/>
      <c r="E176" s="67"/>
      <c r="F176" s="68"/>
      <c r="G176" s="65"/>
      <c r="H176" s="69"/>
      <c r="I176" s="70"/>
      <c r="J176" s="70"/>
      <c r="K176" s="34" t="s">
        <v>65</v>
      </c>
      <c r="L176" s="77">
        <v>323</v>
      </c>
      <c r="M176" s="77"/>
      <c r="N176" s="72"/>
      <c r="O176" s="79" t="s">
        <v>492</v>
      </c>
      <c r="P176" s="81">
        <v>43543.546944444446</v>
      </c>
      <c r="Q176" s="79" t="s">
        <v>635</v>
      </c>
      <c r="R176" s="79"/>
      <c r="S176" s="79"/>
      <c r="T176" s="79" t="s">
        <v>813</v>
      </c>
      <c r="U176" s="83" t="s">
        <v>879</v>
      </c>
      <c r="V176" s="83" t="s">
        <v>879</v>
      </c>
      <c r="W176" s="81">
        <v>43543.546944444446</v>
      </c>
      <c r="X176" s="83" t="s">
        <v>1180</v>
      </c>
      <c r="Y176" s="79"/>
      <c r="Z176" s="79"/>
      <c r="AA176" s="85" t="s">
        <v>1400</v>
      </c>
      <c r="AB176" s="79"/>
      <c r="AC176" s="79" t="b">
        <v>0</v>
      </c>
      <c r="AD176" s="79">
        <v>1</v>
      </c>
      <c r="AE176" s="85" t="s">
        <v>1477</v>
      </c>
      <c r="AF176" s="79" t="b">
        <v>0</v>
      </c>
      <c r="AG176" s="79" t="s">
        <v>1508</v>
      </c>
      <c r="AH176" s="79"/>
      <c r="AI176" s="85" t="s">
        <v>1477</v>
      </c>
      <c r="AJ176" s="79" t="b">
        <v>0</v>
      </c>
      <c r="AK176" s="79">
        <v>0</v>
      </c>
      <c r="AL176" s="85" t="s">
        <v>1477</v>
      </c>
      <c r="AM176" s="79" t="s">
        <v>1534</v>
      </c>
      <c r="AN176" s="79" t="b">
        <v>0</v>
      </c>
      <c r="AO176" s="85" t="s">
        <v>1400</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5</v>
      </c>
      <c r="BC176" s="78" t="str">
        <f>REPLACE(INDEX(GroupVertices[Group],MATCH(Edges24[[#This Row],[Vertex 2]],GroupVertices[Vertex],0)),1,1,"")</f>
        <v>5</v>
      </c>
      <c r="BD176" s="48">
        <v>3</v>
      </c>
      <c r="BE176" s="49">
        <v>8.823529411764707</v>
      </c>
      <c r="BF176" s="48">
        <v>1</v>
      </c>
      <c r="BG176" s="49">
        <v>2.9411764705882355</v>
      </c>
      <c r="BH176" s="48">
        <v>0</v>
      </c>
      <c r="BI176" s="49">
        <v>0</v>
      </c>
      <c r="BJ176" s="48">
        <v>30</v>
      </c>
      <c r="BK176" s="49">
        <v>88.23529411764706</v>
      </c>
      <c r="BL176" s="48">
        <v>34</v>
      </c>
    </row>
    <row r="177" spans="1:64" ht="15">
      <c r="A177" s="64" t="s">
        <v>355</v>
      </c>
      <c r="B177" s="64" t="s">
        <v>255</v>
      </c>
      <c r="C177" s="65"/>
      <c r="D177" s="66"/>
      <c r="E177" s="67"/>
      <c r="F177" s="68"/>
      <c r="G177" s="65"/>
      <c r="H177" s="69"/>
      <c r="I177" s="70"/>
      <c r="J177" s="70"/>
      <c r="K177" s="34" t="s">
        <v>65</v>
      </c>
      <c r="L177" s="77">
        <v>324</v>
      </c>
      <c r="M177" s="77"/>
      <c r="N177" s="72"/>
      <c r="O177" s="79" t="s">
        <v>492</v>
      </c>
      <c r="P177" s="81">
        <v>43543.77457175926</v>
      </c>
      <c r="Q177" s="79" t="s">
        <v>636</v>
      </c>
      <c r="R177" s="79"/>
      <c r="S177" s="79"/>
      <c r="T177" s="79" t="s">
        <v>814</v>
      </c>
      <c r="U177" s="79"/>
      <c r="V177" s="83" t="s">
        <v>990</v>
      </c>
      <c r="W177" s="81">
        <v>43543.77457175926</v>
      </c>
      <c r="X177" s="83" t="s">
        <v>1181</v>
      </c>
      <c r="Y177" s="79"/>
      <c r="Z177" s="79"/>
      <c r="AA177" s="85" t="s">
        <v>1401</v>
      </c>
      <c r="AB177" s="79"/>
      <c r="AC177" s="79" t="b">
        <v>0</v>
      </c>
      <c r="AD177" s="79">
        <v>0</v>
      </c>
      <c r="AE177" s="85" t="s">
        <v>1477</v>
      </c>
      <c r="AF177" s="79" t="b">
        <v>0</v>
      </c>
      <c r="AG177" s="79" t="s">
        <v>1508</v>
      </c>
      <c r="AH177" s="79"/>
      <c r="AI177" s="85" t="s">
        <v>1477</v>
      </c>
      <c r="AJ177" s="79" t="b">
        <v>0</v>
      </c>
      <c r="AK177" s="79">
        <v>1</v>
      </c>
      <c r="AL177" s="85" t="s">
        <v>1400</v>
      </c>
      <c r="AM177" s="79" t="s">
        <v>1536</v>
      </c>
      <c r="AN177" s="79" t="b">
        <v>0</v>
      </c>
      <c r="AO177" s="85" t="s">
        <v>1400</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5</v>
      </c>
      <c r="BC177" s="78" t="str">
        <f>REPLACE(INDEX(GroupVertices[Group],MATCH(Edges24[[#This Row],[Vertex 2]],GroupVertices[Vertex],0)),1,1,"")</f>
        <v>5</v>
      </c>
      <c r="BD177" s="48"/>
      <c r="BE177" s="49"/>
      <c r="BF177" s="48"/>
      <c r="BG177" s="49"/>
      <c r="BH177" s="48"/>
      <c r="BI177" s="49"/>
      <c r="BJ177" s="48"/>
      <c r="BK177" s="49"/>
      <c r="BL177" s="48"/>
    </row>
    <row r="178" spans="1:64" ht="15">
      <c r="A178" s="64" t="s">
        <v>356</v>
      </c>
      <c r="B178" s="64" t="s">
        <v>356</v>
      </c>
      <c r="C178" s="65"/>
      <c r="D178" s="66"/>
      <c r="E178" s="67"/>
      <c r="F178" s="68"/>
      <c r="G178" s="65"/>
      <c r="H178" s="69"/>
      <c r="I178" s="70"/>
      <c r="J178" s="70"/>
      <c r="K178" s="34" t="s">
        <v>65</v>
      </c>
      <c r="L178" s="77">
        <v>326</v>
      </c>
      <c r="M178" s="77"/>
      <c r="N178" s="72"/>
      <c r="O178" s="79" t="s">
        <v>176</v>
      </c>
      <c r="P178" s="81">
        <v>43543.78438657407</v>
      </c>
      <c r="Q178" s="79" t="s">
        <v>637</v>
      </c>
      <c r="R178" s="83" t="s">
        <v>702</v>
      </c>
      <c r="S178" s="79" t="s">
        <v>729</v>
      </c>
      <c r="T178" s="79" t="s">
        <v>815</v>
      </c>
      <c r="U178" s="79"/>
      <c r="V178" s="83" t="s">
        <v>991</v>
      </c>
      <c r="W178" s="81">
        <v>43543.78438657407</v>
      </c>
      <c r="X178" s="83" t="s">
        <v>1182</v>
      </c>
      <c r="Y178" s="79"/>
      <c r="Z178" s="79"/>
      <c r="AA178" s="85" t="s">
        <v>1402</v>
      </c>
      <c r="AB178" s="79"/>
      <c r="AC178" s="79" t="b">
        <v>0</v>
      </c>
      <c r="AD178" s="79">
        <v>0</v>
      </c>
      <c r="AE178" s="85" t="s">
        <v>1477</v>
      </c>
      <c r="AF178" s="79" t="b">
        <v>0</v>
      </c>
      <c r="AG178" s="79" t="s">
        <v>1511</v>
      </c>
      <c r="AH178" s="79"/>
      <c r="AI178" s="85" t="s">
        <v>1477</v>
      </c>
      <c r="AJ178" s="79" t="b">
        <v>0</v>
      </c>
      <c r="AK178" s="79">
        <v>0</v>
      </c>
      <c r="AL178" s="85" t="s">
        <v>1477</v>
      </c>
      <c r="AM178" s="79" t="s">
        <v>1536</v>
      </c>
      <c r="AN178" s="79" t="b">
        <v>0</v>
      </c>
      <c r="AO178" s="85" t="s">
        <v>1402</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2</v>
      </c>
      <c r="BC178" s="78" t="str">
        <f>REPLACE(INDEX(GroupVertices[Group],MATCH(Edges24[[#This Row],[Vertex 2]],GroupVertices[Vertex],0)),1,1,"")</f>
        <v>2</v>
      </c>
      <c r="BD178" s="48">
        <v>0</v>
      </c>
      <c r="BE178" s="49">
        <v>0</v>
      </c>
      <c r="BF178" s="48">
        <v>0</v>
      </c>
      <c r="BG178" s="49">
        <v>0</v>
      </c>
      <c r="BH178" s="48">
        <v>0</v>
      </c>
      <c r="BI178" s="49">
        <v>0</v>
      </c>
      <c r="BJ178" s="48">
        <v>7</v>
      </c>
      <c r="BK178" s="49">
        <v>100</v>
      </c>
      <c r="BL178" s="48">
        <v>7</v>
      </c>
    </row>
    <row r="179" spans="1:64" ht="15">
      <c r="A179" s="64" t="s">
        <v>357</v>
      </c>
      <c r="B179" s="64" t="s">
        <v>485</v>
      </c>
      <c r="C179" s="65"/>
      <c r="D179" s="66"/>
      <c r="E179" s="67"/>
      <c r="F179" s="68"/>
      <c r="G179" s="65"/>
      <c r="H179" s="69"/>
      <c r="I179" s="70"/>
      <c r="J179" s="70"/>
      <c r="K179" s="34" t="s">
        <v>65</v>
      </c>
      <c r="L179" s="77">
        <v>327</v>
      </c>
      <c r="M179" s="77"/>
      <c r="N179" s="72"/>
      <c r="O179" s="79" t="s">
        <v>492</v>
      </c>
      <c r="P179" s="81">
        <v>43533.41232638889</v>
      </c>
      <c r="Q179" s="79" t="s">
        <v>638</v>
      </c>
      <c r="R179" s="83" t="s">
        <v>703</v>
      </c>
      <c r="S179" s="79" t="s">
        <v>718</v>
      </c>
      <c r="T179" s="79" t="s">
        <v>816</v>
      </c>
      <c r="U179" s="79"/>
      <c r="V179" s="83" t="s">
        <v>992</v>
      </c>
      <c r="W179" s="81">
        <v>43533.41232638889</v>
      </c>
      <c r="X179" s="83" t="s">
        <v>1183</v>
      </c>
      <c r="Y179" s="79"/>
      <c r="Z179" s="79"/>
      <c r="AA179" s="85" t="s">
        <v>1403</v>
      </c>
      <c r="AB179" s="79"/>
      <c r="AC179" s="79" t="b">
        <v>0</v>
      </c>
      <c r="AD179" s="79">
        <v>1</v>
      </c>
      <c r="AE179" s="85" t="s">
        <v>1477</v>
      </c>
      <c r="AF179" s="79" t="b">
        <v>1</v>
      </c>
      <c r="AG179" s="79" t="s">
        <v>1512</v>
      </c>
      <c r="AH179" s="79"/>
      <c r="AI179" s="85" t="s">
        <v>1531</v>
      </c>
      <c r="AJ179" s="79" t="b">
        <v>0</v>
      </c>
      <c r="AK179" s="79">
        <v>0</v>
      </c>
      <c r="AL179" s="85" t="s">
        <v>1477</v>
      </c>
      <c r="AM179" s="79" t="s">
        <v>1536</v>
      </c>
      <c r="AN179" s="79" t="b">
        <v>0</v>
      </c>
      <c r="AO179" s="85" t="s">
        <v>1403</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12</v>
      </c>
      <c r="BC179" s="78" t="str">
        <f>REPLACE(INDEX(GroupVertices[Group],MATCH(Edges24[[#This Row],[Vertex 2]],GroupVertices[Vertex],0)),1,1,"")</f>
        <v>12</v>
      </c>
      <c r="BD179" s="48">
        <v>0</v>
      </c>
      <c r="BE179" s="49">
        <v>0</v>
      </c>
      <c r="BF179" s="48">
        <v>0</v>
      </c>
      <c r="BG179" s="49">
        <v>0</v>
      </c>
      <c r="BH179" s="48">
        <v>0</v>
      </c>
      <c r="BI179" s="49">
        <v>0</v>
      </c>
      <c r="BJ179" s="48">
        <v>36</v>
      </c>
      <c r="BK179" s="49">
        <v>100</v>
      </c>
      <c r="BL179" s="48">
        <v>36</v>
      </c>
    </row>
    <row r="180" spans="1:64" ht="15">
      <c r="A180" s="64" t="s">
        <v>357</v>
      </c>
      <c r="B180" s="64" t="s">
        <v>486</v>
      </c>
      <c r="C180" s="65"/>
      <c r="D180" s="66"/>
      <c r="E180" s="67"/>
      <c r="F180" s="68"/>
      <c r="G180" s="65"/>
      <c r="H180" s="69"/>
      <c r="I180" s="70"/>
      <c r="J180" s="70"/>
      <c r="K180" s="34" t="s">
        <v>65</v>
      </c>
      <c r="L180" s="77">
        <v>328</v>
      </c>
      <c r="M180" s="77"/>
      <c r="N180" s="72"/>
      <c r="O180" s="79" t="s">
        <v>492</v>
      </c>
      <c r="P180" s="81">
        <v>43543.8234375</v>
      </c>
      <c r="Q180" s="79" t="s">
        <v>639</v>
      </c>
      <c r="R180" s="83" t="s">
        <v>704</v>
      </c>
      <c r="S180" s="79" t="s">
        <v>732</v>
      </c>
      <c r="T180" s="79" t="s">
        <v>816</v>
      </c>
      <c r="U180" s="79"/>
      <c r="V180" s="83" t="s">
        <v>992</v>
      </c>
      <c r="W180" s="81">
        <v>43543.8234375</v>
      </c>
      <c r="X180" s="83" t="s">
        <v>1184</v>
      </c>
      <c r="Y180" s="79"/>
      <c r="Z180" s="79"/>
      <c r="AA180" s="85" t="s">
        <v>1404</v>
      </c>
      <c r="AB180" s="79"/>
      <c r="AC180" s="79" t="b">
        <v>0</v>
      </c>
      <c r="AD180" s="79">
        <v>4</v>
      </c>
      <c r="AE180" s="85" t="s">
        <v>1477</v>
      </c>
      <c r="AF180" s="79" t="b">
        <v>0</v>
      </c>
      <c r="AG180" s="79" t="s">
        <v>1512</v>
      </c>
      <c r="AH180" s="79"/>
      <c r="AI180" s="85" t="s">
        <v>1477</v>
      </c>
      <c r="AJ180" s="79" t="b">
        <v>0</v>
      </c>
      <c r="AK180" s="79">
        <v>1</v>
      </c>
      <c r="AL180" s="85" t="s">
        <v>1477</v>
      </c>
      <c r="AM180" s="79" t="s">
        <v>1536</v>
      </c>
      <c r="AN180" s="79" t="b">
        <v>0</v>
      </c>
      <c r="AO180" s="85" t="s">
        <v>1404</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12</v>
      </c>
      <c r="BC180" s="78" t="str">
        <f>REPLACE(INDEX(GroupVertices[Group],MATCH(Edges24[[#This Row],[Vertex 2]],GroupVertices[Vertex],0)),1,1,"")</f>
        <v>12</v>
      </c>
      <c r="BD180" s="48">
        <v>0</v>
      </c>
      <c r="BE180" s="49">
        <v>0</v>
      </c>
      <c r="BF180" s="48">
        <v>0</v>
      </c>
      <c r="BG180" s="49">
        <v>0</v>
      </c>
      <c r="BH180" s="48">
        <v>0</v>
      </c>
      <c r="BI180" s="49">
        <v>0</v>
      </c>
      <c r="BJ180" s="48">
        <v>17</v>
      </c>
      <c r="BK180" s="49">
        <v>100</v>
      </c>
      <c r="BL180" s="48">
        <v>17</v>
      </c>
    </row>
    <row r="181" spans="1:64" ht="15">
      <c r="A181" s="64" t="s">
        <v>358</v>
      </c>
      <c r="B181" s="64" t="s">
        <v>486</v>
      </c>
      <c r="C181" s="65"/>
      <c r="D181" s="66"/>
      <c r="E181" s="67"/>
      <c r="F181" s="68"/>
      <c r="G181" s="65"/>
      <c r="H181" s="69"/>
      <c r="I181" s="70"/>
      <c r="J181" s="70"/>
      <c r="K181" s="34" t="s">
        <v>65</v>
      </c>
      <c r="L181" s="77">
        <v>329</v>
      </c>
      <c r="M181" s="77"/>
      <c r="N181" s="72"/>
      <c r="O181" s="79" t="s">
        <v>492</v>
      </c>
      <c r="P181" s="81">
        <v>43543.8434837963</v>
      </c>
      <c r="Q181" s="79" t="s">
        <v>640</v>
      </c>
      <c r="R181" s="79"/>
      <c r="S181" s="79"/>
      <c r="T181" s="79" t="s">
        <v>816</v>
      </c>
      <c r="U181" s="79"/>
      <c r="V181" s="83" t="s">
        <v>993</v>
      </c>
      <c r="W181" s="81">
        <v>43543.8434837963</v>
      </c>
      <c r="X181" s="83" t="s">
        <v>1185</v>
      </c>
      <c r="Y181" s="79"/>
      <c r="Z181" s="79"/>
      <c r="AA181" s="85" t="s">
        <v>1405</v>
      </c>
      <c r="AB181" s="79"/>
      <c r="AC181" s="79" t="b">
        <v>0</v>
      </c>
      <c r="AD181" s="79">
        <v>0</v>
      </c>
      <c r="AE181" s="85" t="s">
        <v>1477</v>
      </c>
      <c r="AF181" s="79" t="b">
        <v>0</v>
      </c>
      <c r="AG181" s="79" t="s">
        <v>1512</v>
      </c>
      <c r="AH181" s="79"/>
      <c r="AI181" s="85" t="s">
        <v>1477</v>
      </c>
      <c r="AJ181" s="79" t="b">
        <v>0</v>
      </c>
      <c r="AK181" s="79">
        <v>1</v>
      </c>
      <c r="AL181" s="85" t="s">
        <v>1404</v>
      </c>
      <c r="AM181" s="79" t="s">
        <v>1534</v>
      </c>
      <c r="AN181" s="79" t="b">
        <v>0</v>
      </c>
      <c r="AO181" s="85" t="s">
        <v>1404</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12</v>
      </c>
      <c r="BC181" s="78" t="str">
        <f>REPLACE(INDEX(GroupVertices[Group],MATCH(Edges24[[#This Row],[Vertex 2]],GroupVertices[Vertex],0)),1,1,"")</f>
        <v>12</v>
      </c>
      <c r="BD181" s="48"/>
      <c r="BE181" s="49"/>
      <c r="BF181" s="48"/>
      <c r="BG181" s="49"/>
      <c r="BH181" s="48"/>
      <c r="BI181" s="49"/>
      <c r="BJ181" s="48"/>
      <c r="BK181" s="49"/>
      <c r="BL181" s="48"/>
    </row>
    <row r="182" spans="1:64" ht="15">
      <c r="A182" s="64" t="s">
        <v>359</v>
      </c>
      <c r="B182" s="64" t="s">
        <v>359</v>
      </c>
      <c r="C182" s="65"/>
      <c r="D182" s="66"/>
      <c r="E182" s="67"/>
      <c r="F182" s="68"/>
      <c r="G182" s="65"/>
      <c r="H182" s="69"/>
      <c r="I182" s="70"/>
      <c r="J182" s="70"/>
      <c r="K182" s="34" t="s">
        <v>65</v>
      </c>
      <c r="L182" s="77">
        <v>331</v>
      </c>
      <c r="M182" s="77"/>
      <c r="N182" s="72"/>
      <c r="O182" s="79" t="s">
        <v>176</v>
      </c>
      <c r="P182" s="81">
        <v>43543.88344907408</v>
      </c>
      <c r="Q182" s="79" t="s">
        <v>641</v>
      </c>
      <c r="R182" s="83" t="s">
        <v>705</v>
      </c>
      <c r="S182" s="79" t="s">
        <v>720</v>
      </c>
      <c r="T182" s="79" t="s">
        <v>817</v>
      </c>
      <c r="U182" s="79"/>
      <c r="V182" s="83" t="s">
        <v>994</v>
      </c>
      <c r="W182" s="81">
        <v>43543.88344907408</v>
      </c>
      <c r="X182" s="83" t="s">
        <v>1186</v>
      </c>
      <c r="Y182" s="79">
        <v>48.49690333</v>
      </c>
      <c r="Z182" s="79">
        <v>-123.38227077</v>
      </c>
      <c r="AA182" s="85" t="s">
        <v>1406</v>
      </c>
      <c r="AB182" s="79"/>
      <c r="AC182" s="79" t="b">
        <v>0</v>
      </c>
      <c r="AD182" s="79">
        <v>0</v>
      </c>
      <c r="AE182" s="85" t="s">
        <v>1477</v>
      </c>
      <c r="AF182" s="79" t="b">
        <v>0</v>
      </c>
      <c r="AG182" s="79" t="s">
        <v>1508</v>
      </c>
      <c r="AH182" s="79"/>
      <c r="AI182" s="85" t="s">
        <v>1477</v>
      </c>
      <c r="AJ182" s="79" t="b">
        <v>0</v>
      </c>
      <c r="AK182" s="79">
        <v>0</v>
      </c>
      <c r="AL182" s="85" t="s">
        <v>1477</v>
      </c>
      <c r="AM182" s="79" t="s">
        <v>1542</v>
      </c>
      <c r="AN182" s="79" t="b">
        <v>0</v>
      </c>
      <c r="AO182" s="85" t="s">
        <v>1406</v>
      </c>
      <c r="AP182" s="79" t="s">
        <v>176</v>
      </c>
      <c r="AQ182" s="79">
        <v>0</v>
      </c>
      <c r="AR182" s="79">
        <v>0</v>
      </c>
      <c r="AS182" s="79" t="s">
        <v>1570</v>
      </c>
      <c r="AT182" s="79" t="s">
        <v>1585</v>
      </c>
      <c r="AU182" s="79" t="s">
        <v>1597</v>
      </c>
      <c r="AV182" s="79" t="s">
        <v>1610</v>
      </c>
      <c r="AW182" s="79" t="s">
        <v>1627</v>
      </c>
      <c r="AX182" s="79" t="s">
        <v>1643</v>
      </c>
      <c r="AY182" s="79" t="s">
        <v>1649</v>
      </c>
      <c r="AZ182" s="83" t="s">
        <v>1663</v>
      </c>
      <c r="BA182">
        <v>1</v>
      </c>
      <c r="BB182" s="78" t="str">
        <f>REPLACE(INDEX(GroupVertices[Group],MATCH(Edges24[[#This Row],[Vertex 1]],GroupVertices[Vertex],0)),1,1,"")</f>
        <v>2</v>
      </c>
      <c r="BC182" s="78" t="str">
        <f>REPLACE(INDEX(GroupVertices[Group],MATCH(Edges24[[#This Row],[Vertex 2]],GroupVertices[Vertex],0)),1,1,"")</f>
        <v>2</v>
      </c>
      <c r="BD182" s="48">
        <v>1</v>
      </c>
      <c r="BE182" s="49">
        <v>3.225806451612903</v>
      </c>
      <c r="BF182" s="48">
        <v>0</v>
      </c>
      <c r="BG182" s="49">
        <v>0</v>
      </c>
      <c r="BH182" s="48">
        <v>0</v>
      </c>
      <c r="BI182" s="49">
        <v>0</v>
      </c>
      <c r="BJ182" s="48">
        <v>30</v>
      </c>
      <c r="BK182" s="49">
        <v>96.7741935483871</v>
      </c>
      <c r="BL182" s="48">
        <v>31</v>
      </c>
    </row>
    <row r="183" spans="1:64" ht="15">
      <c r="A183" s="64" t="s">
        <v>360</v>
      </c>
      <c r="B183" s="64" t="s">
        <v>323</v>
      </c>
      <c r="C183" s="65"/>
      <c r="D183" s="66"/>
      <c r="E183" s="67"/>
      <c r="F183" s="68"/>
      <c r="G183" s="65"/>
      <c r="H183" s="69"/>
      <c r="I183" s="70"/>
      <c r="J183" s="70"/>
      <c r="K183" s="34" t="s">
        <v>65</v>
      </c>
      <c r="L183" s="77">
        <v>332</v>
      </c>
      <c r="M183" s="77"/>
      <c r="N183" s="72"/>
      <c r="O183" s="79" t="s">
        <v>492</v>
      </c>
      <c r="P183" s="81">
        <v>43543.905590277776</v>
      </c>
      <c r="Q183" s="79" t="s">
        <v>593</v>
      </c>
      <c r="R183" s="79"/>
      <c r="S183" s="79"/>
      <c r="T183" s="79" t="s">
        <v>757</v>
      </c>
      <c r="U183" s="79"/>
      <c r="V183" s="83" t="s">
        <v>995</v>
      </c>
      <c r="W183" s="81">
        <v>43543.905590277776</v>
      </c>
      <c r="X183" s="83" t="s">
        <v>1187</v>
      </c>
      <c r="Y183" s="79"/>
      <c r="Z183" s="79"/>
      <c r="AA183" s="85" t="s">
        <v>1407</v>
      </c>
      <c r="AB183" s="79"/>
      <c r="AC183" s="79" t="b">
        <v>0</v>
      </c>
      <c r="AD183" s="79">
        <v>0</v>
      </c>
      <c r="AE183" s="85" t="s">
        <v>1477</v>
      </c>
      <c r="AF183" s="79" t="b">
        <v>0</v>
      </c>
      <c r="AG183" s="79" t="s">
        <v>1508</v>
      </c>
      <c r="AH183" s="79"/>
      <c r="AI183" s="85" t="s">
        <v>1477</v>
      </c>
      <c r="AJ183" s="79" t="b">
        <v>0</v>
      </c>
      <c r="AK183" s="79">
        <v>6</v>
      </c>
      <c r="AL183" s="85" t="s">
        <v>1422</v>
      </c>
      <c r="AM183" s="79" t="s">
        <v>1539</v>
      </c>
      <c r="AN183" s="79" t="b">
        <v>0</v>
      </c>
      <c r="AO183" s="85" t="s">
        <v>1422</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0</v>
      </c>
      <c r="BE183" s="49">
        <v>0</v>
      </c>
      <c r="BF183" s="48">
        <v>3</v>
      </c>
      <c r="BG183" s="49">
        <v>13.636363636363637</v>
      </c>
      <c r="BH183" s="48">
        <v>0</v>
      </c>
      <c r="BI183" s="49">
        <v>0</v>
      </c>
      <c r="BJ183" s="48">
        <v>19</v>
      </c>
      <c r="BK183" s="49">
        <v>86.36363636363636</v>
      </c>
      <c r="BL183" s="48">
        <v>22</v>
      </c>
    </row>
    <row r="184" spans="1:64" ht="15">
      <c r="A184" s="64" t="s">
        <v>361</v>
      </c>
      <c r="B184" s="64" t="s">
        <v>323</v>
      </c>
      <c r="C184" s="65"/>
      <c r="D184" s="66"/>
      <c r="E184" s="67"/>
      <c r="F184" s="68"/>
      <c r="G184" s="65"/>
      <c r="H184" s="69"/>
      <c r="I184" s="70"/>
      <c r="J184" s="70"/>
      <c r="K184" s="34" t="s">
        <v>65</v>
      </c>
      <c r="L184" s="77">
        <v>333</v>
      </c>
      <c r="M184" s="77"/>
      <c r="N184" s="72"/>
      <c r="O184" s="79" t="s">
        <v>492</v>
      </c>
      <c r="P184" s="81">
        <v>43544.03319444445</v>
      </c>
      <c r="Q184" s="79" t="s">
        <v>616</v>
      </c>
      <c r="R184" s="79"/>
      <c r="S184" s="79"/>
      <c r="T184" s="79"/>
      <c r="U184" s="79"/>
      <c r="V184" s="83" t="s">
        <v>996</v>
      </c>
      <c r="W184" s="81">
        <v>43544.03319444445</v>
      </c>
      <c r="X184" s="83" t="s">
        <v>1188</v>
      </c>
      <c r="Y184" s="79"/>
      <c r="Z184" s="79"/>
      <c r="AA184" s="85" t="s">
        <v>1408</v>
      </c>
      <c r="AB184" s="79"/>
      <c r="AC184" s="79" t="b">
        <v>0</v>
      </c>
      <c r="AD184" s="79">
        <v>0</v>
      </c>
      <c r="AE184" s="85" t="s">
        <v>1477</v>
      </c>
      <c r="AF184" s="79" t="b">
        <v>0</v>
      </c>
      <c r="AG184" s="79" t="s">
        <v>1508</v>
      </c>
      <c r="AH184" s="79"/>
      <c r="AI184" s="85" t="s">
        <v>1477</v>
      </c>
      <c r="AJ184" s="79" t="b">
        <v>0</v>
      </c>
      <c r="AK184" s="79">
        <v>13</v>
      </c>
      <c r="AL184" s="85" t="s">
        <v>1424</v>
      </c>
      <c r="AM184" s="79" t="s">
        <v>1533</v>
      </c>
      <c r="AN184" s="79" t="b">
        <v>0</v>
      </c>
      <c r="AO184" s="85" t="s">
        <v>1424</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1</v>
      </c>
      <c r="BC184" s="78" t="str">
        <f>REPLACE(INDEX(GroupVertices[Group],MATCH(Edges24[[#This Row],[Vertex 2]],GroupVertices[Vertex],0)),1,1,"")</f>
        <v>1</v>
      </c>
      <c r="BD184" s="48">
        <v>2</v>
      </c>
      <c r="BE184" s="49">
        <v>7.407407407407407</v>
      </c>
      <c r="BF184" s="48">
        <v>0</v>
      </c>
      <c r="BG184" s="49">
        <v>0</v>
      </c>
      <c r="BH184" s="48">
        <v>0</v>
      </c>
      <c r="BI184" s="49">
        <v>0</v>
      </c>
      <c r="BJ184" s="48">
        <v>25</v>
      </c>
      <c r="BK184" s="49">
        <v>92.5925925925926</v>
      </c>
      <c r="BL184" s="48">
        <v>27</v>
      </c>
    </row>
    <row r="185" spans="1:64" ht="15">
      <c r="A185" s="64" t="s">
        <v>362</v>
      </c>
      <c r="B185" s="64" t="s">
        <v>362</v>
      </c>
      <c r="C185" s="65"/>
      <c r="D185" s="66"/>
      <c r="E185" s="67"/>
      <c r="F185" s="68"/>
      <c r="G185" s="65"/>
      <c r="H185" s="69"/>
      <c r="I185" s="70"/>
      <c r="J185" s="70"/>
      <c r="K185" s="34" t="s">
        <v>65</v>
      </c>
      <c r="L185" s="77">
        <v>334</v>
      </c>
      <c r="M185" s="77"/>
      <c r="N185" s="72"/>
      <c r="O185" s="79" t="s">
        <v>176</v>
      </c>
      <c r="P185" s="81">
        <v>43544.043645833335</v>
      </c>
      <c r="Q185" s="79" t="s">
        <v>642</v>
      </c>
      <c r="R185" s="79"/>
      <c r="S185" s="79"/>
      <c r="T185" s="79" t="s">
        <v>818</v>
      </c>
      <c r="U185" s="83" t="s">
        <v>880</v>
      </c>
      <c r="V185" s="83" t="s">
        <v>880</v>
      </c>
      <c r="W185" s="81">
        <v>43544.043645833335</v>
      </c>
      <c r="X185" s="83" t="s">
        <v>1189</v>
      </c>
      <c r="Y185" s="79"/>
      <c r="Z185" s="79"/>
      <c r="AA185" s="85" t="s">
        <v>1409</v>
      </c>
      <c r="AB185" s="79"/>
      <c r="AC185" s="79" t="b">
        <v>0</v>
      </c>
      <c r="AD185" s="79">
        <v>2</v>
      </c>
      <c r="AE185" s="85" t="s">
        <v>1477</v>
      </c>
      <c r="AF185" s="79" t="b">
        <v>0</v>
      </c>
      <c r="AG185" s="79" t="s">
        <v>1508</v>
      </c>
      <c r="AH185" s="79"/>
      <c r="AI185" s="85" t="s">
        <v>1477</v>
      </c>
      <c r="AJ185" s="79" t="b">
        <v>0</v>
      </c>
      <c r="AK185" s="79">
        <v>0</v>
      </c>
      <c r="AL185" s="85" t="s">
        <v>1477</v>
      </c>
      <c r="AM185" s="79" t="s">
        <v>1533</v>
      </c>
      <c r="AN185" s="79" t="b">
        <v>0</v>
      </c>
      <c r="AO185" s="85" t="s">
        <v>1409</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2</v>
      </c>
      <c r="BC185" s="78" t="str">
        <f>REPLACE(INDEX(GroupVertices[Group],MATCH(Edges24[[#This Row],[Vertex 2]],GroupVertices[Vertex],0)),1,1,"")</f>
        <v>2</v>
      </c>
      <c r="BD185" s="48">
        <v>0</v>
      </c>
      <c r="BE185" s="49">
        <v>0</v>
      </c>
      <c r="BF185" s="48">
        <v>1</v>
      </c>
      <c r="BG185" s="49">
        <v>16.666666666666668</v>
      </c>
      <c r="BH185" s="48">
        <v>0</v>
      </c>
      <c r="BI185" s="49">
        <v>0</v>
      </c>
      <c r="BJ185" s="48">
        <v>5</v>
      </c>
      <c r="BK185" s="49">
        <v>83.33333333333333</v>
      </c>
      <c r="BL185" s="48">
        <v>6</v>
      </c>
    </row>
    <row r="186" spans="1:64" ht="15">
      <c r="A186" s="64" t="s">
        <v>363</v>
      </c>
      <c r="B186" s="64" t="s">
        <v>323</v>
      </c>
      <c r="C186" s="65"/>
      <c r="D186" s="66"/>
      <c r="E186" s="67"/>
      <c r="F186" s="68"/>
      <c r="G186" s="65"/>
      <c r="H186" s="69"/>
      <c r="I186" s="70"/>
      <c r="J186" s="70"/>
      <c r="K186" s="34" t="s">
        <v>65</v>
      </c>
      <c r="L186" s="77">
        <v>335</v>
      </c>
      <c r="M186" s="77"/>
      <c r="N186" s="72"/>
      <c r="O186" s="79" t="s">
        <v>492</v>
      </c>
      <c r="P186" s="81">
        <v>43544.04424768518</v>
      </c>
      <c r="Q186" s="79" t="s">
        <v>616</v>
      </c>
      <c r="R186" s="79"/>
      <c r="S186" s="79"/>
      <c r="T186" s="79"/>
      <c r="U186" s="79"/>
      <c r="V186" s="83" t="s">
        <v>997</v>
      </c>
      <c r="W186" s="81">
        <v>43544.04424768518</v>
      </c>
      <c r="X186" s="83" t="s">
        <v>1190</v>
      </c>
      <c r="Y186" s="79"/>
      <c r="Z186" s="79"/>
      <c r="AA186" s="85" t="s">
        <v>1410</v>
      </c>
      <c r="AB186" s="79"/>
      <c r="AC186" s="79" t="b">
        <v>0</v>
      </c>
      <c r="AD186" s="79">
        <v>0</v>
      </c>
      <c r="AE186" s="85" t="s">
        <v>1477</v>
      </c>
      <c r="AF186" s="79" t="b">
        <v>0</v>
      </c>
      <c r="AG186" s="79" t="s">
        <v>1508</v>
      </c>
      <c r="AH186" s="79"/>
      <c r="AI186" s="85" t="s">
        <v>1477</v>
      </c>
      <c r="AJ186" s="79" t="b">
        <v>0</v>
      </c>
      <c r="AK186" s="79">
        <v>13</v>
      </c>
      <c r="AL186" s="85" t="s">
        <v>1424</v>
      </c>
      <c r="AM186" s="79" t="s">
        <v>1533</v>
      </c>
      <c r="AN186" s="79" t="b">
        <v>0</v>
      </c>
      <c r="AO186" s="85" t="s">
        <v>1424</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v>
      </c>
      <c r="BC186" s="78" t="str">
        <f>REPLACE(INDEX(GroupVertices[Group],MATCH(Edges24[[#This Row],[Vertex 2]],GroupVertices[Vertex],0)),1,1,"")</f>
        <v>1</v>
      </c>
      <c r="BD186" s="48">
        <v>2</v>
      </c>
      <c r="BE186" s="49">
        <v>7.407407407407407</v>
      </c>
      <c r="BF186" s="48">
        <v>0</v>
      </c>
      <c r="BG186" s="49">
        <v>0</v>
      </c>
      <c r="BH186" s="48">
        <v>0</v>
      </c>
      <c r="BI186" s="49">
        <v>0</v>
      </c>
      <c r="BJ186" s="48">
        <v>25</v>
      </c>
      <c r="BK186" s="49">
        <v>92.5925925925926</v>
      </c>
      <c r="BL186" s="48">
        <v>27</v>
      </c>
    </row>
    <row r="187" spans="1:64" ht="15">
      <c r="A187" s="64" t="s">
        <v>364</v>
      </c>
      <c r="B187" s="64" t="s">
        <v>487</v>
      </c>
      <c r="C187" s="65"/>
      <c r="D187" s="66"/>
      <c r="E187" s="67"/>
      <c r="F187" s="68"/>
      <c r="G187" s="65"/>
      <c r="H187" s="69"/>
      <c r="I187" s="70"/>
      <c r="J187" s="70"/>
      <c r="K187" s="34" t="s">
        <v>65</v>
      </c>
      <c r="L187" s="77">
        <v>336</v>
      </c>
      <c r="M187" s="77"/>
      <c r="N187" s="72"/>
      <c r="O187" s="79" t="s">
        <v>493</v>
      </c>
      <c r="P187" s="81">
        <v>43544.13625</v>
      </c>
      <c r="Q187" s="79" t="s">
        <v>643</v>
      </c>
      <c r="R187" s="79"/>
      <c r="S187" s="79"/>
      <c r="T187" s="79" t="s">
        <v>736</v>
      </c>
      <c r="U187" s="79"/>
      <c r="V187" s="83" t="s">
        <v>998</v>
      </c>
      <c r="W187" s="81">
        <v>43544.13625</v>
      </c>
      <c r="X187" s="83" t="s">
        <v>1191</v>
      </c>
      <c r="Y187" s="79"/>
      <c r="Z187" s="79"/>
      <c r="AA187" s="85" t="s">
        <v>1411</v>
      </c>
      <c r="AB187" s="85" t="s">
        <v>1475</v>
      </c>
      <c r="AC187" s="79" t="b">
        <v>0</v>
      </c>
      <c r="AD187" s="79">
        <v>1</v>
      </c>
      <c r="AE187" s="85" t="s">
        <v>1506</v>
      </c>
      <c r="AF187" s="79" t="b">
        <v>0</v>
      </c>
      <c r="AG187" s="79" t="s">
        <v>1510</v>
      </c>
      <c r="AH187" s="79"/>
      <c r="AI187" s="85" t="s">
        <v>1477</v>
      </c>
      <c r="AJ187" s="79" t="b">
        <v>0</v>
      </c>
      <c r="AK187" s="79">
        <v>0</v>
      </c>
      <c r="AL187" s="85" t="s">
        <v>1477</v>
      </c>
      <c r="AM187" s="79" t="s">
        <v>1536</v>
      </c>
      <c r="AN187" s="79" t="b">
        <v>0</v>
      </c>
      <c r="AO187" s="85" t="s">
        <v>1475</v>
      </c>
      <c r="AP187" s="79" t="s">
        <v>176</v>
      </c>
      <c r="AQ187" s="79">
        <v>0</v>
      </c>
      <c r="AR187" s="79">
        <v>0</v>
      </c>
      <c r="AS187" s="79" t="s">
        <v>1571</v>
      </c>
      <c r="AT187" s="79" t="s">
        <v>1586</v>
      </c>
      <c r="AU187" s="79" t="s">
        <v>1598</v>
      </c>
      <c r="AV187" s="79" t="s">
        <v>1611</v>
      </c>
      <c r="AW187" s="79" t="s">
        <v>1628</v>
      </c>
      <c r="AX187" s="79" t="s">
        <v>1644</v>
      </c>
      <c r="AY187" s="79" t="s">
        <v>1650</v>
      </c>
      <c r="AZ187" s="83" t="s">
        <v>1664</v>
      </c>
      <c r="BA187">
        <v>1</v>
      </c>
      <c r="BB187" s="78" t="str">
        <f>REPLACE(INDEX(GroupVertices[Group],MATCH(Edges24[[#This Row],[Vertex 1]],GroupVertices[Vertex],0)),1,1,"")</f>
        <v>33</v>
      </c>
      <c r="BC187" s="78" t="str">
        <f>REPLACE(INDEX(GroupVertices[Group],MATCH(Edges24[[#This Row],[Vertex 2]],GroupVertices[Vertex],0)),1,1,"")</f>
        <v>33</v>
      </c>
      <c r="BD187" s="48">
        <v>0</v>
      </c>
      <c r="BE187" s="49">
        <v>0</v>
      </c>
      <c r="BF187" s="48">
        <v>0</v>
      </c>
      <c r="BG187" s="49">
        <v>0</v>
      </c>
      <c r="BH187" s="48">
        <v>0</v>
      </c>
      <c r="BI187" s="49">
        <v>0</v>
      </c>
      <c r="BJ187" s="48">
        <v>51</v>
      </c>
      <c r="BK187" s="49">
        <v>100</v>
      </c>
      <c r="BL187" s="48">
        <v>51</v>
      </c>
    </row>
    <row r="188" spans="1:64" ht="15">
      <c r="A188" s="64" t="s">
        <v>365</v>
      </c>
      <c r="B188" s="64" t="s">
        <v>365</v>
      </c>
      <c r="C188" s="65"/>
      <c r="D188" s="66"/>
      <c r="E188" s="67"/>
      <c r="F188" s="68"/>
      <c r="G188" s="65"/>
      <c r="H188" s="69"/>
      <c r="I188" s="70"/>
      <c r="J188" s="70"/>
      <c r="K188" s="34" t="s">
        <v>65</v>
      </c>
      <c r="L188" s="77">
        <v>337</v>
      </c>
      <c r="M188" s="77"/>
      <c r="N188" s="72"/>
      <c r="O188" s="79" t="s">
        <v>176</v>
      </c>
      <c r="P188" s="81">
        <v>43539.91667824074</v>
      </c>
      <c r="Q188" s="79" t="s">
        <v>644</v>
      </c>
      <c r="R188" s="83" t="s">
        <v>706</v>
      </c>
      <c r="S188" s="79" t="s">
        <v>733</v>
      </c>
      <c r="T188" s="79" t="s">
        <v>819</v>
      </c>
      <c r="U188" s="79"/>
      <c r="V188" s="83" t="s">
        <v>999</v>
      </c>
      <c r="W188" s="81">
        <v>43539.91667824074</v>
      </c>
      <c r="X188" s="83" t="s">
        <v>1192</v>
      </c>
      <c r="Y188" s="79"/>
      <c r="Z188" s="79"/>
      <c r="AA188" s="85" t="s">
        <v>1412</v>
      </c>
      <c r="AB188" s="79"/>
      <c r="AC188" s="79" t="b">
        <v>0</v>
      </c>
      <c r="AD188" s="79">
        <v>0</v>
      </c>
      <c r="AE188" s="85" t="s">
        <v>1477</v>
      </c>
      <c r="AF188" s="79" t="b">
        <v>0</v>
      </c>
      <c r="AG188" s="79" t="s">
        <v>1508</v>
      </c>
      <c r="AH188" s="79"/>
      <c r="AI188" s="85" t="s">
        <v>1477</v>
      </c>
      <c r="AJ188" s="79" t="b">
        <v>0</v>
      </c>
      <c r="AK188" s="79">
        <v>0</v>
      </c>
      <c r="AL188" s="85" t="s">
        <v>1477</v>
      </c>
      <c r="AM188" s="79" t="s">
        <v>1553</v>
      </c>
      <c r="AN188" s="79" t="b">
        <v>0</v>
      </c>
      <c r="AO188" s="85" t="s">
        <v>1412</v>
      </c>
      <c r="AP188" s="79" t="s">
        <v>176</v>
      </c>
      <c r="AQ188" s="79">
        <v>0</v>
      </c>
      <c r="AR188" s="79">
        <v>0</v>
      </c>
      <c r="AS188" s="79"/>
      <c r="AT188" s="79"/>
      <c r="AU188" s="79"/>
      <c r="AV188" s="79"/>
      <c r="AW188" s="79"/>
      <c r="AX188" s="79"/>
      <c r="AY188" s="79"/>
      <c r="AZ188" s="79"/>
      <c r="BA188">
        <v>2</v>
      </c>
      <c r="BB188" s="78" t="str">
        <f>REPLACE(INDEX(GroupVertices[Group],MATCH(Edges24[[#This Row],[Vertex 1]],GroupVertices[Vertex],0)),1,1,"")</f>
        <v>2</v>
      </c>
      <c r="BC188" s="78" t="str">
        <f>REPLACE(INDEX(GroupVertices[Group],MATCH(Edges24[[#This Row],[Vertex 2]],GroupVertices[Vertex],0)),1,1,"")</f>
        <v>2</v>
      </c>
      <c r="BD188" s="48">
        <v>1</v>
      </c>
      <c r="BE188" s="49">
        <v>5.882352941176471</v>
      </c>
      <c r="BF188" s="48">
        <v>2</v>
      </c>
      <c r="BG188" s="49">
        <v>11.764705882352942</v>
      </c>
      <c r="BH188" s="48">
        <v>0</v>
      </c>
      <c r="BI188" s="49">
        <v>0</v>
      </c>
      <c r="BJ188" s="48">
        <v>14</v>
      </c>
      <c r="BK188" s="49">
        <v>82.3529411764706</v>
      </c>
      <c r="BL188" s="48">
        <v>17</v>
      </c>
    </row>
    <row r="189" spans="1:64" ht="15">
      <c r="A189" s="64" t="s">
        <v>365</v>
      </c>
      <c r="B189" s="64" t="s">
        <v>365</v>
      </c>
      <c r="C189" s="65"/>
      <c r="D189" s="66"/>
      <c r="E189" s="67"/>
      <c r="F189" s="68"/>
      <c r="G189" s="65"/>
      <c r="H189" s="69"/>
      <c r="I189" s="70"/>
      <c r="J189" s="70"/>
      <c r="K189" s="34" t="s">
        <v>65</v>
      </c>
      <c r="L189" s="77">
        <v>338</v>
      </c>
      <c r="M189" s="77"/>
      <c r="N189" s="72"/>
      <c r="O189" s="79" t="s">
        <v>176</v>
      </c>
      <c r="P189" s="81">
        <v>43544.247766203705</v>
      </c>
      <c r="Q189" s="79" t="s">
        <v>645</v>
      </c>
      <c r="R189" s="83" t="s">
        <v>707</v>
      </c>
      <c r="S189" s="79" t="s">
        <v>733</v>
      </c>
      <c r="T189" s="79" t="s">
        <v>820</v>
      </c>
      <c r="U189" s="79"/>
      <c r="V189" s="83" t="s">
        <v>999</v>
      </c>
      <c r="W189" s="81">
        <v>43544.247766203705</v>
      </c>
      <c r="X189" s="83" t="s">
        <v>1193</v>
      </c>
      <c r="Y189" s="79"/>
      <c r="Z189" s="79"/>
      <c r="AA189" s="85" t="s">
        <v>1413</v>
      </c>
      <c r="AB189" s="79"/>
      <c r="AC189" s="79" t="b">
        <v>0</v>
      </c>
      <c r="AD189" s="79">
        <v>1</v>
      </c>
      <c r="AE189" s="85" t="s">
        <v>1477</v>
      </c>
      <c r="AF189" s="79" t="b">
        <v>0</v>
      </c>
      <c r="AG189" s="79" t="s">
        <v>1508</v>
      </c>
      <c r="AH189" s="79"/>
      <c r="AI189" s="85" t="s">
        <v>1477</v>
      </c>
      <c r="AJ189" s="79" t="b">
        <v>0</v>
      </c>
      <c r="AK189" s="79">
        <v>0</v>
      </c>
      <c r="AL189" s="85" t="s">
        <v>1477</v>
      </c>
      <c r="AM189" s="79" t="s">
        <v>1553</v>
      </c>
      <c r="AN189" s="79" t="b">
        <v>0</v>
      </c>
      <c r="AO189" s="85" t="s">
        <v>1413</v>
      </c>
      <c r="AP189" s="79" t="s">
        <v>176</v>
      </c>
      <c r="AQ189" s="79">
        <v>0</v>
      </c>
      <c r="AR189" s="79">
        <v>0</v>
      </c>
      <c r="AS189" s="79"/>
      <c r="AT189" s="79"/>
      <c r="AU189" s="79"/>
      <c r="AV189" s="79"/>
      <c r="AW189" s="79"/>
      <c r="AX189" s="79"/>
      <c r="AY189" s="79"/>
      <c r="AZ189" s="79"/>
      <c r="BA189">
        <v>2</v>
      </c>
      <c r="BB189" s="78" t="str">
        <f>REPLACE(INDEX(GroupVertices[Group],MATCH(Edges24[[#This Row],[Vertex 1]],GroupVertices[Vertex],0)),1,1,"")</f>
        <v>2</v>
      </c>
      <c r="BC189" s="78" t="str">
        <f>REPLACE(INDEX(GroupVertices[Group],MATCH(Edges24[[#This Row],[Vertex 2]],GroupVertices[Vertex],0)),1,1,"")</f>
        <v>2</v>
      </c>
      <c r="BD189" s="48">
        <v>0</v>
      </c>
      <c r="BE189" s="49">
        <v>0</v>
      </c>
      <c r="BF189" s="48">
        <v>1</v>
      </c>
      <c r="BG189" s="49">
        <v>7.6923076923076925</v>
      </c>
      <c r="BH189" s="48">
        <v>0</v>
      </c>
      <c r="BI189" s="49">
        <v>0</v>
      </c>
      <c r="BJ189" s="48">
        <v>12</v>
      </c>
      <c r="BK189" s="49">
        <v>92.3076923076923</v>
      </c>
      <c r="BL189" s="48">
        <v>13</v>
      </c>
    </row>
    <row r="190" spans="1:64" ht="15">
      <c r="A190" s="64" t="s">
        <v>366</v>
      </c>
      <c r="B190" s="64" t="s">
        <v>366</v>
      </c>
      <c r="C190" s="65"/>
      <c r="D190" s="66"/>
      <c r="E190" s="67"/>
      <c r="F190" s="68"/>
      <c r="G190" s="65"/>
      <c r="H190" s="69"/>
      <c r="I190" s="70"/>
      <c r="J190" s="70"/>
      <c r="K190" s="34" t="s">
        <v>65</v>
      </c>
      <c r="L190" s="77">
        <v>339</v>
      </c>
      <c r="M190" s="77"/>
      <c r="N190" s="72"/>
      <c r="O190" s="79" t="s">
        <v>176</v>
      </c>
      <c r="P190" s="81">
        <v>43544.367314814815</v>
      </c>
      <c r="Q190" s="79" t="s">
        <v>646</v>
      </c>
      <c r="R190" s="83" t="s">
        <v>708</v>
      </c>
      <c r="S190" s="79" t="s">
        <v>720</v>
      </c>
      <c r="T190" s="79" t="s">
        <v>821</v>
      </c>
      <c r="U190" s="79"/>
      <c r="V190" s="83" t="s">
        <v>1000</v>
      </c>
      <c r="W190" s="81">
        <v>43544.367314814815</v>
      </c>
      <c r="X190" s="83" t="s">
        <v>1194</v>
      </c>
      <c r="Y190" s="79">
        <v>53.4793</v>
      </c>
      <c r="Z190" s="79">
        <v>-2.2463</v>
      </c>
      <c r="AA190" s="85" t="s">
        <v>1414</v>
      </c>
      <c r="AB190" s="79"/>
      <c r="AC190" s="79" t="b">
        <v>0</v>
      </c>
      <c r="AD190" s="79">
        <v>0</v>
      </c>
      <c r="AE190" s="85" t="s">
        <v>1477</v>
      </c>
      <c r="AF190" s="79" t="b">
        <v>0</v>
      </c>
      <c r="AG190" s="79" t="s">
        <v>1508</v>
      </c>
      <c r="AH190" s="79"/>
      <c r="AI190" s="85" t="s">
        <v>1477</v>
      </c>
      <c r="AJ190" s="79" t="b">
        <v>0</v>
      </c>
      <c r="AK190" s="79">
        <v>0</v>
      </c>
      <c r="AL190" s="85" t="s">
        <v>1477</v>
      </c>
      <c r="AM190" s="79" t="s">
        <v>1542</v>
      </c>
      <c r="AN190" s="79" t="b">
        <v>0</v>
      </c>
      <c r="AO190" s="85" t="s">
        <v>1414</v>
      </c>
      <c r="AP190" s="79" t="s">
        <v>176</v>
      </c>
      <c r="AQ190" s="79">
        <v>0</v>
      </c>
      <c r="AR190" s="79">
        <v>0</v>
      </c>
      <c r="AS190" s="79" t="s">
        <v>1572</v>
      </c>
      <c r="AT190" s="79" t="s">
        <v>1583</v>
      </c>
      <c r="AU190" s="79" t="s">
        <v>1595</v>
      </c>
      <c r="AV190" s="79" t="s">
        <v>1612</v>
      </c>
      <c r="AW190" s="79" t="s">
        <v>1629</v>
      </c>
      <c r="AX190" s="79" t="s">
        <v>1645</v>
      </c>
      <c r="AY190" s="79" t="s">
        <v>1649</v>
      </c>
      <c r="AZ190" s="83" t="s">
        <v>1665</v>
      </c>
      <c r="BA190">
        <v>1</v>
      </c>
      <c r="BB190" s="78" t="str">
        <f>REPLACE(INDEX(GroupVertices[Group],MATCH(Edges24[[#This Row],[Vertex 1]],GroupVertices[Vertex],0)),1,1,"")</f>
        <v>2</v>
      </c>
      <c r="BC190" s="78" t="str">
        <f>REPLACE(INDEX(GroupVertices[Group],MATCH(Edges24[[#This Row],[Vertex 2]],GroupVertices[Vertex],0)),1,1,"")</f>
        <v>2</v>
      </c>
      <c r="BD190" s="48">
        <v>0</v>
      </c>
      <c r="BE190" s="49">
        <v>0</v>
      </c>
      <c r="BF190" s="48">
        <v>0</v>
      </c>
      <c r="BG190" s="49">
        <v>0</v>
      </c>
      <c r="BH190" s="48">
        <v>0</v>
      </c>
      <c r="BI190" s="49">
        <v>0</v>
      </c>
      <c r="BJ190" s="48">
        <v>25</v>
      </c>
      <c r="BK190" s="49">
        <v>100</v>
      </c>
      <c r="BL190" s="48">
        <v>25</v>
      </c>
    </row>
    <row r="191" spans="1:64" ht="15">
      <c r="A191" s="64" t="s">
        <v>367</v>
      </c>
      <c r="B191" s="64" t="s">
        <v>367</v>
      </c>
      <c r="C191" s="65"/>
      <c r="D191" s="66"/>
      <c r="E191" s="67"/>
      <c r="F191" s="68"/>
      <c r="G191" s="65"/>
      <c r="H191" s="69"/>
      <c r="I191" s="70"/>
      <c r="J191" s="70"/>
      <c r="K191" s="34" t="s">
        <v>65</v>
      </c>
      <c r="L191" s="77">
        <v>340</v>
      </c>
      <c r="M191" s="77"/>
      <c r="N191" s="72"/>
      <c r="O191" s="79" t="s">
        <v>176</v>
      </c>
      <c r="P191" s="81">
        <v>43543.64299768519</v>
      </c>
      <c r="Q191" s="79" t="s">
        <v>647</v>
      </c>
      <c r="R191" s="83" t="s">
        <v>709</v>
      </c>
      <c r="S191" s="79" t="s">
        <v>734</v>
      </c>
      <c r="T191" s="79" t="s">
        <v>822</v>
      </c>
      <c r="U191" s="79"/>
      <c r="V191" s="83" t="s">
        <v>1001</v>
      </c>
      <c r="W191" s="81">
        <v>43543.64299768519</v>
      </c>
      <c r="X191" s="83" t="s">
        <v>1195</v>
      </c>
      <c r="Y191" s="79"/>
      <c r="Z191" s="79"/>
      <c r="AA191" s="85" t="s">
        <v>1415</v>
      </c>
      <c r="AB191" s="79"/>
      <c r="AC191" s="79" t="b">
        <v>0</v>
      </c>
      <c r="AD191" s="79">
        <v>0</v>
      </c>
      <c r="AE191" s="85" t="s">
        <v>1477</v>
      </c>
      <c r="AF191" s="79" t="b">
        <v>0</v>
      </c>
      <c r="AG191" s="79" t="s">
        <v>1509</v>
      </c>
      <c r="AH191" s="79"/>
      <c r="AI191" s="85" t="s">
        <v>1477</v>
      </c>
      <c r="AJ191" s="79" t="b">
        <v>0</v>
      </c>
      <c r="AK191" s="79">
        <v>0</v>
      </c>
      <c r="AL191" s="85" t="s">
        <v>1477</v>
      </c>
      <c r="AM191" s="79" t="s">
        <v>1536</v>
      </c>
      <c r="AN191" s="79" t="b">
        <v>0</v>
      </c>
      <c r="AO191" s="85" t="s">
        <v>1415</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16</v>
      </c>
      <c r="BC191" s="78" t="str">
        <f>REPLACE(INDEX(GroupVertices[Group],MATCH(Edges24[[#This Row],[Vertex 2]],GroupVertices[Vertex],0)),1,1,"")</f>
        <v>16</v>
      </c>
      <c r="BD191" s="48">
        <v>0</v>
      </c>
      <c r="BE191" s="49">
        <v>0</v>
      </c>
      <c r="BF191" s="48">
        <v>1</v>
      </c>
      <c r="BG191" s="49">
        <v>5.882352941176471</v>
      </c>
      <c r="BH191" s="48">
        <v>0</v>
      </c>
      <c r="BI191" s="49">
        <v>0</v>
      </c>
      <c r="BJ191" s="48">
        <v>16</v>
      </c>
      <c r="BK191" s="49">
        <v>94.11764705882354</v>
      </c>
      <c r="BL191" s="48">
        <v>17</v>
      </c>
    </row>
    <row r="192" spans="1:64" ht="15">
      <c r="A192" s="64" t="s">
        <v>367</v>
      </c>
      <c r="B192" s="64" t="s">
        <v>368</v>
      </c>
      <c r="C192" s="65"/>
      <c r="D192" s="66"/>
      <c r="E192" s="67"/>
      <c r="F192" s="68"/>
      <c r="G192" s="65"/>
      <c r="H192" s="69"/>
      <c r="I192" s="70"/>
      <c r="J192" s="70"/>
      <c r="K192" s="34" t="s">
        <v>65</v>
      </c>
      <c r="L192" s="77">
        <v>341</v>
      </c>
      <c r="M192" s="77"/>
      <c r="N192" s="72"/>
      <c r="O192" s="79" t="s">
        <v>492</v>
      </c>
      <c r="P192" s="81">
        <v>43544.387511574074</v>
      </c>
      <c r="Q192" s="79" t="s">
        <v>648</v>
      </c>
      <c r="R192" s="83" t="s">
        <v>710</v>
      </c>
      <c r="S192" s="79" t="s">
        <v>735</v>
      </c>
      <c r="T192" s="79" t="s">
        <v>823</v>
      </c>
      <c r="U192" s="79"/>
      <c r="V192" s="83" t="s">
        <v>1001</v>
      </c>
      <c r="W192" s="81">
        <v>43544.387511574074</v>
      </c>
      <c r="X192" s="83" t="s">
        <v>1196</v>
      </c>
      <c r="Y192" s="79"/>
      <c r="Z192" s="79"/>
      <c r="AA192" s="85" t="s">
        <v>1416</v>
      </c>
      <c r="AB192" s="79"/>
      <c r="AC192" s="79" t="b">
        <v>0</v>
      </c>
      <c r="AD192" s="79">
        <v>0</v>
      </c>
      <c r="AE192" s="85" t="s">
        <v>1477</v>
      </c>
      <c r="AF192" s="79" t="b">
        <v>0</v>
      </c>
      <c r="AG192" s="79" t="s">
        <v>1509</v>
      </c>
      <c r="AH192" s="79"/>
      <c r="AI192" s="85" t="s">
        <v>1477</v>
      </c>
      <c r="AJ192" s="79" t="b">
        <v>0</v>
      </c>
      <c r="AK192" s="79">
        <v>2</v>
      </c>
      <c r="AL192" s="85" t="s">
        <v>1417</v>
      </c>
      <c r="AM192" s="79" t="s">
        <v>1536</v>
      </c>
      <c r="AN192" s="79" t="b">
        <v>0</v>
      </c>
      <c r="AO192" s="85" t="s">
        <v>1417</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16</v>
      </c>
      <c r="BC192" s="78" t="str">
        <f>REPLACE(INDEX(GroupVertices[Group],MATCH(Edges24[[#This Row],[Vertex 2]],GroupVertices[Vertex],0)),1,1,"")</f>
        <v>16</v>
      </c>
      <c r="BD192" s="48">
        <v>0</v>
      </c>
      <c r="BE192" s="49">
        <v>0</v>
      </c>
      <c r="BF192" s="48">
        <v>1</v>
      </c>
      <c r="BG192" s="49">
        <v>7.142857142857143</v>
      </c>
      <c r="BH192" s="48">
        <v>0</v>
      </c>
      <c r="BI192" s="49">
        <v>0</v>
      </c>
      <c r="BJ192" s="48">
        <v>13</v>
      </c>
      <c r="BK192" s="49">
        <v>92.85714285714286</v>
      </c>
      <c r="BL192" s="48">
        <v>14</v>
      </c>
    </row>
    <row r="193" spans="1:64" ht="15">
      <c r="A193" s="64" t="s">
        <v>368</v>
      </c>
      <c r="B193" s="64" t="s">
        <v>368</v>
      </c>
      <c r="C193" s="65"/>
      <c r="D193" s="66"/>
      <c r="E193" s="67"/>
      <c r="F193" s="68"/>
      <c r="G193" s="65"/>
      <c r="H193" s="69"/>
      <c r="I193" s="70"/>
      <c r="J193" s="70"/>
      <c r="K193" s="34" t="s">
        <v>65</v>
      </c>
      <c r="L193" s="77">
        <v>342</v>
      </c>
      <c r="M193" s="77"/>
      <c r="N193" s="72"/>
      <c r="O193" s="79" t="s">
        <v>176</v>
      </c>
      <c r="P193" s="81">
        <v>43544.27092592593</v>
      </c>
      <c r="Q193" s="79" t="s">
        <v>649</v>
      </c>
      <c r="R193" s="83" t="s">
        <v>710</v>
      </c>
      <c r="S193" s="79" t="s">
        <v>735</v>
      </c>
      <c r="T193" s="79" t="s">
        <v>823</v>
      </c>
      <c r="U193" s="83" t="s">
        <v>881</v>
      </c>
      <c r="V193" s="83" t="s">
        <v>881</v>
      </c>
      <c r="W193" s="81">
        <v>43544.27092592593</v>
      </c>
      <c r="X193" s="83" t="s">
        <v>1197</v>
      </c>
      <c r="Y193" s="79"/>
      <c r="Z193" s="79"/>
      <c r="AA193" s="85" t="s">
        <v>1417</v>
      </c>
      <c r="AB193" s="79"/>
      <c r="AC193" s="79" t="b">
        <v>0</v>
      </c>
      <c r="AD193" s="79">
        <v>2</v>
      </c>
      <c r="AE193" s="85" t="s">
        <v>1477</v>
      </c>
      <c r="AF193" s="79" t="b">
        <v>0</v>
      </c>
      <c r="AG193" s="79" t="s">
        <v>1509</v>
      </c>
      <c r="AH193" s="79"/>
      <c r="AI193" s="85" t="s">
        <v>1477</v>
      </c>
      <c r="AJ193" s="79" t="b">
        <v>0</v>
      </c>
      <c r="AK193" s="79">
        <v>2</v>
      </c>
      <c r="AL193" s="85" t="s">
        <v>1477</v>
      </c>
      <c r="AM193" s="79" t="s">
        <v>1554</v>
      </c>
      <c r="AN193" s="79" t="b">
        <v>0</v>
      </c>
      <c r="AO193" s="85" t="s">
        <v>1417</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16</v>
      </c>
      <c r="BC193" s="78" t="str">
        <f>REPLACE(INDEX(GroupVertices[Group],MATCH(Edges24[[#This Row],[Vertex 2]],GroupVertices[Vertex],0)),1,1,"")</f>
        <v>16</v>
      </c>
      <c r="BD193" s="48">
        <v>0</v>
      </c>
      <c r="BE193" s="49">
        <v>0</v>
      </c>
      <c r="BF193" s="48">
        <v>1</v>
      </c>
      <c r="BG193" s="49">
        <v>8.333333333333334</v>
      </c>
      <c r="BH193" s="48">
        <v>0</v>
      </c>
      <c r="BI193" s="49">
        <v>0</v>
      </c>
      <c r="BJ193" s="48">
        <v>11</v>
      </c>
      <c r="BK193" s="49">
        <v>91.66666666666667</v>
      </c>
      <c r="BL193" s="48">
        <v>12</v>
      </c>
    </row>
    <row r="194" spans="1:64" ht="15">
      <c r="A194" s="64" t="s">
        <v>369</v>
      </c>
      <c r="B194" s="64" t="s">
        <v>368</v>
      </c>
      <c r="C194" s="65"/>
      <c r="D194" s="66"/>
      <c r="E194" s="67"/>
      <c r="F194" s="68"/>
      <c r="G194" s="65"/>
      <c r="H194" s="69"/>
      <c r="I194" s="70"/>
      <c r="J194" s="70"/>
      <c r="K194" s="34" t="s">
        <v>65</v>
      </c>
      <c r="L194" s="77">
        <v>343</v>
      </c>
      <c r="M194" s="77"/>
      <c r="N194" s="72"/>
      <c r="O194" s="79" t="s">
        <v>492</v>
      </c>
      <c r="P194" s="81">
        <v>43544.39010416667</v>
      </c>
      <c r="Q194" s="79" t="s">
        <v>648</v>
      </c>
      <c r="R194" s="83" t="s">
        <v>710</v>
      </c>
      <c r="S194" s="79" t="s">
        <v>735</v>
      </c>
      <c r="T194" s="79" t="s">
        <v>823</v>
      </c>
      <c r="U194" s="79"/>
      <c r="V194" s="83" t="s">
        <v>1002</v>
      </c>
      <c r="W194" s="81">
        <v>43544.39010416667</v>
      </c>
      <c r="X194" s="83" t="s">
        <v>1198</v>
      </c>
      <c r="Y194" s="79"/>
      <c r="Z194" s="79"/>
      <c r="AA194" s="85" t="s">
        <v>1418</v>
      </c>
      <c r="AB194" s="79"/>
      <c r="AC194" s="79" t="b">
        <v>0</v>
      </c>
      <c r="AD194" s="79">
        <v>0</v>
      </c>
      <c r="AE194" s="85" t="s">
        <v>1477</v>
      </c>
      <c r="AF194" s="79" t="b">
        <v>0</v>
      </c>
      <c r="AG194" s="79" t="s">
        <v>1509</v>
      </c>
      <c r="AH194" s="79"/>
      <c r="AI194" s="85" t="s">
        <v>1477</v>
      </c>
      <c r="AJ194" s="79" t="b">
        <v>0</v>
      </c>
      <c r="AK194" s="79">
        <v>2</v>
      </c>
      <c r="AL194" s="85" t="s">
        <v>1417</v>
      </c>
      <c r="AM194" s="79" t="s">
        <v>1536</v>
      </c>
      <c r="AN194" s="79" t="b">
        <v>0</v>
      </c>
      <c r="AO194" s="85" t="s">
        <v>1417</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16</v>
      </c>
      <c r="BC194" s="78" t="str">
        <f>REPLACE(INDEX(GroupVertices[Group],MATCH(Edges24[[#This Row],[Vertex 2]],GroupVertices[Vertex],0)),1,1,"")</f>
        <v>16</v>
      </c>
      <c r="BD194" s="48">
        <v>0</v>
      </c>
      <c r="BE194" s="49">
        <v>0</v>
      </c>
      <c r="BF194" s="48">
        <v>1</v>
      </c>
      <c r="BG194" s="49">
        <v>7.142857142857143</v>
      </c>
      <c r="BH194" s="48">
        <v>0</v>
      </c>
      <c r="BI194" s="49">
        <v>0</v>
      </c>
      <c r="BJ194" s="48">
        <v>13</v>
      </c>
      <c r="BK194" s="49">
        <v>92.85714285714286</v>
      </c>
      <c r="BL194" s="48">
        <v>14</v>
      </c>
    </row>
    <row r="195" spans="1:64" ht="15">
      <c r="A195" s="64" t="s">
        <v>323</v>
      </c>
      <c r="B195" s="64" t="s">
        <v>323</v>
      </c>
      <c r="C195" s="65"/>
      <c r="D195" s="66"/>
      <c r="E195" s="67"/>
      <c r="F195" s="68"/>
      <c r="G195" s="65"/>
      <c r="H195" s="69"/>
      <c r="I195" s="70"/>
      <c r="J195" s="70"/>
      <c r="K195" s="34" t="s">
        <v>65</v>
      </c>
      <c r="L195" s="77">
        <v>344</v>
      </c>
      <c r="M195" s="77"/>
      <c r="N195" s="72"/>
      <c r="O195" s="79" t="s">
        <v>176</v>
      </c>
      <c r="P195" s="81">
        <v>43534.72115740741</v>
      </c>
      <c r="Q195" s="79" t="s">
        <v>650</v>
      </c>
      <c r="R195" s="83" t="s">
        <v>711</v>
      </c>
      <c r="S195" s="79" t="s">
        <v>718</v>
      </c>
      <c r="T195" s="79" t="s">
        <v>824</v>
      </c>
      <c r="U195" s="79"/>
      <c r="V195" s="83" t="s">
        <v>966</v>
      </c>
      <c r="W195" s="81">
        <v>43534.72115740741</v>
      </c>
      <c r="X195" s="83" t="s">
        <v>1199</v>
      </c>
      <c r="Y195" s="79"/>
      <c r="Z195" s="79"/>
      <c r="AA195" s="85" t="s">
        <v>1419</v>
      </c>
      <c r="AB195" s="79"/>
      <c r="AC195" s="79" t="b">
        <v>0</v>
      </c>
      <c r="AD195" s="79">
        <v>2</v>
      </c>
      <c r="AE195" s="85" t="s">
        <v>1477</v>
      </c>
      <c r="AF195" s="79" t="b">
        <v>1</v>
      </c>
      <c r="AG195" s="79" t="s">
        <v>1508</v>
      </c>
      <c r="AH195" s="79"/>
      <c r="AI195" s="85" t="s">
        <v>1523</v>
      </c>
      <c r="AJ195" s="79" t="b">
        <v>0</v>
      </c>
      <c r="AK195" s="79">
        <v>0</v>
      </c>
      <c r="AL195" s="85" t="s">
        <v>1477</v>
      </c>
      <c r="AM195" s="79" t="s">
        <v>1534</v>
      </c>
      <c r="AN195" s="79" t="b">
        <v>0</v>
      </c>
      <c r="AO195" s="85" t="s">
        <v>1419</v>
      </c>
      <c r="AP195" s="79" t="s">
        <v>176</v>
      </c>
      <c r="AQ195" s="79">
        <v>0</v>
      </c>
      <c r="AR195" s="79">
        <v>0</v>
      </c>
      <c r="AS195" s="79"/>
      <c r="AT195" s="79"/>
      <c r="AU195" s="79"/>
      <c r="AV195" s="79"/>
      <c r="AW195" s="79"/>
      <c r="AX195" s="79"/>
      <c r="AY195" s="79"/>
      <c r="AZ195" s="79"/>
      <c r="BA195">
        <v>6</v>
      </c>
      <c r="BB195" s="78" t="str">
        <f>REPLACE(INDEX(GroupVertices[Group],MATCH(Edges24[[#This Row],[Vertex 1]],GroupVertices[Vertex],0)),1,1,"")</f>
        <v>1</v>
      </c>
      <c r="BC195" s="78" t="str">
        <f>REPLACE(INDEX(GroupVertices[Group],MATCH(Edges24[[#This Row],[Vertex 2]],GroupVertices[Vertex],0)),1,1,"")</f>
        <v>1</v>
      </c>
      <c r="BD195" s="48">
        <v>0</v>
      </c>
      <c r="BE195" s="49">
        <v>0</v>
      </c>
      <c r="BF195" s="48">
        <v>3</v>
      </c>
      <c r="BG195" s="49">
        <v>13.043478260869565</v>
      </c>
      <c r="BH195" s="48">
        <v>0</v>
      </c>
      <c r="BI195" s="49">
        <v>0</v>
      </c>
      <c r="BJ195" s="48">
        <v>20</v>
      </c>
      <c r="BK195" s="49">
        <v>86.95652173913044</v>
      </c>
      <c r="BL195" s="48">
        <v>23</v>
      </c>
    </row>
    <row r="196" spans="1:64" ht="15">
      <c r="A196" s="64" t="s">
        <v>323</v>
      </c>
      <c r="B196" s="64" t="s">
        <v>323</v>
      </c>
      <c r="C196" s="65"/>
      <c r="D196" s="66"/>
      <c r="E196" s="67"/>
      <c r="F196" s="68"/>
      <c r="G196" s="65"/>
      <c r="H196" s="69"/>
      <c r="I196" s="70"/>
      <c r="J196" s="70"/>
      <c r="K196" s="34" t="s">
        <v>65</v>
      </c>
      <c r="L196" s="77">
        <v>345</v>
      </c>
      <c r="M196" s="77"/>
      <c r="N196" s="72"/>
      <c r="O196" s="79" t="s">
        <v>176</v>
      </c>
      <c r="P196" s="81">
        <v>43534.75231481482</v>
      </c>
      <c r="Q196" s="79" t="s">
        <v>651</v>
      </c>
      <c r="R196" s="83" t="s">
        <v>712</v>
      </c>
      <c r="S196" s="79" t="s">
        <v>718</v>
      </c>
      <c r="T196" s="79" t="s">
        <v>825</v>
      </c>
      <c r="U196" s="79"/>
      <c r="V196" s="83" t="s">
        <v>966</v>
      </c>
      <c r="W196" s="81">
        <v>43534.75231481482</v>
      </c>
      <c r="X196" s="83" t="s">
        <v>1200</v>
      </c>
      <c r="Y196" s="79"/>
      <c r="Z196" s="79"/>
      <c r="AA196" s="85" t="s">
        <v>1420</v>
      </c>
      <c r="AB196" s="79"/>
      <c r="AC196" s="79" t="b">
        <v>0</v>
      </c>
      <c r="AD196" s="79">
        <v>2</v>
      </c>
      <c r="AE196" s="85" t="s">
        <v>1477</v>
      </c>
      <c r="AF196" s="79" t="b">
        <v>1</v>
      </c>
      <c r="AG196" s="79" t="s">
        <v>1508</v>
      </c>
      <c r="AH196" s="79"/>
      <c r="AI196" s="85" t="s">
        <v>1521</v>
      </c>
      <c r="AJ196" s="79" t="b">
        <v>0</v>
      </c>
      <c r="AK196" s="79">
        <v>1</v>
      </c>
      <c r="AL196" s="85" t="s">
        <v>1477</v>
      </c>
      <c r="AM196" s="79" t="s">
        <v>1534</v>
      </c>
      <c r="AN196" s="79" t="b">
        <v>0</v>
      </c>
      <c r="AO196" s="85" t="s">
        <v>1420</v>
      </c>
      <c r="AP196" s="79" t="s">
        <v>176</v>
      </c>
      <c r="AQ196" s="79">
        <v>0</v>
      </c>
      <c r="AR196" s="79">
        <v>0</v>
      </c>
      <c r="AS196" s="79"/>
      <c r="AT196" s="79"/>
      <c r="AU196" s="79"/>
      <c r="AV196" s="79"/>
      <c r="AW196" s="79"/>
      <c r="AX196" s="79"/>
      <c r="AY196" s="79"/>
      <c r="AZ196" s="79"/>
      <c r="BA196">
        <v>6</v>
      </c>
      <c r="BB196" s="78" t="str">
        <f>REPLACE(INDEX(GroupVertices[Group],MATCH(Edges24[[#This Row],[Vertex 1]],GroupVertices[Vertex],0)),1,1,"")</f>
        <v>1</v>
      </c>
      <c r="BC196" s="78" t="str">
        <f>REPLACE(INDEX(GroupVertices[Group],MATCH(Edges24[[#This Row],[Vertex 2]],GroupVertices[Vertex],0)),1,1,"")</f>
        <v>1</v>
      </c>
      <c r="BD196" s="48">
        <v>4</v>
      </c>
      <c r="BE196" s="49">
        <v>20</v>
      </c>
      <c r="BF196" s="48">
        <v>0</v>
      </c>
      <c r="BG196" s="49">
        <v>0</v>
      </c>
      <c r="BH196" s="48">
        <v>0</v>
      </c>
      <c r="BI196" s="49">
        <v>0</v>
      </c>
      <c r="BJ196" s="48">
        <v>16</v>
      </c>
      <c r="BK196" s="49">
        <v>80</v>
      </c>
      <c r="BL196" s="48">
        <v>20</v>
      </c>
    </row>
    <row r="197" spans="1:64" ht="15">
      <c r="A197" s="64" t="s">
        <v>323</v>
      </c>
      <c r="B197" s="64" t="s">
        <v>323</v>
      </c>
      <c r="C197" s="65"/>
      <c r="D197" s="66"/>
      <c r="E197" s="67"/>
      <c r="F197" s="68"/>
      <c r="G197" s="65"/>
      <c r="H197" s="69"/>
      <c r="I197" s="70"/>
      <c r="J197" s="70"/>
      <c r="K197" s="34" t="s">
        <v>65</v>
      </c>
      <c r="L197" s="77">
        <v>346</v>
      </c>
      <c r="M197" s="77"/>
      <c r="N197" s="72"/>
      <c r="O197" s="79" t="s">
        <v>176</v>
      </c>
      <c r="P197" s="81">
        <v>43538.68109953704</v>
      </c>
      <c r="Q197" s="79" t="s">
        <v>652</v>
      </c>
      <c r="R197" s="83" t="s">
        <v>713</v>
      </c>
      <c r="S197" s="79" t="s">
        <v>718</v>
      </c>
      <c r="T197" s="79" t="s">
        <v>826</v>
      </c>
      <c r="U197" s="79"/>
      <c r="V197" s="83" t="s">
        <v>966</v>
      </c>
      <c r="W197" s="81">
        <v>43538.68109953704</v>
      </c>
      <c r="X197" s="83" t="s">
        <v>1201</v>
      </c>
      <c r="Y197" s="79"/>
      <c r="Z197" s="79"/>
      <c r="AA197" s="85" t="s">
        <v>1421</v>
      </c>
      <c r="AB197" s="79"/>
      <c r="AC197" s="79" t="b">
        <v>0</v>
      </c>
      <c r="AD197" s="79">
        <v>2</v>
      </c>
      <c r="AE197" s="85" t="s">
        <v>1477</v>
      </c>
      <c r="AF197" s="79" t="b">
        <v>1</v>
      </c>
      <c r="AG197" s="79" t="s">
        <v>1508</v>
      </c>
      <c r="AH197" s="79"/>
      <c r="AI197" s="85" t="s">
        <v>1532</v>
      </c>
      <c r="AJ197" s="79" t="b">
        <v>0</v>
      </c>
      <c r="AK197" s="79">
        <v>0</v>
      </c>
      <c r="AL197" s="85" t="s">
        <v>1477</v>
      </c>
      <c r="AM197" s="79" t="s">
        <v>1534</v>
      </c>
      <c r="AN197" s="79" t="b">
        <v>0</v>
      </c>
      <c r="AO197" s="85" t="s">
        <v>1421</v>
      </c>
      <c r="AP197" s="79" t="s">
        <v>176</v>
      </c>
      <c r="AQ197" s="79">
        <v>0</v>
      </c>
      <c r="AR197" s="79">
        <v>0</v>
      </c>
      <c r="AS197" s="79"/>
      <c r="AT197" s="79"/>
      <c r="AU197" s="79"/>
      <c r="AV197" s="79"/>
      <c r="AW197" s="79"/>
      <c r="AX197" s="79"/>
      <c r="AY197" s="79"/>
      <c r="AZ197" s="79"/>
      <c r="BA197">
        <v>6</v>
      </c>
      <c r="BB197" s="78" t="str">
        <f>REPLACE(INDEX(GroupVertices[Group],MATCH(Edges24[[#This Row],[Vertex 1]],GroupVertices[Vertex],0)),1,1,"")</f>
        <v>1</v>
      </c>
      <c r="BC197" s="78" t="str">
        <f>REPLACE(INDEX(GroupVertices[Group],MATCH(Edges24[[#This Row],[Vertex 2]],GroupVertices[Vertex],0)),1,1,"")</f>
        <v>1</v>
      </c>
      <c r="BD197" s="48">
        <v>1</v>
      </c>
      <c r="BE197" s="49">
        <v>5.2631578947368425</v>
      </c>
      <c r="BF197" s="48">
        <v>0</v>
      </c>
      <c r="BG197" s="49">
        <v>0</v>
      </c>
      <c r="BH197" s="48">
        <v>0</v>
      </c>
      <c r="BI197" s="49">
        <v>0</v>
      </c>
      <c r="BJ197" s="48">
        <v>18</v>
      </c>
      <c r="BK197" s="49">
        <v>94.73684210526316</v>
      </c>
      <c r="BL197" s="48">
        <v>19</v>
      </c>
    </row>
    <row r="198" spans="1:64" ht="15">
      <c r="A198" s="64" t="s">
        <v>323</v>
      </c>
      <c r="B198" s="64" t="s">
        <v>323</v>
      </c>
      <c r="C198" s="65"/>
      <c r="D198" s="66"/>
      <c r="E198" s="67"/>
      <c r="F198" s="68"/>
      <c r="G198" s="65"/>
      <c r="H198" s="69"/>
      <c r="I198" s="70"/>
      <c r="J198" s="70"/>
      <c r="K198" s="34" t="s">
        <v>65</v>
      </c>
      <c r="L198" s="77">
        <v>347</v>
      </c>
      <c r="M198" s="77"/>
      <c r="N198" s="72"/>
      <c r="O198" s="79" t="s">
        <v>176</v>
      </c>
      <c r="P198" s="81">
        <v>43542.55370370371</v>
      </c>
      <c r="Q198" s="79" t="s">
        <v>653</v>
      </c>
      <c r="R198" s="79"/>
      <c r="S198" s="79"/>
      <c r="T198" s="79" t="s">
        <v>827</v>
      </c>
      <c r="U198" s="83" t="s">
        <v>882</v>
      </c>
      <c r="V198" s="83" t="s">
        <v>882</v>
      </c>
      <c r="W198" s="81">
        <v>43542.55370370371</v>
      </c>
      <c r="X198" s="83" t="s">
        <v>1202</v>
      </c>
      <c r="Y198" s="79"/>
      <c r="Z198" s="79"/>
      <c r="AA198" s="85" t="s">
        <v>1422</v>
      </c>
      <c r="AB198" s="79"/>
      <c r="AC198" s="79" t="b">
        <v>0</v>
      </c>
      <c r="AD198" s="79">
        <v>18</v>
      </c>
      <c r="AE198" s="85" t="s">
        <v>1477</v>
      </c>
      <c r="AF198" s="79" t="b">
        <v>0</v>
      </c>
      <c r="AG198" s="79" t="s">
        <v>1508</v>
      </c>
      <c r="AH198" s="79"/>
      <c r="AI198" s="85" t="s">
        <v>1477</v>
      </c>
      <c r="AJ198" s="79" t="b">
        <v>0</v>
      </c>
      <c r="AK198" s="79">
        <v>5</v>
      </c>
      <c r="AL198" s="85" t="s">
        <v>1477</v>
      </c>
      <c r="AM198" s="79" t="s">
        <v>1534</v>
      </c>
      <c r="AN198" s="79" t="b">
        <v>0</v>
      </c>
      <c r="AO198" s="85" t="s">
        <v>1422</v>
      </c>
      <c r="AP198" s="79" t="s">
        <v>176</v>
      </c>
      <c r="AQ198" s="79">
        <v>0</v>
      </c>
      <c r="AR198" s="79">
        <v>0</v>
      </c>
      <c r="AS198" s="79"/>
      <c r="AT198" s="79"/>
      <c r="AU198" s="79"/>
      <c r="AV198" s="79"/>
      <c r="AW198" s="79"/>
      <c r="AX198" s="79"/>
      <c r="AY198" s="79"/>
      <c r="AZ198" s="79"/>
      <c r="BA198">
        <v>6</v>
      </c>
      <c r="BB198" s="78" t="str">
        <f>REPLACE(INDEX(GroupVertices[Group],MATCH(Edges24[[#This Row],[Vertex 1]],GroupVertices[Vertex],0)),1,1,"")</f>
        <v>1</v>
      </c>
      <c r="BC198" s="78" t="str">
        <f>REPLACE(INDEX(GroupVertices[Group],MATCH(Edges24[[#This Row],[Vertex 2]],GroupVertices[Vertex],0)),1,1,"")</f>
        <v>1</v>
      </c>
      <c r="BD198" s="48">
        <v>1</v>
      </c>
      <c r="BE198" s="49">
        <v>2.7777777777777777</v>
      </c>
      <c r="BF198" s="48">
        <v>6</v>
      </c>
      <c r="BG198" s="49">
        <v>16.666666666666668</v>
      </c>
      <c r="BH198" s="48">
        <v>0</v>
      </c>
      <c r="BI198" s="49">
        <v>0</v>
      </c>
      <c r="BJ198" s="48">
        <v>29</v>
      </c>
      <c r="BK198" s="49">
        <v>80.55555555555556</v>
      </c>
      <c r="BL198" s="48">
        <v>36</v>
      </c>
    </row>
    <row r="199" spans="1:64" ht="15">
      <c r="A199" s="64" t="s">
        <v>323</v>
      </c>
      <c r="B199" s="64" t="s">
        <v>323</v>
      </c>
      <c r="C199" s="65"/>
      <c r="D199" s="66"/>
      <c r="E199" s="67"/>
      <c r="F199" s="68"/>
      <c r="G199" s="65"/>
      <c r="H199" s="69"/>
      <c r="I199" s="70"/>
      <c r="J199" s="70"/>
      <c r="K199" s="34" t="s">
        <v>65</v>
      </c>
      <c r="L199" s="77">
        <v>348</v>
      </c>
      <c r="M199" s="77"/>
      <c r="N199" s="72"/>
      <c r="O199" s="79" t="s">
        <v>176</v>
      </c>
      <c r="P199" s="81">
        <v>43542.57846064815</v>
      </c>
      <c r="Q199" s="79" t="s">
        <v>654</v>
      </c>
      <c r="R199" s="79"/>
      <c r="S199" s="79"/>
      <c r="T199" s="79" t="s">
        <v>798</v>
      </c>
      <c r="U199" s="83" t="s">
        <v>883</v>
      </c>
      <c r="V199" s="83" t="s">
        <v>883</v>
      </c>
      <c r="W199" s="81">
        <v>43542.57846064815</v>
      </c>
      <c r="X199" s="83" t="s">
        <v>1203</v>
      </c>
      <c r="Y199" s="79"/>
      <c r="Z199" s="79"/>
      <c r="AA199" s="85" t="s">
        <v>1423</v>
      </c>
      <c r="AB199" s="79"/>
      <c r="AC199" s="79" t="b">
        <v>0</v>
      </c>
      <c r="AD199" s="79">
        <v>0</v>
      </c>
      <c r="AE199" s="85" t="s">
        <v>1477</v>
      </c>
      <c r="AF199" s="79" t="b">
        <v>0</v>
      </c>
      <c r="AG199" s="79" t="s">
        <v>1508</v>
      </c>
      <c r="AH199" s="79"/>
      <c r="AI199" s="85" t="s">
        <v>1477</v>
      </c>
      <c r="AJ199" s="79" t="b">
        <v>0</v>
      </c>
      <c r="AK199" s="79">
        <v>0</v>
      </c>
      <c r="AL199" s="85" t="s">
        <v>1477</v>
      </c>
      <c r="AM199" s="79" t="s">
        <v>1534</v>
      </c>
      <c r="AN199" s="79" t="b">
        <v>0</v>
      </c>
      <c r="AO199" s="85" t="s">
        <v>1423</v>
      </c>
      <c r="AP199" s="79" t="s">
        <v>176</v>
      </c>
      <c r="AQ199" s="79">
        <v>0</v>
      </c>
      <c r="AR199" s="79">
        <v>0</v>
      </c>
      <c r="AS199" s="79"/>
      <c r="AT199" s="79"/>
      <c r="AU199" s="79"/>
      <c r="AV199" s="79"/>
      <c r="AW199" s="79"/>
      <c r="AX199" s="79"/>
      <c r="AY199" s="79"/>
      <c r="AZ199" s="79"/>
      <c r="BA199">
        <v>6</v>
      </c>
      <c r="BB199" s="78" t="str">
        <f>REPLACE(INDEX(GroupVertices[Group],MATCH(Edges24[[#This Row],[Vertex 1]],GroupVertices[Vertex],0)),1,1,"")</f>
        <v>1</v>
      </c>
      <c r="BC199" s="78" t="str">
        <f>REPLACE(INDEX(GroupVertices[Group],MATCH(Edges24[[#This Row],[Vertex 2]],GroupVertices[Vertex],0)),1,1,"")</f>
        <v>1</v>
      </c>
      <c r="BD199" s="48">
        <v>2</v>
      </c>
      <c r="BE199" s="49">
        <v>5</v>
      </c>
      <c r="BF199" s="48">
        <v>4</v>
      </c>
      <c r="BG199" s="49">
        <v>10</v>
      </c>
      <c r="BH199" s="48">
        <v>0</v>
      </c>
      <c r="BI199" s="49">
        <v>0</v>
      </c>
      <c r="BJ199" s="48">
        <v>34</v>
      </c>
      <c r="BK199" s="49">
        <v>85</v>
      </c>
      <c r="BL199" s="48">
        <v>40</v>
      </c>
    </row>
    <row r="200" spans="1:64" ht="15">
      <c r="A200" s="64" t="s">
        <v>323</v>
      </c>
      <c r="B200" s="64" t="s">
        <v>323</v>
      </c>
      <c r="C200" s="65"/>
      <c r="D200" s="66"/>
      <c r="E200" s="67"/>
      <c r="F200" s="68"/>
      <c r="G200" s="65"/>
      <c r="H200" s="69"/>
      <c r="I200" s="70"/>
      <c r="J200" s="70"/>
      <c r="K200" s="34" t="s">
        <v>65</v>
      </c>
      <c r="L200" s="77">
        <v>349</v>
      </c>
      <c r="M200" s="77"/>
      <c r="N200" s="72"/>
      <c r="O200" s="79" t="s">
        <v>176</v>
      </c>
      <c r="P200" s="81">
        <v>43542.673263888886</v>
      </c>
      <c r="Q200" s="79" t="s">
        <v>655</v>
      </c>
      <c r="R200" s="79"/>
      <c r="S200" s="79"/>
      <c r="T200" s="79" t="s">
        <v>828</v>
      </c>
      <c r="U200" s="83" t="s">
        <v>884</v>
      </c>
      <c r="V200" s="83" t="s">
        <v>884</v>
      </c>
      <c r="W200" s="81">
        <v>43542.673263888886</v>
      </c>
      <c r="X200" s="83" t="s">
        <v>1204</v>
      </c>
      <c r="Y200" s="79"/>
      <c r="Z200" s="79"/>
      <c r="AA200" s="85" t="s">
        <v>1424</v>
      </c>
      <c r="AB200" s="79"/>
      <c r="AC200" s="79" t="b">
        <v>0</v>
      </c>
      <c r="AD200" s="79">
        <v>12</v>
      </c>
      <c r="AE200" s="85" t="s">
        <v>1477</v>
      </c>
      <c r="AF200" s="79" t="b">
        <v>0</v>
      </c>
      <c r="AG200" s="79" t="s">
        <v>1508</v>
      </c>
      <c r="AH200" s="79"/>
      <c r="AI200" s="85" t="s">
        <v>1477</v>
      </c>
      <c r="AJ200" s="79" t="b">
        <v>0</v>
      </c>
      <c r="AK200" s="79">
        <v>8</v>
      </c>
      <c r="AL200" s="85" t="s">
        <v>1477</v>
      </c>
      <c r="AM200" s="79" t="s">
        <v>1534</v>
      </c>
      <c r="AN200" s="79" t="b">
        <v>0</v>
      </c>
      <c r="AO200" s="85" t="s">
        <v>1424</v>
      </c>
      <c r="AP200" s="79" t="s">
        <v>176</v>
      </c>
      <c r="AQ200" s="79">
        <v>0</v>
      </c>
      <c r="AR200" s="79">
        <v>0</v>
      </c>
      <c r="AS200" s="79"/>
      <c r="AT200" s="79"/>
      <c r="AU200" s="79"/>
      <c r="AV200" s="79"/>
      <c r="AW200" s="79"/>
      <c r="AX200" s="79"/>
      <c r="AY200" s="79"/>
      <c r="AZ200" s="79"/>
      <c r="BA200">
        <v>6</v>
      </c>
      <c r="BB200" s="78" t="str">
        <f>REPLACE(INDEX(GroupVertices[Group],MATCH(Edges24[[#This Row],[Vertex 1]],GroupVertices[Vertex],0)),1,1,"")</f>
        <v>1</v>
      </c>
      <c r="BC200" s="78" t="str">
        <f>REPLACE(INDEX(GroupVertices[Group],MATCH(Edges24[[#This Row],[Vertex 2]],GroupVertices[Vertex],0)),1,1,"")</f>
        <v>1</v>
      </c>
      <c r="BD200" s="48">
        <v>2</v>
      </c>
      <c r="BE200" s="49">
        <v>5.555555555555555</v>
      </c>
      <c r="BF200" s="48">
        <v>0</v>
      </c>
      <c r="BG200" s="49">
        <v>0</v>
      </c>
      <c r="BH200" s="48">
        <v>0</v>
      </c>
      <c r="BI200" s="49">
        <v>0</v>
      </c>
      <c r="BJ200" s="48">
        <v>34</v>
      </c>
      <c r="BK200" s="49">
        <v>94.44444444444444</v>
      </c>
      <c r="BL200" s="48">
        <v>36</v>
      </c>
    </row>
    <row r="201" spans="1:64" ht="15">
      <c r="A201" s="64" t="s">
        <v>370</v>
      </c>
      <c r="B201" s="64" t="s">
        <v>323</v>
      </c>
      <c r="C201" s="65"/>
      <c r="D201" s="66"/>
      <c r="E201" s="67"/>
      <c r="F201" s="68"/>
      <c r="G201" s="65"/>
      <c r="H201" s="69"/>
      <c r="I201" s="70"/>
      <c r="J201" s="70"/>
      <c r="K201" s="34" t="s">
        <v>65</v>
      </c>
      <c r="L201" s="77">
        <v>350</v>
      </c>
      <c r="M201" s="77"/>
      <c r="N201" s="72"/>
      <c r="O201" s="79" t="s">
        <v>492</v>
      </c>
      <c r="P201" s="81">
        <v>43544.46822916667</v>
      </c>
      <c r="Q201" s="79" t="s">
        <v>616</v>
      </c>
      <c r="R201" s="79"/>
      <c r="S201" s="79"/>
      <c r="T201" s="79"/>
      <c r="U201" s="79"/>
      <c r="V201" s="83" t="s">
        <v>1003</v>
      </c>
      <c r="W201" s="81">
        <v>43544.46822916667</v>
      </c>
      <c r="X201" s="83" t="s">
        <v>1205</v>
      </c>
      <c r="Y201" s="79"/>
      <c r="Z201" s="79"/>
      <c r="AA201" s="85" t="s">
        <v>1425</v>
      </c>
      <c r="AB201" s="79"/>
      <c r="AC201" s="79" t="b">
        <v>0</v>
      </c>
      <c r="AD201" s="79">
        <v>0</v>
      </c>
      <c r="AE201" s="85" t="s">
        <v>1477</v>
      </c>
      <c r="AF201" s="79" t="b">
        <v>0</v>
      </c>
      <c r="AG201" s="79" t="s">
        <v>1508</v>
      </c>
      <c r="AH201" s="79"/>
      <c r="AI201" s="85" t="s">
        <v>1477</v>
      </c>
      <c r="AJ201" s="79" t="b">
        <v>0</v>
      </c>
      <c r="AK201" s="79">
        <v>13</v>
      </c>
      <c r="AL201" s="85" t="s">
        <v>1424</v>
      </c>
      <c r="AM201" s="79" t="s">
        <v>1534</v>
      </c>
      <c r="AN201" s="79" t="b">
        <v>0</v>
      </c>
      <c r="AO201" s="85" t="s">
        <v>1424</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1</v>
      </c>
      <c r="BC201" s="78" t="str">
        <f>REPLACE(INDEX(GroupVertices[Group],MATCH(Edges24[[#This Row],[Vertex 2]],GroupVertices[Vertex],0)),1,1,"")</f>
        <v>1</v>
      </c>
      <c r="BD201" s="48">
        <v>2</v>
      </c>
      <c r="BE201" s="49">
        <v>7.407407407407407</v>
      </c>
      <c r="BF201" s="48">
        <v>0</v>
      </c>
      <c r="BG201" s="49">
        <v>0</v>
      </c>
      <c r="BH201" s="48">
        <v>0</v>
      </c>
      <c r="BI201" s="49">
        <v>0</v>
      </c>
      <c r="BJ201" s="48">
        <v>25</v>
      </c>
      <c r="BK201" s="49">
        <v>92.5925925925926</v>
      </c>
      <c r="BL201" s="48">
        <v>27</v>
      </c>
    </row>
    <row r="202" spans="1:64" ht="15">
      <c r="A202" s="64" t="s">
        <v>371</v>
      </c>
      <c r="B202" s="64" t="s">
        <v>488</v>
      </c>
      <c r="C202" s="65"/>
      <c r="D202" s="66"/>
      <c r="E202" s="67"/>
      <c r="F202" s="68"/>
      <c r="G202" s="65"/>
      <c r="H202" s="69"/>
      <c r="I202" s="70"/>
      <c r="J202" s="70"/>
      <c r="K202" s="34" t="s">
        <v>65</v>
      </c>
      <c r="L202" s="77">
        <v>351</v>
      </c>
      <c r="M202" s="77"/>
      <c r="N202" s="72"/>
      <c r="O202" s="79" t="s">
        <v>492</v>
      </c>
      <c r="P202" s="81">
        <v>43544.630162037036</v>
      </c>
      <c r="Q202" s="79" t="s">
        <v>656</v>
      </c>
      <c r="R202" s="79"/>
      <c r="S202" s="79"/>
      <c r="T202" s="79" t="s">
        <v>829</v>
      </c>
      <c r="U202" s="83" t="s">
        <v>885</v>
      </c>
      <c r="V202" s="83" t="s">
        <v>885</v>
      </c>
      <c r="W202" s="81">
        <v>43544.630162037036</v>
      </c>
      <c r="X202" s="83" t="s">
        <v>1206</v>
      </c>
      <c r="Y202" s="79"/>
      <c r="Z202" s="79"/>
      <c r="AA202" s="85" t="s">
        <v>1426</v>
      </c>
      <c r="AB202" s="79"/>
      <c r="AC202" s="79" t="b">
        <v>0</v>
      </c>
      <c r="AD202" s="79">
        <v>7</v>
      </c>
      <c r="AE202" s="85" t="s">
        <v>1477</v>
      </c>
      <c r="AF202" s="79" t="b">
        <v>0</v>
      </c>
      <c r="AG202" s="79" t="s">
        <v>1508</v>
      </c>
      <c r="AH202" s="79"/>
      <c r="AI202" s="85" t="s">
        <v>1477</v>
      </c>
      <c r="AJ202" s="79" t="b">
        <v>0</v>
      </c>
      <c r="AK202" s="79">
        <v>0</v>
      </c>
      <c r="AL202" s="85" t="s">
        <v>1477</v>
      </c>
      <c r="AM202" s="79" t="s">
        <v>1536</v>
      </c>
      <c r="AN202" s="79" t="b">
        <v>0</v>
      </c>
      <c r="AO202" s="85" t="s">
        <v>1426</v>
      </c>
      <c r="AP202" s="79" t="s">
        <v>176</v>
      </c>
      <c r="AQ202" s="79">
        <v>0</v>
      </c>
      <c r="AR202" s="79">
        <v>0</v>
      </c>
      <c r="AS202" s="79" t="s">
        <v>1573</v>
      </c>
      <c r="AT202" s="79" t="s">
        <v>1583</v>
      </c>
      <c r="AU202" s="79" t="s">
        <v>1595</v>
      </c>
      <c r="AV202" s="79" t="s">
        <v>1613</v>
      </c>
      <c r="AW202" s="79" t="s">
        <v>1630</v>
      </c>
      <c r="AX202" s="79" t="s">
        <v>1646</v>
      </c>
      <c r="AY202" s="79" t="s">
        <v>1649</v>
      </c>
      <c r="AZ202" s="83" t="s">
        <v>1666</v>
      </c>
      <c r="BA202">
        <v>1</v>
      </c>
      <c r="BB202" s="78" t="str">
        <f>REPLACE(INDEX(GroupVertices[Group],MATCH(Edges24[[#This Row],[Vertex 1]],GroupVertices[Vertex],0)),1,1,"")</f>
        <v>32</v>
      </c>
      <c r="BC202" s="78" t="str">
        <f>REPLACE(INDEX(GroupVertices[Group],MATCH(Edges24[[#This Row],[Vertex 2]],GroupVertices[Vertex],0)),1,1,"")</f>
        <v>32</v>
      </c>
      <c r="BD202" s="48">
        <v>1</v>
      </c>
      <c r="BE202" s="49">
        <v>5.882352941176471</v>
      </c>
      <c r="BF202" s="48">
        <v>0</v>
      </c>
      <c r="BG202" s="49">
        <v>0</v>
      </c>
      <c r="BH202" s="48">
        <v>0</v>
      </c>
      <c r="BI202" s="49">
        <v>0</v>
      </c>
      <c r="BJ202" s="48">
        <v>16</v>
      </c>
      <c r="BK202" s="49">
        <v>94.11764705882354</v>
      </c>
      <c r="BL202" s="48">
        <v>17</v>
      </c>
    </row>
    <row r="203" spans="1:64" ht="15">
      <c r="A203" s="64" t="s">
        <v>372</v>
      </c>
      <c r="B203" s="64" t="s">
        <v>489</v>
      </c>
      <c r="C203" s="65"/>
      <c r="D203" s="66"/>
      <c r="E203" s="67"/>
      <c r="F203" s="68"/>
      <c r="G203" s="65"/>
      <c r="H203" s="69"/>
      <c r="I203" s="70"/>
      <c r="J203" s="70"/>
      <c r="K203" s="34" t="s">
        <v>65</v>
      </c>
      <c r="L203" s="77">
        <v>352</v>
      </c>
      <c r="M203" s="77"/>
      <c r="N203" s="72"/>
      <c r="O203" s="79" t="s">
        <v>492</v>
      </c>
      <c r="P203" s="81">
        <v>43544.75625</v>
      </c>
      <c r="Q203" s="79" t="s">
        <v>657</v>
      </c>
      <c r="R203" s="79"/>
      <c r="S203" s="79"/>
      <c r="T203" s="79" t="s">
        <v>830</v>
      </c>
      <c r="U203" s="83" t="s">
        <v>886</v>
      </c>
      <c r="V203" s="83" t="s">
        <v>886</v>
      </c>
      <c r="W203" s="81">
        <v>43544.75625</v>
      </c>
      <c r="X203" s="83" t="s">
        <v>1207</v>
      </c>
      <c r="Y203" s="79"/>
      <c r="Z203" s="79"/>
      <c r="AA203" s="85" t="s">
        <v>1427</v>
      </c>
      <c r="AB203" s="79"/>
      <c r="AC203" s="79" t="b">
        <v>0</v>
      </c>
      <c r="AD203" s="79">
        <v>0</v>
      </c>
      <c r="AE203" s="85" t="s">
        <v>1477</v>
      </c>
      <c r="AF203" s="79" t="b">
        <v>0</v>
      </c>
      <c r="AG203" s="79" t="s">
        <v>1508</v>
      </c>
      <c r="AH203" s="79"/>
      <c r="AI203" s="85" t="s">
        <v>1477</v>
      </c>
      <c r="AJ203" s="79" t="b">
        <v>0</v>
      </c>
      <c r="AK203" s="79">
        <v>0</v>
      </c>
      <c r="AL203" s="85" t="s">
        <v>1477</v>
      </c>
      <c r="AM203" s="79" t="s">
        <v>1555</v>
      </c>
      <c r="AN203" s="79" t="b">
        <v>0</v>
      </c>
      <c r="AO203" s="85" t="s">
        <v>1427</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31</v>
      </c>
      <c r="BC203" s="78" t="str">
        <f>REPLACE(INDEX(GroupVertices[Group],MATCH(Edges24[[#This Row],[Vertex 2]],GroupVertices[Vertex],0)),1,1,"")</f>
        <v>31</v>
      </c>
      <c r="BD203" s="48">
        <v>3</v>
      </c>
      <c r="BE203" s="49">
        <v>10.344827586206897</v>
      </c>
      <c r="BF203" s="48">
        <v>1</v>
      </c>
      <c r="BG203" s="49">
        <v>3.4482758620689653</v>
      </c>
      <c r="BH203" s="48">
        <v>0</v>
      </c>
      <c r="BI203" s="49">
        <v>0</v>
      </c>
      <c r="BJ203" s="48">
        <v>25</v>
      </c>
      <c r="BK203" s="49">
        <v>86.20689655172414</v>
      </c>
      <c r="BL203" s="48">
        <v>29</v>
      </c>
    </row>
    <row r="204" spans="1:64" ht="15">
      <c r="A204" s="64" t="s">
        <v>373</v>
      </c>
      <c r="B204" s="64" t="s">
        <v>373</v>
      </c>
      <c r="C204" s="65"/>
      <c r="D204" s="66"/>
      <c r="E204" s="67"/>
      <c r="F204" s="68"/>
      <c r="G204" s="65"/>
      <c r="H204" s="69"/>
      <c r="I204" s="70"/>
      <c r="J204" s="70"/>
      <c r="K204" s="34" t="s">
        <v>65</v>
      </c>
      <c r="L204" s="77">
        <v>353</v>
      </c>
      <c r="M204" s="77"/>
      <c r="N204" s="72"/>
      <c r="O204" s="79" t="s">
        <v>176</v>
      </c>
      <c r="P204" s="81">
        <v>43531.85427083333</v>
      </c>
      <c r="Q204" s="79" t="s">
        <v>658</v>
      </c>
      <c r="R204" s="79"/>
      <c r="S204" s="79"/>
      <c r="T204" s="79" t="s">
        <v>831</v>
      </c>
      <c r="U204" s="79"/>
      <c r="V204" s="83" t="s">
        <v>1004</v>
      </c>
      <c r="W204" s="81">
        <v>43531.85427083333</v>
      </c>
      <c r="X204" s="83" t="s">
        <v>1208</v>
      </c>
      <c r="Y204" s="79"/>
      <c r="Z204" s="79"/>
      <c r="AA204" s="85" t="s">
        <v>1428</v>
      </c>
      <c r="AB204" s="79"/>
      <c r="AC204" s="79" t="b">
        <v>0</v>
      </c>
      <c r="AD204" s="79">
        <v>0</v>
      </c>
      <c r="AE204" s="85" t="s">
        <v>1477</v>
      </c>
      <c r="AF204" s="79" t="b">
        <v>0</v>
      </c>
      <c r="AG204" s="79" t="s">
        <v>1508</v>
      </c>
      <c r="AH204" s="79"/>
      <c r="AI204" s="85" t="s">
        <v>1477</v>
      </c>
      <c r="AJ204" s="79" t="b">
        <v>0</v>
      </c>
      <c r="AK204" s="79">
        <v>0</v>
      </c>
      <c r="AL204" s="85" t="s">
        <v>1477</v>
      </c>
      <c r="AM204" s="79" t="s">
        <v>1556</v>
      </c>
      <c r="AN204" s="79" t="b">
        <v>0</v>
      </c>
      <c r="AO204" s="85" t="s">
        <v>1428</v>
      </c>
      <c r="AP204" s="79" t="s">
        <v>176</v>
      </c>
      <c r="AQ204" s="79">
        <v>0</v>
      </c>
      <c r="AR204" s="79">
        <v>0</v>
      </c>
      <c r="AS204" s="79"/>
      <c r="AT204" s="79"/>
      <c r="AU204" s="79"/>
      <c r="AV204" s="79"/>
      <c r="AW204" s="79"/>
      <c r="AX204" s="79"/>
      <c r="AY204" s="79"/>
      <c r="AZ204" s="79"/>
      <c r="BA204">
        <v>14</v>
      </c>
      <c r="BB204" s="78" t="str">
        <f>REPLACE(INDEX(GroupVertices[Group],MATCH(Edges24[[#This Row],[Vertex 1]],GroupVertices[Vertex],0)),1,1,"")</f>
        <v>2</v>
      </c>
      <c r="BC204" s="78" t="str">
        <f>REPLACE(INDEX(GroupVertices[Group],MATCH(Edges24[[#This Row],[Vertex 2]],GroupVertices[Vertex],0)),1,1,"")</f>
        <v>2</v>
      </c>
      <c r="BD204" s="48">
        <v>1</v>
      </c>
      <c r="BE204" s="49">
        <v>5</v>
      </c>
      <c r="BF204" s="48">
        <v>0</v>
      </c>
      <c r="BG204" s="49">
        <v>0</v>
      </c>
      <c r="BH204" s="48">
        <v>0</v>
      </c>
      <c r="BI204" s="49">
        <v>0</v>
      </c>
      <c r="BJ204" s="48">
        <v>19</v>
      </c>
      <c r="BK204" s="49">
        <v>95</v>
      </c>
      <c r="BL204" s="48">
        <v>20</v>
      </c>
    </row>
    <row r="205" spans="1:64" ht="15">
      <c r="A205" s="64" t="s">
        <v>373</v>
      </c>
      <c r="B205" s="64" t="s">
        <v>373</v>
      </c>
      <c r="C205" s="65"/>
      <c r="D205" s="66"/>
      <c r="E205" s="67"/>
      <c r="F205" s="68"/>
      <c r="G205" s="65"/>
      <c r="H205" s="69"/>
      <c r="I205" s="70"/>
      <c r="J205" s="70"/>
      <c r="K205" s="34" t="s">
        <v>65</v>
      </c>
      <c r="L205" s="77">
        <v>354</v>
      </c>
      <c r="M205" s="77"/>
      <c r="N205" s="72"/>
      <c r="O205" s="79" t="s">
        <v>176</v>
      </c>
      <c r="P205" s="81">
        <v>43532.85445601852</v>
      </c>
      <c r="Q205" s="79" t="s">
        <v>658</v>
      </c>
      <c r="R205" s="79"/>
      <c r="S205" s="79"/>
      <c r="T205" s="79" t="s">
        <v>831</v>
      </c>
      <c r="U205" s="79"/>
      <c r="V205" s="83" t="s">
        <v>1004</v>
      </c>
      <c r="W205" s="81">
        <v>43532.85445601852</v>
      </c>
      <c r="X205" s="83" t="s">
        <v>1209</v>
      </c>
      <c r="Y205" s="79"/>
      <c r="Z205" s="79"/>
      <c r="AA205" s="85" t="s">
        <v>1429</v>
      </c>
      <c r="AB205" s="79"/>
      <c r="AC205" s="79" t="b">
        <v>0</v>
      </c>
      <c r="AD205" s="79">
        <v>0</v>
      </c>
      <c r="AE205" s="85" t="s">
        <v>1477</v>
      </c>
      <c r="AF205" s="79" t="b">
        <v>0</v>
      </c>
      <c r="AG205" s="79" t="s">
        <v>1508</v>
      </c>
      <c r="AH205" s="79"/>
      <c r="AI205" s="85" t="s">
        <v>1477</v>
      </c>
      <c r="AJ205" s="79" t="b">
        <v>0</v>
      </c>
      <c r="AK205" s="79">
        <v>0</v>
      </c>
      <c r="AL205" s="85" t="s">
        <v>1477</v>
      </c>
      <c r="AM205" s="79" t="s">
        <v>1556</v>
      </c>
      <c r="AN205" s="79" t="b">
        <v>0</v>
      </c>
      <c r="AO205" s="85" t="s">
        <v>1429</v>
      </c>
      <c r="AP205" s="79" t="s">
        <v>176</v>
      </c>
      <c r="AQ205" s="79">
        <v>0</v>
      </c>
      <c r="AR205" s="79">
        <v>0</v>
      </c>
      <c r="AS205" s="79"/>
      <c r="AT205" s="79"/>
      <c r="AU205" s="79"/>
      <c r="AV205" s="79"/>
      <c r="AW205" s="79"/>
      <c r="AX205" s="79"/>
      <c r="AY205" s="79"/>
      <c r="AZ205" s="79"/>
      <c r="BA205">
        <v>14</v>
      </c>
      <c r="BB205" s="78" t="str">
        <f>REPLACE(INDEX(GroupVertices[Group],MATCH(Edges24[[#This Row],[Vertex 1]],GroupVertices[Vertex],0)),1,1,"")</f>
        <v>2</v>
      </c>
      <c r="BC205" s="78" t="str">
        <f>REPLACE(INDEX(GroupVertices[Group],MATCH(Edges24[[#This Row],[Vertex 2]],GroupVertices[Vertex],0)),1,1,"")</f>
        <v>2</v>
      </c>
      <c r="BD205" s="48">
        <v>1</v>
      </c>
      <c r="BE205" s="49">
        <v>5</v>
      </c>
      <c r="BF205" s="48">
        <v>0</v>
      </c>
      <c r="BG205" s="49">
        <v>0</v>
      </c>
      <c r="BH205" s="48">
        <v>0</v>
      </c>
      <c r="BI205" s="49">
        <v>0</v>
      </c>
      <c r="BJ205" s="48">
        <v>19</v>
      </c>
      <c r="BK205" s="49">
        <v>95</v>
      </c>
      <c r="BL205" s="48">
        <v>20</v>
      </c>
    </row>
    <row r="206" spans="1:64" ht="15">
      <c r="A206" s="64" t="s">
        <v>373</v>
      </c>
      <c r="B206" s="64" t="s">
        <v>373</v>
      </c>
      <c r="C206" s="65"/>
      <c r="D206" s="66"/>
      <c r="E206" s="67"/>
      <c r="F206" s="68"/>
      <c r="G206" s="65"/>
      <c r="H206" s="69"/>
      <c r="I206" s="70"/>
      <c r="J206" s="70"/>
      <c r="K206" s="34" t="s">
        <v>65</v>
      </c>
      <c r="L206" s="77">
        <v>355</v>
      </c>
      <c r="M206" s="77"/>
      <c r="N206" s="72"/>
      <c r="O206" s="79" t="s">
        <v>176</v>
      </c>
      <c r="P206" s="81">
        <v>43533.85422453703</v>
      </c>
      <c r="Q206" s="79" t="s">
        <v>658</v>
      </c>
      <c r="R206" s="79"/>
      <c r="S206" s="79"/>
      <c r="T206" s="79" t="s">
        <v>831</v>
      </c>
      <c r="U206" s="79"/>
      <c r="V206" s="83" t="s">
        <v>1004</v>
      </c>
      <c r="W206" s="81">
        <v>43533.85422453703</v>
      </c>
      <c r="X206" s="83" t="s">
        <v>1210</v>
      </c>
      <c r="Y206" s="79"/>
      <c r="Z206" s="79"/>
      <c r="AA206" s="85" t="s">
        <v>1430</v>
      </c>
      <c r="AB206" s="79"/>
      <c r="AC206" s="79" t="b">
        <v>0</v>
      </c>
      <c r="AD206" s="79">
        <v>0</v>
      </c>
      <c r="AE206" s="85" t="s">
        <v>1477</v>
      </c>
      <c r="AF206" s="79" t="b">
        <v>0</v>
      </c>
      <c r="AG206" s="79" t="s">
        <v>1508</v>
      </c>
      <c r="AH206" s="79"/>
      <c r="AI206" s="85" t="s">
        <v>1477</v>
      </c>
      <c r="AJ206" s="79" t="b">
        <v>0</v>
      </c>
      <c r="AK206" s="79">
        <v>0</v>
      </c>
      <c r="AL206" s="85" t="s">
        <v>1477</v>
      </c>
      <c r="AM206" s="79" t="s">
        <v>1556</v>
      </c>
      <c r="AN206" s="79" t="b">
        <v>0</v>
      </c>
      <c r="AO206" s="85" t="s">
        <v>1430</v>
      </c>
      <c r="AP206" s="79" t="s">
        <v>176</v>
      </c>
      <c r="AQ206" s="79">
        <v>0</v>
      </c>
      <c r="AR206" s="79">
        <v>0</v>
      </c>
      <c r="AS206" s="79"/>
      <c r="AT206" s="79"/>
      <c r="AU206" s="79"/>
      <c r="AV206" s="79"/>
      <c r="AW206" s="79"/>
      <c r="AX206" s="79"/>
      <c r="AY206" s="79"/>
      <c r="AZ206" s="79"/>
      <c r="BA206">
        <v>14</v>
      </c>
      <c r="BB206" s="78" t="str">
        <f>REPLACE(INDEX(GroupVertices[Group],MATCH(Edges24[[#This Row],[Vertex 1]],GroupVertices[Vertex],0)),1,1,"")</f>
        <v>2</v>
      </c>
      <c r="BC206" s="78" t="str">
        <f>REPLACE(INDEX(GroupVertices[Group],MATCH(Edges24[[#This Row],[Vertex 2]],GroupVertices[Vertex],0)),1,1,"")</f>
        <v>2</v>
      </c>
      <c r="BD206" s="48">
        <v>1</v>
      </c>
      <c r="BE206" s="49">
        <v>5</v>
      </c>
      <c r="BF206" s="48">
        <v>0</v>
      </c>
      <c r="BG206" s="49">
        <v>0</v>
      </c>
      <c r="BH206" s="48">
        <v>0</v>
      </c>
      <c r="BI206" s="49">
        <v>0</v>
      </c>
      <c r="BJ206" s="48">
        <v>19</v>
      </c>
      <c r="BK206" s="49">
        <v>95</v>
      </c>
      <c r="BL206" s="48">
        <v>20</v>
      </c>
    </row>
    <row r="207" spans="1:64" ht="15">
      <c r="A207" s="64" t="s">
        <v>373</v>
      </c>
      <c r="B207" s="64" t="s">
        <v>373</v>
      </c>
      <c r="C207" s="65"/>
      <c r="D207" s="66"/>
      <c r="E207" s="67"/>
      <c r="F207" s="68"/>
      <c r="G207" s="65"/>
      <c r="H207" s="69"/>
      <c r="I207" s="70"/>
      <c r="J207" s="70"/>
      <c r="K207" s="34" t="s">
        <v>65</v>
      </c>
      <c r="L207" s="77">
        <v>356</v>
      </c>
      <c r="M207" s="77"/>
      <c r="N207" s="72"/>
      <c r="O207" s="79" t="s">
        <v>176</v>
      </c>
      <c r="P207" s="81">
        <v>43534.81280092592</v>
      </c>
      <c r="Q207" s="79" t="s">
        <v>658</v>
      </c>
      <c r="R207" s="79"/>
      <c r="S207" s="79"/>
      <c r="T207" s="79" t="s">
        <v>831</v>
      </c>
      <c r="U207" s="79"/>
      <c r="V207" s="83" t="s">
        <v>1004</v>
      </c>
      <c r="W207" s="81">
        <v>43534.81280092592</v>
      </c>
      <c r="X207" s="83" t="s">
        <v>1211</v>
      </c>
      <c r="Y207" s="79"/>
      <c r="Z207" s="79"/>
      <c r="AA207" s="85" t="s">
        <v>1431</v>
      </c>
      <c r="AB207" s="79"/>
      <c r="AC207" s="79" t="b">
        <v>0</v>
      </c>
      <c r="AD207" s="79">
        <v>0</v>
      </c>
      <c r="AE207" s="85" t="s">
        <v>1477</v>
      </c>
      <c r="AF207" s="79" t="b">
        <v>0</v>
      </c>
      <c r="AG207" s="79" t="s">
        <v>1508</v>
      </c>
      <c r="AH207" s="79"/>
      <c r="AI207" s="85" t="s">
        <v>1477</v>
      </c>
      <c r="AJ207" s="79" t="b">
        <v>0</v>
      </c>
      <c r="AK207" s="79">
        <v>0</v>
      </c>
      <c r="AL207" s="85" t="s">
        <v>1477</v>
      </c>
      <c r="AM207" s="79" t="s">
        <v>1556</v>
      </c>
      <c r="AN207" s="79" t="b">
        <v>0</v>
      </c>
      <c r="AO207" s="85" t="s">
        <v>1431</v>
      </c>
      <c r="AP207" s="79" t="s">
        <v>176</v>
      </c>
      <c r="AQ207" s="79">
        <v>0</v>
      </c>
      <c r="AR207" s="79">
        <v>0</v>
      </c>
      <c r="AS207" s="79"/>
      <c r="AT207" s="79"/>
      <c r="AU207" s="79"/>
      <c r="AV207" s="79"/>
      <c r="AW207" s="79"/>
      <c r="AX207" s="79"/>
      <c r="AY207" s="79"/>
      <c r="AZ207" s="79"/>
      <c r="BA207">
        <v>14</v>
      </c>
      <c r="BB207" s="78" t="str">
        <f>REPLACE(INDEX(GroupVertices[Group],MATCH(Edges24[[#This Row],[Vertex 1]],GroupVertices[Vertex],0)),1,1,"")</f>
        <v>2</v>
      </c>
      <c r="BC207" s="78" t="str">
        <f>REPLACE(INDEX(GroupVertices[Group],MATCH(Edges24[[#This Row],[Vertex 2]],GroupVertices[Vertex],0)),1,1,"")</f>
        <v>2</v>
      </c>
      <c r="BD207" s="48">
        <v>1</v>
      </c>
      <c r="BE207" s="49">
        <v>5</v>
      </c>
      <c r="BF207" s="48">
        <v>0</v>
      </c>
      <c r="BG207" s="49">
        <v>0</v>
      </c>
      <c r="BH207" s="48">
        <v>0</v>
      </c>
      <c r="BI207" s="49">
        <v>0</v>
      </c>
      <c r="BJ207" s="48">
        <v>19</v>
      </c>
      <c r="BK207" s="49">
        <v>95</v>
      </c>
      <c r="BL207" s="48">
        <v>20</v>
      </c>
    </row>
    <row r="208" spans="1:64" ht="15">
      <c r="A208" s="64" t="s">
        <v>373</v>
      </c>
      <c r="B208" s="64" t="s">
        <v>373</v>
      </c>
      <c r="C208" s="65"/>
      <c r="D208" s="66"/>
      <c r="E208" s="67"/>
      <c r="F208" s="68"/>
      <c r="G208" s="65"/>
      <c r="H208" s="69"/>
      <c r="I208" s="70"/>
      <c r="J208" s="70"/>
      <c r="K208" s="34" t="s">
        <v>65</v>
      </c>
      <c r="L208" s="77">
        <v>357</v>
      </c>
      <c r="M208" s="77"/>
      <c r="N208" s="72"/>
      <c r="O208" s="79" t="s">
        <v>176</v>
      </c>
      <c r="P208" s="81">
        <v>43535.812743055554</v>
      </c>
      <c r="Q208" s="79" t="s">
        <v>658</v>
      </c>
      <c r="R208" s="79"/>
      <c r="S208" s="79"/>
      <c r="T208" s="79" t="s">
        <v>831</v>
      </c>
      <c r="U208" s="79"/>
      <c r="V208" s="83" t="s">
        <v>1004</v>
      </c>
      <c r="W208" s="81">
        <v>43535.812743055554</v>
      </c>
      <c r="X208" s="83" t="s">
        <v>1212</v>
      </c>
      <c r="Y208" s="79"/>
      <c r="Z208" s="79"/>
      <c r="AA208" s="85" t="s">
        <v>1432</v>
      </c>
      <c r="AB208" s="79"/>
      <c r="AC208" s="79" t="b">
        <v>0</v>
      </c>
      <c r="AD208" s="79">
        <v>0</v>
      </c>
      <c r="AE208" s="85" t="s">
        <v>1477</v>
      </c>
      <c r="AF208" s="79" t="b">
        <v>0</v>
      </c>
      <c r="AG208" s="79" t="s">
        <v>1508</v>
      </c>
      <c r="AH208" s="79"/>
      <c r="AI208" s="85" t="s">
        <v>1477</v>
      </c>
      <c r="AJ208" s="79" t="b">
        <v>0</v>
      </c>
      <c r="AK208" s="79">
        <v>0</v>
      </c>
      <c r="AL208" s="85" t="s">
        <v>1477</v>
      </c>
      <c r="AM208" s="79" t="s">
        <v>1556</v>
      </c>
      <c r="AN208" s="79" t="b">
        <v>0</v>
      </c>
      <c r="AO208" s="85" t="s">
        <v>1432</v>
      </c>
      <c r="AP208" s="79" t="s">
        <v>176</v>
      </c>
      <c r="AQ208" s="79">
        <v>0</v>
      </c>
      <c r="AR208" s="79">
        <v>0</v>
      </c>
      <c r="AS208" s="79"/>
      <c r="AT208" s="79"/>
      <c r="AU208" s="79"/>
      <c r="AV208" s="79"/>
      <c r="AW208" s="79"/>
      <c r="AX208" s="79"/>
      <c r="AY208" s="79"/>
      <c r="AZ208" s="79"/>
      <c r="BA208">
        <v>14</v>
      </c>
      <c r="BB208" s="78" t="str">
        <f>REPLACE(INDEX(GroupVertices[Group],MATCH(Edges24[[#This Row],[Vertex 1]],GroupVertices[Vertex],0)),1,1,"")</f>
        <v>2</v>
      </c>
      <c r="BC208" s="78" t="str">
        <f>REPLACE(INDEX(GroupVertices[Group],MATCH(Edges24[[#This Row],[Vertex 2]],GroupVertices[Vertex],0)),1,1,"")</f>
        <v>2</v>
      </c>
      <c r="BD208" s="48">
        <v>1</v>
      </c>
      <c r="BE208" s="49">
        <v>5</v>
      </c>
      <c r="BF208" s="48">
        <v>0</v>
      </c>
      <c r="BG208" s="49">
        <v>0</v>
      </c>
      <c r="BH208" s="48">
        <v>0</v>
      </c>
      <c r="BI208" s="49">
        <v>0</v>
      </c>
      <c r="BJ208" s="48">
        <v>19</v>
      </c>
      <c r="BK208" s="49">
        <v>95</v>
      </c>
      <c r="BL208" s="48">
        <v>20</v>
      </c>
    </row>
    <row r="209" spans="1:64" ht="15">
      <c r="A209" s="64" t="s">
        <v>373</v>
      </c>
      <c r="B209" s="64" t="s">
        <v>373</v>
      </c>
      <c r="C209" s="65"/>
      <c r="D209" s="66"/>
      <c r="E209" s="67"/>
      <c r="F209" s="68"/>
      <c r="G209" s="65"/>
      <c r="H209" s="69"/>
      <c r="I209" s="70"/>
      <c r="J209" s="70"/>
      <c r="K209" s="34" t="s">
        <v>65</v>
      </c>
      <c r="L209" s="77">
        <v>358</v>
      </c>
      <c r="M209" s="77"/>
      <c r="N209" s="72"/>
      <c r="O209" s="79" t="s">
        <v>176</v>
      </c>
      <c r="P209" s="81">
        <v>43536.81287037037</v>
      </c>
      <c r="Q209" s="79" t="s">
        <v>658</v>
      </c>
      <c r="R209" s="79"/>
      <c r="S209" s="79"/>
      <c r="T209" s="79" t="s">
        <v>831</v>
      </c>
      <c r="U209" s="79"/>
      <c r="V209" s="83" t="s">
        <v>1004</v>
      </c>
      <c r="W209" s="81">
        <v>43536.81287037037</v>
      </c>
      <c r="X209" s="83" t="s">
        <v>1213</v>
      </c>
      <c r="Y209" s="79"/>
      <c r="Z209" s="79"/>
      <c r="AA209" s="85" t="s">
        <v>1433</v>
      </c>
      <c r="AB209" s="79"/>
      <c r="AC209" s="79" t="b">
        <v>0</v>
      </c>
      <c r="AD209" s="79">
        <v>0</v>
      </c>
      <c r="AE209" s="85" t="s">
        <v>1477</v>
      </c>
      <c r="AF209" s="79" t="b">
        <v>0</v>
      </c>
      <c r="AG209" s="79" t="s">
        <v>1508</v>
      </c>
      <c r="AH209" s="79"/>
      <c r="AI209" s="85" t="s">
        <v>1477</v>
      </c>
      <c r="AJ209" s="79" t="b">
        <v>0</v>
      </c>
      <c r="AK209" s="79">
        <v>0</v>
      </c>
      <c r="AL209" s="85" t="s">
        <v>1477</v>
      </c>
      <c r="AM209" s="79" t="s">
        <v>1556</v>
      </c>
      <c r="AN209" s="79" t="b">
        <v>0</v>
      </c>
      <c r="AO209" s="85" t="s">
        <v>1433</v>
      </c>
      <c r="AP209" s="79" t="s">
        <v>176</v>
      </c>
      <c r="AQ209" s="79">
        <v>0</v>
      </c>
      <c r="AR209" s="79">
        <v>0</v>
      </c>
      <c r="AS209" s="79"/>
      <c r="AT209" s="79"/>
      <c r="AU209" s="79"/>
      <c r="AV209" s="79"/>
      <c r="AW209" s="79"/>
      <c r="AX209" s="79"/>
      <c r="AY209" s="79"/>
      <c r="AZ209" s="79"/>
      <c r="BA209">
        <v>14</v>
      </c>
      <c r="BB209" s="78" t="str">
        <f>REPLACE(INDEX(GroupVertices[Group],MATCH(Edges24[[#This Row],[Vertex 1]],GroupVertices[Vertex],0)),1,1,"")</f>
        <v>2</v>
      </c>
      <c r="BC209" s="78" t="str">
        <f>REPLACE(INDEX(GroupVertices[Group],MATCH(Edges24[[#This Row],[Vertex 2]],GroupVertices[Vertex],0)),1,1,"")</f>
        <v>2</v>
      </c>
      <c r="BD209" s="48">
        <v>1</v>
      </c>
      <c r="BE209" s="49">
        <v>5</v>
      </c>
      <c r="BF209" s="48">
        <v>0</v>
      </c>
      <c r="BG209" s="49">
        <v>0</v>
      </c>
      <c r="BH209" s="48">
        <v>0</v>
      </c>
      <c r="BI209" s="49">
        <v>0</v>
      </c>
      <c r="BJ209" s="48">
        <v>19</v>
      </c>
      <c r="BK209" s="49">
        <v>95</v>
      </c>
      <c r="BL209" s="48">
        <v>20</v>
      </c>
    </row>
    <row r="210" spans="1:64" ht="15">
      <c r="A210" s="64" t="s">
        <v>373</v>
      </c>
      <c r="B210" s="64" t="s">
        <v>373</v>
      </c>
      <c r="C210" s="65"/>
      <c r="D210" s="66"/>
      <c r="E210" s="67"/>
      <c r="F210" s="68"/>
      <c r="G210" s="65"/>
      <c r="H210" s="69"/>
      <c r="I210" s="70"/>
      <c r="J210" s="70"/>
      <c r="K210" s="34" t="s">
        <v>65</v>
      </c>
      <c r="L210" s="77">
        <v>359</v>
      </c>
      <c r="M210" s="77"/>
      <c r="N210" s="72"/>
      <c r="O210" s="79" t="s">
        <v>176</v>
      </c>
      <c r="P210" s="81">
        <v>43537.81266203704</v>
      </c>
      <c r="Q210" s="79" t="s">
        <v>658</v>
      </c>
      <c r="R210" s="79"/>
      <c r="S210" s="79"/>
      <c r="T210" s="79" t="s">
        <v>831</v>
      </c>
      <c r="U210" s="79"/>
      <c r="V210" s="83" t="s">
        <v>1004</v>
      </c>
      <c r="W210" s="81">
        <v>43537.81266203704</v>
      </c>
      <c r="X210" s="83" t="s">
        <v>1214</v>
      </c>
      <c r="Y210" s="79"/>
      <c r="Z210" s="79"/>
      <c r="AA210" s="85" t="s">
        <v>1434</v>
      </c>
      <c r="AB210" s="79"/>
      <c r="AC210" s="79" t="b">
        <v>0</v>
      </c>
      <c r="AD210" s="79">
        <v>0</v>
      </c>
      <c r="AE210" s="85" t="s">
        <v>1477</v>
      </c>
      <c r="AF210" s="79" t="b">
        <v>0</v>
      </c>
      <c r="AG210" s="79" t="s">
        <v>1508</v>
      </c>
      <c r="AH210" s="79"/>
      <c r="AI210" s="85" t="s">
        <v>1477</v>
      </c>
      <c r="AJ210" s="79" t="b">
        <v>0</v>
      </c>
      <c r="AK210" s="79">
        <v>0</v>
      </c>
      <c r="AL210" s="85" t="s">
        <v>1477</v>
      </c>
      <c r="AM210" s="79" t="s">
        <v>1556</v>
      </c>
      <c r="AN210" s="79" t="b">
        <v>0</v>
      </c>
      <c r="AO210" s="85" t="s">
        <v>1434</v>
      </c>
      <c r="AP210" s="79" t="s">
        <v>176</v>
      </c>
      <c r="AQ210" s="79">
        <v>0</v>
      </c>
      <c r="AR210" s="79">
        <v>0</v>
      </c>
      <c r="AS210" s="79"/>
      <c r="AT210" s="79"/>
      <c r="AU210" s="79"/>
      <c r="AV210" s="79"/>
      <c r="AW210" s="79"/>
      <c r="AX210" s="79"/>
      <c r="AY210" s="79"/>
      <c r="AZ210" s="79"/>
      <c r="BA210">
        <v>14</v>
      </c>
      <c r="BB210" s="78" t="str">
        <f>REPLACE(INDEX(GroupVertices[Group],MATCH(Edges24[[#This Row],[Vertex 1]],GroupVertices[Vertex],0)),1,1,"")</f>
        <v>2</v>
      </c>
      <c r="BC210" s="78" t="str">
        <f>REPLACE(INDEX(GroupVertices[Group],MATCH(Edges24[[#This Row],[Vertex 2]],GroupVertices[Vertex],0)),1,1,"")</f>
        <v>2</v>
      </c>
      <c r="BD210" s="48">
        <v>1</v>
      </c>
      <c r="BE210" s="49">
        <v>5</v>
      </c>
      <c r="BF210" s="48">
        <v>0</v>
      </c>
      <c r="BG210" s="49">
        <v>0</v>
      </c>
      <c r="BH210" s="48">
        <v>0</v>
      </c>
      <c r="BI210" s="49">
        <v>0</v>
      </c>
      <c r="BJ210" s="48">
        <v>19</v>
      </c>
      <c r="BK210" s="49">
        <v>95</v>
      </c>
      <c r="BL210" s="48">
        <v>20</v>
      </c>
    </row>
    <row r="211" spans="1:64" ht="15">
      <c r="A211" s="64" t="s">
        <v>373</v>
      </c>
      <c r="B211" s="64" t="s">
        <v>373</v>
      </c>
      <c r="C211" s="65"/>
      <c r="D211" s="66"/>
      <c r="E211" s="67"/>
      <c r="F211" s="68"/>
      <c r="G211" s="65"/>
      <c r="H211" s="69"/>
      <c r="I211" s="70"/>
      <c r="J211" s="70"/>
      <c r="K211" s="34" t="s">
        <v>65</v>
      </c>
      <c r="L211" s="77">
        <v>360</v>
      </c>
      <c r="M211" s="77"/>
      <c r="N211" s="72"/>
      <c r="O211" s="79" t="s">
        <v>176</v>
      </c>
      <c r="P211" s="81">
        <v>43538.812627314815</v>
      </c>
      <c r="Q211" s="79" t="s">
        <v>658</v>
      </c>
      <c r="R211" s="79"/>
      <c r="S211" s="79"/>
      <c r="T211" s="79" t="s">
        <v>831</v>
      </c>
      <c r="U211" s="79"/>
      <c r="V211" s="83" t="s">
        <v>1004</v>
      </c>
      <c r="W211" s="81">
        <v>43538.812627314815</v>
      </c>
      <c r="X211" s="83" t="s">
        <v>1215</v>
      </c>
      <c r="Y211" s="79"/>
      <c r="Z211" s="79"/>
      <c r="AA211" s="85" t="s">
        <v>1435</v>
      </c>
      <c r="AB211" s="79"/>
      <c r="AC211" s="79" t="b">
        <v>0</v>
      </c>
      <c r="AD211" s="79">
        <v>0</v>
      </c>
      <c r="AE211" s="85" t="s">
        <v>1477</v>
      </c>
      <c r="AF211" s="79" t="b">
        <v>0</v>
      </c>
      <c r="AG211" s="79" t="s">
        <v>1508</v>
      </c>
      <c r="AH211" s="79"/>
      <c r="AI211" s="85" t="s">
        <v>1477</v>
      </c>
      <c r="AJ211" s="79" t="b">
        <v>0</v>
      </c>
      <c r="AK211" s="79">
        <v>0</v>
      </c>
      <c r="AL211" s="85" t="s">
        <v>1477</v>
      </c>
      <c r="AM211" s="79" t="s">
        <v>1556</v>
      </c>
      <c r="AN211" s="79" t="b">
        <v>0</v>
      </c>
      <c r="AO211" s="85" t="s">
        <v>1435</v>
      </c>
      <c r="AP211" s="79" t="s">
        <v>176</v>
      </c>
      <c r="AQ211" s="79">
        <v>0</v>
      </c>
      <c r="AR211" s="79">
        <v>0</v>
      </c>
      <c r="AS211" s="79"/>
      <c r="AT211" s="79"/>
      <c r="AU211" s="79"/>
      <c r="AV211" s="79"/>
      <c r="AW211" s="79"/>
      <c r="AX211" s="79"/>
      <c r="AY211" s="79"/>
      <c r="AZ211" s="79"/>
      <c r="BA211">
        <v>14</v>
      </c>
      <c r="BB211" s="78" t="str">
        <f>REPLACE(INDEX(GroupVertices[Group],MATCH(Edges24[[#This Row],[Vertex 1]],GroupVertices[Vertex],0)),1,1,"")</f>
        <v>2</v>
      </c>
      <c r="BC211" s="78" t="str">
        <f>REPLACE(INDEX(GroupVertices[Group],MATCH(Edges24[[#This Row],[Vertex 2]],GroupVertices[Vertex],0)),1,1,"")</f>
        <v>2</v>
      </c>
      <c r="BD211" s="48">
        <v>1</v>
      </c>
      <c r="BE211" s="49">
        <v>5</v>
      </c>
      <c r="BF211" s="48">
        <v>0</v>
      </c>
      <c r="BG211" s="49">
        <v>0</v>
      </c>
      <c r="BH211" s="48">
        <v>0</v>
      </c>
      <c r="BI211" s="49">
        <v>0</v>
      </c>
      <c r="BJ211" s="48">
        <v>19</v>
      </c>
      <c r="BK211" s="49">
        <v>95</v>
      </c>
      <c r="BL211" s="48">
        <v>20</v>
      </c>
    </row>
    <row r="212" spans="1:64" ht="15">
      <c r="A212" s="64" t="s">
        <v>373</v>
      </c>
      <c r="B212" s="64" t="s">
        <v>373</v>
      </c>
      <c r="C212" s="65"/>
      <c r="D212" s="66"/>
      <c r="E212" s="67"/>
      <c r="F212" s="68"/>
      <c r="G212" s="65"/>
      <c r="H212" s="69"/>
      <c r="I212" s="70"/>
      <c r="J212" s="70"/>
      <c r="K212" s="34" t="s">
        <v>65</v>
      </c>
      <c r="L212" s="77">
        <v>361</v>
      </c>
      <c r="M212" s="77"/>
      <c r="N212" s="72"/>
      <c r="O212" s="79" t="s">
        <v>176</v>
      </c>
      <c r="P212" s="81">
        <v>43539.81261574074</v>
      </c>
      <c r="Q212" s="79" t="s">
        <v>658</v>
      </c>
      <c r="R212" s="79"/>
      <c r="S212" s="79"/>
      <c r="T212" s="79" t="s">
        <v>831</v>
      </c>
      <c r="U212" s="79"/>
      <c r="V212" s="83" t="s">
        <v>1004</v>
      </c>
      <c r="W212" s="81">
        <v>43539.81261574074</v>
      </c>
      <c r="X212" s="83" t="s">
        <v>1216</v>
      </c>
      <c r="Y212" s="79"/>
      <c r="Z212" s="79"/>
      <c r="AA212" s="85" t="s">
        <v>1436</v>
      </c>
      <c r="AB212" s="79"/>
      <c r="AC212" s="79" t="b">
        <v>0</v>
      </c>
      <c r="AD212" s="79">
        <v>0</v>
      </c>
      <c r="AE212" s="85" t="s">
        <v>1477</v>
      </c>
      <c r="AF212" s="79" t="b">
        <v>0</v>
      </c>
      <c r="AG212" s="79" t="s">
        <v>1508</v>
      </c>
      <c r="AH212" s="79"/>
      <c r="AI212" s="85" t="s">
        <v>1477</v>
      </c>
      <c r="AJ212" s="79" t="b">
        <v>0</v>
      </c>
      <c r="AK212" s="79">
        <v>0</v>
      </c>
      <c r="AL212" s="85" t="s">
        <v>1477</v>
      </c>
      <c r="AM212" s="79" t="s">
        <v>1556</v>
      </c>
      <c r="AN212" s="79" t="b">
        <v>0</v>
      </c>
      <c r="AO212" s="85" t="s">
        <v>1436</v>
      </c>
      <c r="AP212" s="79" t="s">
        <v>176</v>
      </c>
      <c r="AQ212" s="79">
        <v>0</v>
      </c>
      <c r="AR212" s="79">
        <v>0</v>
      </c>
      <c r="AS212" s="79"/>
      <c r="AT212" s="79"/>
      <c r="AU212" s="79"/>
      <c r="AV212" s="79"/>
      <c r="AW212" s="79"/>
      <c r="AX212" s="79"/>
      <c r="AY212" s="79"/>
      <c r="AZ212" s="79"/>
      <c r="BA212">
        <v>14</v>
      </c>
      <c r="BB212" s="78" t="str">
        <f>REPLACE(INDEX(GroupVertices[Group],MATCH(Edges24[[#This Row],[Vertex 1]],GroupVertices[Vertex],0)),1,1,"")</f>
        <v>2</v>
      </c>
      <c r="BC212" s="78" t="str">
        <f>REPLACE(INDEX(GroupVertices[Group],MATCH(Edges24[[#This Row],[Vertex 2]],GroupVertices[Vertex],0)),1,1,"")</f>
        <v>2</v>
      </c>
      <c r="BD212" s="48">
        <v>1</v>
      </c>
      <c r="BE212" s="49">
        <v>5</v>
      </c>
      <c r="BF212" s="48">
        <v>0</v>
      </c>
      <c r="BG212" s="49">
        <v>0</v>
      </c>
      <c r="BH212" s="48">
        <v>0</v>
      </c>
      <c r="BI212" s="49">
        <v>0</v>
      </c>
      <c r="BJ212" s="48">
        <v>19</v>
      </c>
      <c r="BK212" s="49">
        <v>95</v>
      </c>
      <c r="BL212" s="48">
        <v>20</v>
      </c>
    </row>
    <row r="213" spans="1:64" ht="15">
      <c r="A213" s="64" t="s">
        <v>373</v>
      </c>
      <c r="B213" s="64" t="s">
        <v>373</v>
      </c>
      <c r="C213" s="65"/>
      <c r="D213" s="66"/>
      <c r="E213" s="67"/>
      <c r="F213" s="68"/>
      <c r="G213" s="65"/>
      <c r="H213" s="69"/>
      <c r="I213" s="70"/>
      <c r="J213" s="70"/>
      <c r="K213" s="34" t="s">
        <v>65</v>
      </c>
      <c r="L213" s="77">
        <v>362</v>
      </c>
      <c r="M213" s="77"/>
      <c r="N213" s="72"/>
      <c r="O213" s="79" t="s">
        <v>176</v>
      </c>
      <c r="P213" s="81">
        <v>43540.81260416667</v>
      </c>
      <c r="Q213" s="79" t="s">
        <v>658</v>
      </c>
      <c r="R213" s="79"/>
      <c r="S213" s="79"/>
      <c r="T213" s="79" t="s">
        <v>831</v>
      </c>
      <c r="U213" s="79"/>
      <c r="V213" s="83" t="s">
        <v>1004</v>
      </c>
      <c r="W213" s="81">
        <v>43540.81260416667</v>
      </c>
      <c r="X213" s="83" t="s">
        <v>1217</v>
      </c>
      <c r="Y213" s="79"/>
      <c r="Z213" s="79"/>
      <c r="AA213" s="85" t="s">
        <v>1437</v>
      </c>
      <c r="AB213" s="79"/>
      <c r="AC213" s="79" t="b">
        <v>0</v>
      </c>
      <c r="AD213" s="79">
        <v>0</v>
      </c>
      <c r="AE213" s="85" t="s">
        <v>1477</v>
      </c>
      <c r="AF213" s="79" t="b">
        <v>0</v>
      </c>
      <c r="AG213" s="79" t="s">
        <v>1508</v>
      </c>
      <c r="AH213" s="79"/>
      <c r="AI213" s="85" t="s">
        <v>1477</v>
      </c>
      <c r="AJ213" s="79" t="b">
        <v>0</v>
      </c>
      <c r="AK213" s="79">
        <v>0</v>
      </c>
      <c r="AL213" s="85" t="s">
        <v>1477</v>
      </c>
      <c r="AM213" s="79" t="s">
        <v>1556</v>
      </c>
      <c r="AN213" s="79" t="b">
        <v>0</v>
      </c>
      <c r="AO213" s="85" t="s">
        <v>1437</v>
      </c>
      <c r="AP213" s="79" t="s">
        <v>176</v>
      </c>
      <c r="AQ213" s="79">
        <v>0</v>
      </c>
      <c r="AR213" s="79">
        <v>0</v>
      </c>
      <c r="AS213" s="79"/>
      <c r="AT213" s="79"/>
      <c r="AU213" s="79"/>
      <c r="AV213" s="79"/>
      <c r="AW213" s="79"/>
      <c r="AX213" s="79"/>
      <c r="AY213" s="79"/>
      <c r="AZ213" s="79"/>
      <c r="BA213">
        <v>14</v>
      </c>
      <c r="BB213" s="78" t="str">
        <f>REPLACE(INDEX(GroupVertices[Group],MATCH(Edges24[[#This Row],[Vertex 1]],GroupVertices[Vertex],0)),1,1,"")</f>
        <v>2</v>
      </c>
      <c r="BC213" s="78" t="str">
        <f>REPLACE(INDEX(GroupVertices[Group],MATCH(Edges24[[#This Row],[Vertex 2]],GroupVertices[Vertex],0)),1,1,"")</f>
        <v>2</v>
      </c>
      <c r="BD213" s="48">
        <v>1</v>
      </c>
      <c r="BE213" s="49">
        <v>5</v>
      </c>
      <c r="BF213" s="48">
        <v>0</v>
      </c>
      <c r="BG213" s="49">
        <v>0</v>
      </c>
      <c r="BH213" s="48">
        <v>0</v>
      </c>
      <c r="BI213" s="49">
        <v>0</v>
      </c>
      <c r="BJ213" s="48">
        <v>19</v>
      </c>
      <c r="BK213" s="49">
        <v>95</v>
      </c>
      <c r="BL213" s="48">
        <v>20</v>
      </c>
    </row>
    <row r="214" spans="1:64" ht="15">
      <c r="A214" s="64" t="s">
        <v>373</v>
      </c>
      <c r="B214" s="64" t="s">
        <v>373</v>
      </c>
      <c r="C214" s="65"/>
      <c r="D214" s="66"/>
      <c r="E214" s="67"/>
      <c r="F214" s="68"/>
      <c r="G214" s="65"/>
      <c r="H214" s="69"/>
      <c r="I214" s="70"/>
      <c r="J214" s="70"/>
      <c r="K214" s="34" t="s">
        <v>65</v>
      </c>
      <c r="L214" s="77">
        <v>363</v>
      </c>
      <c r="M214" s="77"/>
      <c r="N214" s="72"/>
      <c r="O214" s="79" t="s">
        <v>176</v>
      </c>
      <c r="P214" s="81">
        <v>43541.812743055554</v>
      </c>
      <c r="Q214" s="79" t="s">
        <v>658</v>
      </c>
      <c r="R214" s="79"/>
      <c r="S214" s="79"/>
      <c r="T214" s="79" t="s">
        <v>831</v>
      </c>
      <c r="U214" s="79"/>
      <c r="V214" s="83" t="s">
        <v>1004</v>
      </c>
      <c r="W214" s="81">
        <v>43541.812743055554</v>
      </c>
      <c r="X214" s="83" t="s">
        <v>1218</v>
      </c>
      <c r="Y214" s="79"/>
      <c r="Z214" s="79"/>
      <c r="AA214" s="85" t="s">
        <v>1438</v>
      </c>
      <c r="AB214" s="79"/>
      <c r="AC214" s="79" t="b">
        <v>0</v>
      </c>
      <c r="AD214" s="79">
        <v>0</v>
      </c>
      <c r="AE214" s="85" t="s">
        <v>1477</v>
      </c>
      <c r="AF214" s="79" t="b">
        <v>0</v>
      </c>
      <c r="AG214" s="79" t="s">
        <v>1508</v>
      </c>
      <c r="AH214" s="79"/>
      <c r="AI214" s="85" t="s">
        <v>1477</v>
      </c>
      <c r="AJ214" s="79" t="b">
        <v>0</v>
      </c>
      <c r="AK214" s="79">
        <v>0</v>
      </c>
      <c r="AL214" s="85" t="s">
        <v>1477</v>
      </c>
      <c r="AM214" s="79" t="s">
        <v>1556</v>
      </c>
      <c r="AN214" s="79" t="b">
        <v>0</v>
      </c>
      <c r="AO214" s="85" t="s">
        <v>1438</v>
      </c>
      <c r="AP214" s="79" t="s">
        <v>176</v>
      </c>
      <c r="AQ214" s="79">
        <v>0</v>
      </c>
      <c r="AR214" s="79">
        <v>0</v>
      </c>
      <c r="AS214" s="79"/>
      <c r="AT214" s="79"/>
      <c r="AU214" s="79"/>
      <c r="AV214" s="79"/>
      <c r="AW214" s="79"/>
      <c r="AX214" s="79"/>
      <c r="AY214" s="79"/>
      <c r="AZ214" s="79"/>
      <c r="BA214">
        <v>14</v>
      </c>
      <c r="BB214" s="78" t="str">
        <f>REPLACE(INDEX(GroupVertices[Group],MATCH(Edges24[[#This Row],[Vertex 1]],GroupVertices[Vertex],0)),1,1,"")</f>
        <v>2</v>
      </c>
      <c r="BC214" s="78" t="str">
        <f>REPLACE(INDEX(GroupVertices[Group],MATCH(Edges24[[#This Row],[Vertex 2]],GroupVertices[Vertex],0)),1,1,"")</f>
        <v>2</v>
      </c>
      <c r="BD214" s="48">
        <v>1</v>
      </c>
      <c r="BE214" s="49">
        <v>5</v>
      </c>
      <c r="BF214" s="48">
        <v>0</v>
      </c>
      <c r="BG214" s="49">
        <v>0</v>
      </c>
      <c r="BH214" s="48">
        <v>0</v>
      </c>
      <c r="BI214" s="49">
        <v>0</v>
      </c>
      <c r="BJ214" s="48">
        <v>19</v>
      </c>
      <c r="BK214" s="49">
        <v>95</v>
      </c>
      <c r="BL214" s="48">
        <v>20</v>
      </c>
    </row>
    <row r="215" spans="1:64" ht="15">
      <c r="A215" s="64" t="s">
        <v>373</v>
      </c>
      <c r="B215" s="64" t="s">
        <v>373</v>
      </c>
      <c r="C215" s="65"/>
      <c r="D215" s="66"/>
      <c r="E215" s="67"/>
      <c r="F215" s="68"/>
      <c r="G215" s="65"/>
      <c r="H215" s="69"/>
      <c r="I215" s="70"/>
      <c r="J215" s="70"/>
      <c r="K215" s="34" t="s">
        <v>65</v>
      </c>
      <c r="L215" s="77">
        <v>364</v>
      </c>
      <c r="M215" s="77"/>
      <c r="N215" s="72"/>
      <c r="O215" s="79" t="s">
        <v>176</v>
      </c>
      <c r="P215" s="81">
        <v>43542.81287037037</v>
      </c>
      <c r="Q215" s="79" t="s">
        <v>658</v>
      </c>
      <c r="R215" s="79"/>
      <c r="S215" s="79"/>
      <c r="T215" s="79" t="s">
        <v>831</v>
      </c>
      <c r="U215" s="79"/>
      <c r="V215" s="83" t="s">
        <v>1004</v>
      </c>
      <c r="W215" s="81">
        <v>43542.81287037037</v>
      </c>
      <c r="X215" s="83" t="s">
        <v>1219</v>
      </c>
      <c r="Y215" s="79"/>
      <c r="Z215" s="79"/>
      <c r="AA215" s="85" t="s">
        <v>1439</v>
      </c>
      <c r="AB215" s="79"/>
      <c r="AC215" s="79" t="b">
        <v>0</v>
      </c>
      <c r="AD215" s="79">
        <v>0</v>
      </c>
      <c r="AE215" s="85" t="s">
        <v>1477</v>
      </c>
      <c r="AF215" s="79" t="b">
        <v>0</v>
      </c>
      <c r="AG215" s="79" t="s">
        <v>1508</v>
      </c>
      <c r="AH215" s="79"/>
      <c r="AI215" s="85" t="s">
        <v>1477</v>
      </c>
      <c r="AJ215" s="79" t="b">
        <v>0</v>
      </c>
      <c r="AK215" s="79">
        <v>0</v>
      </c>
      <c r="AL215" s="85" t="s">
        <v>1477</v>
      </c>
      <c r="AM215" s="79" t="s">
        <v>1556</v>
      </c>
      <c r="AN215" s="79" t="b">
        <v>0</v>
      </c>
      <c r="AO215" s="85" t="s">
        <v>1439</v>
      </c>
      <c r="AP215" s="79" t="s">
        <v>176</v>
      </c>
      <c r="AQ215" s="79">
        <v>0</v>
      </c>
      <c r="AR215" s="79">
        <v>0</v>
      </c>
      <c r="AS215" s="79"/>
      <c r="AT215" s="79"/>
      <c r="AU215" s="79"/>
      <c r="AV215" s="79"/>
      <c r="AW215" s="79"/>
      <c r="AX215" s="79"/>
      <c r="AY215" s="79"/>
      <c r="AZ215" s="79"/>
      <c r="BA215">
        <v>14</v>
      </c>
      <c r="BB215" s="78" t="str">
        <f>REPLACE(INDEX(GroupVertices[Group],MATCH(Edges24[[#This Row],[Vertex 1]],GroupVertices[Vertex],0)),1,1,"")</f>
        <v>2</v>
      </c>
      <c r="BC215" s="78" t="str">
        <f>REPLACE(INDEX(GroupVertices[Group],MATCH(Edges24[[#This Row],[Vertex 2]],GroupVertices[Vertex],0)),1,1,"")</f>
        <v>2</v>
      </c>
      <c r="BD215" s="48">
        <v>1</v>
      </c>
      <c r="BE215" s="49">
        <v>5</v>
      </c>
      <c r="BF215" s="48">
        <v>0</v>
      </c>
      <c r="BG215" s="49">
        <v>0</v>
      </c>
      <c r="BH215" s="48">
        <v>0</v>
      </c>
      <c r="BI215" s="49">
        <v>0</v>
      </c>
      <c r="BJ215" s="48">
        <v>19</v>
      </c>
      <c r="BK215" s="49">
        <v>95</v>
      </c>
      <c r="BL215" s="48">
        <v>20</v>
      </c>
    </row>
    <row r="216" spans="1:64" ht="15">
      <c r="A216" s="64" t="s">
        <v>373</v>
      </c>
      <c r="B216" s="64" t="s">
        <v>373</v>
      </c>
      <c r="C216" s="65"/>
      <c r="D216" s="66"/>
      <c r="E216" s="67"/>
      <c r="F216" s="68"/>
      <c r="G216" s="65"/>
      <c r="H216" s="69"/>
      <c r="I216" s="70"/>
      <c r="J216" s="70"/>
      <c r="K216" s="34" t="s">
        <v>65</v>
      </c>
      <c r="L216" s="77">
        <v>365</v>
      </c>
      <c r="M216" s="77"/>
      <c r="N216" s="72"/>
      <c r="O216" s="79" t="s">
        <v>176</v>
      </c>
      <c r="P216" s="81">
        <v>43543.812731481485</v>
      </c>
      <c r="Q216" s="79" t="s">
        <v>658</v>
      </c>
      <c r="R216" s="79"/>
      <c r="S216" s="79"/>
      <c r="T216" s="79" t="s">
        <v>831</v>
      </c>
      <c r="U216" s="79"/>
      <c r="V216" s="83" t="s">
        <v>1004</v>
      </c>
      <c r="W216" s="81">
        <v>43543.812731481485</v>
      </c>
      <c r="X216" s="83" t="s">
        <v>1220</v>
      </c>
      <c r="Y216" s="79"/>
      <c r="Z216" s="79"/>
      <c r="AA216" s="85" t="s">
        <v>1440</v>
      </c>
      <c r="AB216" s="79"/>
      <c r="AC216" s="79" t="b">
        <v>0</v>
      </c>
      <c r="AD216" s="79">
        <v>0</v>
      </c>
      <c r="AE216" s="85" t="s">
        <v>1477</v>
      </c>
      <c r="AF216" s="79" t="b">
        <v>0</v>
      </c>
      <c r="AG216" s="79" t="s">
        <v>1508</v>
      </c>
      <c r="AH216" s="79"/>
      <c r="AI216" s="85" t="s">
        <v>1477</v>
      </c>
      <c r="AJ216" s="79" t="b">
        <v>0</v>
      </c>
      <c r="AK216" s="79">
        <v>0</v>
      </c>
      <c r="AL216" s="85" t="s">
        <v>1477</v>
      </c>
      <c r="AM216" s="79" t="s">
        <v>1556</v>
      </c>
      <c r="AN216" s="79" t="b">
        <v>0</v>
      </c>
      <c r="AO216" s="85" t="s">
        <v>1440</v>
      </c>
      <c r="AP216" s="79" t="s">
        <v>176</v>
      </c>
      <c r="AQ216" s="79">
        <v>0</v>
      </c>
      <c r="AR216" s="79">
        <v>0</v>
      </c>
      <c r="AS216" s="79"/>
      <c r="AT216" s="79"/>
      <c r="AU216" s="79"/>
      <c r="AV216" s="79"/>
      <c r="AW216" s="79"/>
      <c r="AX216" s="79"/>
      <c r="AY216" s="79"/>
      <c r="AZ216" s="79"/>
      <c r="BA216">
        <v>14</v>
      </c>
      <c r="BB216" s="78" t="str">
        <f>REPLACE(INDEX(GroupVertices[Group],MATCH(Edges24[[#This Row],[Vertex 1]],GroupVertices[Vertex],0)),1,1,"")</f>
        <v>2</v>
      </c>
      <c r="BC216" s="78" t="str">
        <f>REPLACE(INDEX(GroupVertices[Group],MATCH(Edges24[[#This Row],[Vertex 2]],GroupVertices[Vertex],0)),1,1,"")</f>
        <v>2</v>
      </c>
      <c r="BD216" s="48">
        <v>1</v>
      </c>
      <c r="BE216" s="49">
        <v>5</v>
      </c>
      <c r="BF216" s="48">
        <v>0</v>
      </c>
      <c r="BG216" s="49">
        <v>0</v>
      </c>
      <c r="BH216" s="48">
        <v>0</v>
      </c>
      <c r="BI216" s="49">
        <v>0</v>
      </c>
      <c r="BJ216" s="48">
        <v>19</v>
      </c>
      <c r="BK216" s="49">
        <v>95</v>
      </c>
      <c r="BL216" s="48">
        <v>20</v>
      </c>
    </row>
    <row r="217" spans="1:64" ht="15">
      <c r="A217" s="64" t="s">
        <v>373</v>
      </c>
      <c r="B217" s="64" t="s">
        <v>373</v>
      </c>
      <c r="C217" s="65"/>
      <c r="D217" s="66"/>
      <c r="E217" s="67"/>
      <c r="F217" s="68"/>
      <c r="G217" s="65"/>
      <c r="H217" s="69"/>
      <c r="I217" s="70"/>
      <c r="J217" s="70"/>
      <c r="K217" s="34" t="s">
        <v>65</v>
      </c>
      <c r="L217" s="77">
        <v>366</v>
      </c>
      <c r="M217" s="77"/>
      <c r="N217" s="72"/>
      <c r="O217" s="79" t="s">
        <v>176</v>
      </c>
      <c r="P217" s="81">
        <v>43544.81280092592</v>
      </c>
      <c r="Q217" s="79" t="s">
        <v>658</v>
      </c>
      <c r="R217" s="79"/>
      <c r="S217" s="79"/>
      <c r="T217" s="79" t="s">
        <v>831</v>
      </c>
      <c r="U217" s="79"/>
      <c r="V217" s="83" t="s">
        <v>1004</v>
      </c>
      <c r="W217" s="81">
        <v>43544.81280092592</v>
      </c>
      <c r="X217" s="83" t="s">
        <v>1221</v>
      </c>
      <c r="Y217" s="79"/>
      <c r="Z217" s="79"/>
      <c r="AA217" s="85" t="s">
        <v>1441</v>
      </c>
      <c r="AB217" s="79"/>
      <c r="AC217" s="79" t="b">
        <v>0</v>
      </c>
      <c r="AD217" s="79">
        <v>0</v>
      </c>
      <c r="AE217" s="85" t="s">
        <v>1477</v>
      </c>
      <c r="AF217" s="79" t="b">
        <v>0</v>
      </c>
      <c r="AG217" s="79" t="s">
        <v>1508</v>
      </c>
      <c r="AH217" s="79"/>
      <c r="AI217" s="85" t="s">
        <v>1477</v>
      </c>
      <c r="AJ217" s="79" t="b">
        <v>0</v>
      </c>
      <c r="AK217" s="79">
        <v>0</v>
      </c>
      <c r="AL217" s="85" t="s">
        <v>1477</v>
      </c>
      <c r="AM217" s="79" t="s">
        <v>1556</v>
      </c>
      <c r="AN217" s="79" t="b">
        <v>0</v>
      </c>
      <c r="AO217" s="85" t="s">
        <v>1441</v>
      </c>
      <c r="AP217" s="79" t="s">
        <v>176</v>
      </c>
      <c r="AQ217" s="79">
        <v>0</v>
      </c>
      <c r="AR217" s="79">
        <v>0</v>
      </c>
      <c r="AS217" s="79"/>
      <c r="AT217" s="79"/>
      <c r="AU217" s="79"/>
      <c r="AV217" s="79"/>
      <c r="AW217" s="79"/>
      <c r="AX217" s="79"/>
      <c r="AY217" s="79"/>
      <c r="AZ217" s="79"/>
      <c r="BA217">
        <v>14</v>
      </c>
      <c r="BB217" s="78" t="str">
        <f>REPLACE(INDEX(GroupVertices[Group],MATCH(Edges24[[#This Row],[Vertex 1]],GroupVertices[Vertex],0)),1,1,"")</f>
        <v>2</v>
      </c>
      <c r="BC217" s="78" t="str">
        <f>REPLACE(INDEX(GroupVertices[Group],MATCH(Edges24[[#This Row],[Vertex 2]],GroupVertices[Vertex],0)),1,1,"")</f>
        <v>2</v>
      </c>
      <c r="BD217" s="48">
        <v>1</v>
      </c>
      <c r="BE217" s="49">
        <v>5</v>
      </c>
      <c r="BF217" s="48">
        <v>0</v>
      </c>
      <c r="BG217" s="49">
        <v>0</v>
      </c>
      <c r="BH217" s="48">
        <v>0</v>
      </c>
      <c r="BI217" s="49">
        <v>0</v>
      </c>
      <c r="BJ217" s="48">
        <v>19</v>
      </c>
      <c r="BK217" s="49">
        <v>95</v>
      </c>
      <c r="BL217" s="48">
        <v>20</v>
      </c>
    </row>
    <row r="218" spans="1:64" ht="15">
      <c r="A218" s="64" t="s">
        <v>374</v>
      </c>
      <c r="B218" s="64" t="s">
        <v>374</v>
      </c>
      <c r="C218" s="65"/>
      <c r="D218" s="66"/>
      <c r="E218" s="67"/>
      <c r="F218" s="68"/>
      <c r="G218" s="65"/>
      <c r="H218" s="69"/>
      <c r="I218" s="70"/>
      <c r="J218" s="70"/>
      <c r="K218" s="34" t="s">
        <v>65</v>
      </c>
      <c r="L218" s="77">
        <v>367</v>
      </c>
      <c r="M218" s="77"/>
      <c r="N218" s="72"/>
      <c r="O218" s="79" t="s">
        <v>176</v>
      </c>
      <c r="P218" s="81">
        <v>43040.740335648145</v>
      </c>
      <c r="Q218" s="79" t="s">
        <v>659</v>
      </c>
      <c r="R218" s="79"/>
      <c r="S218" s="79"/>
      <c r="T218" s="79" t="s">
        <v>832</v>
      </c>
      <c r="U218" s="83" t="s">
        <v>887</v>
      </c>
      <c r="V218" s="83" t="s">
        <v>887</v>
      </c>
      <c r="W218" s="81">
        <v>43040.740335648145</v>
      </c>
      <c r="X218" s="83" t="s">
        <v>1222</v>
      </c>
      <c r="Y218" s="79"/>
      <c r="Z218" s="79"/>
      <c r="AA218" s="85" t="s">
        <v>1442</v>
      </c>
      <c r="AB218" s="79"/>
      <c r="AC218" s="79" t="b">
        <v>0</v>
      </c>
      <c r="AD218" s="79">
        <v>3</v>
      </c>
      <c r="AE218" s="85" t="s">
        <v>1477</v>
      </c>
      <c r="AF218" s="79" t="b">
        <v>0</v>
      </c>
      <c r="AG218" s="79" t="s">
        <v>1518</v>
      </c>
      <c r="AH218" s="79"/>
      <c r="AI218" s="85" t="s">
        <v>1477</v>
      </c>
      <c r="AJ218" s="79" t="b">
        <v>0</v>
      </c>
      <c r="AK218" s="79">
        <v>1</v>
      </c>
      <c r="AL218" s="85" t="s">
        <v>1477</v>
      </c>
      <c r="AM218" s="79" t="s">
        <v>1534</v>
      </c>
      <c r="AN218" s="79" t="b">
        <v>0</v>
      </c>
      <c r="AO218" s="85" t="s">
        <v>1442</v>
      </c>
      <c r="AP218" s="79" t="s">
        <v>1557</v>
      </c>
      <c r="AQ218" s="79">
        <v>0</v>
      </c>
      <c r="AR218" s="79">
        <v>0</v>
      </c>
      <c r="AS218" s="79"/>
      <c r="AT218" s="79"/>
      <c r="AU218" s="79"/>
      <c r="AV218" s="79"/>
      <c r="AW218" s="79"/>
      <c r="AX218" s="79"/>
      <c r="AY218" s="79"/>
      <c r="AZ218" s="79"/>
      <c r="BA218">
        <v>2</v>
      </c>
      <c r="BB218" s="78" t="str">
        <f>REPLACE(INDEX(GroupVertices[Group],MATCH(Edges24[[#This Row],[Vertex 1]],GroupVertices[Vertex],0)),1,1,"")</f>
        <v>2</v>
      </c>
      <c r="BC218" s="78" t="str">
        <f>REPLACE(INDEX(GroupVertices[Group],MATCH(Edges24[[#This Row],[Vertex 2]],GroupVertices[Vertex],0)),1,1,"")</f>
        <v>2</v>
      </c>
      <c r="BD218" s="48">
        <v>0</v>
      </c>
      <c r="BE218" s="49">
        <v>0</v>
      </c>
      <c r="BF218" s="48">
        <v>0</v>
      </c>
      <c r="BG218" s="49">
        <v>0</v>
      </c>
      <c r="BH218" s="48">
        <v>0</v>
      </c>
      <c r="BI218" s="49">
        <v>0</v>
      </c>
      <c r="BJ218" s="48">
        <v>14</v>
      </c>
      <c r="BK218" s="49">
        <v>100</v>
      </c>
      <c r="BL218" s="48">
        <v>14</v>
      </c>
    </row>
    <row r="219" spans="1:64" ht="15">
      <c r="A219" s="64" t="s">
        <v>374</v>
      </c>
      <c r="B219" s="64" t="s">
        <v>374</v>
      </c>
      <c r="C219" s="65"/>
      <c r="D219" s="66"/>
      <c r="E219" s="67"/>
      <c r="F219" s="68"/>
      <c r="G219" s="65"/>
      <c r="H219" s="69"/>
      <c r="I219" s="70"/>
      <c r="J219" s="70"/>
      <c r="K219" s="34" t="s">
        <v>65</v>
      </c>
      <c r="L219" s="77">
        <v>368</v>
      </c>
      <c r="M219" s="77"/>
      <c r="N219" s="72"/>
      <c r="O219" s="79" t="s">
        <v>176</v>
      </c>
      <c r="P219" s="81">
        <v>43544.82331018519</v>
      </c>
      <c r="Q219" s="79" t="s">
        <v>660</v>
      </c>
      <c r="R219" s="79"/>
      <c r="S219" s="79"/>
      <c r="T219" s="79" t="s">
        <v>833</v>
      </c>
      <c r="U219" s="79"/>
      <c r="V219" s="83" t="s">
        <v>1005</v>
      </c>
      <c r="W219" s="81">
        <v>43544.82331018519</v>
      </c>
      <c r="X219" s="83" t="s">
        <v>1223</v>
      </c>
      <c r="Y219" s="79"/>
      <c r="Z219" s="79"/>
      <c r="AA219" s="85" t="s">
        <v>1443</v>
      </c>
      <c r="AB219" s="79"/>
      <c r="AC219" s="79" t="b">
        <v>0</v>
      </c>
      <c r="AD219" s="79">
        <v>0</v>
      </c>
      <c r="AE219" s="85" t="s">
        <v>1477</v>
      </c>
      <c r="AF219" s="79" t="b">
        <v>0</v>
      </c>
      <c r="AG219" s="79" t="s">
        <v>1518</v>
      </c>
      <c r="AH219" s="79"/>
      <c r="AI219" s="85" t="s">
        <v>1477</v>
      </c>
      <c r="AJ219" s="79" t="b">
        <v>0</v>
      </c>
      <c r="AK219" s="79">
        <v>1</v>
      </c>
      <c r="AL219" s="85" t="s">
        <v>1442</v>
      </c>
      <c r="AM219" s="79" t="s">
        <v>1536</v>
      </c>
      <c r="AN219" s="79" t="b">
        <v>0</v>
      </c>
      <c r="AO219" s="85" t="s">
        <v>1442</v>
      </c>
      <c r="AP219" s="79" t="s">
        <v>176</v>
      </c>
      <c r="AQ219" s="79">
        <v>0</v>
      </c>
      <c r="AR219" s="79">
        <v>0</v>
      </c>
      <c r="AS219" s="79"/>
      <c r="AT219" s="79"/>
      <c r="AU219" s="79"/>
      <c r="AV219" s="79"/>
      <c r="AW219" s="79"/>
      <c r="AX219" s="79"/>
      <c r="AY219" s="79"/>
      <c r="AZ219" s="79"/>
      <c r="BA219">
        <v>2</v>
      </c>
      <c r="BB219" s="78" t="str">
        <f>REPLACE(INDEX(GroupVertices[Group],MATCH(Edges24[[#This Row],[Vertex 1]],GroupVertices[Vertex],0)),1,1,"")</f>
        <v>2</v>
      </c>
      <c r="BC219" s="78" t="str">
        <f>REPLACE(INDEX(GroupVertices[Group],MATCH(Edges24[[#This Row],[Vertex 2]],GroupVertices[Vertex],0)),1,1,"")</f>
        <v>2</v>
      </c>
      <c r="BD219" s="48">
        <v>0</v>
      </c>
      <c r="BE219" s="49">
        <v>0</v>
      </c>
      <c r="BF219" s="48">
        <v>0</v>
      </c>
      <c r="BG219" s="49">
        <v>0</v>
      </c>
      <c r="BH219" s="48">
        <v>0</v>
      </c>
      <c r="BI219" s="49">
        <v>0</v>
      </c>
      <c r="BJ219" s="48">
        <v>13</v>
      </c>
      <c r="BK219" s="49">
        <v>100</v>
      </c>
      <c r="BL219" s="48">
        <v>13</v>
      </c>
    </row>
    <row r="220" spans="1:64" ht="15">
      <c r="A220" s="64" t="s">
        <v>375</v>
      </c>
      <c r="B220" s="64" t="s">
        <v>415</v>
      </c>
      <c r="C220" s="65"/>
      <c r="D220" s="66"/>
      <c r="E220" s="67"/>
      <c r="F220" s="68"/>
      <c r="G220" s="65"/>
      <c r="H220" s="69"/>
      <c r="I220" s="70"/>
      <c r="J220" s="70"/>
      <c r="K220" s="34" t="s">
        <v>65</v>
      </c>
      <c r="L220" s="77">
        <v>369</v>
      </c>
      <c r="M220" s="77"/>
      <c r="N220" s="72"/>
      <c r="O220" s="79" t="s">
        <v>492</v>
      </c>
      <c r="P220" s="81">
        <v>43538.46465277778</v>
      </c>
      <c r="Q220" s="79" t="s">
        <v>661</v>
      </c>
      <c r="R220" s="79"/>
      <c r="S220" s="79"/>
      <c r="T220" s="79" t="s">
        <v>770</v>
      </c>
      <c r="U220" s="83" t="s">
        <v>888</v>
      </c>
      <c r="V220" s="83" t="s">
        <v>888</v>
      </c>
      <c r="W220" s="81">
        <v>43538.46465277778</v>
      </c>
      <c r="X220" s="83" t="s">
        <v>1224</v>
      </c>
      <c r="Y220" s="79"/>
      <c r="Z220" s="79"/>
      <c r="AA220" s="85" t="s">
        <v>1444</v>
      </c>
      <c r="AB220" s="79"/>
      <c r="AC220" s="79" t="b">
        <v>0</v>
      </c>
      <c r="AD220" s="79">
        <v>4</v>
      </c>
      <c r="AE220" s="85" t="s">
        <v>1477</v>
      </c>
      <c r="AF220" s="79" t="b">
        <v>0</v>
      </c>
      <c r="AG220" s="79" t="s">
        <v>1508</v>
      </c>
      <c r="AH220" s="79"/>
      <c r="AI220" s="85" t="s">
        <v>1477</v>
      </c>
      <c r="AJ220" s="79" t="b">
        <v>0</v>
      </c>
      <c r="AK220" s="79">
        <v>0</v>
      </c>
      <c r="AL220" s="85" t="s">
        <v>1477</v>
      </c>
      <c r="AM220" s="79" t="s">
        <v>1536</v>
      </c>
      <c r="AN220" s="79" t="b">
        <v>0</v>
      </c>
      <c r="AO220" s="85" t="s">
        <v>1444</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9</v>
      </c>
      <c r="BC220" s="78" t="str">
        <f>REPLACE(INDEX(GroupVertices[Group],MATCH(Edges24[[#This Row],[Vertex 2]],GroupVertices[Vertex],0)),1,1,"")</f>
        <v>9</v>
      </c>
      <c r="BD220" s="48">
        <v>0</v>
      </c>
      <c r="BE220" s="49">
        <v>0</v>
      </c>
      <c r="BF220" s="48">
        <v>0</v>
      </c>
      <c r="BG220" s="49">
        <v>0</v>
      </c>
      <c r="BH220" s="48">
        <v>0</v>
      </c>
      <c r="BI220" s="49">
        <v>0</v>
      </c>
      <c r="BJ220" s="48">
        <v>24</v>
      </c>
      <c r="BK220" s="49">
        <v>100</v>
      </c>
      <c r="BL220" s="48">
        <v>24</v>
      </c>
    </row>
    <row r="221" spans="1:64" ht="15">
      <c r="A221" s="64" t="s">
        <v>375</v>
      </c>
      <c r="B221" s="64" t="s">
        <v>490</v>
      </c>
      <c r="C221" s="65"/>
      <c r="D221" s="66"/>
      <c r="E221" s="67"/>
      <c r="F221" s="68"/>
      <c r="G221" s="65"/>
      <c r="H221" s="69"/>
      <c r="I221" s="70"/>
      <c r="J221" s="70"/>
      <c r="K221" s="34" t="s">
        <v>65</v>
      </c>
      <c r="L221" s="77">
        <v>370</v>
      </c>
      <c r="M221" s="77"/>
      <c r="N221" s="72"/>
      <c r="O221" s="79" t="s">
        <v>492</v>
      </c>
      <c r="P221" s="81">
        <v>43544.841412037036</v>
      </c>
      <c r="Q221" s="79" t="s">
        <v>662</v>
      </c>
      <c r="R221" s="79"/>
      <c r="S221" s="79"/>
      <c r="T221" s="79" t="s">
        <v>736</v>
      </c>
      <c r="U221" s="83" t="s">
        <v>889</v>
      </c>
      <c r="V221" s="83" t="s">
        <v>889</v>
      </c>
      <c r="W221" s="81">
        <v>43544.841412037036</v>
      </c>
      <c r="X221" s="83" t="s">
        <v>1225</v>
      </c>
      <c r="Y221" s="79"/>
      <c r="Z221" s="79"/>
      <c r="AA221" s="85" t="s">
        <v>1445</v>
      </c>
      <c r="AB221" s="85" t="s">
        <v>1476</v>
      </c>
      <c r="AC221" s="79" t="b">
        <v>0</v>
      </c>
      <c r="AD221" s="79">
        <v>5</v>
      </c>
      <c r="AE221" s="85" t="s">
        <v>1507</v>
      </c>
      <c r="AF221" s="79" t="b">
        <v>0</v>
      </c>
      <c r="AG221" s="79" t="s">
        <v>1508</v>
      </c>
      <c r="AH221" s="79"/>
      <c r="AI221" s="85" t="s">
        <v>1477</v>
      </c>
      <c r="AJ221" s="79" t="b">
        <v>0</v>
      </c>
      <c r="AK221" s="79">
        <v>0</v>
      </c>
      <c r="AL221" s="85" t="s">
        <v>1477</v>
      </c>
      <c r="AM221" s="79" t="s">
        <v>1534</v>
      </c>
      <c r="AN221" s="79" t="b">
        <v>0</v>
      </c>
      <c r="AO221" s="85" t="s">
        <v>1476</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9</v>
      </c>
      <c r="BC221" s="78" t="str">
        <f>REPLACE(INDEX(GroupVertices[Group],MATCH(Edges24[[#This Row],[Vertex 2]],GroupVertices[Vertex],0)),1,1,"")</f>
        <v>9</v>
      </c>
      <c r="BD221" s="48"/>
      <c r="BE221" s="49"/>
      <c r="BF221" s="48"/>
      <c r="BG221" s="49"/>
      <c r="BH221" s="48"/>
      <c r="BI221" s="49"/>
      <c r="BJ221" s="48"/>
      <c r="BK221" s="49"/>
      <c r="BL221" s="48"/>
    </row>
    <row r="222" spans="1:64" ht="15">
      <c r="A222" s="64" t="s">
        <v>376</v>
      </c>
      <c r="B222" s="64" t="s">
        <v>376</v>
      </c>
      <c r="C222" s="65"/>
      <c r="D222" s="66"/>
      <c r="E222" s="67"/>
      <c r="F222" s="68"/>
      <c r="G222" s="65"/>
      <c r="H222" s="69"/>
      <c r="I222" s="70"/>
      <c r="J222" s="70"/>
      <c r="K222" s="34" t="s">
        <v>65</v>
      </c>
      <c r="L222" s="77">
        <v>372</v>
      </c>
      <c r="M222" s="77"/>
      <c r="N222" s="72"/>
      <c r="O222" s="79" t="s">
        <v>176</v>
      </c>
      <c r="P222" s="81">
        <v>43544.90792824074</v>
      </c>
      <c r="Q222" s="79" t="s">
        <v>663</v>
      </c>
      <c r="R222" s="83" t="s">
        <v>714</v>
      </c>
      <c r="S222" s="79" t="s">
        <v>720</v>
      </c>
      <c r="T222" s="79" t="s">
        <v>834</v>
      </c>
      <c r="U222" s="79"/>
      <c r="V222" s="83" t="s">
        <v>1006</v>
      </c>
      <c r="W222" s="81">
        <v>43544.90792824074</v>
      </c>
      <c r="X222" s="83" t="s">
        <v>1226</v>
      </c>
      <c r="Y222" s="79">
        <v>34.0006</v>
      </c>
      <c r="Z222" s="79">
        <v>-118.3952</v>
      </c>
      <c r="AA222" s="85" t="s">
        <v>1446</v>
      </c>
      <c r="AB222" s="79"/>
      <c r="AC222" s="79" t="b">
        <v>0</v>
      </c>
      <c r="AD222" s="79">
        <v>0</v>
      </c>
      <c r="AE222" s="85" t="s">
        <v>1477</v>
      </c>
      <c r="AF222" s="79" t="b">
        <v>0</v>
      </c>
      <c r="AG222" s="79" t="s">
        <v>1508</v>
      </c>
      <c r="AH222" s="79"/>
      <c r="AI222" s="85" t="s">
        <v>1477</v>
      </c>
      <c r="AJ222" s="79" t="b">
        <v>0</v>
      </c>
      <c r="AK222" s="79">
        <v>0</v>
      </c>
      <c r="AL222" s="85" t="s">
        <v>1477</v>
      </c>
      <c r="AM222" s="79" t="s">
        <v>1542</v>
      </c>
      <c r="AN222" s="79" t="b">
        <v>0</v>
      </c>
      <c r="AO222" s="85" t="s">
        <v>1446</v>
      </c>
      <c r="AP222" s="79" t="s">
        <v>176</v>
      </c>
      <c r="AQ222" s="79">
        <v>0</v>
      </c>
      <c r="AR222" s="79">
        <v>0</v>
      </c>
      <c r="AS222" s="79" t="s">
        <v>1574</v>
      </c>
      <c r="AT222" s="79" t="s">
        <v>1576</v>
      </c>
      <c r="AU222" s="79" t="s">
        <v>1588</v>
      </c>
      <c r="AV222" s="79" t="s">
        <v>1614</v>
      </c>
      <c r="AW222" s="79" t="s">
        <v>1631</v>
      </c>
      <c r="AX222" s="79" t="s">
        <v>1647</v>
      </c>
      <c r="AY222" s="79" t="s">
        <v>1649</v>
      </c>
      <c r="AZ222" s="83" t="s">
        <v>1667</v>
      </c>
      <c r="BA222">
        <v>1</v>
      </c>
      <c r="BB222" s="78" t="str">
        <f>REPLACE(INDEX(GroupVertices[Group],MATCH(Edges24[[#This Row],[Vertex 1]],GroupVertices[Vertex],0)),1,1,"")</f>
        <v>2</v>
      </c>
      <c r="BC222" s="78" t="str">
        <f>REPLACE(INDEX(GroupVertices[Group],MATCH(Edges24[[#This Row],[Vertex 2]],GroupVertices[Vertex],0)),1,1,"")</f>
        <v>2</v>
      </c>
      <c r="BD222" s="48">
        <v>0</v>
      </c>
      <c r="BE222" s="49">
        <v>0</v>
      </c>
      <c r="BF222" s="48">
        <v>0</v>
      </c>
      <c r="BG222" s="49">
        <v>0</v>
      </c>
      <c r="BH222" s="48">
        <v>0</v>
      </c>
      <c r="BI222" s="49">
        <v>0</v>
      </c>
      <c r="BJ222" s="48">
        <v>14</v>
      </c>
      <c r="BK222" s="49">
        <v>100</v>
      </c>
      <c r="BL222" s="48">
        <v>14</v>
      </c>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allowBlank="1" showInputMessage="1" showErrorMessage="1" promptTitle="Vertex 2 Name" prompt="Enter the name of the edge's second vertex." sqref="B3:B222"/>
    <dataValidation allowBlank="1" showInputMessage="1" showErrorMessage="1" promptTitle="Vertex 1 Name" prompt="Enter the name of the edge's first vertex." sqref="A3:A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Color" prompt="To select an optional edge color, right-click and select Select Color on the right-click menu." sqref="C3:C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ErrorMessage="1" sqref="N2:N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s>
  <hyperlinks>
    <hyperlink ref="R3" r:id="rId1" display="https://mobro.co/13902626"/>
    <hyperlink ref="R5" r:id="rId2" display="http://www.dougnash.co.uk/"/>
    <hyperlink ref="R6" r:id="rId3" display="https://uk.movember.com/mospace/9838737"/>
    <hyperlink ref="R7" r:id="rId4" display="https://twitter.com/journalsentinel/status/1103475372891537408"/>
    <hyperlink ref="R18" r:id="rId5" display="https://holinergroup.com/blog/5-simple-mens-health-tips-better-life/?utm_source=Twitter&amp;utm_campaign=BLOG-MensHealth0618&amp;utm_medium=socialpost"/>
    <hyperlink ref="R32" r:id="rId6" display="https://au.movember.com/"/>
    <hyperlink ref="R38" r:id="rId7" display="https://www.instagram.com/p/5Q5_WeHAav/"/>
    <hyperlink ref="R40" r:id="rId8" display="https://twitter.com/westhamutd/status/1103975970770436096"/>
    <hyperlink ref="R56" r:id="rId9" display="https://twitter.com/movember/status/1105163244463890432"/>
    <hyperlink ref="R59" r:id="rId10" display="https://www.instagram.com/p/Bu3_DSSg-eF/?utm_source=ig_twitter_share&amp;igshid=1r5idqagjlna4"/>
    <hyperlink ref="R61" r:id="rId11" display="https://twitter.com/intent/tweet?url=&amp;text=I%E2%80%99m%20now%20part%20of%20the%20%23Movember%20movement.%20Check%20out%20my%20awesome%20Movember%20poster%20here%3A%20%2F%2Fcdn.movember.com%2Fuploads%2Fmember-download%2FPersonalisedPosters%2F1%2F1397%2F13976878%2FPoster.pdf&amp;original_referer="/>
    <hyperlink ref="R62" r:id="rId12" display="https://www.instagram.com/p/Bu5ZRNjB3dU/?utm_source=ig_twitter_share&amp;igshid=14nbrwplu3h71"/>
    <hyperlink ref="R68" r:id="rId13" display="https://www.thegymgroup.com/movember"/>
    <hyperlink ref="R72" r:id="rId14" display="https://www.link-mag.co.uk/news/bands-on-the-run/"/>
    <hyperlink ref="R73" r:id="rId15" display="https://www.link-mag.co.uk/news/bands-on-the-run/"/>
    <hyperlink ref="R74" r:id="rId16" display="https://twitter.com/HairyHandlebars/status/1039452352011542529"/>
    <hyperlink ref="R76" r:id="rId17" display="https://twitter.com/elhamns/status/1105366915663376384"/>
    <hyperlink ref="R78" r:id="rId18" display="https://acredite.co/movember-novembro-azul/?utm_source=ReviveOldPost&amp;utm_medium=social&amp;utm_campaign=ReviveOldPost"/>
    <hyperlink ref="R82" r:id="rId19" display="https://www.ebay.co.uk/str/rubyredsky"/>
    <hyperlink ref="R83" r:id="rId20" display="https://www.bbc.co.uk/news/world-47536861"/>
    <hyperlink ref="R88" r:id="rId21" display="http://ow.ly/sb4ha"/>
    <hyperlink ref="R93" r:id="rId22" display="http://redirect.viglink.com/?key=eb006834b9e7ee4964f8a11de63170e9&amp;type=bk&amp;u=https://www.puritan.com/vitamins-supplements-2657%3Ficid%3Dros-_-topnav-_-vitaminssupplements"/>
    <hyperlink ref="R103" r:id="rId23" display="https://twitter.com/ulerio09/status/1107314521994072064"/>
    <hyperlink ref="R104" r:id="rId24" display="http://go.swrve.com/l/361741/2019-03-17/gfmscm/11976"/>
    <hyperlink ref="R107" r:id="rId25" display="http://crouchendplayers.blogspot.com/"/>
    <hyperlink ref="R110" r:id="rId26" display="http://j-tag.jp/"/>
    <hyperlink ref="R112" r:id="rId27" display="http://pc-pc.org/20190110/post1159"/>
    <hyperlink ref="R113" r:id="rId28" display="https://www.youtube.com/watch?v=m3tncTyw14M"/>
    <hyperlink ref="R119" r:id="rId29" display="https://youtu.be/39wauK2jqtc"/>
    <hyperlink ref="R129" r:id="rId30" display="https://twitter.com/DrAmirKhanGP/status/1102955526051254272"/>
    <hyperlink ref="R133" r:id="rId31" display="https://twitter.com/SmallmanDebbie/status/1104492346337607688"/>
    <hyperlink ref="R149" r:id="rId32" display="https://twitter.com/_Cinderella_007/status/1107690721841049600"/>
    <hyperlink ref="R150" r:id="rId33" display="https://twitter.com/ab_sync/status/1107682013811748864"/>
    <hyperlink ref="R153" r:id="rId34" display="https://mobro.co/Shivesh"/>
    <hyperlink ref="R154" r:id="rId35" display="https://mobro.co/Shivesh"/>
    <hyperlink ref="R155" r:id="rId36" display="https://www.instagram.com/p/BqAMpSWnin9/?utm_source=ig_twitter_share&amp;igshid=18mdrakdk336c"/>
    <hyperlink ref="R164" r:id="rId37" display="https://www.instagram.com/p/ButY_bvlHQY/?utm_source=ig_twitter_share&amp;igshid=fu3idxqsmqo"/>
    <hyperlink ref="R165" r:id="rId38" display="https://www.instagram.com/p/BvLuPWrFrxg/?utm_source=ig_twitter_share&amp;igshid=qecnvo3iyjy8"/>
    <hyperlink ref="R170" r:id="rId39" display="https://www.procept-biorobotics.com/"/>
    <hyperlink ref="R172" r:id="rId40" display="https://twitter.com/crowleysdfk/status/1107992014900084737"/>
    <hyperlink ref="R178" r:id="rId41" display="https://www.youtube.com/watch?v=oLj4NZ0p59Q&amp;feature=youtu.be"/>
    <hyperlink ref="R179" r:id="rId42" display="https://twitter.com/NilsBjorkman/status/1094889684784812033"/>
    <hyperlink ref="R180" r:id="rId43" display="https://www.pscp.tv/w/b2E9_jFXZ0tncVJObm9sRXZ8MU93eFdPWVp2TlF4URbr2scL-yKucSN_flBtWUaibYxX8UzI6qicSRZViT7K"/>
    <hyperlink ref="R182" r:id="rId44" display="https://www.instagram.com/p/BvNFv3rF5h1/?utm_source=ig_twitter_share&amp;igshid=1xyj16fmqff3z"/>
    <hyperlink ref="R188" r:id="rId45" display="http://subsmissives.com/offtopic/mo-2016/movember-helping-men-live/?utm_source=ReviveOldPost&amp;utm_medium=social&amp;utm_campaign=ReviveOldPost"/>
    <hyperlink ref="R189" r:id="rId46" display="http://subsmissives.com/offtopic/mo-2016/testicular-cancer-information-advice/?utm_source=ReviveOldPost&amp;utm_medium=social&amp;utm_campaign=ReviveOldPost"/>
    <hyperlink ref="R190" r:id="rId47" display="https://www.instagram.com/p/BvOVfPXgYZ9/?utm_source=ig_twitter_share&amp;igshid=vedzdl2cfiw9"/>
    <hyperlink ref="R191" r:id="rId48" display="https://www.24matins.fr/deux-composes-du-cafe-pourraient-ralentir-la-progression-du-cancer-de-la-prostate-990898"/>
    <hyperlink ref="R192" r:id="rId49" display="https://www.scoop.it/topic/autour-du-cancer/p/4106348799/2019/03/20/cancer-de-la-prostate-du-cafe-pour-eviter-les-metastases-movember-hcsmeufr?utm_medium=social&amp;utm_source=twitter"/>
    <hyperlink ref="R193" r:id="rId50" display="https://www.scoop.it/topic/autour-du-cancer/p/4106348799/2019/03/20/cancer-de-la-prostate-du-cafe-pour-eviter-les-metastases-movember-hcsmeufr?utm_medium=social&amp;utm_source=twitter"/>
    <hyperlink ref="R194" r:id="rId51" display="https://www.scoop.it/topic/autour-du-cancer/p/4106348799/2019/03/20/cancer-de-la-prostate-du-cafe-pour-eviter-les-metastases-movember-hcsmeufr?utm_medium=social&amp;utm_source=twitter"/>
    <hyperlink ref="R195" r:id="rId52" display="https://twitter.com/ProstateCymru/status/1104690898254876672"/>
    <hyperlink ref="R196" r:id="rId53" display="https://twitter.com/SamTalksSex/status/1104801602022658048"/>
    <hyperlink ref="R197" r:id="rId54" display="https://twitter.com/AMRC/status/1106219676038770690"/>
    <hyperlink ref="R222" r:id="rId55" display="https://www.instagram.com/p/BvPuk_1BGUl/?utm_source=ig_twitter_share&amp;igshid=2p4ihop27hsk"/>
    <hyperlink ref="U4" r:id="rId56" display="https://pbs.twimg.com/ext_tw_video_thumb/1056574959605170176/pu/img/vtzWeffeQJMmIV0L.jpg"/>
    <hyperlink ref="U5" r:id="rId57" display="https://pbs.twimg.com/media/DsGrIN8WoAUQCeU.jpg"/>
    <hyperlink ref="U6" r:id="rId58" display="https://pbs.twimg.com/media/D0_PAmlXQAA8UMd.jpg"/>
    <hyperlink ref="U14" r:id="rId59" display="https://pbs.twimg.com/media/D1DqlNFXQAIMh8_.jpg"/>
    <hyperlink ref="U16" r:id="rId60" display="https://pbs.twimg.com/media/D1E3GgSU4AE_TE_.jpg"/>
    <hyperlink ref="U18" r:id="rId61" display="https://pbs.twimg.com/media/D1FQ5eDXgAA5PBA.jpg"/>
    <hyperlink ref="U23" r:id="rId62" display="https://pbs.twimg.com/ext_tw_video_thumb/1058013903752445954/pu/img/Xh1FHH4TpCmm0UiE.jpg"/>
    <hyperlink ref="U27" r:id="rId63" display="https://pbs.twimg.com/media/D1D829fWkAAeHBB.jpg"/>
    <hyperlink ref="U28" r:id="rId64" display="https://pbs.twimg.com/media/D1JTAybW0AAL8qV.jpg"/>
    <hyperlink ref="U29" r:id="rId65" display="https://pbs.twimg.com/media/D1JWvFEXgAY9QX7.jpg"/>
    <hyperlink ref="U33" r:id="rId66" display="https://pbs.twimg.com/media/D1Lle_eWsAEAn2C.jpg"/>
    <hyperlink ref="U34" r:id="rId67" display="https://pbs.twimg.com/media/B3xNloDIUAAZNOa.jpg"/>
    <hyperlink ref="U35" r:id="rId68" display="https://pbs.twimg.com/media/B3xNloDIUAAZNOa.jpg"/>
    <hyperlink ref="U43" r:id="rId69" display="https://pbs.twimg.com/media/D1FaRvcXgAAt2tD.jpg"/>
    <hyperlink ref="U45" r:id="rId70" display="https://pbs.twimg.com/tweet_video_thumb/D1ScB6oX4AAgqwP.jpg"/>
    <hyperlink ref="U46" r:id="rId71" display="https://pbs.twimg.com/ext_tw_video_thumb/1054371856457912320/pu/img/ekFspBWjDRcNSkCl.jpg"/>
    <hyperlink ref="U48" r:id="rId72" display="https://pbs.twimg.com/media/CMNWoWRWIAA_GL4.jpg"/>
    <hyperlink ref="U50" r:id="rId73" display="https://pbs.twimg.com/media/D1UfjrzXcAAYS09.jpg"/>
    <hyperlink ref="U52" r:id="rId74" display="https://pbs.twimg.com/media/BX6gH1yCAAA_6WZ.jpg"/>
    <hyperlink ref="U54" r:id="rId75" display="https://pbs.twimg.com/media/D1X50n0WwAE-8Qu.jpg"/>
    <hyperlink ref="U55" r:id="rId76" display="https://pbs.twimg.com/tweet_video_thumb/D1YblwQX0AEmaCF.jpg"/>
    <hyperlink ref="U65" r:id="rId77" display="https://pbs.twimg.com/media/D07a7_IX0AEu9I-.jpg"/>
    <hyperlink ref="U68" r:id="rId78" display="https://pbs.twimg.com/media/Dr_XmqLWoAI5ZBl.jpg"/>
    <hyperlink ref="U72" r:id="rId79" display="https://pbs.twimg.com/media/D1dScWWWkAA5PmE.jpg"/>
    <hyperlink ref="U75" r:id="rId80" display="https://pbs.twimg.com/media/D0k46jXVYAIlRN9.jpg"/>
    <hyperlink ref="U77" r:id="rId81" display="https://pbs.twimg.com/media/D1jSevTWsAUoRjz.jpg"/>
    <hyperlink ref="U82" r:id="rId82" display="https://pbs.twimg.com/media/CpsiswcWgAAbhUV.jpg"/>
    <hyperlink ref="U84" r:id="rId83" display="https://pbs.twimg.com/media/D1pYh_gX0AIut_5.jpg"/>
    <hyperlink ref="U87" r:id="rId84" display="https://pbs.twimg.com/media/D1tiUBrX0Ao-DLq.jpg"/>
    <hyperlink ref="U93" r:id="rId85" display="https://pbs.twimg.com/media/D1zbrE3WkAAEjjv.jpg"/>
    <hyperlink ref="U97" r:id="rId86" display="https://pbs.twimg.com/media/D1z9Ab2WwAEfwUi.jpg"/>
    <hyperlink ref="U99" r:id="rId87" display="https://pbs.twimg.com/media/DsC-w9pXQAA0kOI.jpg"/>
    <hyperlink ref="U104" r:id="rId88" display="https://pbs.twimg.com/media/D14RHi_XgAAtB0l.jpg"/>
    <hyperlink ref="U107" r:id="rId89" display="https://pbs.twimg.com/media/D13ELC8WkAAICJi.jpg"/>
    <hyperlink ref="U110" r:id="rId90" display="https://pbs.twimg.com/media/Dsx5kWTV4AIcP9H.jpg"/>
    <hyperlink ref="U111" r:id="rId91" display="https://pbs.twimg.com/media/D0k46jXVYAIlRN9.jpg"/>
    <hyperlink ref="U112" r:id="rId92" display="https://pbs.twimg.com/media/D1yMfsCVAAA9CHV.jpg"/>
    <hyperlink ref="U113" r:id="rId93" display="https://pbs.twimg.com/media/D1yNkYoUcAAidMr.jpg"/>
    <hyperlink ref="U121" r:id="rId94" display="https://pbs.twimg.com/media/DsSy_opU8AEJLy0.jpg"/>
    <hyperlink ref="U122" r:id="rId95" display="https://pbs.twimg.com/media/DsSyxElUUAAoHvx.jpg"/>
    <hyperlink ref="U143" r:id="rId96" display="https://pbs.twimg.com/media/DrFAGiuUwAEojGE.jpg"/>
    <hyperlink ref="U152" r:id="rId97" display="https://pbs.twimg.com/media/D1_QQp0XQAEDyy3.jpg"/>
    <hyperlink ref="U153" r:id="rId98" display="https://pbs.twimg.com/media/Cwu6FCBUsAACCsm.jpg"/>
    <hyperlink ref="U157" r:id="rId99" display="https://pbs.twimg.com/media/Dq-yCspV4AAwZeO.jpg"/>
    <hyperlink ref="U168" r:id="rId100" display="https://pbs.twimg.com/media/DrBERH0X0AEIHxG.jpg"/>
    <hyperlink ref="U169" r:id="rId101" display="https://pbs.twimg.com/media/DrBERH0X0AEIHxG.jpg"/>
    <hyperlink ref="U170" r:id="rId102" display="https://pbs.twimg.com/media/DtRtRCaU0AAZI7F.jpg"/>
    <hyperlink ref="U176" r:id="rId103" display="https://pbs.twimg.com/media/D2Bg23bWoAAGGHD.jpg"/>
    <hyperlink ref="U185" r:id="rId104" display="https://pbs.twimg.com/media/D2EEkQ5X4AEAkPN.jpg"/>
    <hyperlink ref="U193" r:id="rId105" display="https://pbs.twimg.com/media/D2FPe3zW0AA_Q9o.jpg"/>
    <hyperlink ref="U198" r:id="rId106" display="https://pbs.twimg.com/media/D18WTRXXQAEHJld.jpg"/>
    <hyperlink ref="U199" r:id="rId107" display="https://pbs.twimg.com/media/D18fAbSWwAAzX12.jpg"/>
    <hyperlink ref="U200" r:id="rId108" display="https://pbs.twimg.com/media/D186dAMX4AI0ibr.jpg"/>
    <hyperlink ref="U202" r:id="rId109" display="https://pbs.twimg.com/media/D2HF4EtW0AEmfio.jpg"/>
    <hyperlink ref="U203" r:id="rId110" display="https://pbs.twimg.com/media/D2HhuIGWkAcZZid.jpg"/>
    <hyperlink ref="U218" r:id="rId111" display="https://pbs.twimg.com/ext_tw_video_thumb/925780925694251008/pu/img/M_YJndpA-ZVfwxrb.jpg"/>
    <hyperlink ref="U220" r:id="rId112" display="https://pbs.twimg.com/media/D1nVyY2XcAABf7_.jpg"/>
    <hyperlink ref="U221" r:id="rId113" display="https://pbs.twimg.com/media/D2ILeQNX4AQo6-8.jpg"/>
    <hyperlink ref="V3" r:id="rId114" display="http://pbs.twimg.com/profile_images/1009051591125630976/b69sr0nH_normal.jpg"/>
    <hyperlink ref="V4" r:id="rId115" display="https://pbs.twimg.com/ext_tw_video_thumb/1056574959605170176/pu/img/vtzWeffeQJMmIV0L.jpg"/>
    <hyperlink ref="V5" r:id="rId116" display="https://pbs.twimg.com/media/DsGrIN8WoAUQCeU.jpg"/>
    <hyperlink ref="V6" r:id="rId117" display="https://pbs.twimg.com/media/D0_PAmlXQAA8UMd.jpg"/>
    <hyperlink ref="V7" r:id="rId118" display="http://pbs.twimg.com/profile_images/863737331878158337/dzz328Hw_normal.jpg"/>
    <hyperlink ref="V8" r:id="rId119" display="http://pbs.twimg.com/profile_images/768743014604771332/49Gr7ZFh_normal.jpg"/>
    <hyperlink ref="V9" r:id="rId120" display="http://pbs.twimg.com/profile_images/1295122870/107455253_l_normal.jpg"/>
    <hyperlink ref="V10" r:id="rId121" display="http://pbs.twimg.com/profile_images/979391113718091778/PSIdVuOC_normal.jpg"/>
    <hyperlink ref="V11" r:id="rId122" display="http://pbs.twimg.com/profile_images/647484421453541376/iADGpmdR_normal.jpg"/>
    <hyperlink ref="V12" r:id="rId123" display="http://pbs.twimg.com/profile_images/925075044811857920/fst0gch4_normal.jpg"/>
    <hyperlink ref="V13" r:id="rId124" display="http://pbs.twimg.com/profile_images/1160177810/woods-twitter-logo_normal.jpg"/>
    <hyperlink ref="V14" r:id="rId125" display="https://pbs.twimg.com/media/D1DqlNFXQAIMh8_.jpg"/>
    <hyperlink ref="V15" r:id="rId126" display="http://pbs.twimg.com/profile_images/1103633591039254528/uk_cxYV3_normal.png"/>
    <hyperlink ref="V16" r:id="rId127" display="https://pbs.twimg.com/media/D1E3GgSU4AE_TE_.jpg"/>
    <hyperlink ref="V17" r:id="rId128" display="http://pbs.twimg.com/profile_images/1051817195108532226/4I57oUbO_normal.jpg"/>
    <hyperlink ref="V18" r:id="rId129" display="https://pbs.twimg.com/media/D1FQ5eDXgAA5PBA.jpg"/>
    <hyperlink ref="V19" r:id="rId130" display="http://pbs.twimg.com/profile_images/900711675187298304/27UdOMBe_normal.jpg"/>
    <hyperlink ref="V20" r:id="rId131" display="http://pbs.twimg.com/profile_images/1101183323639029760/uIhy6XjY_normal.jpg"/>
    <hyperlink ref="V21" r:id="rId132" display="http://pbs.twimg.com/profile_images/609364234447753216/H27uLNiF_normal.jpg"/>
    <hyperlink ref="V22" r:id="rId133" display="http://pbs.twimg.com/profile_images/986801020545122304/qn5Ris54_normal.jpg"/>
    <hyperlink ref="V23" r:id="rId134" display="https://pbs.twimg.com/ext_tw_video_thumb/1058013903752445954/pu/img/Xh1FHH4TpCmm0UiE.jpg"/>
    <hyperlink ref="V24" r:id="rId135" display="http://pbs.twimg.com/profile_images/978615357496799234/f4pY2dGs_normal.jpg"/>
    <hyperlink ref="V25" r:id="rId136" display="http://pbs.twimg.com/profile_images/981882416758509569/Jchih4X1_normal.jpg"/>
    <hyperlink ref="V26" r:id="rId137" display="http://pbs.twimg.com/profile_images/767839141702864896/UsXKiK8-_normal.jpg"/>
    <hyperlink ref="V27" r:id="rId138" display="https://pbs.twimg.com/media/D1D829fWkAAeHBB.jpg"/>
    <hyperlink ref="V28" r:id="rId139" display="https://pbs.twimg.com/media/D1JTAybW0AAL8qV.jpg"/>
    <hyperlink ref="V29" r:id="rId140" display="https://pbs.twimg.com/media/D1JWvFEXgAY9QX7.jpg"/>
    <hyperlink ref="V30" r:id="rId141" display="http://pbs.twimg.com/profile_images/574640269511036929/C18SfTgJ_normal.jpeg"/>
    <hyperlink ref="V31" r:id="rId142" display="http://abs.twimg.com/sticky/default_profile_images/default_profile_normal.png"/>
    <hyperlink ref="V32" r:id="rId143" display="http://pbs.twimg.com/profile_images/757047096117604352/I50B-Kx9_normal.jpg"/>
    <hyperlink ref="V33" r:id="rId144" display="https://pbs.twimg.com/media/D1Lle_eWsAEAn2C.jpg"/>
    <hyperlink ref="V34" r:id="rId145" display="https://pbs.twimg.com/media/B3xNloDIUAAZNOa.jpg"/>
    <hyperlink ref="V35" r:id="rId146" display="https://pbs.twimg.com/media/B3xNloDIUAAZNOa.jpg"/>
    <hyperlink ref="V36" r:id="rId147" display="http://pbs.twimg.com/profile_images/989178434432786433/ldlNvEjj_normal.jpg"/>
    <hyperlink ref="V37" r:id="rId148" display="http://pbs.twimg.com/profile_images/937358277540794369/i98ikEv9_normal.jpg"/>
    <hyperlink ref="V38" r:id="rId149" display="http://pbs.twimg.com/profile_images/1104346493488644096/4y2Wa23d_normal.jpg"/>
    <hyperlink ref="V39" r:id="rId150" display="http://pbs.twimg.com/profile_images/777960075289882624/zVBuGKqM_normal.jpg"/>
    <hyperlink ref="V40" r:id="rId151" display="http://pbs.twimg.com/profile_images/1094616867241672704/hib4QCPY_normal.jpg"/>
    <hyperlink ref="V41" r:id="rId152" display="http://pbs.twimg.com/profile_images/1102274513553768448/C4M2f9VS_normal.jpg"/>
    <hyperlink ref="V42" r:id="rId153" display="http://pbs.twimg.com/profile_images/988917747261227008/vgBzCDzk_normal.jpg"/>
    <hyperlink ref="V43" r:id="rId154" display="https://pbs.twimg.com/media/D1FaRvcXgAAt2tD.jpg"/>
    <hyperlink ref="V44" r:id="rId155" display="http://pbs.twimg.com/profile_images/934091578162937858/Drbfy6I1_normal.jpg"/>
    <hyperlink ref="V45" r:id="rId156" display="https://pbs.twimg.com/tweet_video_thumb/D1ScB6oX4AAgqwP.jpg"/>
    <hyperlink ref="V46" r:id="rId157" display="https://pbs.twimg.com/ext_tw_video_thumb/1054371856457912320/pu/img/ekFspBWjDRcNSkCl.jpg"/>
    <hyperlink ref="V47" r:id="rId158" display="http://pbs.twimg.com/profile_images/946446973854461952/KHHB2DXe_normal.jpg"/>
    <hyperlink ref="V48" r:id="rId159" display="https://pbs.twimg.com/media/CMNWoWRWIAA_GL4.jpg"/>
    <hyperlink ref="V49" r:id="rId160" display="http://pbs.twimg.com/profile_images/1097484265791635457/AxE09sj2_normal.jpg"/>
    <hyperlink ref="V50" r:id="rId161" display="https://pbs.twimg.com/media/D1UfjrzXcAAYS09.jpg"/>
    <hyperlink ref="V51" r:id="rId162" display="http://pbs.twimg.com/profile_images/857271965664636931/1_-VHbVk_normal.jpg"/>
    <hyperlink ref="V52" r:id="rId163" display="https://pbs.twimg.com/media/BX6gH1yCAAA_6WZ.jpg"/>
    <hyperlink ref="V53" r:id="rId164" display="http://pbs.twimg.com/profile_images/1104729940816216064/coDB5y5u_normal.jpg"/>
    <hyperlink ref="V54" r:id="rId165" display="https://pbs.twimg.com/media/D1X50n0WwAE-8Qu.jpg"/>
    <hyperlink ref="V55" r:id="rId166" display="https://pbs.twimg.com/tweet_video_thumb/D1YblwQX0AEmaCF.jpg"/>
    <hyperlink ref="V56" r:id="rId167" display="http://pbs.twimg.com/profile_images/1085633554413993996/GB2HC6NV_normal.jpg"/>
    <hyperlink ref="V57" r:id="rId168" display="http://pbs.twimg.com/profile_images/1105184059876171777/_fltfmBT_normal.jpg"/>
    <hyperlink ref="V58" r:id="rId169" display="http://pbs.twimg.com/profile_images/790998044858806273/nRfLn3YM_normal.jpg"/>
    <hyperlink ref="V59" r:id="rId170" display="http://pbs.twimg.com/profile_images/1064201707972784128/tjEiO4_k_normal.jpg"/>
    <hyperlink ref="V60" r:id="rId171" display="http://pbs.twimg.com/profile_images/687769949687930880/53cR_3et_normal.jpg"/>
    <hyperlink ref="V61" r:id="rId172" display="http://pbs.twimg.com/profile_images/1119715290/41716_546405591_935_n_normal.jpg"/>
    <hyperlink ref="V62" r:id="rId173" display="http://pbs.twimg.com/profile_images/378800000500661491/67c800e34aed0872cfa5873c54aa4b81_normal.jpeg"/>
    <hyperlink ref="V63" r:id="rId174" display="http://pbs.twimg.com/profile_images/2176952811/yo_normal.jpg"/>
    <hyperlink ref="V64" r:id="rId175" display="http://pbs.twimg.com/profile_images/1064509253304705025/vcFZKIse_normal.jpg"/>
    <hyperlink ref="V65" r:id="rId176" display="https://pbs.twimg.com/media/D07a7_IX0AEu9I-.jpg"/>
    <hyperlink ref="V66" r:id="rId177" display="http://pbs.twimg.com/profile_images/3320051330/8213957599282cd7effd2dea5eec8256_normal.jpeg"/>
    <hyperlink ref="V67" r:id="rId178" display="http://pbs.twimg.com/profile_images/990007035902251008/HAiYgjWG_normal.jpg"/>
    <hyperlink ref="V68" r:id="rId179" display="https://pbs.twimg.com/media/Dr_XmqLWoAI5ZBl.jpg"/>
    <hyperlink ref="V69" r:id="rId180" display="http://pbs.twimg.com/profile_images/1105065176041168904/4IPOJQ-t_normal.jpg"/>
    <hyperlink ref="V70" r:id="rId181" display="http://pbs.twimg.com/profile_images/1102868304362946562/bND2b0N6_normal.jpg"/>
    <hyperlink ref="V71" r:id="rId182" display="http://pbs.twimg.com/profile_images/984796927534551040/oXvWWnqZ_normal.jpg"/>
    <hyperlink ref="V72" r:id="rId183" display="https://pbs.twimg.com/media/D1dScWWWkAA5PmE.jpg"/>
    <hyperlink ref="V73" r:id="rId184" display="http://pbs.twimg.com/profile_images/1047570112293867520/L_uN8jWZ_normal.jpg"/>
    <hyperlink ref="V74" r:id="rId185" display="http://pbs.twimg.com/profile_images/499854755925991424/dSyVkDQz_normal.png"/>
    <hyperlink ref="V75" r:id="rId186" display="https://pbs.twimg.com/media/D0k46jXVYAIlRN9.jpg"/>
    <hyperlink ref="V76" r:id="rId187" display="http://pbs.twimg.com/profile_images/1012350170179108865/t7ZTa91R_normal.jpg"/>
    <hyperlink ref="V77" r:id="rId188" display="https://pbs.twimg.com/media/D1jSevTWsAUoRjz.jpg"/>
    <hyperlink ref="V78" r:id="rId189" display="http://pbs.twimg.com/profile_images/748552404665241600/vH8AHajP_normal.jpg"/>
    <hyperlink ref="V79" r:id="rId190" display="http://pbs.twimg.com/profile_images/534182779756355585/ih0HaFxu_normal.jpeg"/>
    <hyperlink ref="V80" r:id="rId191" display="http://abs.twimg.com/sticky/default_profile_images/default_profile_normal.png"/>
    <hyperlink ref="V81" r:id="rId192" display="http://pbs.twimg.com/profile_images/464031460127551488/vaj0byGY_normal.jpeg"/>
    <hyperlink ref="V82" r:id="rId193" display="https://pbs.twimg.com/media/CpsiswcWgAAbhUV.jpg"/>
    <hyperlink ref="V83" r:id="rId194" display="http://pbs.twimg.com/profile_images/1100112160016027650/SEC57l4b_normal.jpg"/>
    <hyperlink ref="V84" r:id="rId195" display="https://pbs.twimg.com/media/D1pYh_gX0AIut_5.jpg"/>
    <hyperlink ref="V85" r:id="rId196" display="http://pbs.twimg.com/profile_images/1038190108548231170/bGwJq7re_normal.jpg"/>
    <hyperlink ref="V86" r:id="rId197" display="http://pbs.twimg.com/profile_images/1074609891300392960/1IH0lkcV_normal.jpg"/>
    <hyperlink ref="V87" r:id="rId198" display="https://pbs.twimg.com/media/D1tiUBrX0Ao-DLq.jpg"/>
    <hyperlink ref="V88" r:id="rId199" display="http://pbs.twimg.com/profile_images/378800000379779026/e5b64e31e085ce5a091d0d2894506e8c_normal.png"/>
    <hyperlink ref="V89" r:id="rId200" display="http://pbs.twimg.com/profile_images/2797108176/2aeaecff246f71e1a9e113cb48798c19_normal.jpeg"/>
    <hyperlink ref="V90" r:id="rId201" display="http://pbs.twimg.com/profile_images/862717549489901568/TksdDv5I_normal.jpg"/>
    <hyperlink ref="V91" r:id="rId202" display="http://pbs.twimg.com/profile_images/1106838585842372608/MMhyRb0h_normal.jpg"/>
    <hyperlink ref="V92" r:id="rId203" display="http://pbs.twimg.com/profile_images/1015655874755375105/FdU8pwgY_normal.jpg"/>
    <hyperlink ref="V93" r:id="rId204" display="https://pbs.twimg.com/media/D1zbrE3WkAAEjjv.jpg"/>
    <hyperlink ref="V94" r:id="rId205" display="http://pbs.twimg.com/profile_images/1067835531755548673/GMZd6Ouv_normal.jpg"/>
    <hyperlink ref="V95" r:id="rId206" display="http://pbs.twimg.com/profile_images/1077966665625694208/O9qZ_KuJ_normal.jpg"/>
    <hyperlink ref="V96" r:id="rId207" display="http://pbs.twimg.com/profile_images/1082471277951094784/dK3tmIy6_normal.jpg"/>
    <hyperlink ref="V97" r:id="rId208" display="https://pbs.twimg.com/media/D1z9Ab2WwAEfwUi.jpg"/>
    <hyperlink ref="V98" r:id="rId209" display="http://pbs.twimg.com/profile_images/1021810706142912512/PQQOKsF4_normal.jpg"/>
    <hyperlink ref="V99" r:id="rId210" display="https://pbs.twimg.com/media/DsC-w9pXQAA0kOI.jpg"/>
    <hyperlink ref="V100" r:id="rId211" display="http://pbs.twimg.com/profile_images/1069915727304540160/FSPMxuki_normal.jpg"/>
    <hyperlink ref="V101" r:id="rId212" display="http://pbs.twimg.com/profile_images/3152268229/915a62a0e9568dff4e4346457db4c6c2_normal.jpeg"/>
    <hyperlink ref="V102" r:id="rId213" display="http://pbs.twimg.com/profile_images/1095072235419766784/hSWvxon-_normal.jpg"/>
    <hyperlink ref="V103" r:id="rId214" display="http://pbs.twimg.com/profile_images/968646674393415680/gz2x7l3D_normal.jpg"/>
    <hyperlink ref="V104" r:id="rId215" display="https://pbs.twimg.com/media/D14RHi_XgAAtB0l.jpg"/>
    <hyperlink ref="V105" r:id="rId216" display="http://pbs.twimg.com/profile_images/1105565753812664325/iDX8btkI_normal.jpg"/>
    <hyperlink ref="V106" r:id="rId217" display="http://pbs.twimg.com/profile_images/1105565753812664325/iDX8btkI_normal.jpg"/>
    <hyperlink ref="V107" r:id="rId218" display="https://pbs.twimg.com/media/D13ELC8WkAAICJi.jpg"/>
    <hyperlink ref="V108" r:id="rId219" display="http://pbs.twimg.com/profile_images/785469066509217792/e2-MV1yC_normal.jpg"/>
    <hyperlink ref="V109" r:id="rId220" display="http://pbs.twimg.com/profile_images/1102152461484244992/8Cfyv8NE_normal.jpg"/>
    <hyperlink ref="V110" r:id="rId221" display="https://pbs.twimg.com/media/Dsx5kWTV4AIcP9H.jpg"/>
    <hyperlink ref="V111" r:id="rId222" display="https://pbs.twimg.com/media/D0k46jXVYAIlRN9.jpg"/>
    <hyperlink ref="V112" r:id="rId223" display="https://pbs.twimg.com/media/D1yMfsCVAAA9CHV.jpg"/>
    <hyperlink ref="V113" r:id="rId224" display="https://pbs.twimg.com/media/D1yNkYoUcAAidMr.jpg"/>
    <hyperlink ref="V114" r:id="rId225" display="http://pbs.twimg.com/profile_images/1051805738656354304/h4bgjL3k_normal.jpg"/>
    <hyperlink ref="V115" r:id="rId226" display="http://pbs.twimg.com/profile_images/1051805738656354304/h4bgjL3k_normal.jpg"/>
    <hyperlink ref="V116" r:id="rId227" display="http://pbs.twimg.com/profile_images/1104313345216258048/bUnP4xJO_normal.jpg"/>
    <hyperlink ref="V117" r:id="rId228" display="http://abs.twimg.com/sticky/default_profile_images/default_profile_normal.png"/>
    <hyperlink ref="V118" r:id="rId229" display="http://pbs.twimg.com/profile_images/2814663648/5200bc5bae180d04441f7d104efa60ec_normal.png"/>
    <hyperlink ref="V119" r:id="rId230" display="http://pbs.twimg.com/profile_images/378800000261274773/c914d77309fca238c6be4d80da4e9645_normal.jpeg"/>
    <hyperlink ref="V120" r:id="rId231" display="http://pbs.twimg.com/profile_images/749156934289268736/0pZl35H0_normal.jpg"/>
    <hyperlink ref="V121" r:id="rId232" display="https://pbs.twimg.com/media/DsSy_opU8AEJLy0.jpg"/>
    <hyperlink ref="V122" r:id="rId233" display="https://pbs.twimg.com/media/DsSyxElUUAAoHvx.jpg"/>
    <hyperlink ref="V123" r:id="rId234" display="http://pbs.twimg.com/profile_images/378800000261274773/c914d77309fca238c6be4d80da4e9645_normal.jpeg"/>
    <hyperlink ref="V124" r:id="rId235" display="http://pbs.twimg.com/profile_images/378800000261274773/c914d77309fca238c6be4d80da4e9645_normal.jpeg"/>
    <hyperlink ref="V125" r:id="rId236" display="http://pbs.twimg.com/profile_images/749156934289268736/0pZl35H0_normal.jpg"/>
    <hyperlink ref="V126" r:id="rId237" display="http://pbs.twimg.com/profile_images/749156934289268736/0pZl35H0_normal.jpg"/>
    <hyperlink ref="V127" r:id="rId238" display="http://pbs.twimg.com/profile_images/749156934289268736/0pZl35H0_normal.jpg"/>
    <hyperlink ref="V128" r:id="rId239" display="http://pbs.twimg.com/profile_images/749156934289268736/0pZl35H0_normal.jpg"/>
    <hyperlink ref="V129" r:id="rId240" display="http://pbs.twimg.com/profile_images/1086769200683773955/JOhFwOQp_normal.jpg"/>
    <hyperlink ref="V130" r:id="rId241" display="http://pbs.twimg.com/profile_images/1066041288611569664/zoTQsZ2H_normal.jpg"/>
    <hyperlink ref="V131" r:id="rId242" display="http://pbs.twimg.com/profile_images/982636276183719936/HwhOB3sU_normal.jpg"/>
    <hyperlink ref="V132" r:id="rId243" display="http://pbs.twimg.com/profile_images/1086769200683773955/JOhFwOQp_normal.jpg"/>
    <hyperlink ref="V133" r:id="rId244" display="http://pbs.twimg.com/profile_images/1086769200683773955/JOhFwOQp_normal.jpg"/>
    <hyperlink ref="V134" r:id="rId245" display="http://pbs.twimg.com/profile_images/1086769200683773955/JOhFwOQp_normal.jpg"/>
    <hyperlink ref="V135" r:id="rId246" display="http://pbs.twimg.com/profile_images/1086769200683773955/JOhFwOQp_normal.jpg"/>
    <hyperlink ref="V136" r:id="rId247" display="http://pbs.twimg.com/profile_images/1066041288611569664/zoTQsZ2H_normal.jpg"/>
    <hyperlink ref="V137" r:id="rId248" display="http://pbs.twimg.com/profile_images/982636276183719936/HwhOB3sU_normal.jpg"/>
    <hyperlink ref="V138" r:id="rId249" display="http://pbs.twimg.com/profile_images/1086769200683773955/JOhFwOQp_normal.jpg"/>
    <hyperlink ref="V139" r:id="rId250" display="http://pbs.twimg.com/profile_images/1086769200683773955/JOhFwOQp_normal.jpg"/>
    <hyperlink ref="V140" r:id="rId251" display="http://pbs.twimg.com/profile_images/982636276183719936/HwhOB3sU_normal.jpg"/>
    <hyperlink ref="V141" r:id="rId252" display="http://pbs.twimg.com/profile_images/1086769200683773955/JOhFwOQp_normal.jpg"/>
    <hyperlink ref="V142" r:id="rId253" display="http://pbs.twimg.com/profile_images/1086769200683773955/JOhFwOQp_normal.jpg"/>
    <hyperlink ref="V143" r:id="rId254" display="https://pbs.twimg.com/media/DrFAGiuUwAEojGE.jpg"/>
    <hyperlink ref="V144" r:id="rId255" display="http://pbs.twimg.com/profile_images/1106238403496960000/KePXl48A_normal.jpg"/>
    <hyperlink ref="V145" r:id="rId256" display="http://pbs.twimg.com/profile_images/784018242981470208/yo7PX_8h_normal.jpg"/>
    <hyperlink ref="V146" r:id="rId257" display="http://pbs.twimg.com/profile_images/1072199950501584903/SB6NKIsT_normal.jpg"/>
    <hyperlink ref="V147" r:id="rId258" display="http://pbs.twimg.com/profile_images/785497249124085760/hQm50eSx_normal.jpg"/>
    <hyperlink ref="V148" r:id="rId259" display="http://pbs.twimg.com/profile_images/1091626767327088641/Bc1HpkJP_normal.jpg"/>
    <hyperlink ref="V149" r:id="rId260" display="http://pbs.twimg.com/profile_images/1107671386041053190/T4DMRkkZ_normal.jpg"/>
    <hyperlink ref="V150" r:id="rId261" display="http://pbs.twimg.com/profile_images/1107671386041053190/T4DMRkkZ_normal.jpg"/>
    <hyperlink ref="V151" r:id="rId262" display="http://pbs.twimg.com/profile_images/817529247233282048/of37-W1R_normal.jpg"/>
    <hyperlink ref="V152" r:id="rId263" display="https://pbs.twimg.com/media/D1_QQp0XQAEDyy3.jpg"/>
    <hyperlink ref="V153" r:id="rId264" display="https://pbs.twimg.com/media/Cwu6FCBUsAACCsm.jpg"/>
    <hyperlink ref="V154" r:id="rId265" display="http://pbs.twimg.com/profile_images/1107806921065746432/7Ir6F0yK_normal.jpg"/>
    <hyperlink ref="V155" r:id="rId266" display="http://pbs.twimg.com/profile_images/928292984482816001/ZXarMQEK_normal.jpg"/>
    <hyperlink ref="V156" r:id="rId267" display="http://pbs.twimg.com/profile_images/865855614014173184/szA6CGca_normal.jpg"/>
    <hyperlink ref="V157" r:id="rId268" display="https://pbs.twimg.com/media/Dq-yCspV4AAwZeO.jpg"/>
    <hyperlink ref="V158" r:id="rId269" display="http://pbs.twimg.com/profile_images/865855614014173184/szA6CGca_normal.jpg"/>
    <hyperlink ref="V159" r:id="rId270" display="http://pbs.twimg.com/profile_images/996974813720862720/_gqUJPYF_normal.jpg"/>
    <hyperlink ref="V160" r:id="rId271" display="http://pbs.twimg.com/profile_images/3207924427/beb340ddeb90e3d4fb8648d4de738d5b_normal.jpeg"/>
    <hyperlink ref="V161" r:id="rId272" display="http://pbs.twimg.com/profile_images/934556243850612736/hPEGPL9g_normal.jpg"/>
    <hyperlink ref="V162" r:id="rId273" display="http://pbs.twimg.com/profile_images/1051510687065731073/cBDzJZGD_normal.jpg"/>
    <hyperlink ref="V163" r:id="rId274" display="http://pbs.twimg.com/profile_images/447881332094681089/xgegt8Wh_normal.jpeg"/>
    <hyperlink ref="V164" r:id="rId275" display="http://pbs.twimg.com/profile_images/856365170066698241/B-GgQV88_normal.jpg"/>
    <hyperlink ref="V165" r:id="rId276" display="http://pbs.twimg.com/profile_images/856365170066698241/B-GgQV88_normal.jpg"/>
    <hyperlink ref="V166" r:id="rId277" display="http://pbs.twimg.com/profile_images/663442115544903680/_JNqqbZ2_normal.jpg"/>
    <hyperlink ref="V167" r:id="rId278" display="http://pbs.twimg.com/profile_images/663442115544903680/_JNqqbZ2_normal.jpg"/>
    <hyperlink ref="V168" r:id="rId279" display="https://pbs.twimg.com/media/DrBERH0X0AEIHxG.jpg"/>
    <hyperlink ref="V169" r:id="rId280" display="https://pbs.twimg.com/media/DrBERH0X0AEIHxG.jpg"/>
    <hyperlink ref="V170" r:id="rId281" display="https://pbs.twimg.com/media/DtRtRCaU0AAZI7F.jpg"/>
    <hyperlink ref="V171" r:id="rId282" display="http://abs.twimg.com/sticky/default_profile_images/default_profile_normal.png"/>
    <hyperlink ref="V172" r:id="rId283" display="http://pbs.twimg.com/profile_images/3685425144/8e0bc8cca02cfc1c95cfb39a455b23f4_normal.jpeg"/>
    <hyperlink ref="V173" r:id="rId284" display="http://pbs.twimg.com/profile_images/1055876197903728641/mXSEPCu7_normal.jpg"/>
    <hyperlink ref="V174" r:id="rId285" display="http://pbs.twimg.com/profile_images/615791093792182272/2pXV10BQ_normal.png"/>
    <hyperlink ref="V175" r:id="rId286" display="http://pbs.twimg.com/profile_images/1097839752332693505/HtjFJdDs_normal.jpg"/>
    <hyperlink ref="V176" r:id="rId287" display="https://pbs.twimg.com/media/D2Bg23bWoAAGGHD.jpg"/>
    <hyperlink ref="V177" r:id="rId288" display="http://pbs.twimg.com/profile_images/1057736086217261058/h_xVNNkk_normal.jpg"/>
    <hyperlink ref="V178" r:id="rId289" display="http://pbs.twimg.com/profile_images/1106895369852645376/qS09pjnW_normal.png"/>
    <hyperlink ref="V179" r:id="rId290" display="http://pbs.twimg.com/profile_images/1092914693671403521/2caNbG_F_normal.jpg"/>
    <hyperlink ref="V180" r:id="rId291" display="http://pbs.twimg.com/profile_images/1092914693671403521/2caNbG_F_normal.jpg"/>
    <hyperlink ref="V181" r:id="rId292" display="http://pbs.twimg.com/profile_images/754920698431275008/Op9akc9N_normal.jpg"/>
    <hyperlink ref="V182" r:id="rId293" display="http://pbs.twimg.com/profile_images/3786449363/e76bbf010358182cce0288cac6570872_normal.jpeg"/>
    <hyperlink ref="V183" r:id="rId294" display="http://pbs.twimg.com/profile_images/794617190595051521/haXTdDFd_normal.jpg"/>
    <hyperlink ref="V184" r:id="rId295" display="http://pbs.twimg.com/profile_images/580559886003671042/uEcISTqd_normal.jpg"/>
    <hyperlink ref="V185" r:id="rId296" display="https://pbs.twimg.com/media/D2EEkQ5X4AEAkPN.jpg"/>
    <hyperlink ref="V186" r:id="rId297" display="http://pbs.twimg.com/profile_images/727567004954071041/cgm4gvVH_normal.jpg"/>
    <hyperlink ref="V187" r:id="rId298" display="http://pbs.twimg.com/profile_images/1064778704423931904/QMydxjNx_normal.jpg"/>
    <hyperlink ref="V188" r:id="rId299" display="http://pbs.twimg.com/profile_images/1074524591903657984/GDHLBb6h_normal.jpg"/>
    <hyperlink ref="V189" r:id="rId300" display="http://pbs.twimg.com/profile_images/1074524591903657984/GDHLBb6h_normal.jpg"/>
    <hyperlink ref="V190" r:id="rId301" display="http://pbs.twimg.com/profile_images/780582857718767616/WkPucYrQ_normal.jpg"/>
    <hyperlink ref="V191" r:id="rId302" display="http://pbs.twimg.com/profile_images/595679669871083520/-dfHPakw_normal.jpg"/>
    <hyperlink ref="V192" r:id="rId303" display="http://pbs.twimg.com/profile_images/595679669871083520/-dfHPakw_normal.jpg"/>
    <hyperlink ref="V193" r:id="rId304" display="https://pbs.twimg.com/media/D2FPe3zW0AA_Q9o.jpg"/>
    <hyperlink ref="V194" r:id="rId305" display="http://pbs.twimg.com/profile_images/954360502225985536/V-pb3L2p_normal.jpg"/>
    <hyperlink ref="V195" r:id="rId306" display="http://pbs.twimg.com/profile_images/1086769200683773955/JOhFwOQp_normal.jpg"/>
    <hyperlink ref="V196" r:id="rId307" display="http://pbs.twimg.com/profile_images/1086769200683773955/JOhFwOQp_normal.jpg"/>
    <hyperlink ref="V197" r:id="rId308" display="http://pbs.twimg.com/profile_images/1086769200683773955/JOhFwOQp_normal.jpg"/>
    <hyperlink ref="V198" r:id="rId309" display="https://pbs.twimg.com/media/D18WTRXXQAEHJld.jpg"/>
    <hyperlink ref="V199" r:id="rId310" display="https://pbs.twimg.com/media/D18fAbSWwAAzX12.jpg"/>
    <hyperlink ref="V200" r:id="rId311" display="https://pbs.twimg.com/media/D186dAMX4AI0ibr.jpg"/>
    <hyperlink ref="V201" r:id="rId312" display="http://pbs.twimg.com/profile_images/1061984659326885888/bAceMqdU_normal.jpg"/>
    <hyperlink ref="V202" r:id="rId313" display="https://pbs.twimg.com/media/D2HF4EtW0AEmfio.jpg"/>
    <hyperlink ref="V203" r:id="rId314" display="https://pbs.twimg.com/media/D2HhuIGWkAcZZid.jpg"/>
    <hyperlink ref="V204" r:id="rId315" display="http://pbs.twimg.com/profile_images/378800000794324726/5b8f189963a94d62de4482443657a625_normal.png"/>
    <hyperlink ref="V205" r:id="rId316" display="http://pbs.twimg.com/profile_images/378800000794324726/5b8f189963a94d62de4482443657a625_normal.png"/>
    <hyperlink ref="V206" r:id="rId317" display="http://pbs.twimg.com/profile_images/378800000794324726/5b8f189963a94d62de4482443657a625_normal.png"/>
    <hyperlink ref="V207" r:id="rId318" display="http://pbs.twimg.com/profile_images/378800000794324726/5b8f189963a94d62de4482443657a625_normal.png"/>
    <hyperlink ref="V208" r:id="rId319" display="http://pbs.twimg.com/profile_images/378800000794324726/5b8f189963a94d62de4482443657a625_normal.png"/>
    <hyperlink ref="V209" r:id="rId320" display="http://pbs.twimg.com/profile_images/378800000794324726/5b8f189963a94d62de4482443657a625_normal.png"/>
    <hyperlink ref="V210" r:id="rId321" display="http://pbs.twimg.com/profile_images/378800000794324726/5b8f189963a94d62de4482443657a625_normal.png"/>
    <hyperlink ref="V211" r:id="rId322" display="http://pbs.twimg.com/profile_images/378800000794324726/5b8f189963a94d62de4482443657a625_normal.png"/>
    <hyperlink ref="V212" r:id="rId323" display="http://pbs.twimg.com/profile_images/378800000794324726/5b8f189963a94d62de4482443657a625_normal.png"/>
    <hyperlink ref="V213" r:id="rId324" display="http://pbs.twimg.com/profile_images/378800000794324726/5b8f189963a94d62de4482443657a625_normal.png"/>
    <hyperlink ref="V214" r:id="rId325" display="http://pbs.twimg.com/profile_images/378800000794324726/5b8f189963a94d62de4482443657a625_normal.png"/>
    <hyperlink ref="V215" r:id="rId326" display="http://pbs.twimg.com/profile_images/378800000794324726/5b8f189963a94d62de4482443657a625_normal.png"/>
    <hyperlink ref="V216" r:id="rId327" display="http://pbs.twimg.com/profile_images/378800000794324726/5b8f189963a94d62de4482443657a625_normal.png"/>
    <hyperlink ref="V217" r:id="rId328" display="http://pbs.twimg.com/profile_images/378800000794324726/5b8f189963a94d62de4482443657a625_normal.png"/>
    <hyperlink ref="V218" r:id="rId329" display="https://pbs.twimg.com/ext_tw_video_thumb/925780925694251008/pu/img/M_YJndpA-ZVfwxrb.jpg"/>
    <hyperlink ref="V219" r:id="rId330" display="http://pbs.twimg.com/profile_images/910450802820632576/ghYQeDJM_normal.jpg"/>
    <hyperlink ref="V220" r:id="rId331" display="https://pbs.twimg.com/media/D1nVyY2XcAABf7_.jpg"/>
    <hyperlink ref="V221" r:id="rId332" display="https://pbs.twimg.com/media/D2ILeQNX4AQo6-8.jpg"/>
    <hyperlink ref="V222" r:id="rId333" display="http://pbs.twimg.com/profile_images/464479910153551873/dWE2Fq2y_normal.jpeg"/>
    <hyperlink ref="X3" r:id="rId334" display="https://twitter.com/#!/leannrimes/status/1064678402215407616"/>
    <hyperlink ref="X4" r:id="rId335" display="https://twitter.com/#!/alfaromeoracing/status/1056576633275060224"/>
    <hyperlink ref="X5" r:id="rId336" display="https://twitter.com/#!/goalies119/status/1063319231972982786"/>
    <hyperlink ref="X6" r:id="rId337" display="https://twitter.com/#!/ducatiuk/status/1103328055743922178"/>
    <hyperlink ref="X7" r:id="rId338" display="https://twitter.com/#!/jayman0827/status/1103493884749987843"/>
    <hyperlink ref="X8" r:id="rId339" display="https://twitter.com/#!/tw_mahesh/status/1103520656765808640"/>
    <hyperlink ref="X9" r:id="rId340" display="https://twitter.com/#!/kuahmel/status/1103529763237388288"/>
    <hyperlink ref="X10" r:id="rId341" display="https://twitter.com/#!/cctracey/status/1103558453262462976"/>
    <hyperlink ref="X11" r:id="rId342" display="https://twitter.com/#!/d_s_c/status/1103581100016877568"/>
    <hyperlink ref="X12" r:id="rId343" display="https://twitter.com/#!/a2bmototraining/status/1103592018943660032"/>
    <hyperlink ref="X13" r:id="rId344" display="https://twitter.com/#!/woodsabergele/status/1103605980338769920"/>
    <hyperlink ref="X14" r:id="rId345" display="https://twitter.com/#!/robs83636775/status/1103640042042548224"/>
    <hyperlink ref="X15" r:id="rId346" display="https://twitter.com/#!/leannrimescib16/status/1103642566166142983"/>
    <hyperlink ref="X16" r:id="rId347" display="https://twitter.com/#!/creationtech/status/1103725760131432448"/>
    <hyperlink ref="X17" r:id="rId348" display="https://twitter.com/#!/imtschicago/status/1103728965091540993"/>
    <hyperlink ref="X18" r:id="rId349" display="https://twitter.com/#!/holinergroup/status/1103752335778557952"/>
    <hyperlink ref="X19" r:id="rId350" display="https://twitter.com/#!/brigittemunich/status/1103764650326482944"/>
    <hyperlink ref="X20" r:id="rId351" display="https://twitter.com/#!/jazminholm/status/1103772536507125760"/>
    <hyperlink ref="X21" r:id="rId352" display="https://twitter.com/#!/mounetjulien/status/1103780198951063553"/>
    <hyperlink ref="X22" r:id="rId353" display="https://twitter.com/#!/drcnfzd/status/1103801919074529281"/>
    <hyperlink ref="X23" r:id="rId354" display="https://twitter.com/#!/mtothaaz/status/1058014004738772992"/>
    <hyperlink ref="X24" r:id="rId355" display="https://twitter.com/#!/mtothaaz/status/1103856253070176257"/>
    <hyperlink ref="X25" r:id="rId356" display="https://twitter.com/#!/cleefhanger/status/1103951620923162626"/>
    <hyperlink ref="X26" r:id="rId357" display="https://twitter.com/#!/usofallido/status/1103996855195746305"/>
    <hyperlink ref="X27" r:id="rId358" display="https://twitter.com/#!/ronfsilva/status/1103662293865414656"/>
    <hyperlink ref="X28" r:id="rId359" display="https://twitter.com/#!/ronfsilva/status/1104036344748273669"/>
    <hyperlink ref="X29" r:id="rId360" display="https://twitter.com/#!/redpegmarketing/status/1104040230020136962"/>
    <hyperlink ref="X30" r:id="rId361" display="https://twitter.com/#!/estebanpilar10/status/1104052803985657857"/>
    <hyperlink ref="X31" r:id="rId362" display="https://twitter.com/#!/gocuar/status/1104072780579000320"/>
    <hyperlink ref="X32" r:id="rId363" display="https://twitter.com/#!/carlofabio1/status/1104146323844980736"/>
    <hyperlink ref="X33" r:id="rId364" display="https://twitter.com/#!/murphopolis/status/1104197183937699840"/>
    <hyperlink ref="X34" r:id="rId365" display="https://twitter.com/#!/bliddan/status/539391372592414720"/>
    <hyperlink ref="X35" r:id="rId366" display="https://twitter.com/#!/alysse_stasio/status/1104219830092288000"/>
    <hyperlink ref="X36" r:id="rId367" display="https://twitter.com/#!/hortonmotor/status/1104289488854048769"/>
    <hyperlink ref="X37" r:id="rId368" display="https://twitter.com/#!/jmesillett/status/1104330804564578304"/>
    <hyperlink ref="X38" r:id="rId369" display="https://twitter.com/#!/dominicpurcei/status/1104345783204282369"/>
    <hyperlink ref="X39" r:id="rId370" display="https://twitter.com/#!/eimor66/status/1104373159577440258"/>
    <hyperlink ref="X40" r:id="rId371" display="https://twitter.com/#!/1863football/status/1104468198567694336"/>
    <hyperlink ref="X41" r:id="rId372" display="https://twitter.com/#!/gestoertebeker/status/1104470283568799748"/>
    <hyperlink ref="X42" r:id="rId373" display="https://twitter.com/#!/tomo_matsushima/status/1104528850644418560"/>
    <hyperlink ref="X43" r:id="rId374" display="https://twitter.com/#!/vmuffatjeandet/status/1103762650738118656"/>
    <hyperlink ref="X44" r:id="rId375" display="https://twitter.com/#!/albator7438/status/1104676937723715585"/>
    <hyperlink ref="X45" r:id="rId376" display="https://twitter.com/#!/trevorbranton/status/1104679373616152577"/>
    <hyperlink ref="X46" r:id="rId377" display="https://twitter.com/#!/mexicogp/status/1054372054210936832"/>
    <hyperlink ref="X47" r:id="rId378" display="https://twitter.com/#!/crazyho00313839/status/1104768955028328453"/>
    <hyperlink ref="X48" r:id="rId379" display="https://twitter.com/#!/movemberireland/status/631729410173894656"/>
    <hyperlink ref="X49" r:id="rId380" display="https://twitter.com/#!/bethunemaurice/status/1104797230286942209"/>
    <hyperlink ref="X50" r:id="rId381" display="https://twitter.com/#!/chrisbeattie40/status/1104823987358580736"/>
    <hyperlink ref="X51" r:id="rId382" display="https://twitter.com/#!/samtalkssex/status/1104898160135204864"/>
    <hyperlink ref="X52" r:id="rId383" display="https://twitter.com/#!/smchstrack/status/395929873807441920"/>
    <hyperlink ref="X53" r:id="rId384" display="https://twitter.com/#!/iminbreeder/status/1104942264030318592"/>
    <hyperlink ref="X54" r:id="rId385" display="https://twitter.com/#!/mhrashman/status/1105063970594086912"/>
    <hyperlink ref="X55" r:id="rId386" display="https://twitter.com/#!/steven_g_martin/status/1105101223504605186"/>
    <hyperlink ref="X56" r:id="rId387" display="https://twitter.com/#!/mobroscot/status/1105176463421071362"/>
    <hyperlink ref="X57" r:id="rId388" display="https://twitter.com/#!/engineertr1g/status/1105185864509022208"/>
    <hyperlink ref="X58" r:id="rId389" display="https://twitter.com/#!/donald26637137/status/1105208115392331782"/>
    <hyperlink ref="X59" r:id="rId390" display="https://twitter.com/#!/charlie69446075/status/1105143747770310656"/>
    <hyperlink ref="X60" r:id="rId391" display="https://twitter.com/#!/annebreakeyhart/status/1105224436297486337"/>
    <hyperlink ref="X61" r:id="rId392" display="https://twitter.com/#!/scottco/status/1105265427683385344"/>
    <hyperlink ref="X62" r:id="rId393" display="https://twitter.com/#!/barbhairshop/status/1105342138382934017"/>
    <hyperlink ref="X63" r:id="rId394" display="https://twitter.com/#!/martacuellar4/status/1105352573832302592"/>
    <hyperlink ref="X64" r:id="rId395" display="https://twitter.com/#!/alex_muc86/status/1105375908876206080"/>
    <hyperlink ref="X65" r:id="rId396" display="https://twitter.com/#!/ceipsangil/status/1103059689259102208"/>
    <hyperlink ref="X66" r:id="rId397" display="https://twitter.com/#!/isabelmarinero/status/1105395128729042946"/>
    <hyperlink ref="X67" r:id="rId398" display="https://twitter.com/#!/devxvda/status/1105404679905787904"/>
    <hyperlink ref="X68" r:id="rId399" display="https://twitter.com/#!/thegymgroup/status/1062805204465258497"/>
    <hyperlink ref="X69" r:id="rId400" display="https://twitter.com/#!/dangeezer3/status/1105405513934798849"/>
    <hyperlink ref="X70" r:id="rId401" display="https://twitter.com/#!/mannanzaheer/status/1105436072245452807"/>
    <hyperlink ref="X71" r:id="rId402" display="https://twitter.com/#!/tomastpcosta/status/1105448078746832896"/>
    <hyperlink ref="X72" r:id="rId403" display="https://twitter.com/#!/link_mag/status/1105442891307069441"/>
    <hyperlink ref="X73" r:id="rId404" display="https://twitter.com/#!/bpoolmusicrun/status/1105475576624828417"/>
    <hyperlink ref="X74" r:id="rId405" display="https://twitter.com/#!/havebike/status/1105478055676571648"/>
    <hyperlink ref="X75" r:id="rId406" display="https://twitter.com/#!/artstmi/status/1105492267245101056"/>
    <hyperlink ref="X76" r:id="rId407" display="https://twitter.com/#!/mymazinlife/status/1105603647755317249"/>
    <hyperlink ref="X77" r:id="rId408" display="https://twitter.com/#!/unrulyco/status/1105865138777792512"/>
    <hyperlink ref="X78" r:id="rId409" display="https://twitter.com/#!/acredite_co/status/1105962156678414336"/>
    <hyperlink ref="X79" r:id="rId410" display="https://twitter.com/#!/rtmonson/status/1106008013880610816"/>
    <hyperlink ref="X80" r:id="rId411" display="https://twitter.com/#!/bunckie/status/1106164332205875201"/>
    <hyperlink ref="X81" r:id="rId412" display="https://twitter.com/#!/ecuadordon/status/1106203504404762625"/>
    <hyperlink ref="X82" r:id="rId413" display="https://twitter.com/#!/ruby_redsky/status/1106272817790808064"/>
    <hyperlink ref="X83" r:id="rId414" display="https://twitter.com/#!/happydogsocial/status/1106293687955439616"/>
    <hyperlink ref="X84" r:id="rId415" display="https://twitter.com/#!/blackdiamondbdn/status/1106294272586907649"/>
    <hyperlink ref="X85" r:id="rId416" display="https://twitter.com/#!/zorro_7cu/status/1106300792317734912"/>
    <hyperlink ref="X86" r:id="rId417" display="https://twitter.com/#!/blueskieschina/status/1106376618648330240"/>
    <hyperlink ref="X87" r:id="rId418" display="https://twitter.com/#!/maggiesmersey/status/1106586231431970816"/>
    <hyperlink ref="X88" r:id="rId419" display="https://twitter.com/#!/gpsconsultingco/status/1106712964176977921"/>
    <hyperlink ref="X89" r:id="rId420" display="https://twitter.com/#!/chaonaut/status/1106815538561511424"/>
    <hyperlink ref="X90" r:id="rId421" display="https://twitter.com/#!/frunk_1138/status/1106829888806371328"/>
    <hyperlink ref="X91" r:id="rId422" display="https://twitter.com/#!/fmp0ja/status/1106917690801704960"/>
    <hyperlink ref="X92" r:id="rId423" display="https://twitter.com/#!/gainhealthcamp/status/1107001810223616000"/>
    <hyperlink ref="X93" r:id="rId424" display="https://twitter.com/#!/dinfomall/status/1107001706397814784"/>
    <hyperlink ref="X94" r:id="rId425" display="https://twitter.com/#!/game_devbot/status/1107001871141662720"/>
    <hyperlink ref="X95" r:id="rId426" display="https://twitter.com/#!/pasys/status/1107002430456119296"/>
    <hyperlink ref="X96" r:id="rId427" display="https://twitter.com/#!/stevedickernl/status/1107021472122486784"/>
    <hyperlink ref="X97" r:id="rId428" display="https://twitter.com/#!/tape_business/status/1107037794084491266"/>
    <hyperlink ref="X98" r:id="rId429" display="https://twitter.com/#!/evwanttobe/status/1107042053207347200"/>
    <hyperlink ref="X99" r:id="rId430" display="https://twitter.com/#!/_cloudsolutions/status/1063059268218376192"/>
    <hyperlink ref="X100" r:id="rId431" display="https://twitter.com/#!/alybnorah/status/1107187100233990144"/>
    <hyperlink ref="X101" r:id="rId432" display="https://twitter.com/#!/dmahonesq/status/1107267807039946753"/>
    <hyperlink ref="X102" r:id="rId433" display="https://twitter.com/#!/denizelevett/status/1107312646116790272"/>
    <hyperlink ref="X103" r:id="rId434" display="https://twitter.com/#!/juanisidro/status/1107315312679100424"/>
    <hyperlink ref="X104" r:id="rId435" display="https://twitter.com/#!/swrve_inc/status/1107341384539869187"/>
    <hyperlink ref="X105" r:id="rId436" display="https://twitter.com/#!/nogwashere/status/1106963343724761088"/>
    <hyperlink ref="X106" r:id="rId437" display="https://twitter.com/#!/nogwashere/status/1107371033542184960"/>
    <hyperlink ref="X107" r:id="rId438" display="https://twitter.com/#!/crouchendplayrs/status/1107256952285999104"/>
    <hyperlink ref="X108" r:id="rId439" display="https://twitter.com/#!/rebequah1/status/1107386779924160514"/>
    <hyperlink ref="X109" r:id="rId440" display="https://twitter.com/#!/alisonbirtle/status/1107394796388339712"/>
    <hyperlink ref="X110" r:id="rId441" display="https://twitter.com/#!/movemberjp/status/1066367214914220033"/>
    <hyperlink ref="X111" r:id="rId442" display="https://twitter.com/#!/movemberjp/status/1101475507340664832"/>
    <hyperlink ref="X112" r:id="rId443" display="https://twitter.com/#!/movemberjp/status/1106915140866203648"/>
    <hyperlink ref="X113" r:id="rId444" display="https://twitter.com/#!/movemberjp/status/1106916907863543808"/>
    <hyperlink ref="X114" r:id="rId445" display="https://twitter.com/#!/mutual_master/status/1107491979426816000"/>
    <hyperlink ref="X115" r:id="rId446" display="https://twitter.com/#!/mutual_master/status/1107494145063444480"/>
    <hyperlink ref="X116" r:id="rId447" display="https://twitter.com/#!/dclark3105/status/1107647803885527041"/>
    <hyperlink ref="X117" r:id="rId448" display="https://twitter.com/#!/jpearso13006496/status/1107654296680759296"/>
    <hyperlink ref="X118" r:id="rId449" display="https://twitter.com/#!/27orchard/status/1107656474233397250"/>
    <hyperlink ref="X119" r:id="rId450" display="https://twitter.com/#!/sifktka/status/1064163439684214785"/>
    <hyperlink ref="X120" r:id="rId451" display="https://twitter.com/#!/thilakhr/status/1107670629942099969"/>
    <hyperlink ref="X121" r:id="rId452" display="https://twitter.com/#!/sifktka/status/1064172532507435008"/>
    <hyperlink ref="X122" r:id="rId453" display="https://twitter.com/#!/sifktka/status/1064172074128691200"/>
    <hyperlink ref="X123" r:id="rId454" display="https://twitter.com/#!/sifktka/status/1064170902827474944"/>
    <hyperlink ref="X124" r:id="rId455" display="https://twitter.com/#!/sifktka/status/1064168898201862144"/>
    <hyperlink ref="X125" r:id="rId456" display="https://twitter.com/#!/thilakhr/status/1107670581594345473"/>
    <hyperlink ref="X126" r:id="rId457" display="https://twitter.com/#!/thilakhr/status/1107670595452309504"/>
    <hyperlink ref="X127" r:id="rId458" display="https://twitter.com/#!/thilakhr/status/1107670607146053634"/>
    <hyperlink ref="X128" r:id="rId459" display="https://twitter.com/#!/thilakhr/status/1107670617665331200"/>
    <hyperlink ref="X129" r:id="rId460" display="https://twitter.com/#!/elvinbox/status/1103692325681803265"/>
    <hyperlink ref="X130" r:id="rId461" display="https://twitter.com/#!/silverhiker1/status/1103969846440718337"/>
    <hyperlink ref="X131" r:id="rId462" display="https://twitter.com/#!/chrisjcoates/status/1105001862288293888"/>
    <hyperlink ref="X132" r:id="rId463" display="https://twitter.com/#!/elvinbox/status/1103696934798270465"/>
    <hyperlink ref="X133" r:id="rId464" display="https://twitter.com/#!/elvinbox/status/1104801226636566528"/>
    <hyperlink ref="X134" r:id="rId465" display="https://twitter.com/#!/elvinbox/status/1105820516127068162"/>
    <hyperlink ref="X135" r:id="rId466" display="https://twitter.com/#!/elvinbox/status/1106134086245146624"/>
    <hyperlink ref="X136" r:id="rId467" display="https://twitter.com/#!/silverhiker1/status/1106136573937098753"/>
    <hyperlink ref="X137" r:id="rId468" display="https://twitter.com/#!/chrisjcoates/status/1106144315988996101"/>
    <hyperlink ref="X138" r:id="rId469" display="https://twitter.com/#!/elvinbox/status/1106520436937031680"/>
    <hyperlink ref="X139" r:id="rId470" display="https://twitter.com/#!/elvinbox/status/1107364000751407105"/>
    <hyperlink ref="X140" r:id="rId471" display="https://twitter.com/#!/chrisjcoates/status/1107645308543082497"/>
    <hyperlink ref="X141" r:id="rId472" display="https://twitter.com/#!/elvinbox/status/1107633847137722368"/>
    <hyperlink ref="X142" r:id="rId473" display="https://twitter.com/#!/elvinbox/status/1107643073763389440"/>
    <hyperlink ref="X143" r:id="rId474" display="https://twitter.com/#!/veerhercules/status/1058697902401380352"/>
    <hyperlink ref="X144" r:id="rId475" display="https://twitter.com/#!/veerhercules/status/1107716987910647812"/>
    <hyperlink ref="X145" r:id="rId476" display="https://twitter.com/#!/puddledpete/status/1107734116106207232"/>
    <hyperlink ref="X146" r:id="rId477" display="https://twitter.com/#!/shelagh07/status/1107735622100361217"/>
    <hyperlink ref="X147" r:id="rId478" display="https://twitter.com/#!/philipdrinkwat6/status/1107738307541303298"/>
    <hyperlink ref="X148" r:id="rId479" display="https://twitter.com/#!/jennymcaleese/status/1107743676388790278"/>
    <hyperlink ref="X149" r:id="rId480" display="https://twitter.com/#!/godaddydave/status/1107763774075924486"/>
    <hyperlink ref="X150" r:id="rId481" display="https://twitter.com/#!/godaddydave/status/1107763879260667906"/>
    <hyperlink ref="X151" r:id="rId482" display="https://twitter.com/#!/brettkurland/status/1107796588661923840"/>
    <hyperlink ref="X152" r:id="rId483" display="https://twitter.com/#!/hstmovemberfest/status/1107833025155481600"/>
    <hyperlink ref="X153" r:id="rId484" display="https://twitter.com/#!/shievsh/status/795934364295000064"/>
    <hyperlink ref="X154" r:id="rId485" display="https://twitter.com/#!/firassiddiqui1/status/1107852398826086400"/>
    <hyperlink ref="X155" r:id="rId486" display="https://twitter.com/#!/feed_your_beard/status/1061263638659559424"/>
    <hyperlink ref="X156" r:id="rId487" display="https://twitter.com/#!/indianbeard/status/1107866576391270400"/>
    <hyperlink ref="X157" r:id="rId488" display="https://twitter.com/#!/brocode4men/status/1058260230599888898"/>
    <hyperlink ref="X158" r:id="rId489" display="https://twitter.com/#!/indianbeard/status/1107866596188409856"/>
    <hyperlink ref="X159" r:id="rId490" display="https://twitter.com/#!/mrsprostate/status/1107881808484618240"/>
    <hyperlink ref="X160" r:id="rId491" display="https://twitter.com/#!/kazzawilk/status/1107906253802496001"/>
    <hyperlink ref="X161" r:id="rId492" display="https://twitter.com/#!/itaysternberg/status/1107906490118086656"/>
    <hyperlink ref="X162" r:id="rId493" display="https://twitter.com/#!/michellebull4/status/1107920143273873408"/>
    <hyperlink ref="X163" r:id="rId494" display="https://twitter.com/#!/drtevaho/status/1107920235330445313"/>
    <hyperlink ref="X164" r:id="rId495" display="https://twitter.com/#!/darrenchaplin74/status/1103652680248029185"/>
    <hyperlink ref="X165" r:id="rId496" display="https://twitter.com/#!/darrenchaplin74/status/1107921527322882049"/>
    <hyperlink ref="X166" r:id="rId497" display="https://twitter.com/#!/duncombesue/status/1107650749729787908"/>
    <hyperlink ref="X167" r:id="rId498" display="https://twitter.com/#!/duncombesue/status/1107954545240477696"/>
    <hyperlink ref="X168" r:id="rId499" display="https://twitter.com/#!/electronicarts/status/1058421540474314752"/>
    <hyperlink ref="X169" r:id="rId500" display="https://twitter.com/#!/faynski/status/1107954851181256704"/>
    <hyperlink ref="X170" r:id="rId501" display="https://twitter.com/#!/aquablation/status/1068600222954049536"/>
    <hyperlink ref="X171" r:id="rId502" display="https://twitter.com/#!/bijeshc/status/1107956114640039937"/>
    <hyperlink ref="X172" r:id="rId503" display="https://twitter.com/#!/dfkuki/status/1107992762874544131"/>
    <hyperlink ref="X173" r:id="rId504" display="https://twitter.com/#!/pedro_gaveston/status/1108015732778885120"/>
    <hyperlink ref="X174" r:id="rId505" display="https://twitter.com/#!/nuadamedical/status/1108065178661343237"/>
    <hyperlink ref="X175" r:id="rId506" display="https://twitter.com/#!/prostateexperts/status/1108065502633644033"/>
    <hyperlink ref="X176" r:id="rId507" display="https://twitter.com/#!/crowleysdfk/status/1107992014900084737"/>
    <hyperlink ref="X177" r:id="rId508" display="https://twitter.com/#!/justinnagle74/status/1108074504436228096"/>
    <hyperlink ref="X178" r:id="rId509" display="https://twitter.com/#!/fotosaad/status/1108078059192832005"/>
    <hyperlink ref="X179" r:id="rId510" display="https://twitter.com/#!/nilsbjorkman/status/1104319352596320258"/>
    <hyperlink ref="X180" r:id="rId511" display="https://twitter.com/#!/nilsbjorkman/status/1108092212909404161"/>
    <hyperlink ref="X181" r:id="rId512" display="https://twitter.com/#!/marthenbergman/status/1108099475434815491"/>
    <hyperlink ref="X182" r:id="rId513" display="https://twitter.com/#!/broadmeadpharma/status/1108113960870514688"/>
    <hyperlink ref="X183" r:id="rId514" display="https://twitter.com/#!/carolarthu/status/1108121984330883072"/>
    <hyperlink ref="X184" r:id="rId515" display="https://twitter.com/#!/claretempany/status/1108168224695373824"/>
    <hyperlink ref="X185" r:id="rId516" display="https://twitter.com/#!/becciibum/status/1108172013422723073"/>
    <hyperlink ref="X186" r:id="rId517" display="https://twitter.com/#!/robertsherman/status/1108172231975276544"/>
    <hyperlink ref="X187" r:id="rId518" display="https://twitter.com/#!/santiagoantero/status/1108205572032204800"/>
    <hyperlink ref="X188" r:id="rId519" display="https://twitter.com/#!/subs_missives/status/1106676448788660227"/>
    <hyperlink ref="X189" r:id="rId520" display="https://twitter.com/#!/subs_missives/status/1108245985808003072"/>
    <hyperlink ref="X190" r:id="rId521" display="https://twitter.com/#!/tweetingibiza/status/1108289308170076160"/>
    <hyperlink ref="X191" r:id="rId522" display="https://twitter.com/#!/dlalande75/status/1108026823340892163"/>
    <hyperlink ref="X192" r:id="rId523" display="https://twitter.com/#!/dlalande75/status/1108296626786000896"/>
    <hyperlink ref="X193" r:id="rId524" display="https://twitter.com/#!/accuray_fr/status/1108254376848773121"/>
    <hyperlink ref="X194" r:id="rId525" display="https://twitter.com/#!/radiotherapiefr/status/1108297567530635264"/>
    <hyperlink ref="X195" r:id="rId526" display="https://twitter.com/#!/elvinbox/status/1104793655926292481"/>
    <hyperlink ref="X196" r:id="rId527" display="https://twitter.com/#!/elvinbox/status/1104804947915354112"/>
    <hyperlink ref="X197" r:id="rId528" display="https://twitter.com/#!/elvinbox/status/1106228691384918017"/>
    <hyperlink ref="X198" r:id="rId529" display="https://twitter.com/#!/elvinbox/status/1107632077330137088"/>
    <hyperlink ref="X199" r:id="rId530" display="https://twitter.com/#!/elvinbox/status/1107641049290280960"/>
    <hyperlink ref="X200" r:id="rId531" display="https://twitter.com/#!/elvinbox/status/1107675404972769283"/>
    <hyperlink ref="X201" r:id="rId532" display="https://twitter.com/#!/reimagine_pca/status/1108325878172405763"/>
    <hyperlink ref="X202" r:id="rId533" display="https://twitter.com/#!/ruthiegrainger/status/1108384557777195008"/>
    <hyperlink ref="X203" r:id="rId534" display="https://twitter.com/#!/designmangrove/status/1108430251703578624"/>
    <hyperlink ref="X204" r:id="rId535" display="https://twitter.com/#!/brooksies_mo/status/1103754733083389954"/>
    <hyperlink ref="X205" r:id="rId536" display="https://twitter.com/#!/brooksies_mo/status/1104117185843220482"/>
    <hyperlink ref="X206" r:id="rId537" display="https://twitter.com/#!/brooksies_mo/status/1104479489680203777"/>
    <hyperlink ref="X207" r:id="rId538" display="https://twitter.com/#!/brooksies_mo/status/1104826866098151424"/>
    <hyperlink ref="X208" r:id="rId539" display="https://twitter.com/#!/brooksies_mo/status/1105189233701081088"/>
    <hyperlink ref="X209" r:id="rId540" display="https://twitter.com/#!/brooksies_mo/status/1105551669834719233"/>
    <hyperlink ref="X210" r:id="rId541" display="https://twitter.com/#!/brooksies_mo/status/1105913979493404679"/>
    <hyperlink ref="X211" r:id="rId542" display="https://twitter.com/#!/brooksies_mo/status/1106276357762437121"/>
    <hyperlink ref="X212" r:id="rId543" display="https://twitter.com/#!/brooksies_mo/status/1106638738384478208"/>
    <hyperlink ref="X213" r:id="rId544" display="https://twitter.com/#!/brooksies_mo/status/1107001121892155393"/>
    <hyperlink ref="X214" r:id="rId545" display="https://twitter.com/#!/brooksies_mo/status/1107363560303329284"/>
    <hyperlink ref="X215" r:id="rId546" display="https://twitter.com/#!/brooksies_mo/status/1107725993563865088"/>
    <hyperlink ref="X216" r:id="rId547" display="https://twitter.com/#!/brooksies_mo/status/1108088330888142849"/>
    <hyperlink ref="X217" r:id="rId548" display="https://twitter.com/#!/brooksies_mo/status/1108450745278521344"/>
    <hyperlink ref="X218" r:id="rId549" display="https://twitter.com/#!/aams43/status/925781001766305793"/>
    <hyperlink ref="X219" r:id="rId550" display="https://twitter.com/#!/aams43/status/1108454555384250371"/>
    <hyperlink ref="X220" r:id="rId551" display="https://twitter.com/#!/nsrasta/status/1106150253626122240"/>
    <hyperlink ref="X221" r:id="rId552" display="https://twitter.com/#!/nsrasta/status/1108461113870409728"/>
    <hyperlink ref="X222" r:id="rId553" display="https://twitter.com/#!/movember_co/status/1108485219886292993"/>
    <hyperlink ref="AZ4" r:id="rId554" display="https://api.twitter.com/1.1/geo/id/25530ba03b7d90c6.json"/>
    <hyperlink ref="AZ16" r:id="rId555" display="https://api.twitter.com/1.1/geo/id/f2da3efc48696715.json"/>
    <hyperlink ref="AZ34" r:id="rId556" display="https://api.twitter.com/1.1/geo/id/53e060d6652640f4.json"/>
    <hyperlink ref="AZ62" r:id="rId557" display="https://api.twitter.com/1.1/geo/id/002f75b6382e431e.json"/>
    <hyperlink ref="AZ64" r:id="rId558" display="https://api.twitter.com/1.1/geo/id/37439688c6302728.json"/>
    <hyperlink ref="AZ65" r:id="rId559" display="https://api.twitter.com/1.1/geo/id/2afe3164f39d1b83.json"/>
    <hyperlink ref="AZ79" r:id="rId560" display="https://api.twitter.com/1.1/geo/id/8e9665cec9370f0f.json"/>
    <hyperlink ref="AZ90" r:id="rId561" display="https://api.twitter.com/1.1/geo/id/1eb0e920c1998f74.json"/>
    <hyperlink ref="AZ143" r:id="rId562" display="https://api.twitter.com/1.1/geo/id/05d84006fa98da19.json"/>
    <hyperlink ref="AZ149" r:id="rId563" display="https://api.twitter.com/1.1/geo/id/0d8b071800a67db2.json"/>
    <hyperlink ref="AZ150" r:id="rId564" display="https://api.twitter.com/1.1/geo/id/0d8b071800a67db2.json"/>
    <hyperlink ref="AZ164" r:id="rId565" display="https://api.twitter.com/1.1/geo/id/13dd0eca94d322f1.json"/>
    <hyperlink ref="AZ165" r:id="rId566" display="https://api.twitter.com/1.1/geo/id/13dd0eca94d322f1.json"/>
    <hyperlink ref="AZ172" r:id="rId567" display="https://api.twitter.com/1.1/geo/id/e59069aafae0aa25.json"/>
    <hyperlink ref="AZ182" r:id="rId568" display="https://api.twitter.com/1.1/geo/id/52bc3157f597168a.json"/>
    <hyperlink ref="AZ187" r:id="rId569" display="https://api.twitter.com/1.1/geo/id/012c447f4ce72363.json"/>
    <hyperlink ref="AZ190" r:id="rId570" display="https://api.twitter.com/1.1/geo/id/315b740b108481f6.json"/>
    <hyperlink ref="AZ202" r:id="rId571" display="https://api.twitter.com/1.1/geo/id/44225138caa10f19.json"/>
    <hyperlink ref="AZ222" r:id="rId572" display="https://api.twitter.com/1.1/geo/id/a75bc1fb166cd594.json"/>
  </hyperlinks>
  <printOptions/>
  <pageMargins left="0.7" right="0.7" top="0.75" bottom="0.75" header="0.3" footer="0.3"/>
  <pageSetup horizontalDpi="600" verticalDpi="600" orientation="portrait" r:id="rId576"/>
  <legacyDrawing r:id="rId574"/>
  <tableParts>
    <tablePart r:id="rId57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4882</v>
      </c>
      <c r="B1" s="13" t="s">
        <v>34</v>
      </c>
    </row>
    <row r="2" spans="1:2" ht="15">
      <c r="A2" s="115" t="s">
        <v>323</v>
      </c>
      <c r="B2" s="78">
        <v>2715.833333</v>
      </c>
    </row>
    <row r="3" spans="1:2" ht="15">
      <c r="A3" s="115" t="s">
        <v>326</v>
      </c>
      <c r="B3" s="78">
        <v>552</v>
      </c>
    </row>
    <row r="4" spans="1:2" ht="15">
      <c r="A4" s="115" t="s">
        <v>325</v>
      </c>
      <c r="B4" s="78">
        <v>175.833333</v>
      </c>
    </row>
    <row r="5" spans="1:2" ht="15">
      <c r="A5" s="115" t="s">
        <v>315</v>
      </c>
      <c r="B5" s="78">
        <v>128.5</v>
      </c>
    </row>
    <row r="6" spans="1:2" ht="15">
      <c r="A6" s="115" t="s">
        <v>215</v>
      </c>
      <c r="B6" s="78">
        <v>60</v>
      </c>
    </row>
    <row r="7" spans="1:2" ht="15">
      <c r="A7" s="115" t="s">
        <v>324</v>
      </c>
      <c r="B7" s="78">
        <v>43.833333</v>
      </c>
    </row>
    <row r="8" spans="1:2" ht="15">
      <c r="A8" s="115" t="s">
        <v>380</v>
      </c>
      <c r="B8" s="78">
        <v>36</v>
      </c>
    </row>
    <row r="9" spans="1:2" ht="15">
      <c r="A9" s="115" t="s">
        <v>214</v>
      </c>
      <c r="B9" s="78">
        <v>30</v>
      </c>
    </row>
    <row r="10" spans="1:2" ht="15">
      <c r="A10" s="115" t="s">
        <v>255</v>
      </c>
      <c r="B10" s="78">
        <v>28</v>
      </c>
    </row>
    <row r="11" spans="1:2" ht="15">
      <c r="A11" s="115" t="s">
        <v>316</v>
      </c>
      <c r="B11" s="78">
        <v>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4884</v>
      </c>
      <c r="B25" t="s">
        <v>4883</v>
      </c>
    </row>
    <row r="26" spans="1:2" ht="15">
      <c r="A26" s="126" t="s">
        <v>4886</v>
      </c>
      <c r="B26" s="3"/>
    </row>
    <row r="27" spans="1:2" ht="15">
      <c r="A27" s="127" t="s">
        <v>4887</v>
      </c>
      <c r="B27" s="3"/>
    </row>
    <row r="28" spans="1:2" ht="15">
      <c r="A28" s="128" t="s">
        <v>4888</v>
      </c>
      <c r="B28" s="3"/>
    </row>
    <row r="29" spans="1:2" ht="15">
      <c r="A29" s="129" t="s">
        <v>4889</v>
      </c>
      <c r="B29" s="3">
        <v>1</v>
      </c>
    </row>
    <row r="30" spans="1:2" ht="15">
      <c r="A30" s="126" t="s">
        <v>4837</v>
      </c>
      <c r="B30" s="3"/>
    </row>
    <row r="31" spans="1:2" ht="15">
      <c r="A31" s="127" t="s">
        <v>4890</v>
      </c>
      <c r="B31" s="3"/>
    </row>
    <row r="32" spans="1:2" ht="15">
      <c r="A32" s="128" t="s">
        <v>4891</v>
      </c>
      <c r="B32" s="3"/>
    </row>
    <row r="33" spans="1:2" ht="15">
      <c r="A33" s="129" t="s">
        <v>4892</v>
      </c>
      <c r="B33" s="3">
        <v>1</v>
      </c>
    </row>
    <row r="34" spans="1:2" ht="15">
      <c r="A34" s="126" t="s">
        <v>4893</v>
      </c>
      <c r="B34" s="3"/>
    </row>
    <row r="35" spans="1:2" ht="15">
      <c r="A35" s="127" t="s">
        <v>4894</v>
      </c>
      <c r="B35" s="3"/>
    </row>
    <row r="36" spans="1:2" ht="15">
      <c r="A36" s="128" t="s">
        <v>4895</v>
      </c>
      <c r="B36" s="3"/>
    </row>
    <row r="37" spans="1:2" ht="15">
      <c r="A37" s="129" t="s">
        <v>4896</v>
      </c>
      <c r="B37" s="3">
        <v>1</v>
      </c>
    </row>
    <row r="38" spans="1:2" ht="15">
      <c r="A38" s="126" t="s">
        <v>4897</v>
      </c>
      <c r="B38" s="3"/>
    </row>
    <row r="39" spans="1:2" ht="15">
      <c r="A39" s="127" t="s">
        <v>4898</v>
      </c>
      <c r="B39" s="3"/>
    </row>
    <row r="40" spans="1:2" ht="15">
      <c r="A40" s="128" t="s">
        <v>4899</v>
      </c>
      <c r="B40" s="3"/>
    </row>
    <row r="41" spans="1:2" ht="15">
      <c r="A41" s="129" t="s">
        <v>4900</v>
      </c>
      <c r="B41" s="3">
        <v>1</v>
      </c>
    </row>
    <row r="42" spans="1:2" ht="15">
      <c r="A42" s="126" t="s">
        <v>4901</v>
      </c>
      <c r="B42" s="3"/>
    </row>
    <row r="43" spans="1:2" ht="15">
      <c r="A43" s="127" t="s">
        <v>4898</v>
      </c>
      <c r="B43" s="3"/>
    </row>
    <row r="44" spans="1:2" ht="15">
      <c r="A44" s="128" t="s">
        <v>4902</v>
      </c>
      <c r="B44" s="3"/>
    </row>
    <row r="45" spans="1:2" ht="15">
      <c r="A45" s="129" t="s">
        <v>4903</v>
      </c>
      <c r="B45" s="3">
        <v>1</v>
      </c>
    </row>
    <row r="46" spans="1:2" ht="15">
      <c r="A46" s="126" t="s">
        <v>4620</v>
      </c>
      <c r="B46" s="3"/>
    </row>
    <row r="47" spans="1:2" ht="15">
      <c r="A47" s="127" t="s">
        <v>4887</v>
      </c>
      <c r="B47" s="3"/>
    </row>
    <row r="48" spans="1:2" ht="15">
      <c r="A48" s="128" t="s">
        <v>4904</v>
      </c>
      <c r="B48" s="3"/>
    </row>
    <row r="49" spans="1:2" ht="15">
      <c r="A49" s="129" t="s">
        <v>4905</v>
      </c>
      <c r="B49" s="3">
        <v>1</v>
      </c>
    </row>
    <row r="50" spans="1:2" ht="15">
      <c r="A50" s="128" t="s">
        <v>4906</v>
      </c>
      <c r="B50" s="3"/>
    </row>
    <row r="51" spans="1:2" ht="15">
      <c r="A51" s="129" t="s">
        <v>4907</v>
      </c>
      <c r="B51" s="3">
        <v>1</v>
      </c>
    </row>
    <row r="52" spans="1:2" ht="15">
      <c r="A52" s="127" t="s">
        <v>4898</v>
      </c>
      <c r="B52" s="3"/>
    </row>
    <row r="53" spans="1:2" ht="15">
      <c r="A53" s="128" t="s">
        <v>4902</v>
      </c>
      <c r="B53" s="3"/>
    </row>
    <row r="54" spans="1:2" ht="15">
      <c r="A54" s="129" t="s">
        <v>4889</v>
      </c>
      <c r="B54" s="3">
        <v>1</v>
      </c>
    </row>
    <row r="55" spans="1:2" ht="15">
      <c r="A55" s="128" t="s">
        <v>4908</v>
      </c>
      <c r="B55" s="3"/>
    </row>
    <row r="56" spans="1:2" ht="15">
      <c r="A56" s="129" t="s">
        <v>4896</v>
      </c>
      <c r="B56" s="3">
        <v>1</v>
      </c>
    </row>
    <row r="57" spans="1:2" ht="15">
      <c r="A57" s="129" t="s">
        <v>4909</v>
      </c>
      <c r="B57" s="3">
        <v>1</v>
      </c>
    </row>
    <row r="58" spans="1:2" ht="15">
      <c r="A58" s="128" t="s">
        <v>4910</v>
      </c>
      <c r="B58" s="3"/>
    </row>
    <row r="59" spans="1:2" ht="15">
      <c r="A59" s="129" t="s">
        <v>4892</v>
      </c>
      <c r="B59" s="3">
        <v>1</v>
      </c>
    </row>
    <row r="60" spans="1:2" ht="15">
      <c r="A60" s="128" t="s">
        <v>4911</v>
      </c>
      <c r="B60" s="3"/>
    </row>
    <row r="61" spans="1:2" ht="15">
      <c r="A61" s="129" t="s">
        <v>4905</v>
      </c>
      <c r="B61" s="3">
        <v>1</v>
      </c>
    </row>
    <row r="62" spans="1:2" ht="15">
      <c r="A62" s="128" t="s">
        <v>4912</v>
      </c>
      <c r="B62" s="3"/>
    </row>
    <row r="63" spans="1:2" ht="15">
      <c r="A63" s="129" t="s">
        <v>4913</v>
      </c>
      <c r="B63" s="3">
        <v>1</v>
      </c>
    </row>
    <row r="64" spans="1:2" ht="15">
      <c r="A64" s="128" t="s">
        <v>4914</v>
      </c>
      <c r="B64" s="3"/>
    </row>
    <row r="65" spans="1:2" ht="15">
      <c r="A65" s="129" t="s">
        <v>4915</v>
      </c>
      <c r="B65" s="3">
        <v>1</v>
      </c>
    </row>
    <row r="66" spans="1:2" ht="15">
      <c r="A66" s="128" t="s">
        <v>4916</v>
      </c>
      <c r="B66" s="3"/>
    </row>
    <row r="67" spans="1:2" ht="15">
      <c r="A67" s="129" t="s">
        <v>4917</v>
      </c>
      <c r="B67" s="3">
        <v>1</v>
      </c>
    </row>
    <row r="68" spans="1:2" ht="15">
      <c r="A68" s="128" t="s">
        <v>4918</v>
      </c>
      <c r="B68" s="3"/>
    </row>
    <row r="69" spans="1:2" ht="15">
      <c r="A69" s="129" t="s">
        <v>4905</v>
      </c>
      <c r="B69" s="3">
        <v>3</v>
      </c>
    </row>
    <row r="70" spans="1:2" ht="15">
      <c r="A70" s="129" t="s">
        <v>4889</v>
      </c>
      <c r="B70" s="3">
        <v>2</v>
      </c>
    </row>
    <row r="71" spans="1:2" ht="15">
      <c r="A71" s="128" t="s">
        <v>4919</v>
      </c>
      <c r="B71" s="3"/>
    </row>
    <row r="72" spans="1:2" ht="15">
      <c r="A72" s="129" t="s">
        <v>4920</v>
      </c>
      <c r="B72" s="3">
        <v>1</v>
      </c>
    </row>
    <row r="73" spans="1:2" ht="15">
      <c r="A73" s="128" t="s">
        <v>4921</v>
      </c>
      <c r="B73" s="3"/>
    </row>
    <row r="74" spans="1:2" ht="15">
      <c r="A74" s="129" t="s">
        <v>4907</v>
      </c>
      <c r="B74" s="3">
        <v>1</v>
      </c>
    </row>
    <row r="75" spans="1:2" ht="15">
      <c r="A75" s="128" t="s">
        <v>4922</v>
      </c>
      <c r="B75" s="3"/>
    </row>
    <row r="76" spans="1:2" ht="15">
      <c r="A76" s="129" t="s">
        <v>4913</v>
      </c>
      <c r="B76" s="3">
        <v>1</v>
      </c>
    </row>
    <row r="77" spans="1:2" ht="15">
      <c r="A77" s="126" t="s">
        <v>4923</v>
      </c>
      <c r="B77" s="3"/>
    </row>
    <row r="78" spans="1:2" ht="15">
      <c r="A78" s="127" t="s">
        <v>4924</v>
      </c>
      <c r="B78" s="3"/>
    </row>
    <row r="79" spans="1:2" ht="15">
      <c r="A79" s="128" t="s">
        <v>4925</v>
      </c>
      <c r="B79" s="3"/>
    </row>
    <row r="80" spans="1:2" ht="15">
      <c r="A80" s="129" t="s">
        <v>4915</v>
      </c>
      <c r="B80" s="3">
        <v>1</v>
      </c>
    </row>
    <row r="81" spans="1:2" ht="15">
      <c r="A81" s="128" t="s">
        <v>4926</v>
      </c>
      <c r="B81" s="3"/>
    </row>
    <row r="82" spans="1:2" ht="15">
      <c r="A82" s="129" t="s">
        <v>4927</v>
      </c>
      <c r="B82" s="3">
        <v>1</v>
      </c>
    </row>
    <row r="83" spans="1:2" ht="15">
      <c r="A83" s="128" t="s">
        <v>4928</v>
      </c>
      <c r="B83" s="3"/>
    </row>
    <row r="84" spans="1:2" ht="15">
      <c r="A84" s="129" t="s">
        <v>4907</v>
      </c>
      <c r="B84" s="3">
        <v>1</v>
      </c>
    </row>
    <row r="85" spans="1:2" ht="15">
      <c r="A85" s="128" t="s">
        <v>4929</v>
      </c>
      <c r="B85" s="3"/>
    </row>
    <row r="86" spans="1:2" ht="15">
      <c r="A86" s="129" t="s">
        <v>4930</v>
      </c>
      <c r="B86" s="3">
        <v>1</v>
      </c>
    </row>
    <row r="87" spans="1:2" ht="15">
      <c r="A87" s="129" t="s">
        <v>4931</v>
      </c>
      <c r="B87" s="3">
        <v>2</v>
      </c>
    </row>
    <row r="88" spans="1:2" ht="15">
      <c r="A88" s="129" t="s">
        <v>4896</v>
      </c>
      <c r="B88" s="3">
        <v>1</v>
      </c>
    </row>
    <row r="89" spans="1:2" ht="15">
      <c r="A89" s="129" t="s">
        <v>4932</v>
      </c>
      <c r="B89" s="3">
        <v>2</v>
      </c>
    </row>
    <row r="90" spans="1:2" ht="15">
      <c r="A90" s="129" t="s">
        <v>4900</v>
      </c>
      <c r="B90" s="3">
        <v>1</v>
      </c>
    </row>
    <row r="91" spans="1:2" ht="15">
      <c r="A91" s="129" t="s">
        <v>4892</v>
      </c>
      <c r="B91" s="3">
        <v>1</v>
      </c>
    </row>
    <row r="92" spans="1:2" ht="15">
      <c r="A92" s="129" t="s">
        <v>4915</v>
      </c>
      <c r="B92" s="3">
        <v>2</v>
      </c>
    </row>
    <row r="93" spans="1:2" ht="15">
      <c r="A93" s="129" t="s">
        <v>4905</v>
      </c>
      <c r="B93" s="3">
        <v>1</v>
      </c>
    </row>
    <row r="94" spans="1:2" ht="15">
      <c r="A94" s="129" t="s">
        <v>4907</v>
      </c>
      <c r="B94" s="3">
        <v>2</v>
      </c>
    </row>
    <row r="95" spans="1:2" ht="15">
      <c r="A95" s="129" t="s">
        <v>4909</v>
      </c>
      <c r="B95" s="3">
        <v>2</v>
      </c>
    </row>
    <row r="96" spans="1:2" ht="15">
      <c r="A96" s="129" t="s">
        <v>4913</v>
      </c>
      <c r="B96" s="3">
        <v>2</v>
      </c>
    </row>
    <row r="97" spans="1:2" ht="15">
      <c r="A97" s="129" t="s">
        <v>4933</v>
      </c>
      <c r="B97" s="3">
        <v>3</v>
      </c>
    </row>
    <row r="98" spans="1:2" ht="15">
      <c r="A98" s="129" t="s">
        <v>4927</v>
      </c>
      <c r="B98" s="3">
        <v>1</v>
      </c>
    </row>
    <row r="99" spans="1:2" ht="15">
      <c r="A99" s="129" t="s">
        <v>4934</v>
      </c>
      <c r="B99" s="3">
        <v>1</v>
      </c>
    </row>
    <row r="100" spans="1:2" ht="15">
      <c r="A100" s="128" t="s">
        <v>4935</v>
      </c>
      <c r="B100" s="3"/>
    </row>
    <row r="101" spans="1:2" ht="15">
      <c r="A101" s="129" t="s">
        <v>4930</v>
      </c>
      <c r="B101" s="3">
        <v>1</v>
      </c>
    </row>
    <row r="102" spans="1:2" ht="15">
      <c r="A102" s="129" t="s">
        <v>4932</v>
      </c>
      <c r="B102" s="3">
        <v>1</v>
      </c>
    </row>
    <row r="103" spans="1:2" ht="15">
      <c r="A103" s="129" t="s">
        <v>4900</v>
      </c>
      <c r="B103" s="3">
        <v>1</v>
      </c>
    </row>
    <row r="104" spans="1:2" ht="15">
      <c r="A104" s="129" t="s">
        <v>4892</v>
      </c>
      <c r="B104" s="3">
        <v>1</v>
      </c>
    </row>
    <row r="105" spans="1:2" ht="15">
      <c r="A105" s="129" t="s">
        <v>4889</v>
      </c>
      <c r="B105" s="3">
        <v>2</v>
      </c>
    </row>
    <row r="106" spans="1:2" ht="15">
      <c r="A106" s="129" t="s">
        <v>4907</v>
      </c>
      <c r="B106" s="3">
        <v>1</v>
      </c>
    </row>
    <row r="107" spans="1:2" ht="15">
      <c r="A107" s="129" t="s">
        <v>4903</v>
      </c>
      <c r="B107" s="3">
        <v>1</v>
      </c>
    </row>
    <row r="108" spans="1:2" ht="15">
      <c r="A108" s="129" t="s">
        <v>4913</v>
      </c>
      <c r="B108" s="3">
        <v>1</v>
      </c>
    </row>
    <row r="109" spans="1:2" ht="15">
      <c r="A109" s="129" t="s">
        <v>4927</v>
      </c>
      <c r="B109" s="3">
        <v>1</v>
      </c>
    </row>
    <row r="110" spans="1:2" ht="15">
      <c r="A110" s="128" t="s">
        <v>4936</v>
      </c>
      <c r="B110" s="3"/>
    </row>
    <row r="111" spans="1:2" ht="15">
      <c r="A111" s="129" t="s">
        <v>4937</v>
      </c>
      <c r="B111" s="3">
        <v>1</v>
      </c>
    </row>
    <row r="112" spans="1:2" ht="15">
      <c r="A112" s="129" t="s">
        <v>4930</v>
      </c>
      <c r="B112" s="3">
        <v>1</v>
      </c>
    </row>
    <row r="113" spans="1:2" ht="15">
      <c r="A113" s="129" t="s">
        <v>4896</v>
      </c>
      <c r="B113" s="3">
        <v>1</v>
      </c>
    </row>
    <row r="114" spans="1:2" ht="15">
      <c r="A114" s="129" t="s">
        <v>4932</v>
      </c>
      <c r="B114" s="3">
        <v>1</v>
      </c>
    </row>
    <row r="115" spans="1:2" ht="15">
      <c r="A115" s="129" t="s">
        <v>4900</v>
      </c>
      <c r="B115" s="3">
        <v>1</v>
      </c>
    </row>
    <row r="116" spans="1:2" ht="15">
      <c r="A116" s="129" t="s">
        <v>4938</v>
      </c>
      <c r="B116" s="3">
        <v>1</v>
      </c>
    </row>
    <row r="117" spans="1:2" ht="15">
      <c r="A117" s="129" t="s">
        <v>4915</v>
      </c>
      <c r="B117" s="3">
        <v>1</v>
      </c>
    </row>
    <row r="118" spans="1:2" ht="15">
      <c r="A118" s="129" t="s">
        <v>4939</v>
      </c>
      <c r="B118" s="3">
        <v>2</v>
      </c>
    </row>
    <row r="119" spans="1:2" ht="15">
      <c r="A119" s="129" t="s">
        <v>4913</v>
      </c>
      <c r="B119" s="3">
        <v>1</v>
      </c>
    </row>
    <row r="120" spans="1:2" ht="15">
      <c r="A120" s="129" t="s">
        <v>4934</v>
      </c>
      <c r="B120" s="3">
        <v>1</v>
      </c>
    </row>
    <row r="121" spans="1:2" ht="15">
      <c r="A121" s="128" t="s">
        <v>4940</v>
      </c>
      <c r="B121" s="3"/>
    </row>
    <row r="122" spans="1:2" ht="15">
      <c r="A122" s="129" t="s">
        <v>4932</v>
      </c>
      <c r="B122" s="3">
        <v>2</v>
      </c>
    </row>
    <row r="123" spans="1:2" ht="15">
      <c r="A123" s="129" t="s">
        <v>4889</v>
      </c>
      <c r="B123" s="3">
        <v>1</v>
      </c>
    </row>
    <row r="124" spans="1:2" ht="15">
      <c r="A124" s="129" t="s">
        <v>4903</v>
      </c>
      <c r="B124" s="3">
        <v>3</v>
      </c>
    </row>
    <row r="125" spans="1:2" ht="15">
      <c r="A125" s="129" t="s">
        <v>4909</v>
      </c>
      <c r="B125" s="3">
        <v>1</v>
      </c>
    </row>
    <row r="126" spans="1:2" ht="15">
      <c r="A126" s="129" t="s">
        <v>4939</v>
      </c>
      <c r="B126" s="3">
        <v>2</v>
      </c>
    </row>
    <row r="127" spans="1:2" ht="15">
      <c r="A127" s="128" t="s">
        <v>4941</v>
      </c>
      <c r="B127" s="3"/>
    </row>
    <row r="128" spans="1:2" ht="15">
      <c r="A128" s="129" t="s">
        <v>4920</v>
      </c>
      <c r="B128" s="3">
        <v>1</v>
      </c>
    </row>
    <row r="129" spans="1:2" ht="15">
      <c r="A129" s="129" t="s">
        <v>4930</v>
      </c>
      <c r="B129" s="3">
        <v>1</v>
      </c>
    </row>
    <row r="130" spans="1:2" ht="15">
      <c r="A130" s="129" t="s">
        <v>4896</v>
      </c>
      <c r="B130" s="3">
        <v>1</v>
      </c>
    </row>
    <row r="131" spans="1:2" ht="15">
      <c r="A131" s="129" t="s">
        <v>4938</v>
      </c>
      <c r="B131" s="3">
        <v>1</v>
      </c>
    </row>
    <row r="132" spans="1:2" ht="15">
      <c r="A132" s="129" t="s">
        <v>4915</v>
      </c>
      <c r="B132" s="3">
        <v>1</v>
      </c>
    </row>
    <row r="133" spans="1:2" ht="15">
      <c r="A133" s="129" t="s">
        <v>4907</v>
      </c>
      <c r="B133" s="3">
        <v>1</v>
      </c>
    </row>
    <row r="134" spans="1:2" ht="15">
      <c r="A134" s="129" t="s">
        <v>4909</v>
      </c>
      <c r="B134" s="3">
        <v>1</v>
      </c>
    </row>
    <row r="135" spans="1:2" ht="15">
      <c r="A135" s="129" t="s">
        <v>4939</v>
      </c>
      <c r="B135" s="3">
        <v>2</v>
      </c>
    </row>
    <row r="136" spans="1:2" ht="15">
      <c r="A136" s="129" t="s">
        <v>4913</v>
      </c>
      <c r="B136" s="3">
        <v>1</v>
      </c>
    </row>
    <row r="137" spans="1:2" ht="15">
      <c r="A137" s="129" t="s">
        <v>4933</v>
      </c>
      <c r="B137" s="3">
        <v>1</v>
      </c>
    </row>
    <row r="138" spans="1:2" ht="15">
      <c r="A138" s="128" t="s">
        <v>4942</v>
      </c>
      <c r="B138" s="3"/>
    </row>
    <row r="139" spans="1:2" ht="15">
      <c r="A139" s="129" t="s">
        <v>4920</v>
      </c>
      <c r="B139" s="3">
        <v>1</v>
      </c>
    </row>
    <row r="140" spans="1:2" ht="15">
      <c r="A140" s="129" t="s">
        <v>4931</v>
      </c>
      <c r="B140" s="3">
        <v>1</v>
      </c>
    </row>
    <row r="141" spans="1:2" ht="15">
      <c r="A141" s="129" t="s">
        <v>4917</v>
      </c>
      <c r="B141" s="3">
        <v>1</v>
      </c>
    </row>
    <row r="142" spans="1:2" ht="15">
      <c r="A142" s="129" t="s">
        <v>4896</v>
      </c>
      <c r="B142" s="3">
        <v>1</v>
      </c>
    </row>
    <row r="143" spans="1:2" ht="15">
      <c r="A143" s="129" t="s">
        <v>4932</v>
      </c>
      <c r="B143" s="3">
        <v>3</v>
      </c>
    </row>
    <row r="144" spans="1:2" ht="15">
      <c r="A144" s="129" t="s">
        <v>4938</v>
      </c>
      <c r="B144" s="3">
        <v>1</v>
      </c>
    </row>
    <row r="145" spans="1:2" ht="15">
      <c r="A145" s="129" t="s">
        <v>4892</v>
      </c>
      <c r="B145" s="3">
        <v>2</v>
      </c>
    </row>
    <row r="146" spans="1:2" ht="15">
      <c r="A146" s="129" t="s">
        <v>4905</v>
      </c>
      <c r="B146" s="3">
        <v>2</v>
      </c>
    </row>
    <row r="147" spans="1:2" ht="15">
      <c r="A147" s="129" t="s">
        <v>4889</v>
      </c>
      <c r="B147" s="3">
        <v>1</v>
      </c>
    </row>
    <row r="148" spans="1:2" ht="15">
      <c r="A148" s="129" t="s">
        <v>4939</v>
      </c>
      <c r="B148" s="3">
        <v>1</v>
      </c>
    </row>
    <row r="149" spans="1:2" ht="15">
      <c r="A149" s="129" t="s">
        <v>4927</v>
      </c>
      <c r="B149" s="3">
        <v>1</v>
      </c>
    </row>
    <row r="150" spans="1:2" ht="15">
      <c r="A150" s="128" t="s">
        <v>4943</v>
      </c>
      <c r="B150" s="3"/>
    </row>
    <row r="151" spans="1:2" ht="15">
      <c r="A151" s="129" t="s">
        <v>4915</v>
      </c>
      <c r="B151" s="3">
        <v>1</v>
      </c>
    </row>
    <row r="152" spans="1:2" ht="15">
      <c r="A152" s="129" t="s">
        <v>4907</v>
      </c>
      <c r="B152" s="3">
        <v>1</v>
      </c>
    </row>
    <row r="153" spans="1:2" ht="15">
      <c r="A153" s="129" t="s">
        <v>4939</v>
      </c>
      <c r="B153" s="3">
        <v>1</v>
      </c>
    </row>
    <row r="154" spans="1:2" ht="15">
      <c r="A154" s="129" t="s">
        <v>4927</v>
      </c>
      <c r="B154" s="3">
        <v>1</v>
      </c>
    </row>
    <row r="155" spans="1:2" ht="15">
      <c r="A155" s="128" t="s">
        <v>4944</v>
      </c>
      <c r="B155" s="3"/>
    </row>
    <row r="156" spans="1:2" ht="15">
      <c r="A156" s="129" t="s">
        <v>4937</v>
      </c>
      <c r="B156" s="3">
        <v>1</v>
      </c>
    </row>
    <row r="157" spans="1:2" ht="15">
      <c r="A157" s="129" t="s">
        <v>4900</v>
      </c>
      <c r="B157" s="3">
        <v>3</v>
      </c>
    </row>
    <row r="158" spans="1:2" ht="15">
      <c r="A158" s="129" t="s">
        <v>4938</v>
      </c>
      <c r="B158" s="3">
        <v>1</v>
      </c>
    </row>
    <row r="159" spans="1:2" ht="15">
      <c r="A159" s="129" t="s">
        <v>4892</v>
      </c>
      <c r="B159" s="3">
        <v>1</v>
      </c>
    </row>
    <row r="160" spans="1:2" ht="15">
      <c r="A160" s="129" t="s">
        <v>4905</v>
      </c>
      <c r="B160" s="3">
        <v>1</v>
      </c>
    </row>
    <row r="161" spans="1:2" ht="15">
      <c r="A161" s="129" t="s">
        <v>4907</v>
      </c>
      <c r="B161" s="3">
        <v>1</v>
      </c>
    </row>
    <row r="162" spans="1:2" ht="15">
      <c r="A162" s="129" t="s">
        <v>4939</v>
      </c>
      <c r="B162" s="3">
        <v>2</v>
      </c>
    </row>
    <row r="163" spans="1:2" ht="15">
      <c r="A163" s="129" t="s">
        <v>4913</v>
      </c>
      <c r="B163" s="3">
        <v>2</v>
      </c>
    </row>
    <row r="164" spans="1:2" ht="15">
      <c r="A164" s="129" t="s">
        <v>4933</v>
      </c>
      <c r="B164" s="3">
        <v>1</v>
      </c>
    </row>
    <row r="165" spans="1:2" ht="15">
      <c r="A165" s="128" t="s">
        <v>4945</v>
      </c>
      <c r="B165" s="3"/>
    </row>
    <row r="166" spans="1:2" ht="15">
      <c r="A166" s="129" t="s">
        <v>4946</v>
      </c>
      <c r="B166" s="3">
        <v>1</v>
      </c>
    </row>
    <row r="167" spans="1:2" ht="15">
      <c r="A167" s="129" t="s">
        <v>4938</v>
      </c>
      <c r="B167" s="3">
        <v>1</v>
      </c>
    </row>
    <row r="168" spans="1:2" ht="15">
      <c r="A168" s="129" t="s">
        <v>4907</v>
      </c>
      <c r="B168" s="3">
        <v>1</v>
      </c>
    </row>
    <row r="169" spans="1:2" ht="15">
      <c r="A169" s="129" t="s">
        <v>4939</v>
      </c>
      <c r="B169" s="3">
        <v>1</v>
      </c>
    </row>
    <row r="170" spans="1:2" ht="15">
      <c r="A170" s="129" t="s">
        <v>4927</v>
      </c>
      <c r="B170" s="3">
        <v>1</v>
      </c>
    </row>
    <row r="171" spans="1:2" ht="15">
      <c r="A171" s="128" t="s">
        <v>4947</v>
      </c>
      <c r="B171" s="3"/>
    </row>
    <row r="172" spans="1:2" ht="15">
      <c r="A172" s="129" t="s">
        <v>4920</v>
      </c>
      <c r="B172" s="3">
        <v>1</v>
      </c>
    </row>
    <row r="173" spans="1:2" ht="15">
      <c r="A173" s="129" t="s">
        <v>4896</v>
      </c>
      <c r="B173" s="3">
        <v>1</v>
      </c>
    </row>
    <row r="174" spans="1:2" ht="15">
      <c r="A174" s="129" t="s">
        <v>4948</v>
      </c>
      <c r="B174" s="3">
        <v>1</v>
      </c>
    </row>
    <row r="175" spans="1:2" ht="15">
      <c r="A175" s="129" t="s">
        <v>4915</v>
      </c>
      <c r="B175" s="3">
        <v>3</v>
      </c>
    </row>
    <row r="176" spans="1:2" ht="15">
      <c r="A176" s="129" t="s">
        <v>4903</v>
      </c>
      <c r="B176" s="3">
        <v>1</v>
      </c>
    </row>
    <row r="177" spans="1:2" ht="15">
      <c r="A177" s="129" t="s">
        <v>4939</v>
      </c>
      <c r="B177" s="3">
        <v>5</v>
      </c>
    </row>
    <row r="178" spans="1:2" ht="15">
      <c r="A178" s="129" t="s">
        <v>4913</v>
      </c>
      <c r="B178" s="3">
        <v>1</v>
      </c>
    </row>
    <row r="179" spans="1:2" ht="15">
      <c r="A179" s="129" t="s">
        <v>4933</v>
      </c>
      <c r="B179" s="3">
        <v>1</v>
      </c>
    </row>
    <row r="180" spans="1:2" ht="15">
      <c r="A180" s="129" t="s">
        <v>4927</v>
      </c>
      <c r="B180" s="3">
        <v>1</v>
      </c>
    </row>
    <row r="181" spans="1:2" ht="15">
      <c r="A181" s="128" t="s">
        <v>4949</v>
      </c>
      <c r="B181" s="3"/>
    </row>
    <row r="182" spans="1:2" ht="15">
      <c r="A182" s="129" t="s">
        <v>4896</v>
      </c>
      <c r="B182" s="3">
        <v>1</v>
      </c>
    </row>
    <row r="183" spans="1:2" ht="15">
      <c r="A183" s="129" t="s">
        <v>4892</v>
      </c>
      <c r="B183" s="3">
        <v>1</v>
      </c>
    </row>
    <row r="184" spans="1:2" ht="15">
      <c r="A184" s="129" t="s">
        <v>4915</v>
      </c>
      <c r="B184" s="3">
        <v>1</v>
      </c>
    </row>
    <row r="185" spans="1:2" ht="15">
      <c r="A185" s="129" t="s">
        <v>4907</v>
      </c>
      <c r="B185" s="3">
        <v>2</v>
      </c>
    </row>
    <row r="186" spans="1:2" ht="15">
      <c r="A186" s="129" t="s">
        <v>4909</v>
      </c>
      <c r="B186" s="3">
        <v>1</v>
      </c>
    </row>
    <row r="187" spans="1:2" ht="15">
      <c r="A187" s="129" t="s">
        <v>4939</v>
      </c>
      <c r="B187" s="3">
        <v>2</v>
      </c>
    </row>
    <row r="188" spans="1:2" ht="15">
      <c r="A188" s="129" t="s">
        <v>4913</v>
      </c>
      <c r="B188" s="3">
        <v>1</v>
      </c>
    </row>
    <row r="189" spans="1:2" ht="15">
      <c r="A189" s="129" t="s">
        <v>4933</v>
      </c>
      <c r="B189" s="3">
        <v>2</v>
      </c>
    </row>
    <row r="190" spans="1:2" ht="15">
      <c r="A190" s="128" t="s">
        <v>4950</v>
      </c>
      <c r="B190" s="3"/>
    </row>
    <row r="191" spans="1:2" ht="15">
      <c r="A191" s="129" t="s">
        <v>4951</v>
      </c>
      <c r="B191" s="3">
        <v>2</v>
      </c>
    </row>
    <row r="192" spans="1:2" ht="15">
      <c r="A192" s="129" t="s">
        <v>4915</v>
      </c>
      <c r="B192" s="3">
        <v>3</v>
      </c>
    </row>
    <row r="193" spans="1:2" ht="15">
      <c r="A193" s="129" t="s">
        <v>4905</v>
      </c>
      <c r="B193" s="3">
        <v>6</v>
      </c>
    </row>
    <row r="194" spans="1:2" ht="15">
      <c r="A194" s="129" t="s">
        <v>4889</v>
      </c>
      <c r="B194" s="3">
        <v>5</v>
      </c>
    </row>
    <row r="195" spans="1:2" ht="15">
      <c r="A195" s="129" t="s">
        <v>4907</v>
      </c>
      <c r="B195" s="3">
        <v>1</v>
      </c>
    </row>
    <row r="196" spans="1:2" ht="15">
      <c r="A196" s="129" t="s">
        <v>4909</v>
      </c>
      <c r="B196" s="3">
        <v>1</v>
      </c>
    </row>
    <row r="197" spans="1:2" ht="15">
      <c r="A197" s="129" t="s">
        <v>4939</v>
      </c>
      <c r="B197" s="3">
        <v>1</v>
      </c>
    </row>
    <row r="198" spans="1:2" ht="15">
      <c r="A198" s="129" t="s">
        <v>4913</v>
      </c>
      <c r="B198" s="3">
        <v>4</v>
      </c>
    </row>
    <row r="199" spans="1:2" ht="15">
      <c r="A199" s="129" t="s">
        <v>4927</v>
      </c>
      <c r="B199" s="3">
        <v>2</v>
      </c>
    </row>
    <row r="200" spans="1:2" ht="15">
      <c r="A200" s="128" t="s">
        <v>4952</v>
      </c>
      <c r="B200" s="3"/>
    </row>
    <row r="201" spans="1:2" ht="15">
      <c r="A201" s="129" t="s">
        <v>4920</v>
      </c>
      <c r="B201" s="3">
        <v>1</v>
      </c>
    </row>
    <row r="202" spans="1:2" ht="15">
      <c r="A202" s="129" t="s">
        <v>4946</v>
      </c>
      <c r="B202" s="3">
        <v>1</v>
      </c>
    </row>
    <row r="203" spans="1:2" ht="15">
      <c r="A203" s="129" t="s">
        <v>4930</v>
      </c>
      <c r="B203" s="3">
        <v>1</v>
      </c>
    </row>
    <row r="204" spans="1:2" ht="15">
      <c r="A204" s="129" t="s">
        <v>4951</v>
      </c>
      <c r="B204" s="3">
        <v>2</v>
      </c>
    </row>
    <row r="205" spans="1:2" ht="15">
      <c r="A205" s="129" t="s">
        <v>4931</v>
      </c>
      <c r="B205" s="3">
        <v>1</v>
      </c>
    </row>
    <row r="206" spans="1:2" ht="15">
      <c r="A206" s="129" t="s">
        <v>4896</v>
      </c>
      <c r="B206" s="3">
        <v>2</v>
      </c>
    </row>
    <row r="207" spans="1:2" ht="15">
      <c r="A207" s="129" t="s">
        <v>4948</v>
      </c>
      <c r="B207" s="3">
        <v>3</v>
      </c>
    </row>
    <row r="208" spans="1:2" ht="15">
      <c r="A208" s="129" t="s">
        <v>4900</v>
      </c>
      <c r="B208" s="3">
        <v>3</v>
      </c>
    </row>
    <row r="209" spans="1:2" ht="15">
      <c r="A209" s="129" t="s">
        <v>4915</v>
      </c>
      <c r="B209" s="3">
        <v>2</v>
      </c>
    </row>
    <row r="210" spans="1:2" ht="15">
      <c r="A210" s="129" t="s">
        <v>4905</v>
      </c>
      <c r="B210" s="3">
        <v>1</v>
      </c>
    </row>
    <row r="211" spans="1:2" ht="15">
      <c r="A211" s="129" t="s">
        <v>4889</v>
      </c>
      <c r="B211" s="3">
        <v>1</v>
      </c>
    </row>
    <row r="212" spans="1:2" ht="15">
      <c r="A212" s="129" t="s">
        <v>4903</v>
      </c>
      <c r="B212" s="3">
        <v>2</v>
      </c>
    </row>
    <row r="213" spans="1:2" ht="15">
      <c r="A213" s="129" t="s">
        <v>4909</v>
      </c>
      <c r="B213" s="3">
        <v>2</v>
      </c>
    </row>
    <row r="214" spans="1:2" ht="15">
      <c r="A214" s="129" t="s">
        <v>4939</v>
      </c>
      <c r="B214" s="3">
        <v>2</v>
      </c>
    </row>
    <row r="215" spans="1:2" ht="15">
      <c r="A215" s="129" t="s">
        <v>4913</v>
      </c>
      <c r="B215" s="3">
        <v>1</v>
      </c>
    </row>
    <row r="216" spans="1:2" ht="15">
      <c r="A216" s="129" t="s">
        <v>4933</v>
      </c>
      <c r="B216" s="3">
        <v>2</v>
      </c>
    </row>
    <row r="217" spans="1:2" ht="15">
      <c r="A217" s="128" t="s">
        <v>4953</v>
      </c>
      <c r="B217" s="3"/>
    </row>
    <row r="218" spans="1:2" ht="15">
      <c r="A218" s="129" t="s">
        <v>4920</v>
      </c>
      <c r="B218" s="3">
        <v>1</v>
      </c>
    </row>
    <row r="219" spans="1:2" ht="15">
      <c r="A219" s="129" t="s">
        <v>4937</v>
      </c>
      <c r="B219" s="3">
        <v>2</v>
      </c>
    </row>
    <row r="220" spans="1:2" ht="15">
      <c r="A220" s="129" t="s">
        <v>4930</v>
      </c>
      <c r="B220" s="3">
        <v>1</v>
      </c>
    </row>
    <row r="221" spans="1:2" ht="15">
      <c r="A221" s="129" t="s">
        <v>4931</v>
      </c>
      <c r="B221" s="3">
        <v>1</v>
      </c>
    </row>
    <row r="222" spans="1:2" ht="15">
      <c r="A222" s="129" t="s">
        <v>4917</v>
      </c>
      <c r="B222" s="3">
        <v>1</v>
      </c>
    </row>
    <row r="223" spans="1:2" ht="15">
      <c r="A223" s="129" t="s">
        <v>4948</v>
      </c>
      <c r="B223" s="3">
        <v>1</v>
      </c>
    </row>
    <row r="224" spans="1:2" ht="15">
      <c r="A224" s="129" t="s">
        <v>4932</v>
      </c>
      <c r="B224" s="3">
        <v>2</v>
      </c>
    </row>
    <row r="225" spans="1:2" ht="15">
      <c r="A225" s="129" t="s">
        <v>4938</v>
      </c>
      <c r="B225" s="3">
        <v>1</v>
      </c>
    </row>
    <row r="226" spans="1:2" ht="15">
      <c r="A226" s="129" t="s">
        <v>4889</v>
      </c>
      <c r="B226" s="3">
        <v>1</v>
      </c>
    </row>
    <row r="227" spans="1:2" ht="15">
      <c r="A227" s="129" t="s">
        <v>4909</v>
      </c>
      <c r="B227" s="3">
        <v>1</v>
      </c>
    </row>
    <row r="228" spans="1:2" ht="15">
      <c r="A228" s="129" t="s">
        <v>4939</v>
      </c>
      <c r="B228" s="3">
        <v>2</v>
      </c>
    </row>
    <row r="229" spans="1:2" ht="15">
      <c r="A229" s="129" t="s">
        <v>4913</v>
      </c>
      <c r="B229" s="3">
        <v>1</v>
      </c>
    </row>
    <row r="230" spans="1:2" ht="15">
      <c r="A230" s="129" t="s">
        <v>4933</v>
      </c>
      <c r="B230" s="3">
        <v>1</v>
      </c>
    </row>
    <row r="231" spans="1:2" ht="15">
      <c r="A231" s="126" t="s">
        <v>4885</v>
      </c>
      <c r="B231" s="3">
        <v>220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1668</v>
      </c>
      <c r="AE2" s="13" t="s">
        <v>1669</v>
      </c>
      <c r="AF2" s="13" t="s">
        <v>1670</v>
      </c>
      <c r="AG2" s="13" t="s">
        <v>1671</v>
      </c>
      <c r="AH2" s="13" t="s">
        <v>1672</v>
      </c>
      <c r="AI2" s="13" t="s">
        <v>1673</v>
      </c>
      <c r="AJ2" s="13" t="s">
        <v>1674</v>
      </c>
      <c r="AK2" s="13" t="s">
        <v>1675</v>
      </c>
      <c r="AL2" s="13" t="s">
        <v>1676</v>
      </c>
      <c r="AM2" s="13" t="s">
        <v>1677</v>
      </c>
      <c r="AN2" s="13" t="s">
        <v>1678</v>
      </c>
      <c r="AO2" s="13" t="s">
        <v>1679</v>
      </c>
      <c r="AP2" s="13" t="s">
        <v>1680</v>
      </c>
      <c r="AQ2" s="13" t="s">
        <v>1681</v>
      </c>
      <c r="AR2" s="13" t="s">
        <v>1682</v>
      </c>
      <c r="AS2" s="13" t="s">
        <v>192</v>
      </c>
      <c r="AT2" s="13" t="s">
        <v>1683</v>
      </c>
      <c r="AU2" s="13" t="s">
        <v>1684</v>
      </c>
      <c r="AV2" s="13" t="s">
        <v>1685</v>
      </c>
      <c r="AW2" s="13" t="s">
        <v>1686</v>
      </c>
      <c r="AX2" s="13" t="s">
        <v>1687</v>
      </c>
      <c r="AY2" s="13" t="s">
        <v>1688</v>
      </c>
      <c r="AZ2" s="13" t="s">
        <v>3661</v>
      </c>
      <c r="BA2" s="120" t="s">
        <v>4129</v>
      </c>
      <c r="BB2" s="120" t="s">
        <v>4135</v>
      </c>
      <c r="BC2" s="120" t="s">
        <v>4136</v>
      </c>
      <c r="BD2" s="120" t="s">
        <v>4138</v>
      </c>
      <c r="BE2" s="120" t="s">
        <v>4139</v>
      </c>
      <c r="BF2" s="120" t="s">
        <v>4152</v>
      </c>
      <c r="BG2" s="120" t="s">
        <v>4163</v>
      </c>
      <c r="BH2" s="120" t="s">
        <v>4282</v>
      </c>
      <c r="BI2" s="120" t="s">
        <v>4302</v>
      </c>
      <c r="BJ2" s="120" t="s">
        <v>4421</v>
      </c>
      <c r="BK2" s="120" t="s">
        <v>4870</v>
      </c>
      <c r="BL2" s="120" t="s">
        <v>4871</v>
      </c>
      <c r="BM2" s="120" t="s">
        <v>4872</v>
      </c>
      <c r="BN2" s="120" t="s">
        <v>4873</v>
      </c>
      <c r="BO2" s="120" t="s">
        <v>4874</v>
      </c>
      <c r="BP2" s="120" t="s">
        <v>4875</v>
      </c>
      <c r="BQ2" s="120" t="s">
        <v>4876</v>
      </c>
      <c r="BR2" s="120" t="s">
        <v>4877</v>
      </c>
      <c r="BS2" s="120" t="s">
        <v>4879</v>
      </c>
      <c r="BT2" s="3"/>
      <c r="BU2" s="3"/>
    </row>
    <row r="3" spans="1:73" ht="15" customHeight="1">
      <c r="A3" s="64" t="s">
        <v>212</v>
      </c>
      <c r="B3" s="65"/>
      <c r="C3" s="65" t="s">
        <v>64</v>
      </c>
      <c r="D3" s="66">
        <v>526.2564811994027</v>
      </c>
      <c r="E3" s="68"/>
      <c r="F3" s="101" t="s">
        <v>890</v>
      </c>
      <c r="G3" s="65"/>
      <c r="H3" s="69" t="s">
        <v>212</v>
      </c>
      <c r="I3" s="70"/>
      <c r="J3" s="70"/>
      <c r="K3" s="69" t="s">
        <v>3275</v>
      </c>
      <c r="L3" s="73">
        <v>8.362749310507855</v>
      </c>
      <c r="M3" s="74">
        <v>7871.20751953125</v>
      </c>
      <c r="N3" s="74">
        <v>6940.482421875</v>
      </c>
      <c r="O3" s="75"/>
      <c r="P3" s="76"/>
      <c r="Q3" s="76"/>
      <c r="R3" s="48"/>
      <c r="S3" s="48">
        <v>1</v>
      </c>
      <c r="T3" s="48">
        <v>1</v>
      </c>
      <c r="U3" s="49">
        <v>2</v>
      </c>
      <c r="V3" s="49">
        <v>0.5</v>
      </c>
      <c r="W3" s="49">
        <v>0</v>
      </c>
      <c r="X3" s="49">
        <v>1.459457</v>
      </c>
      <c r="Y3" s="49">
        <v>0</v>
      </c>
      <c r="Z3" s="49">
        <v>0</v>
      </c>
      <c r="AA3" s="71">
        <v>3</v>
      </c>
      <c r="AB3" s="71"/>
      <c r="AC3" s="72"/>
      <c r="AD3" s="78" t="s">
        <v>1689</v>
      </c>
      <c r="AE3" s="78">
        <v>2984</v>
      </c>
      <c r="AF3" s="78">
        <v>522216</v>
      </c>
      <c r="AG3" s="78">
        <v>95126</v>
      </c>
      <c r="AH3" s="78">
        <v>49716</v>
      </c>
      <c r="AI3" s="78"/>
      <c r="AJ3" s="78" t="s">
        <v>1960</v>
      </c>
      <c r="AK3" s="78" t="s">
        <v>2212</v>
      </c>
      <c r="AL3" s="82" t="s">
        <v>2391</v>
      </c>
      <c r="AM3" s="78"/>
      <c r="AN3" s="80">
        <v>39888.898194444446</v>
      </c>
      <c r="AO3" s="82" t="s">
        <v>2570</v>
      </c>
      <c r="AP3" s="78" t="b">
        <v>0</v>
      </c>
      <c r="AQ3" s="78" t="b">
        <v>0</v>
      </c>
      <c r="AR3" s="78" t="b">
        <v>1</v>
      </c>
      <c r="AS3" s="78" t="s">
        <v>1508</v>
      </c>
      <c r="AT3" s="78">
        <v>4723</v>
      </c>
      <c r="AU3" s="82" t="s">
        <v>2810</v>
      </c>
      <c r="AV3" s="78" t="b">
        <v>1</v>
      </c>
      <c r="AW3" s="78" t="s">
        <v>2994</v>
      </c>
      <c r="AX3" s="82" t="s">
        <v>2995</v>
      </c>
      <c r="AY3" s="78" t="s">
        <v>66</v>
      </c>
      <c r="AZ3" s="78" t="str">
        <f>REPLACE(INDEX(GroupVertices[Group],MATCH(Vertices[[#This Row],[Vertex]],GroupVertices[Vertex],0)),1,1,"")</f>
        <v>29</v>
      </c>
      <c r="BA3" s="48" t="s">
        <v>664</v>
      </c>
      <c r="BB3" s="48" t="s">
        <v>664</v>
      </c>
      <c r="BC3" s="48" t="s">
        <v>715</v>
      </c>
      <c r="BD3" s="48" t="s">
        <v>715</v>
      </c>
      <c r="BE3" s="48" t="s">
        <v>736</v>
      </c>
      <c r="BF3" s="48" t="s">
        <v>736</v>
      </c>
      <c r="BG3" s="121" t="s">
        <v>3884</v>
      </c>
      <c r="BH3" s="121" t="s">
        <v>3884</v>
      </c>
      <c r="BI3" s="121" t="s">
        <v>4003</v>
      </c>
      <c r="BJ3" s="121" t="s">
        <v>4003</v>
      </c>
      <c r="BK3" s="121">
        <v>3</v>
      </c>
      <c r="BL3" s="124">
        <v>12</v>
      </c>
      <c r="BM3" s="121">
        <v>0</v>
      </c>
      <c r="BN3" s="124">
        <v>0</v>
      </c>
      <c r="BO3" s="121">
        <v>0</v>
      </c>
      <c r="BP3" s="124">
        <v>0</v>
      </c>
      <c r="BQ3" s="121">
        <v>22</v>
      </c>
      <c r="BR3" s="124">
        <v>88</v>
      </c>
      <c r="BS3" s="121">
        <v>25</v>
      </c>
      <c r="BT3" s="3"/>
      <c r="BU3" s="3"/>
    </row>
    <row r="4" spans="1:76" ht="15">
      <c r="A4" s="64" t="s">
        <v>377</v>
      </c>
      <c r="B4" s="65"/>
      <c r="C4" s="65" t="s">
        <v>64</v>
      </c>
      <c r="D4" s="66">
        <v>190.03126524265898</v>
      </c>
      <c r="E4" s="68"/>
      <c r="F4" s="101" t="s">
        <v>2834</v>
      </c>
      <c r="G4" s="65"/>
      <c r="H4" s="69" t="s">
        <v>377</v>
      </c>
      <c r="I4" s="70"/>
      <c r="J4" s="70"/>
      <c r="K4" s="69" t="s">
        <v>3276</v>
      </c>
      <c r="L4" s="73">
        <v>1</v>
      </c>
      <c r="M4" s="74">
        <v>7871.20751953125</v>
      </c>
      <c r="N4" s="74">
        <v>7434.55078125</v>
      </c>
      <c r="O4" s="75"/>
      <c r="P4" s="76"/>
      <c r="Q4" s="76"/>
      <c r="R4" s="87"/>
      <c r="S4" s="48">
        <v>1</v>
      </c>
      <c r="T4" s="48">
        <v>0</v>
      </c>
      <c r="U4" s="49">
        <v>0</v>
      </c>
      <c r="V4" s="49">
        <v>0.333333</v>
      </c>
      <c r="W4" s="49">
        <v>0</v>
      </c>
      <c r="X4" s="49">
        <v>0.770269</v>
      </c>
      <c r="Y4" s="49">
        <v>0</v>
      </c>
      <c r="Z4" s="49">
        <v>0</v>
      </c>
      <c r="AA4" s="71">
        <v>4</v>
      </c>
      <c r="AB4" s="71"/>
      <c r="AC4" s="72"/>
      <c r="AD4" s="78" t="s">
        <v>1690</v>
      </c>
      <c r="AE4" s="78">
        <v>17</v>
      </c>
      <c r="AF4" s="78">
        <v>40187</v>
      </c>
      <c r="AG4" s="78">
        <v>82</v>
      </c>
      <c r="AH4" s="78">
        <v>2</v>
      </c>
      <c r="AI4" s="78"/>
      <c r="AJ4" s="78"/>
      <c r="AK4" s="78"/>
      <c r="AL4" s="78"/>
      <c r="AM4" s="78"/>
      <c r="AN4" s="80">
        <v>40361.051145833335</v>
      </c>
      <c r="AO4" s="78"/>
      <c r="AP4" s="78" t="b">
        <v>0</v>
      </c>
      <c r="AQ4" s="78" t="b">
        <v>0</v>
      </c>
      <c r="AR4" s="78" t="b">
        <v>0</v>
      </c>
      <c r="AS4" s="78" t="s">
        <v>1508</v>
      </c>
      <c r="AT4" s="78">
        <v>280</v>
      </c>
      <c r="AU4" s="82" t="s">
        <v>2811</v>
      </c>
      <c r="AV4" s="78" t="b">
        <v>0</v>
      </c>
      <c r="AW4" s="78" t="s">
        <v>2994</v>
      </c>
      <c r="AX4" s="82" t="s">
        <v>2996</v>
      </c>
      <c r="AY4" s="78" t="s">
        <v>65</v>
      </c>
      <c r="AZ4" s="78" t="str">
        <f>REPLACE(INDEX(GroupVertices[Group],MATCH(Vertices[[#This Row],[Vertex]],GroupVertices[Vertex],0)),1,1,"")</f>
        <v>29</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641.1981308442332</v>
      </c>
      <c r="E5" s="68"/>
      <c r="F5" s="101" t="s">
        <v>2835</v>
      </c>
      <c r="G5" s="65"/>
      <c r="H5" s="69" t="s">
        <v>213</v>
      </c>
      <c r="I5" s="70"/>
      <c r="J5" s="70"/>
      <c r="K5" s="69" t="s">
        <v>3277</v>
      </c>
      <c r="L5" s="73">
        <v>15.72549862101571</v>
      </c>
      <c r="M5" s="74">
        <v>5126.19287109375</v>
      </c>
      <c r="N5" s="74">
        <v>691.1073608398438</v>
      </c>
      <c r="O5" s="75"/>
      <c r="P5" s="76"/>
      <c r="Q5" s="76"/>
      <c r="R5" s="87"/>
      <c r="S5" s="48">
        <v>1</v>
      </c>
      <c r="T5" s="48">
        <v>1</v>
      </c>
      <c r="U5" s="49">
        <v>4</v>
      </c>
      <c r="V5" s="49">
        <v>0.25</v>
      </c>
      <c r="W5" s="49">
        <v>0</v>
      </c>
      <c r="X5" s="49">
        <v>1.298243</v>
      </c>
      <c r="Y5" s="49">
        <v>0</v>
      </c>
      <c r="Z5" s="49">
        <v>0</v>
      </c>
      <c r="AA5" s="71">
        <v>5</v>
      </c>
      <c r="AB5" s="71"/>
      <c r="AC5" s="72"/>
      <c r="AD5" s="78" t="s">
        <v>1691</v>
      </c>
      <c r="AE5" s="78">
        <v>421</v>
      </c>
      <c r="AF5" s="78">
        <v>687002</v>
      </c>
      <c r="AG5" s="78">
        <v>21789</v>
      </c>
      <c r="AH5" s="78">
        <v>8484</v>
      </c>
      <c r="AI5" s="78"/>
      <c r="AJ5" s="78" t="s">
        <v>1961</v>
      </c>
      <c r="AK5" s="78" t="s">
        <v>2213</v>
      </c>
      <c r="AL5" s="82" t="s">
        <v>2392</v>
      </c>
      <c r="AM5" s="78"/>
      <c r="AN5" s="80">
        <v>40534.53644675926</v>
      </c>
      <c r="AO5" s="82" t="s">
        <v>2571</v>
      </c>
      <c r="AP5" s="78" t="b">
        <v>0</v>
      </c>
      <c r="AQ5" s="78" t="b">
        <v>0</v>
      </c>
      <c r="AR5" s="78" t="b">
        <v>1</v>
      </c>
      <c r="AS5" s="78" t="s">
        <v>1508</v>
      </c>
      <c r="AT5" s="78">
        <v>25608</v>
      </c>
      <c r="AU5" s="82" t="s">
        <v>2812</v>
      </c>
      <c r="AV5" s="78" t="b">
        <v>1</v>
      </c>
      <c r="AW5" s="78" t="s">
        <v>2994</v>
      </c>
      <c r="AX5" s="82" t="s">
        <v>2997</v>
      </c>
      <c r="AY5" s="78" t="s">
        <v>66</v>
      </c>
      <c r="AZ5" s="78" t="str">
        <f>REPLACE(INDEX(GroupVertices[Group],MATCH(Vertices[[#This Row],[Vertex]],GroupVertices[Vertex],0)),1,1,"")</f>
        <v>15</v>
      </c>
      <c r="BA5" s="48"/>
      <c r="BB5" s="48"/>
      <c r="BC5" s="48"/>
      <c r="BD5" s="48"/>
      <c r="BE5" s="48" t="s">
        <v>737</v>
      </c>
      <c r="BF5" s="48" t="s">
        <v>737</v>
      </c>
      <c r="BG5" s="121" t="s">
        <v>3877</v>
      </c>
      <c r="BH5" s="121" t="s">
        <v>3877</v>
      </c>
      <c r="BI5" s="121" t="s">
        <v>3996</v>
      </c>
      <c r="BJ5" s="121" t="s">
        <v>3996</v>
      </c>
      <c r="BK5" s="121">
        <v>1</v>
      </c>
      <c r="BL5" s="124">
        <v>3.0303030303030303</v>
      </c>
      <c r="BM5" s="121">
        <v>0</v>
      </c>
      <c r="BN5" s="124">
        <v>0</v>
      </c>
      <c r="BO5" s="121">
        <v>0</v>
      </c>
      <c r="BP5" s="124">
        <v>0</v>
      </c>
      <c r="BQ5" s="121">
        <v>32</v>
      </c>
      <c r="BR5" s="124">
        <v>96.96969696969697</v>
      </c>
      <c r="BS5" s="121">
        <v>33</v>
      </c>
      <c r="BT5" s="2"/>
      <c r="BU5" s="3"/>
      <c r="BV5" s="3"/>
      <c r="BW5" s="3"/>
      <c r="BX5" s="3"/>
    </row>
    <row r="6" spans="1:76" ht="15">
      <c r="A6" s="64" t="s">
        <v>378</v>
      </c>
      <c r="B6" s="65"/>
      <c r="C6" s="65" t="s">
        <v>64</v>
      </c>
      <c r="D6" s="66">
        <v>256.88583633400424</v>
      </c>
      <c r="E6" s="68"/>
      <c r="F6" s="101" t="s">
        <v>2836</v>
      </c>
      <c r="G6" s="65"/>
      <c r="H6" s="69" t="s">
        <v>378</v>
      </c>
      <c r="I6" s="70"/>
      <c r="J6" s="70"/>
      <c r="K6" s="69" t="s">
        <v>3278</v>
      </c>
      <c r="L6" s="73">
        <v>1</v>
      </c>
      <c r="M6" s="74">
        <v>4827.32763671875</v>
      </c>
      <c r="N6" s="74">
        <v>1367.51025390625</v>
      </c>
      <c r="O6" s="75"/>
      <c r="P6" s="76"/>
      <c r="Q6" s="76"/>
      <c r="R6" s="87"/>
      <c r="S6" s="48">
        <v>1</v>
      </c>
      <c r="T6" s="48">
        <v>0</v>
      </c>
      <c r="U6" s="49">
        <v>0</v>
      </c>
      <c r="V6" s="49">
        <v>0.166667</v>
      </c>
      <c r="W6" s="49">
        <v>0</v>
      </c>
      <c r="X6" s="49">
        <v>0.701753</v>
      </c>
      <c r="Y6" s="49">
        <v>0</v>
      </c>
      <c r="Z6" s="49">
        <v>0</v>
      </c>
      <c r="AA6" s="71">
        <v>6</v>
      </c>
      <c r="AB6" s="71"/>
      <c r="AC6" s="72"/>
      <c r="AD6" s="78" t="s">
        <v>1692</v>
      </c>
      <c r="AE6" s="78">
        <v>400</v>
      </c>
      <c r="AF6" s="78">
        <v>136033</v>
      </c>
      <c r="AG6" s="78">
        <v>1536</v>
      </c>
      <c r="AH6" s="78">
        <v>34914</v>
      </c>
      <c r="AI6" s="78"/>
      <c r="AJ6" s="78" t="s">
        <v>1962</v>
      </c>
      <c r="AK6" s="78" t="s">
        <v>2214</v>
      </c>
      <c r="AL6" s="82" t="s">
        <v>2393</v>
      </c>
      <c r="AM6" s="78"/>
      <c r="AN6" s="80">
        <v>40609.70322916667</v>
      </c>
      <c r="AO6" s="82" t="s">
        <v>2572</v>
      </c>
      <c r="AP6" s="78" t="b">
        <v>0</v>
      </c>
      <c r="AQ6" s="78" t="b">
        <v>0</v>
      </c>
      <c r="AR6" s="78" t="b">
        <v>1</v>
      </c>
      <c r="AS6" s="78" t="s">
        <v>1509</v>
      </c>
      <c r="AT6" s="78">
        <v>1251</v>
      </c>
      <c r="AU6" s="82" t="s">
        <v>2810</v>
      </c>
      <c r="AV6" s="78" t="b">
        <v>1</v>
      </c>
      <c r="AW6" s="78" t="s">
        <v>2994</v>
      </c>
      <c r="AX6" s="82" t="s">
        <v>2998</v>
      </c>
      <c r="AY6" s="78" t="s">
        <v>65</v>
      </c>
      <c r="AZ6" s="78" t="str">
        <f>REPLACE(INDEX(GroupVertices[Group],MATCH(Vertices[[#This Row],[Vertex]],GroupVertices[Vertex],0)),1,1,"")</f>
        <v>15</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163.50943484174272</v>
      </c>
      <c r="E7" s="68"/>
      <c r="F7" s="101" t="s">
        <v>2837</v>
      </c>
      <c r="G7" s="65"/>
      <c r="H7" s="69" t="s">
        <v>214</v>
      </c>
      <c r="I7" s="70"/>
      <c r="J7" s="70"/>
      <c r="K7" s="69" t="s">
        <v>3279</v>
      </c>
      <c r="L7" s="73">
        <v>111.44123965761783</v>
      </c>
      <c r="M7" s="74">
        <v>3745.744384765625</v>
      </c>
      <c r="N7" s="74">
        <v>2035.8896484375</v>
      </c>
      <c r="O7" s="75"/>
      <c r="P7" s="76"/>
      <c r="Q7" s="76"/>
      <c r="R7" s="87"/>
      <c r="S7" s="48">
        <v>1</v>
      </c>
      <c r="T7" s="48">
        <v>2</v>
      </c>
      <c r="U7" s="49">
        <v>30</v>
      </c>
      <c r="V7" s="49">
        <v>0.05</v>
      </c>
      <c r="W7" s="49">
        <v>0</v>
      </c>
      <c r="X7" s="49">
        <v>1.648338</v>
      </c>
      <c r="Y7" s="49">
        <v>0</v>
      </c>
      <c r="Z7" s="49">
        <v>0</v>
      </c>
      <c r="AA7" s="71">
        <v>7</v>
      </c>
      <c r="AB7" s="71"/>
      <c r="AC7" s="72"/>
      <c r="AD7" s="78" t="s">
        <v>1693</v>
      </c>
      <c r="AE7" s="78">
        <v>133</v>
      </c>
      <c r="AF7" s="78">
        <v>2164</v>
      </c>
      <c r="AG7" s="78">
        <v>4749</v>
      </c>
      <c r="AH7" s="78">
        <v>10296</v>
      </c>
      <c r="AI7" s="78"/>
      <c r="AJ7" s="78" t="s">
        <v>1963</v>
      </c>
      <c r="AK7" s="78" t="s">
        <v>2215</v>
      </c>
      <c r="AL7" s="82" t="s">
        <v>2394</v>
      </c>
      <c r="AM7" s="78"/>
      <c r="AN7" s="80">
        <v>42971.55773148148</v>
      </c>
      <c r="AO7" s="82" t="s">
        <v>2573</v>
      </c>
      <c r="AP7" s="78" t="b">
        <v>0</v>
      </c>
      <c r="AQ7" s="78" t="b">
        <v>0</v>
      </c>
      <c r="AR7" s="78" t="b">
        <v>0</v>
      </c>
      <c r="AS7" s="78" t="s">
        <v>1508</v>
      </c>
      <c r="AT7" s="78">
        <v>14</v>
      </c>
      <c r="AU7" s="82" t="s">
        <v>2812</v>
      </c>
      <c r="AV7" s="78" t="b">
        <v>0</v>
      </c>
      <c r="AW7" s="78" t="s">
        <v>2994</v>
      </c>
      <c r="AX7" s="82" t="s">
        <v>2999</v>
      </c>
      <c r="AY7" s="78" t="s">
        <v>66</v>
      </c>
      <c r="AZ7" s="78" t="str">
        <f>REPLACE(INDEX(GroupVertices[Group],MATCH(Vertices[[#This Row],[Vertex]],GroupVertices[Vertex],0)),1,1,"")</f>
        <v>4</v>
      </c>
      <c r="BA7" s="48" t="s">
        <v>665</v>
      </c>
      <c r="BB7" s="48" t="s">
        <v>665</v>
      </c>
      <c r="BC7" s="48" t="s">
        <v>716</v>
      </c>
      <c r="BD7" s="48" t="s">
        <v>716</v>
      </c>
      <c r="BE7" s="48" t="s">
        <v>4140</v>
      </c>
      <c r="BF7" s="48" t="s">
        <v>4140</v>
      </c>
      <c r="BG7" s="121" t="s">
        <v>4164</v>
      </c>
      <c r="BH7" s="121" t="s">
        <v>4164</v>
      </c>
      <c r="BI7" s="121" t="s">
        <v>4303</v>
      </c>
      <c r="BJ7" s="121" t="s">
        <v>4303</v>
      </c>
      <c r="BK7" s="121">
        <v>0</v>
      </c>
      <c r="BL7" s="124">
        <v>0</v>
      </c>
      <c r="BM7" s="121">
        <v>0</v>
      </c>
      <c r="BN7" s="124">
        <v>0</v>
      </c>
      <c r="BO7" s="121">
        <v>0</v>
      </c>
      <c r="BP7" s="124">
        <v>0</v>
      </c>
      <c r="BQ7" s="121">
        <v>36</v>
      </c>
      <c r="BR7" s="124">
        <v>100</v>
      </c>
      <c r="BS7" s="121">
        <v>36</v>
      </c>
      <c r="BT7" s="2"/>
      <c r="BU7" s="3"/>
      <c r="BV7" s="3"/>
      <c r="BW7" s="3"/>
      <c r="BX7" s="3"/>
    </row>
    <row r="8" spans="1:76" ht="15">
      <c r="A8" s="64" t="s">
        <v>379</v>
      </c>
      <c r="B8" s="65"/>
      <c r="C8" s="65" t="s">
        <v>64</v>
      </c>
      <c r="D8" s="66">
        <v>395.0081921228435</v>
      </c>
      <c r="E8" s="68"/>
      <c r="F8" s="101" t="s">
        <v>2838</v>
      </c>
      <c r="G8" s="65"/>
      <c r="H8" s="69" t="s">
        <v>379</v>
      </c>
      <c r="I8" s="70"/>
      <c r="J8" s="70"/>
      <c r="K8" s="69" t="s">
        <v>3280</v>
      </c>
      <c r="L8" s="73">
        <v>1</v>
      </c>
      <c r="M8" s="74">
        <v>3733.20263671875</v>
      </c>
      <c r="N8" s="74">
        <v>2752.665771484375</v>
      </c>
      <c r="O8" s="75"/>
      <c r="P8" s="76"/>
      <c r="Q8" s="76"/>
      <c r="R8" s="87"/>
      <c r="S8" s="48">
        <v>1</v>
      </c>
      <c r="T8" s="48">
        <v>0</v>
      </c>
      <c r="U8" s="49">
        <v>0</v>
      </c>
      <c r="V8" s="49">
        <v>0.035714</v>
      </c>
      <c r="W8" s="49">
        <v>0</v>
      </c>
      <c r="X8" s="49">
        <v>0.617029</v>
      </c>
      <c r="Y8" s="49">
        <v>0</v>
      </c>
      <c r="Z8" s="49">
        <v>0</v>
      </c>
      <c r="AA8" s="71">
        <v>8</v>
      </c>
      <c r="AB8" s="71"/>
      <c r="AC8" s="72"/>
      <c r="AD8" s="78" t="s">
        <v>1694</v>
      </c>
      <c r="AE8" s="78">
        <v>523</v>
      </c>
      <c r="AF8" s="78">
        <v>334052</v>
      </c>
      <c r="AG8" s="78">
        <v>3682</v>
      </c>
      <c r="AH8" s="78">
        <v>2107</v>
      </c>
      <c r="AI8" s="78">
        <v>-18000</v>
      </c>
      <c r="AJ8" s="78" t="s">
        <v>1964</v>
      </c>
      <c r="AK8" s="78" t="s">
        <v>2216</v>
      </c>
      <c r="AL8" s="82" t="s">
        <v>2395</v>
      </c>
      <c r="AM8" s="78" t="s">
        <v>2559</v>
      </c>
      <c r="AN8" s="80">
        <v>40630.60597222222</v>
      </c>
      <c r="AO8" s="82" t="s">
        <v>2574</v>
      </c>
      <c r="AP8" s="78" t="b">
        <v>0</v>
      </c>
      <c r="AQ8" s="78" t="b">
        <v>0</v>
      </c>
      <c r="AR8" s="78" t="b">
        <v>1</v>
      </c>
      <c r="AS8" s="78" t="s">
        <v>1510</v>
      </c>
      <c r="AT8" s="78">
        <v>587</v>
      </c>
      <c r="AU8" s="82" t="s">
        <v>2810</v>
      </c>
      <c r="AV8" s="78" t="b">
        <v>1</v>
      </c>
      <c r="AW8" s="78" t="s">
        <v>2994</v>
      </c>
      <c r="AX8" s="82" t="s">
        <v>3000</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185.883807031475</v>
      </c>
      <c r="E9" s="68"/>
      <c r="F9" s="101" t="s">
        <v>2839</v>
      </c>
      <c r="G9" s="65"/>
      <c r="H9" s="69" t="s">
        <v>215</v>
      </c>
      <c r="I9" s="70"/>
      <c r="J9" s="70"/>
      <c r="K9" s="69" t="s">
        <v>3281</v>
      </c>
      <c r="L9" s="73">
        <v>221.88247931523566</v>
      </c>
      <c r="M9" s="74">
        <v>4176.27734375</v>
      </c>
      <c r="N9" s="74">
        <v>1101.1048583984375</v>
      </c>
      <c r="O9" s="75"/>
      <c r="P9" s="76"/>
      <c r="Q9" s="76"/>
      <c r="R9" s="87"/>
      <c r="S9" s="48">
        <v>5</v>
      </c>
      <c r="T9" s="48">
        <v>1</v>
      </c>
      <c r="U9" s="49">
        <v>60</v>
      </c>
      <c r="V9" s="49">
        <v>0.071429</v>
      </c>
      <c r="W9" s="49">
        <v>0</v>
      </c>
      <c r="X9" s="49">
        <v>3.108409</v>
      </c>
      <c r="Y9" s="49">
        <v>0</v>
      </c>
      <c r="Z9" s="49">
        <v>0</v>
      </c>
      <c r="AA9" s="71">
        <v>9</v>
      </c>
      <c r="AB9" s="71"/>
      <c r="AC9" s="72"/>
      <c r="AD9" s="78" t="s">
        <v>1695</v>
      </c>
      <c r="AE9" s="78">
        <v>1396</v>
      </c>
      <c r="AF9" s="78">
        <v>34241</v>
      </c>
      <c r="AG9" s="78">
        <v>12905</v>
      </c>
      <c r="AH9" s="78">
        <v>5427</v>
      </c>
      <c r="AI9" s="78"/>
      <c r="AJ9" s="78" t="s">
        <v>1965</v>
      </c>
      <c r="AK9" s="78" t="s">
        <v>2217</v>
      </c>
      <c r="AL9" s="82" t="s">
        <v>2396</v>
      </c>
      <c r="AM9" s="78"/>
      <c r="AN9" s="80">
        <v>39862.662777777776</v>
      </c>
      <c r="AO9" s="82" t="s">
        <v>2575</v>
      </c>
      <c r="AP9" s="78" t="b">
        <v>0</v>
      </c>
      <c r="AQ9" s="78" t="b">
        <v>0</v>
      </c>
      <c r="AR9" s="78" t="b">
        <v>1</v>
      </c>
      <c r="AS9" s="78" t="s">
        <v>1508</v>
      </c>
      <c r="AT9" s="78">
        <v>275</v>
      </c>
      <c r="AU9" s="82" t="s">
        <v>2812</v>
      </c>
      <c r="AV9" s="78" t="b">
        <v>1</v>
      </c>
      <c r="AW9" s="78" t="s">
        <v>2994</v>
      </c>
      <c r="AX9" s="82" t="s">
        <v>3001</v>
      </c>
      <c r="AY9" s="78" t="s">
        <v>66</v>
      </c>
      <c r="AZ9" s="78" t="str">
        <f>REPLACE(INDEX(GroupVertices[Group],MATCH(Vertices[[#This Row],[Vertex]],GroupVertices[Vertex],0)),1,1,"")</f>
        <v>4</v>
      </c>
      <c r="BA9" s="48" t="s">
        <v>666</v>
      </c>
      <c r="BB9" s="48" t="s">
        <v>666</v>
      </c>
      <c r="BC9" s="48" t="s">
        <v>717</v>
      </c>
      <c r="BD9" s="48" t="s">
        <v>717</v>
      </c>
      <c r="BE9" s="48" t="s">
        <v>739</v>
      </c>
      <c r="BF9" s="48" t="s">
        <v>739</v>
      </c>
      <c r="BG9" s="121" t="s">
        <v>4165</v>
      </c>
      <c r="BH9" s="121" t="s">
        <v>4165</v>
      </c>
      <c r="BI9" s="121" t="s">
        <v>3987</v>
      </c>
      <c r="BJ9" s="121" t="s">
        <v>3987</v>
      </c>
      <c r="BK9" s="121">
        <v>1</v>
      </c>
      <c r="BL9" s="124">
        <v>3.7037037037037037</v>
      </c>
      <c r="BM9" s="121">
        <v>0</v>
      </c>
      <c r="BN9" s="124">
        <v>0</v>
      </c>
      <c r="BO9" s="121">
        <v>0</v>
      </c>
      <c r="BP9" s="124">
        <v>0</v>
      </c>
      <c r="BQ9" s="121">
        <v>26</v>
      </c>
      <c r="BR9" s="124">
        <v>96.29629629629629</v>
      </c>
      <c r="BS9" s="121">
        <v>27</v>
      </c>
      <c r="BT9" s="2"/>
      <c r="BU9" s="3"/>
      <c r="BV9" s="3"/>
      <c r="BW9" s="3"/>
      <c r="BX9" s="3"/>
    </row>
    <row r="10" spans="1:76" ht="15">
      <c r="A10" s="64" t="s">
        <v>380</v>
      </c>
      <c r="B10" s="65"/>
      <c r="C10" s="65" t="s">
        <v>64</v>
      </c>
      <c r="D10" s="66">
        <v>199.93047932491982</v>
      </c>
      <c r="E10" s="68"/>
      <c r="F10" s="101" t="s">
        <v>2840</v>
      </c>
      <c r="G10" s="65"/>
      <c r="H10" s="69" t="s">
        <v>380</v>
      </c>
      <c r="I10" s="70"/>
      <c r="J10" s="70"/>
      <c r="K10" s="69" t="s">
        <v>3282</v>
      </c>
      <c r="L10" s="73">
        <v>133.52948758914138</v>
      </c>
      <c r="M10" s="74">
        <v>3957.09619140625</v>
      </c>
      <c r="N10" s="74">
        <v>1576.855712890625</v>
      </c>
      <c r="O10" s="75"/>
      <c r="P10" s="76"/>
      <c r="Q10" s="76"/>
      <c r="R10" s="87"/>
      <c r="S10" s="48">
        <v>2</v>
      </c>
      <c r="T10" s="48">
        <v>0</v>
      </c>
      <c r="U10" s="49">
        <v>36</v>
      </c>
      <c r="V10" s="49">
        <v>0.0625</v>
      </c>
      <c r="W10" s="49">
        <v>0</v>
      </c>
      <c r="X10" s="49">
        <v>1.057387</v>
      </c>
      <c r="Y10" s="49">
        <v>0</v>
      </c>
      <c r="Z10" s="49">
        <v>0</v>
      </c>
      <c r="AA10" s="71">
        <v>10</v>
      </c>
      <c r="AB10" s="71"/>
      <c r="AC10" s="72"/>
      <c r="AD10" s="78" t="s">
        <v>1696</v>
      </c>
      <c r="AE10" s="78">
        <v>2024</v>
      </c>
      <c r="AF10" s="78">
        <v>54379</v>
      </c>
      <c r="AG10" s="78">
        <v>9681</v>
      </c>
      <c r="AH10" s="78">
        <v>10188</v>
      </c>
      <c r="AI10" s="78"/>
      <c r="AJ10" s="78" t="s">
        <v>1966</v>
      </c>
      <c r="AK10" s="78" t="s">
        <v>2218</v>
      </c>
      <c r="AL10" s="82" t="s">
        <v>2397</v>
      </c>
      <c r="AM10" s="78"/>
      <c r="AN10" s="80">
        <v>40073.40290509259</v>
      </c>
      <c r="AO10" s="82" t="s">
        <v>2576</v>
      </c>
      <c r="AP10" s="78" t="b">
        <v>0</v>
      </c>
      <c r="AQ10" s="78" t="b">
        <v>0</v>
      </c>
      <c r="AR10" s="78" t="b">
        <v>1</v>
      </c>
      <c r="AS10" s="78" t="s">
        <v>1508</v>
      </c>
      <c r="AT10" s="78">
        <v>371</v>
      </c>
      <c r="AU10" s="82" t="s">
        <v>2812</v>
      </c>
      <c r="AV10" s="78" t="b">
        <v>1</v>
      </c>
      <c r="AW10" s="78" t="s">
        <v>2994</v>
      </c>
      <c r="AX10" s="82" t="s">
        <v>3002</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216</v>
      </c>
      <c r="B11" s="65"/>
      <c r="C11" s="65" t="s">
        <v>64</v>
      </c>
      <c r="D11" s="66">
        <v>162.15624464165913</v>
      </c>
      <c r="E11" s="68"/>
      <c r="F11" s="101" t="s">
        <v>891</v>
      </c>
      <c r="G11" s="65"/>
      <c r="H11" s="69" t="s">
        <v>216</v>
      </c>
      <c r="I11" s="70"/>
      <c r="J11" s="70"/>
      <c r="K11" s="69" t="s">
        <v>3283</v>
      </c>
      <c r="L11" s="73">
        <v>8.362749310507855</v>
      </c>
      <c r="M11" s="74">
        <v>7112.673828125</v>
      </c>
      <c r="N11" s="74">
        <v>6940.482421875</v>
      </c>
      <c r="O11" s="75"/>
      <c r="P11" s="76"/>
      <c r="Q11" s="76"/>
      <c r="R11" s="87"/>
      <c r="S11" s="48">
        <v>0</v>
      </c>
      <c r="T11" s="48">
        <v>2</v>
      </c>
      <c r="U11" s="49">
        <v>2</v>
      </c>
      <c r="V11" s="49">
        <v>0.5</v>
      </c>
      <c r="W11" s="49">
        <v>0</v>
      </c>
      <c r="X11" s="49">
        <v>1.459457</v>
      </c>
      <c r="Y11" s="49">
        <v>0</v>
      </c>
      <c r="Z11" s="49">
        <v>0</v>
      </c>
      <c r="AA11" s="71">
        <v>11</v>
      </c>
      <c r="AB11" s="71"/>
      <c r="AC11" s="72"/>
      <c r="AD11" s="78" t="s">
        <v>1697</v>
      </c>
      <c r="AE11" s="78">
        <v>124</v>
      </c>
      <c r="AF11" s="78">
        <v>224</v>
      </c>
      <c r="AG11" s="78">
        <v>325</v>
      </c>
      <c r="AH11" s="78">
        <v>1521</v>
      </c>
      <c r="AI11" s="78"/>
      <c r="AJ11" s="78" t="s">
        <v>1967</v>
      </c>
      <c r="AK11" s="78" t="s">
        <v>2219</v>
      </c>
      <c r="AL11" s="78"/>
      <c r="AM11" s="78"/>
      <c r="AN11" s="80">
        <v>41425.00003472222</v>
      </c>
      <c r="AO11" s="82" t="s">
        <v>2577</v>
      </c>
      <c r="AP11" s="78" t="b">
        <v>1</v>
      </c>
      <c r="AQ11" s="78" t="b">
        <v>0</v>
      </c>
      <c r="AR11" s="78" t="b">
        <v>0</v>
      </c>
      <c r="AS11" s="78" t="s">
        <v>1508</v>
      </c>
      <c r="AT11" s="78">
        <v>1</v>
      </c>
      <c r="AU11" s="82" t="s">
        <v>2812</v>
      </c>
      <c r="AV11" s="78" t="b">
        <v>0</v>
      </c>
      <c r="AW11" s="78" t="s">
        <v>2994</v>
      </c>
      <c r="AX11" s="82" t="s">
        <v>3003</v>
      </c>
      <c r="AY11" s="78" t="s">
        <v>66</v>
      </c>
      <c r="AZ11" s="78" t="str">
        <f>REPLACE(INDEX(GroupVertices[Group],MATCH(Vertices[[#This Row],[Vertex]],GroupVertices[Vertex],0)),1,1,"")</f>
        <v>30</v>
      </c>
      <c r="BA11" s="48" t="s">
        <v>667</v>
      </c>
      <c r="BB11" s="48" t="s">
        <v>667</v>
      </c>
      <c r="BC11" s="48" t="s">
        <v>718</v>
      </c>
      <c r="BD11" s="48" t="s">
        <v>718</v>
      </c>
      <c r="BE11" s="48" t="s">
        <v>736</v>
      </c>
      <c r="BF11" s="48" t="s">
        <v>736</v>
      </c>
      <c r="BG11" s="121" t="s">
        <v>4166</v>
      </c>
      <c r="BH11" s="121" t="s">
        <v>4166</v>
      </c>
      <c r="BI11" s="121" t="s">
        <v>4304</v>
      </c>
      <c r="BJ11" s="121" t="s">
        <v>4304</v>
      </c>
      <c r="BK11" s="121">
        <v>7</v>
      </c>
      <c r="BL11" s="124">
        <v>24.137931034482758</v>
      </c>
      <c r="BM11" s="121">
        <v>0</v>
      </c>
      <c r="BN11" s="124">
        <v>0</v>
      </c>
      <c r="BO11" s="121">
        <v>0</v>
      </c>
      <c r="BP11" s="124">
        <v>0</v>
      </c>
      <c r="BQ11" s="121">
        <v>22</v>
      </c>
      <c r="BR11" s="124">
        <v>75.86206896551724</v>
      </c>
      <c r="BS11" s="121">
        <v>29</v>
      </c>
      <c r="BT11" s="2"/>
      <c r="BU11" s="3"/>
      <c r="BV11" s="3"/>
      <c r="BW11" s="3"/>
      <c r="BX11" s="3"/>
    </row>
    <row r="12" spans="1:76" ht="15">
      <c r="A12" s="64" t="s">
        <v>381</v>
      </c>
      <c r="B12" s="65"/>
      <c r="C12" s="65" t="s">
        <v>64</v>
      </c>
      <c r="D12" s="66">
        <v>162.14647935155543</v>
      </c>
      <c r="E12" s="68"/>
      <c r="F12" s="101" t="s">
        <v>2841</v>
      </c>
      <c r="G12" s="65"/>
      <c r="H12" s="69" t="s">
        <v>381</v>
      </c>
      <c r="I12" s="70"/>
      <c r="J12" s="70"/>
      <c r="K12" s="69" t="s">
        <v>3284</v>
      </c>
      <c r="L12" s="73">
        <v>1</v>
      </c>
      <c r="M12" s="74">
        <v>7112.673828125</v>
      </c>
      <c r="N12" s="74">
        <v>7434.55078125</v>
      </c>
      <c r="O12" s="75"/>
      <c r="P12" s="76"/>
      <c r="Q12" s="76"/>
      <c r="R12" s="87"/>
      <c r="S12" s="48">
        <v>1</v>
      </c>
      <c r="T12" s="48">
        <v>0</v>
      </c>
      <c r="U12" s="49">
        <v>0</v>
      </c>
      <c r="V12" s="49">
        <v>0.333333</v>
      </c>
      <c r="W12" s="49">
        <v>0</v>
      </c>
      <c r="X12" s="49">
        <v>0.770269</v>
      </c>
      <c r="Y12" s="49">
        <v>0</v>
      </c>
      <c r="Z12" s="49">
        <v>0</v>
      </c>
      <c r="AA12" s="71">
        <v>12</v>
      </c>
      <c r="AB12" s="71"/>
      <c r="AC12" s="72"/>
      <c r="AD12" s="78" t="s">
        <v>1698</v>
      </c>
      <c r="AE12" s="78">
        <v>307</v>
      </c>
      <c r="AF12" s="78">
        <v>210</v>
      </c>
      <c r="AG12" s="78">
        <v>198</v>
      </c>
      <c r="AH12" s="78">
        <v>224</v>
      </c>
      <c r="AI12" s="78"/>
      <c r="AJ12" s="78"/>
      <c r="AK12" s="78"/>
      <c r="AL12" s="78"/>
      <c r="AM12" s="78"/>
      <c r="AN12" s="80">
        <v>42284.629212962966</v>
      </c>
      <c r="AO12" s="82" t="s">
        <v>2578</v>
      </c>
      <c r="AP12" s="78" t="b">
        <v>1</v>
      </c>
      <c r="AQ12" s="78" t="b">
        <v>0</v>
      </c>
      <c r="AR12" s="78" t="b">
        <v>0</v>
      </c>
      <c r="AS12" s="78" t="s">
        <v>1508</v>
      </c>
      <c r="AT12" s="78">
        <v>2</v>
      </c>
      <c r="AU12" s="82" t="s">
        <v>2812</v>
      </c>
      <c r="AV12" s="78" t="b">
        <v>0</v>
      </c>
      <c r="AW12" s="78" t="s">
        <v>2994</v>
      </c>
      <c r="AX12" s="82" t="s">
        <v>3004</v>
      </c>
      <c r="AY12" s="78" t="s">
        <v>65</v>
      </c>
      <c r="AZ12" s="78" t="str">
        <f>REPLACE(INDEX(GroupVertices[Group],MATCH(Vertices[[#This Row],[Vertex]],GroupVertices[Vertex],0)),1,1,"")</f>
        <v>30</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382</v>
      </c>
      <c r="B13" s="65"/>
      <c r="C13" s="65" t="s">
        <v>64</v>
      </c>
      <c r="D13" s="66">
        <v>175.03735980915567</v>
      </c>
      <c r="E13" s="68"/>
      <c r="F13" s="101" t="s">
        <v>2842</v>
      </c>
      <c r="G13" s="65"/>
      <c r="H13" s="69" t="s">
        <v>382</v>
      </c>
      <c r="I13" s="70"/>
      <c r="J13" s="70"/>
      <c r="K13" s="69" t="s">
        <v>3285</v>
      </c>
      <c r="L13" s="73">
        <v>1</v>
      </c>
      <c r="M13" s="74">
        <v>7395.296875</v>
      </c>
      <c r="N13" s="74">
        <v>7434.55078125</v>
      </c>
      <c r="O13" s="75"/>
      <c r="P13" s="76"/>
      <c r="Q13" s="76"/>
      <c r="R13" s="87"/>
      <c r="S13" s="48">
        <v>1</v>
      </c>
      <c r="T13" s="48">
        <v>0</v>
      </c>
      <c r="U13" s="49">
        <v>0</v>
      </c>
      <c r="V13" s="49">
        <v>0.333333</v>
      </c>
      <c r="W13" s="49">
        <v>0</v>
      </c>
      <c r="X13" s="49">
        <v>0.770269</v>
      </c>
      <c r="Y13" s="49">
        <v>0</v>
      </c>
      <c r="Z13" s="49">
        <v>0</v>
      </c>
      <c r="AA13" s="71">
        <v>13</v>
      </c>
      <c r="AB13" s="71"/>
      <c r="AC13" s="72"/>
      <c r="AD13" s="78" t="s">
        <v>1699</v>
      </c>
      <c r="AE13" s="78">
        <v>27</v>
      </c>
      <c r="AF13" s="78">
        <v>18691</v>
      </c>
      <c r="AG13" s="78">
        <v>42</v>
      </c>
      <c r="AH13" s="78">
        <v>8</v>
      </c>
      <c r="AI13" s="78"/>
      <c r="AJ13" s="78" t="s">
        <v>1968</v>
      </c>
      <c r="AK13" s="78" t="s">
        <v>2220</v>
      </c>
      <c r="AL13" s="78"/>
      <c r="AM13" s="78"/>
      <c r="AN13" s="80">
        <v>42157.84940972222</v>
      </c>
      <c r="AO13" s="82" t="s">
        <v>2579</v>
      </c>
      <c r="AP13" s="78" t="b">
        <v>1</v>
      </c>
      <c r="AQ13" s="78" t="b">
        <v>0</v>
      </c>
      <c r="AR13" s="78" t="b">
        <v>1</v>
      </c>
      <c r="AS13" s="78" t="s">
        <v>1508</v>
      </c>
      <c r="AT13" s="78">
        <v>93</v>
      </c>
      <c r="AU13" s="82" t="s">
        <v>2812</v>
      </c>
      <c r="AV13" s="78" t="b">
        <v>1</v>
      </c>
      <c r="AW13" s="78" t="s">
        <v>2994</v>
      </c>
      <c r="AX13" s="82" t="s">
        <v>3005</v>
      </c>
      <c r="AY13" s="78" t="s">
        <v>65</v>
      </c>
      <c r="AZ13" s="78" t="str">
        <f>REPLACE(INDEX(GroupVertices[Group],MATCH(Vertices[[#This Row],[Vertex]],GroupVertices[Vertex],0)),1,1,"")</f>
        <v>30</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217</v>
      </c>
      <c r="B14" s="65"/>
      <c r="C14" s="65" t="s">
        <v>64</v>
      </c>
      <c r="D14" s="66">
        <v>162.09137521454173</v>
      </c>
      <c r="E14" s="68"/>
      <c r="F14" s="101" t="s">
        <v>892</v>
      </c>
      <c r="G14" s="65"/>
      <c r="H14" s="69" t="s">
        <v>217</v>
      </c>
      <c r="I14" s="70"/>
      <c r="J14" s="70"/>
      <c r="K14" s="69" t="s">
        <v>3286</v>
      </c>
      <c r="L14" s="73">
        <v>1</v>
      </c>
      <c r="M14" s="74">
        <v>4393.9072265625</v>
      </c>
      <c r="N14" s="74">
        <v>628.7572021484375</v>
      </c>
      <c r="O14" s="75"/>
      <c r="P14" s="76"/>
      <c r="Q14" s="76"/>
      <c r="R14" s="87"/>
      <c r="S14" s="48">
        <v>0</v>
      </c>
      <c r="T14" s="48">
        <v>1</v>
      </c>
      <c r="U14" s="49">
        <v>0</v>
      </c>
      <c r="V14" s="49">
        <v>0.045455</v>
      </c>
      <c r="W14" s="49">
        <v>0</v>
      </c>
      <c r="X14" s="49">
        <v>0.590358</v>
      </c>
      <c r="Y14" s="49">
        <v>0</v>
      </c>
      <c r="Z14" s="49">
        <v>0</v>
      </c>
      <c r="AA14" s="71">
        <v>14</v>
      </c>
      <c r="AB14" s="71"/>
      <c r="AC14" s="72"/>
      <c r="AD14" s="78" t="s">
        <v>1700</v>
      </c>
      <c r="AE14" s="78">
        <v>585</v>
      </c>
      <c r="AF14" s="78">
        <v>131</v>
      </c>
      <c r="AG14" s="78">
        <v>14506</v>
      </c>
      <c r="AH14" s="78">
        <v>3604</v>
      </c>
      <c r="AI14" s="78"/>
      <c r="AJ14" s="78"/>
      <c r="AK14" s="78" t="s">
        <v>2221</v>
      </c>
      <c r="AL14" s="78"/>
      <c r="AM14" s="78"/>
      <c r="AN14" s="80">
        <v>41348.7599537037</v>
      </c>
      <c r="AO14" s="82" t="s">
        <v>2580</v>
      </c>
      <c r="AP14" s="78" t="b">
        <v>0</v>
      </c>
      <c r="AQ14" s="78" t="b">
        <v>0</v>
      </c>
      <c r="AR14" s="78" t="b">
        <v>0</v>
      </c>
      <c r="AS14" s="78" t="s">
        <v>1508</v>
      </c>
      <c r="AT14" s="78">
        <v>97</v>
      </c>
      <c r="AU14" s="82" t="s">
        <v>2813</v>
      </c>
      <c r="AV14" s="78" t="b">
        <v>0</v>
      </c>
      <c r="AW14" s="78" t="s">
        <v>2994</v>
      </c>
      <c r="AX14" s="82" t="s">
        <v>3006</v>
      </c>
      <c r="AY14" s="78" t="s">
        <v>66</v>
      </c>
      <c r="AZ14" s="78" t="str">
        <f>REPLACE(INDEX(GroupVertices[Group],MATCH(Vertices[[#This Row],[Vertex]],GroupVertices[Vertex],0)),1,1,"")</f>
        <v>4</v>
      </c>
      <c r="BA14" s="48"/>
      <c r="BB14" s="48"/>
      <c r="BC14" s="48"/>
      <c r="BD14" s="48"/>
      <c r="BE14" s="48"/>
      <c r="BF14" s="48"/>
      <c r="BG14" s="121" t="s">
        <v>4167</v>
      </c>
      <c r="BH14" s="121" t="s">
        <v>4167</v>
      </c>
      <c r="BI14" s="121" t="s">
        <v>4305</v>
      </c>
      <c r="BJ14" s="121" t="s">
        <v>4305</v>
      </c>
      <c r="BK14" s="121">
        <v>1</v>
      </c>
      <c r="BL14" s="124">
        <v>4.166666666666667</v>
      </c>
      <c r="BM14" s="121">
        <v>0</v>
      </c>
      <c r="BN14" s="124">
        <v>0</v>
      </c>
      <c r="BO14" s="121">
        <v>0</v>
      </c>
      <c r="BP14" s="124">
        <v>0</v>
      </c>
      <c r="BQ14" s="121">
        <v>23</v>
      </c>
      <c r="BR14" s="124">
        <v>95.83333333333333</v>
      </c>
      <c r="BS14" s="121">
        <v>24</v>
      </c>
      <c r="BT14" s="2"/>
      <c r="BU14" s="3"/>
      <c r="BV14" s="3"/>
      <c r="BW14" s="3"/>
      <c r="BX14" s="3"/>
    </row>
    <row r="15" spans="1:76" ht="15">
      <c r="A15" s="64" t="s">
        <v>218</v>
      </c>
      <c r="B15" s="65"/>
      <c r="C15" s="65" t="s">
        <v>64</v>
      </c>
      <c r="D15" s="66">
        <v>162.73379179922057</v>
      </c>
      <c r="E15" s="68"/>
      <c r="F15" s="101" t="s">
        <v>893</v>
      </c>
      <c r="G15" s="65"/>
      <c r="H15" s="69" t="s">
        <v>218</v>
      </c>
      <c r="I15" s="70"/>
      <c r="J15" s="70"/>
      <c r="K15" s="69" t="s">
        <v>3287</v>
      </c>
      <c r="L15" s="73">
        <v>1</v>
      </c>
      <c r="M15" s="74">
        <v>386.1699523925781</v>
      </c>
      <c r="N15" s="74">
        <v>1365.7454833984375</v>
      </c>
      <c r="O15" s="75"/>
      <c r="P15" s="76"/>
      <c r="Q15" s="76"/>
      <c r="R15" s="87"/>
      <c r="S15" s="48">
        <v>1</v>
      </c>
      <c r="T15" s="48">
        <v>1</v>
      </c>
      <c r="U15" s="49">
        <v>0</v>
      </c>
      <c r="V15" s="49">
        <v>0</v>
      </c>
      <c r="W15" s="49">
        <v>0</v>
      </c>
      <c r="X15" s="49">
        <v>0.999998</v>
      </c>
      <c r="Y15" s="49">
        <v>0</v>
      </c>
      <c r="Z15" s="49" t="s">
        <v>4881</v>
      </c>
      <c r="AA15" s="71">
        <v>15</v>
      </c>
      <c r="AB15" s="71"/>
      <c r="AC15" s="72"/>
      <c r="AD15" s="78" t="s">
        <v>1701</v>
      </c>
      <c r="AE15" s="78">
        <v>685</v>
      </c>
      <c r="AF15" s="78">
        <v>1052</v>
      </c>
      <c r="AG15" s="78">
        <v>35465</v>
      </c>
      <c r="AH15" s="78">
        <v>3516</v>
      </c>
      <c r="AI15" s="78"/>
      <c r="AJ15" s="78" t="s">
        <v>1969</v>
      </c>
      <c r="AK15" s="78" t="s">
        <v>2222</v>
      </c>
      <c r="AL15" s="82" t="s">
        <v>2398</v>
      </c>
      <c r="AM15" s="78"/>
      <c r="AN15" s="80">
        <v>40633.80233796296</v>
      </c>
      <c r="AO15" s="82" t="s">
        <v>2581</v>
      </c>
      <c r="AP15" s="78" t="b">
        <v>0</v>
      </c>
      <c r="AQ15" s="78" t="b">
        <v>0</v>
      </c>
      <c r="AR15" s="78" t="b">
        <v>0</v>
      </c>
      <c r="AS15" s="78" t="s">
        <v>1508</v>
      </c>
      <c r="AT15" s="78">
        <v>21</v>
      </c>
      <c r="AU15" s="82" t="s">
        <v>2812</v>
      </c>
      <c r="AV15" s="78" t="b">
        <v>0</v>
      </c>
      <c r="AW15" s="78" t="s">
        <v>2994</v>
      </c>
      <c r="AX15" s="82" t="s">
        <v>3007</v>
      </c>
      <c r="AY15" s="78" t="s">
        <v>66</v>
      </c>
      <c r="AZ15" s="78" t="str">
        <f>REPLACE(INDEX(GroupVertices[Group],MATCH(Vertices[[#This Row],[Vertex]],GroupVertices[Vertex],0)),1,1,"")</f>
        <v>2</v>
      </c>
      <c r="BA15" s="48"/>
      <c r="BB15" s="48"/>
      <c r="BC15" s="48"/>
      <c r="BD15" s="48"/>
      <c r="BE15" s="48" t="s">
        <v>740</v>
      </c>
      <c r="BF15" s="48" t="s">
        <v>740</v>
      </c>
      <c r="BG15" s="121" t="s">
        <v>4168</v>
      </c>
      <c r="BH15" s="121" t="s">
        <v>4168</v>
      </c>
      <c r="BI15" s="121" t="s">
        <v>4306</v>
      </c>
      <c r="BJ15" s="121" t="s">
        <v>4306</v>
      </c>
      <c r="BK15" s="121">
        <v>2</v>
      </c>
      <c r="BL15" s="124">
        <v>6.666666666666667</v>
      </c>
      <c r="BM15" s="121">
        <v>2</v>
      </c>
      <c r="BN15" s="124">
        <v>6.666666666666667</v>
      </c>
      <c r="BO15" s="121">
        <v>0</v>
      </c>
      <c r="BP15" s="124">
        <v>0</v>
      </c>
      <c r="BQ15" s="121">
        <v>26</v>
      </c>
      <c r="BR15" s="124">
        <v>86.66666666666667</v>
      </c>
      <c r="BS15" s="121">
        <v>30</v>
      </c>
      <c r="BT15" s="2"/>
      <c r="BU15" s="3"/>
      <c r="BV15" s="3"/>
      <c r="BW15" s="3"/>
      <c r="BX15" s="3"/>
    </row>
    <row r="16" spans="1:76" ht="15">
      <c r="A16" s="64" t="s">
        <v>219</v>
      </c>
      <c r="B16" s="65"/>
      <c r="C16" s="65" t="s">
        <v>64</v>
      </c>
      <c r="D16" s="66">
        <v>162.2804033301204</v>
      </c>
      <c r="E16" s="68"/>
      <c r="F16" s="101" t="s">
        <v>894</v>
      </c>
      <c r="G16" s="65"/>
      <c r="H16" s="69" t="s">
        <v>219</v>
      </c>
      <c r="I16" s="70"/>
      <c r="J16" s="70"/>
      <c r="K16" s="69" t="s">
        <v>3288</v>
      </c>
      <c r="L16" s="73">
        <v>1</v>
      </c>
      <c r="M16" s="74">
        <v>8439.7021484375</v>
      </c>
      <c r="N16" s="74">
        <v>4602.48095703125</v>
      </c>
      <c r="O16" s="75"/>
      <c r="P16" s="76"/>
      <c r="Q16" s="76"/>
      <c r="R16" s="87"/>
      <c r="S16" s="48">
        <v>0</v>
      </c>
      <c r="T16" s="48">
        <v>1</v>
      </c>
      <c r="U16" s="49">
        <v>0</v>
      </c>
      <c r="V16" s="49">
        <v>1</v>
      </c>
      <c r="W16" s="49">
        <v>0</v>
      </c>
      <c r="X16" s="49">
        <v>0.999998</v>
      </c>
      <c r="Y16" s="49">
        <v>0</v>
      </c>
      <c r="Z16" s="49">
        <v>0</v>
      </c>
      <c r="AA16" s="71">
        <v>16</v>
      </c>
      <c r="AB16" s="71"/>
      <c r="AC16" s="72"/>
      <c r="AD16" s="78" t="s">
        <v>1702</v>
      </c>
      <c r="AE16" s="78">
        <v>1066</v>
      </c>
      <c r="AF16" s="78">
        <v>402</v>
      </c>
      <c r="AG16" s="78">
        <v>2796</v>
      </c>
      <c r="AH16" s="78">
        <v>7401</v>
      </c>
      <c r="AI16" s="78"/>
      <c r="AJ16" s="78" t="s">
        <v>1970</v>
      </c>
      <c r="AK16" s="78" t="s">
        <v>2223</v>
      </c>
      <c r="AL16" s="82" t="s">
        <v>2399</v>
      </c>
      <c r="AM16" s="78"/>
      <c r="AN16" s="80">
        <v>40864.533368055556</v>
      </c>
      <c r="AO16" s="82" t="s">
        <v>2582</v>
      </c>
      <c r="AP16" s="78" t="b">
        <v>0</v>
      </c>
      <c r="AQ16" s="78" t="b">
        <v>0</v>
      </c>
      <c r="AR16" s="78" t="b">
        <v>1</v>
      </c>
      <c r="AS16" s="78" t="s">
        <v>1508</v>
      </c>
      <c r="AT16" s="78">
        <v>5</v>
      </c>
      <c r="AU16" s="82" t="s">
        <v>2814</v>
      </c>
      <c r="AV16" s="78" t="b">
        <v>0</v>
      </c>
      <c r="AW16" s="78" t="s">
        <v>2994</v>
      </c>
      <c r="AX16" s="82" t="s">
        <v>3008</v>
      </c>
      <c r="AY16" s="78" t="s">
        <v>66</v>
      </c>
      <c r="AZ16" s="78" t="str">
        <f>REPLACE(INDEX(GroupVertices[Group],MATCH(Vertices[[#This Row],[Vertex]],GroupVertices[Vertex],0)),1,1,"")</f>
        <v>55</v>
      </c>
      <c r="BA16" s="48"/>
      <c r="BB16" s="48"/>
      <c r="BC16" s="48"/>
      <c r="BD16" s="48"/>
      <c r="BE16" s="48" t="s">
        <v>736</v>
      </c>
      <c r="BF16" s="48" t="s">
        <v>736</v>
      </c>
      <c r="BG16" s="121" t="s">
        <v>4169</v>
      </c>
      <c r="BH16" s="121" t="s">
        <v>4169</v>
      </c>
      <c r="BI16" s="121" t="s">
        <v>4307</v>
      </c>
      <c r="BJ16" s="121" t="s">
        <v>4307</v>
      </c>
      <c r="BK16" s="121">
        <v>1</v>
      </c>
      <c r="BL16" s="124">
        <v>16.666666666666668</v>
      </c>
      <c r="BM16" s="121">
        <v>0</v>
      </c>
      <c r="BN16" s="124">
        <v>0</v>
      </c>
      <c r="BO16" s="121">
        <v>0</v>
      </c>
      <c r="BP16" s="124">
        <v>0</v>
      </c>
      <c r="BQ16" s="121">
        <v>5</v>
      </c>
      <c r="BR16" s="124">
        <v>83.33333333333333</v>
      </c>
      <c r="BS16" s="121">
        <v>6</v>
      </c>
      <c r="BT16" s="2"/>
      <c r="BU16" s="3"/>
      <c r="BV16" s="3"/>
      <c r="BW16" s="3"/>
      <c r="BX16" s="3"/>
    </row>
    <row r="17" spans="1:76" ht="15">
      <c r="A17" s="64" t="s">
        <v>383</v>
      </c>
      <c r="B17" s="65"/>
      <c r="C17" s="65" t="s">
        <v>64</v>
      </c>
      <c r="D17" s="66">
        <v>162.4324628474494</v>
      </c>
      <c r="E17" s="68"/>
      <c r="F17" s="101" t="s">
        <v>2843</v>
      </c>
      <c r="G17" s="65"/>
      <c r="H17" s="69" t="s">
        <v>383</v>
      </c>
      <c r="I17" s="70"/>
      <c r="J17" s="70"/>
      <c r="K17" s="69" t="s">
        <v>3289</v>
      </c>
      <c r="L17" s="73">
        <v>1</v>
      </c>
      <c r="M17" s="74">
        <v>8439.7021484375</v>
      </c>
      <c r="N17" s="74">
        <v>5008.322265625</v>
      </c>
      <c r="O17" s="75"/>
      <c r="P17" s="76"/>
      <c r="Q17" s="76"/>
      <c r="R17" s="87"/>
      <c r="S17" s="48">
        <v>1</v>
      </c>
      <c r="T17" s="48">
        <v>0</v>
      </c>
      <c r="U17" s="49">
        <v>0</v>
      </c>
      <c r="V17" s="49">
        <v>1</v>
      </c>
      <c r="W17" s="49">
        <v>0</v>
      </c>
      <c r="X17" s="49">
        <v>0.999998</v>
      </c>
      <c r="Y17" s="49">
        <v>0</v>
      </c>
      <c r="Z17" s="49">
        <v>0</v>
      </c>
      <c r="AA17" s="71">
        <v>17</v>
      </c>
      <c r="AB17" s="71"/>
      <c r="AC17" s="72"/>
      <c r="AD17" s="78" t="s">
        <v>383</v>
      </c>
      <c r="AE17" s="78">
        <v>3159</v>
      </c>
      <c r="AF17" s="78">
        <v>620</v>
      </c>
      <c r="AG17" s="78">
        <v>80</v>
      </c>
      <c r="AH17" s="78">
        <v>413</v>
      </c>
      <c r="AI17" s="78"/>
      <c r="AJ17" s="78" t="s">
        <v>1971</v>
      </c>
      <c r="AK17" s="78" t="s">
        <v>1583</v>
      </c>
      <c r="AL17" s="82" t="s">
        <v>2400</v>
      </c>
      <c r="AM17" s="78"/>
      <c r="AN17" s="80">
        <v>43438.96040509259</v>
      </c>
      <c r="AO17" s="82" t="s">
        <v>2583</v>
      </c>
      <c r="AP17" s="78" t="b">
        <v>1</v>
      </c>
      <c r="AQ17" s="78" t="b">
        <v>0</v>
      </c>
      <c r="AR17" s="78" t="b">
        <v>0</v>
      </c>
      <c r="AS17" s="78" t="s">
        <v>1508</v>
      </c>
      <c r="AT17" s="78">
        <v>1</v>
      </c>
      <c r="AU17" s="78"/>
      <c r="AV17" s="78" t="b">
        <v>0</v>
      </c>
      <c r="AW17" s="78" t="s">
        <v>2994</v>
      </c>
      <c r="AX17" s="82" t="s">
        <v>3009</v>
      </c>
      <c r="AY17" s="78" t="s">
        <v>65</v>
      </c>
      <c r="AZ17" s="78" t="str">
        <f>REPLACE(INDEX(GroupVertices[Group],MATCH(Vertices[[#This Row],[Vertex]],GroupVertices[Vertex],0)),1,1,"")</f>
        <v>55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220</v>
      </c>
      <c r="B18" s="65"/>
      <c r="C18" s="65" t="s">
        <v>64</v>
      </c>
      <c r="D18" s="66">
        <v>163.36365301090896</v>
      </c>
      <c r="E18" s="68"/>
      <c r="F18" s="101" t="s">
        <v>895</v>
      </c>
      <c r="G18" s="65"/>
      <c r="H18" s="69" t="s">
        <v>220</v>
      </c>
      <c r="I18" s="70"/>
      <c r="J18" s="70"/>
      <c r="K18" s="69" t="s">
        <v>3290</v>
      </c>
      <c r="L18" s="73">
        <v>1</v>
      </c>
      <c r="M18" s="74">
        <v>3958.989990234375</v>
      </c>
      <c r="N18" s="74">
        <v>557.6597900390625</v>
      </c>
      <c r="O18" s="75"/>
      <c r="P18" s="76"/>
      <c r="Q18" s="76"/>
      <c r="R18" s="87"/>
      <c r="S18" s="48">
        <v>0</v>
      </c>
      <c r="T18" s="48">
        <v>1</v>
      </c>
      <c r="U18" s="49">
        <v>0</v>
      </c>
      <c r="V18" s="49">
        <v>0.045455</v>
      </c>
      <c r="W18" s="49">
        <v>0</v>
      </c>
      <c r="X18" s="49">
        <v>0.590358</v>
      </c>
      <c r="Y18" s="49">
        <v>0</v>
      </c>
      <c r="Z18" s="49">
        <v>0</v>
      </c>
      <c r="AA18" s="71">
        <v>18</v>
      </c>
      <c r="AB18" s="71"/>
      <c r="AC18" s="72"/>
      <c r="AD18" s="78" t="s">
        <v>1703</v>
      </c>
      <c r="AE18" s="78">
        <v>158</v>
      </c>
      <c r="AF18" s="78">
        <v>1955</v>
      </c>
      <c r="AG18" s="78">
        <v>12340</v>
      </c>
      <c r="AH18" s="78">
        <v>1994</v>
      </c>
      <c r="AI18" s="78"/>
      <c r="AJ18" s="78" t="s">
        <v>1972</v>
      </c>
      <c r="AK18" s="78" t="s">
        <v>2224</v>
      </c>
      <c r="AL18" s="82" t="s">
        <v>2401</v>
      </c>
      <c r="AM18" s="78"/>
      <c r="AN18" s="80">
        <v>39904.10028935185</v>
      </c>
      <c r="AO18" s="82" t="s">
        <v>2584</v>
      </c>
      <c r="AP18" s="78" t="b">
        <v>0</v>
      </c>
      <c r="AQ18" s="78" t="b">
        <v>0</v>
      </c>
      <c r="AR18" s="78" t="b">
        <v>1</v>
      </c>
      <c r="AS18" s="78" t="s">
        <v>1508</v>
      </c>
      <c r="AT18" s="78">
        <v>26</v>
      </c>
      <c r="AU18" s="82" t="s">
        <v>2815</v>
      </c>
      <c r="AV18" s="78" t="b">
        <v>0</v>
      </c>
      <c r="AW18" s="78" t="s">
        <v>2994</v>
      </c>
      <c r="AX18" s="82" t="s">
        <v>3010</v>
      </c>
      <c r="AY18" s="78" t="s">
        <v>66</v>
      </c>
      <c r="AZ18" s="78" t="str">
        <f>REPLACE(INDEX(GroupVertices[Group],MATCH(Vertices[[#This Row],[Vertex]],GroupVertices[Vertex],0)),1,1,"")</f>
        <v>4</v>
      </c>
      <c r="BA18" s="48"/>
      <c r="BB18" s="48"/>
      <c r="BC18" s="48"/>
      <c r="BD18" s="48"/>
      <c r="BE18" s="48"/>
      <c r="BF18" s="48"/>
      <c r="BG18" s="121" t="s">
        <v>4167</v>
      </c>
      <c r="BH18" s="121" t="s">
        <v>4167</v>
      </c>
      <c r="BI18" s="121" t="s">
        <v>4305</v>
      </c>
      <c r="BJ18" s="121" t="s">
        <v>4305</v>
      </c>
      <c r="BK18" s="121">
        <v>1</v>
      </c>
      <c r="BL18" s="124">
        <v>4.166666666666667</v>
      </c>
      <c r="BM18" s="121">
        <v>0</v>
      </c>
      <c r="BN18" s="124">
        <v>0</v>
      </c>
      <c r="BO18" s="121">
        <v>0</v>
      </c>
      <c r="BP18" s="124">
        <v>0</v>
      </c>
      <c r="BQ18" s="121">
        <v>23</v>
      </c>
      <c r="BR18" s="124">
        <v>95.83333333333333</v>
      </c>
      <c r="BS18" s="121">
        <v>24</v>
      </c>
      <c r="BT18" s="2"/>
      <c r="BU18" s="3"/>
      <c r="BV18" s="3"/>
      <c r="BW18" s="3"/>
      <c r="BX18" s="3"/>
    </row>
    <row r="19" spans="1:76" ht="15">
      <c r="A19" s="64" t="s">
        <v>221</v>
      </c>
      <c r="B19" s="65"/>
      <c r="C19" s="65" t="s">
        <v>64</v>
      </c>
      <c r="D19" s="66">
        <v>162.03208595319785</v>
      </c>
      <c r="E19" s="68"/>
      <c r="F19" s="101" t="s">
        <v>896</v>
      </c>
      <c r="G19" s="65"/>
      <c r="H19" s="69" t="s">
        <v>221</v>
      </c>
      <c r="I19" s="70"/>
      <c r="J19" s="70"/>
      <c r="K19" s="69" t="s">
        <v>3291</v>
      </c>
      <c r="L19" s="73">
        <v>1</v>
      </c>
      <c r="M19" s="74">
        <v>4482.982421875</v>
      </c>
      <c r="N19" s="74">
        <v>1196.341796875</v>
      </c>
      <c r="O19" s="75"/>
      <c r="P19" s="76"/>
      <c r="Q19" s="76"/>
      <c r="R19" s="87"/>
      <c r="S19" s="48">
        <v>0</v>
      </c>
      <c r="T19" s="48">
        <v>1</v>
      </c>
      <c r="U19" s="49">
        <v>0</v>
      </c>
      <c r="V19" s="49">
        <v>0.045455</v>
      </c>
      <c r="W19" s="49">
        <v>0</v>
      </c>
      <c r="X19" s="49">
        <v>0.590358</v>
      </c>
      <c r="Y19" s="49">
        <v>0</v>
      </c>
      <c r="Z19" s="49">
        <v>0</v>
      </c>
      <c r="AA19" s="71">
        <v>19</v>
      </c>
      <c r="AB19" s="71"/>
      <c r="AC19" s="72"/>
      <c r="AD19" s="78" t="s">
        <v>1704</v>
      </c>
      <c r="AE19" s="78">
        <v>107</v>
      </c>
      <c r="AF19" s="78">
        <v>46</v>
      </c>
      <c r="AG19" s="78">
        <v>1677</v>
      </c>
      <c r="AH19" s="78">
        <v>18</v>
      </c>
      <c r="AI19" s="78"/>
      <c r="AJ19" s="78" t="s">
        <v>1973</v>
      </c>
      <c r="AK19" s="78"/>
      <c r="AL19" s="82" t="s">
        <v>2402</v>
      </c>
      <c r="AM19" s="78"/>
      <c r="AN19" s="80">
        <v>43038.790347222224</v>
      </c>
      <c r="AO19" s="82" t="s">
        <v>2585</v>
      </c>
      <c r="AP19" s="78" t="b">
        <v>0</v>
      </c>
      <c r="AQ19" s="78" t="b">
        <v>0</v>
      </c>
      <c r="AR19" s="78" t="b">
        <v>0</v>
      </c>
      <c r="AS19" s="78" t="s">
        <v>1508</v>
      </c>
      <c r="AT19" s="78">
        <v>1</v>
      </c>
      <c r="AU19" s="82" t="s">
        <v>2812</v>
      </c>
      <c r="AV19" s="78" t="b">
        <v>0</v>
      </c>
      <c r="AW19" s="78" t="s">
        <v>2994</v>
      </c>
      <c r="AX19" s="82" t="s">
        <v>3011</v>
      </c>
      <c r="AY19" s="78" t="s">
        <v>66</v>
      </c>
      <c r="AZ19" s="78" t="str">
        <f>REPLACE(INDEX(GroupVertices[Group],MATCH(Vertices[[#This Row],[Vertex]],GroupVertices[Vertex],0)),1,1,"")</f>
        <v>4</v>
      </c>
      <c r="BA19" s="48"/>
      <c r="BB19" s="48"/>
      <c r="BC19" s="48"/>
      <c r="BD19" s="48"/>
      <c r="BE19" s="48"/>
      <c r="BF19" s="48"/>
      <c r="BG19" s="121" t="s">
        <v>4167</v>
      </c>
      <c r="BH19" s="121" t="s">
        <v>4167</v>
      </c>
      <c r="BI19" s="121" t="s">
        <v>4305</v>
      </c>
      <c r="BJ19" s="121" t="s">
        <v>4305</v>
      </c>
      <c r="BK19" s="121">
        <v>1</v>
      </c>
      <c r="BL19" s="124">
        <v>4.166666666666667</v>
      </c>
      <c r="BM19" s="121">
        <v>0</v>
      </c>
      <c r="BN19" s="124">
        <v>0</v>
      </c>
      <c r="BO19" s="121">
        <v>0</v>
      </c>
      <c r="BP19" s="124">
        <v>0</v>
      </c>
      <c r="BQ19" s="121">
        <v>23</v>
      </c>
      <c r="BR19" s="124">
        <v>95.83333333333333</v>
      </c>
      <c r="BS19" s="121">
        <v>24</v>
      </c>
      <c r="BT19" s="2"/>
      <c r="BU19" s="3"/>
      <c r="BV19" s="3"/>
      <c r="BW19" s="3"/>
      <c r="BX19" s="3"/>
    </row>
    <row r="20" spans="1:76" ht="15">
      <c r="A20" s="64" t="s">
        <v>222</v>
      </c>
      <c r="B20" s="65"/>
      <c r="C20" s="65" t="s">
        <v>64</v>
      </c>
      <c r="D20" s="66">
        <v>162.76239014880997</v>
      </c>
      <c r="E20" s="68"/>
      <c r="F20" s="101" t="s">
        <v>897</v>
      </c>
      <c r="G20" s="65"/>
      <c r="H20" s="69" t="s">
        <v>222</v>
      </c>
      <c r="I20" s="70"/>
      <c r="J20" s="70"/>
      <c r="K20" s="69" t="s">
        <v>3292</v>
      </c>
      <c r="L20" s="73">
        <v>1</v>
      </c>
      <c r="M20" s="74">
        <v>4375.9580078125</v>
      </c>
      <c r="N20" s="74">
        <v>1682.7247314453125</v>
      </c>
      <c r="O20" s="75"/>
      <c r="P20" s="76"/>
      <c r="Q20" s="76"/>
      <c r="R20" s="87"/>
      <c r="S20" s="48">
        <v>0</v>
      </c>
      <c r="T20" s="48">
        <v>1</v>
      </c>
      <c r="U20" s="49">
        <v>0</v>
      </c>
      <c r="V20" s="49">
        <v>0.045455</v>
      </c>
      <c r="W20" s="49">
        <v>0</v>
      </c>
      <c r="X20" s="49">
        <v>0.590358</v>
      </c>
      <c r="Y20" s="49">
        <v>0</v>
      </c>
      <c r="Z20" s="49">
        <v>0</v>
      </c>
      <c r="AA20" s="71">
        <v>20</v>
      </c>
      <c r="AB20" s="71"/>
      <c r="AC20" s="72"/>
      <c r="AD20" s="78" t="s">
        <v>1705</v>
      </c>
      <c r="AE20" s="78">
        <v>390</v>
      </c>
      <c r="AF20" s="78">
        <v>1093</v>
      </c>
      <c r="AG20" s="78">
        <v>4691</v>
      </c>
      <c r="AH20" s="78">
        <v>458</v>
      </c>
      <c r="AI20" s="78"/>
      <c r="AJ20" s="78" t="s">
        <v>1974</v>
      </c>
      <c r="AK20" s="78" t="s">
        <v>2225</v>
      </c>
      <c r="AL20" s="82" t="s">
        <v>2403</v>
      </c>
      <c r="AM20" s="78"/>
      <c r="AN20" s="80">
        <v>40487.432800925926</v>
      </c>
      <c r="AO20" s="82" t="s">
        <v>2586</v>
      </c>
      <c r="AP20" s="78" t="b">
        <v>0</v>
      </c>
      <c r="AQ20" s="78" t="b">
        <v>0</v>
      </c>
      <c r="AR20" s="78" t="b">
        <v>0</v>
      </c>
      <c r="AS20" s="78" t="s">
        <v>1508</v>
      </c>
      <c r="AT20" s="78">
        <v>15</v>
      </c>
      <c r="AU20" s="82" t="s">
        <v>2810</v>
      </c>
      <c r="AV20" s="78" t="b">
        <v>0</v>
      </c>
      <c r="AW20" s="78" t="s">
        <v>2994</v>
      </c>
      <c r="AX20" s="82" t="s">
        <v>3012</v>
      </c>
      <c r="AY20" s="78" t="s">
        <v>66</v>
      </c>
      <c r="AZ20" s="78" t="str">
        <f>REPLACE(INDEX(GroupVertices[Group],MATCH(Vertices[[#This Row],[Vertex]],GroupVertices[Vertex],0)),1,1,"")</f>
        <v>4</v>
      </c>
      <c r="BA20" s="48"/>
      <c r="BB20" s="48"/>
      <c r="BC20" s="48"/>
      <c r="BD20" s="48"/>
      <c r="BE20" s="48"/>
      <c r="BF20" s="48"/>
      <c r="BG20" s="121" t="s">
        <v>4167</v>
      </c>
      <c r="BH20" s="121" t="s">
        <v>4167</v>
      </c>
      <c r="BI20" s="121" t="s">
        <v>4305</v>
      </c>
      <c r="BJ20" s="121" t="s">
        <v>4305</v>
      </c>
      <c r="BK20" s="121">
        <v>1</v>
      </c>
      <c r="BL20" s="124">
        <v>4.166666666666667</v>
      </c>
      <c r="BM20" s="121">
        <v>0</v>
      </c>
      <c r="BN20" s="124">
        <v>0</v>
      </c>
      <c r="BO20" s="121">
        <v>0</v>
      </c>
      <c r="BP20" s="124">
        <v>0</v>
      </c>
      <c r="BQ20" s="121">
        <v>23</v>
      </c>
      <c r="BR20" s="124">
        <v>95.83333333333333</v>
      </c>
      <c r="BS20" s="121">
        <v>24</v>
      </c>
      <c r="BT20" s="2"/>
      <c r="BU20" s="3"/>
      <c r="BV20" s="3"/>
      <c r="BW20" s="3"/>
      <c r="BX20" s="3"/>
    </row>
    <row r="21" spans="1:76" ht="15">
      <c r="A21" s="64" t="s">
        <v>223</v>
      </c>
      <c r="B21" s="65"/>
      <c r="C21" s="65" t="s">
        <v>64</v>
      </c>
      <c r="D21" s="66">
        <v>162.00209256216507</v>
      </c>
      <c r="E21" s="68"/>
      <c r="F21" s="101" t="s">
        <v>2844</v>
      </c>
      <c r="G21" s="65"/>
      <c r="H21" s="69" t="s">
        <v>223</v>
      </c>
      <c r="I21" s="70"/>
      <c r="J21" s="70"/>
      <c r="K21" s="69" t="s">
        <v>3293</v>
      </c>
      <c r="L21" s="73">
        <v>1</v>
      </c>
      <c r="M21" s="74">
        <v>3063.77734375</v>
      </c>
      <c r="N21" s="74">
        <v>2040.972412109375</v>
      </c>
      <c r="O21" s="75"/>
      <c r="P21" s="76"/>
      <c r="Q21" s="76"/>
      <c r="R21" s="87"/>
      <c r="S21" s="48">
        <v>1</v>
      </c>
      <c r="T21" s="48">
        <v>1</v>
      </c>
      <c r="U21" s="49">
        <v>0</v>
      </c>
      <c r="V21" s="49">
        <v>0</v>
      </c>
      <c r="W21" s="49">
        <v>0</v>
      </c>
      <c r="X21" s="49">
        <v>0.999998</v>
      </c>
      <c r="Y21" s="49">
        <v>0</v>
      </c>
      <c r="Z21" s="49" t="s">
        <v>4881</v>
      </c>
      <c r="AA21" s="71">
        <v>21</v>
      </c>
      <c r="AB21" s="71"/>
      <c r="AC21" s="72"/>
      <c r="AD21" s="78" t="s">
        <v>1706</v>
      </c>
      <c r="AE21" s="78">
        <v>13</v>
      </c>
      <c r="AF21" s="78">
        <v>3</v>
      </c>
      <c r="AG21" s="78">
        <v>6</v>
      </c>
      <c r="AH21" s="78">
        <v>0</v>
      </c>
      <c r="AI21" s="78"/>
      <c r="AJ21" s="78" t="s">
        <v>1975</v>
      </c>
      <c r="AK21" s="78" t="s">
        <v>2226</v>
      </c>
      <c r="AL21" s="82" t="s">
        <v>2404</v>
      </c>
      <c r="AM21" s="78"/>
      <c r="AN21" s="80">
        <v>43531.53086805555</v>
      </c>
      <c r="AO21" s="82" t="s">
        <v>2587</v>
      </c>
      <c r="AP21" s="78" t="b">
        <v>1</v>
      </c>
      <c r="AQ21" s="78" t="b">
        <v>0</v>
      </c>
      <c r="AR21" s="78" t="b">
        <v>0</v>
      </c>
      <c r="AS21" s="78" t="s">
        <v>1508</v>
      </c>
      <c r="AT21" s="78">
        <v>0</v>
      </c>
      <c r="AU21" s="78"/>
      <c r="AV21" s="78" t="b">
        <v>0</v>
      </c>
      <c r="AW21" s="78" t="s">
        <v>2994</v>
      </c>
      <c r="AX21" s="82" t="s">
        <v>3013</v>
      </c>
      <c r="AY21" s="78" t="s">
        <v>66</v>
      </c>
      <c r="AZ21" s="78" t="str">
        <f>REPLACE(INDEX(GroupVertices[Group],MATCH(Vertices[[#This Row],[Vertex]],GroupVertices[Vertex],0)),1,1,"")</f>
        <v>2</v>
      </c>
      <c r="BA21" s="48"/>
      <c r="BB21" s="48"/>
      <c r="BC21" s="48"/>
      <c r="BD21" s="48"/>
      <c r="BE21" s="48" t="s">
        <v>4141</v>
      </c>
      <c r="BF21" s="48" t="s">
        <v>4141</v>
      </c>
      <c r="BG21" s="121" t="s">
        <v>4170</v>
      </c>
      <c r="BH21" s="121" t="s">
        <v>4170</v>
      </c>
      <c r="BI21" s="121" t="s">
        <v>4308</v>
      </c>
      <c r="BJ21" s="121" t="s">
        <v>4308</v>
      </c>
      <c r="BK21" s="121">
        <v>0</v>
      </c>
      <c r="BL21" s="124">
        <v>0</v>
      </c>
      <c r="BM21" s="121">
        <v>2</v>
      </c>
      <c r="BN21" s="124">
        <v>8</v>
      </c>
      <c r="BO21" s="121">
        <v>0</v>
      </c>
      <c r="BP21" s="124">
        <v>0</v>
      </c>
      <c r="BQ21" s="121">
        <v>23</v>
      </c>
      <c r="BR21" s="124">
        <v>92</v>
      </c>
      <c r="BS21" s="121">
        <v>25</v>
      </c>
      <c r="BT21" s="2"/>
      <c r="BU21" s="3"/>
      <c r="BV21" s="3"/>
      <c r="BW21" s="3"/>
      <c r="BX21" s="3"/>
    </row>
    <row r="22" spans="1:76" ht="15">
      <c r="A22" s="64" t="s">
        <v>224</v>
      </c>
      <c r="B22" s="65"/>
      <c r="C22" s="65" t="s">
        <v>64</v>
      </c>
      <c r="D22" s="66">
        <v>162.00348760360848</v>
      </c>
      <c r="E22" s="68"/>
      <c r="F22" s="101" t="s">
        <v>898</v>
      </c>
      <c r="G22" s="65"/>
      <c r="H22" s="69" t="s">
        <v>224</v>
      </c>
      <c r="I22" s="70"/>
      <c r="J22" s="70"/>
      <c r="K22" s="69" t="s">
        <v>3294</v>
      </c>
      <c r="L22" s="73">
        <v>1</v>
      </c>
      <c r="M22" s="74">
        <v>8150.58203125</v>
      </c>
      <c r="N22" s="74">
        <v>7434.55078125</v>
      </c>
      <c r="O22" s="75"/>
      <c r="P22" s="76"/>
      <c r="Q22" s="76"/>
      <c r="R22" s="87"/>
      <c r="S22" s="48">
        <v>0</v>
      </c>
      <c r="T22" s="48">
        <v>1</v>
      </c>
      <c r="U22" s="49">
        <v>0</v>
      </c>
      <c r="V22" s="49">
        <v>0.333333</v>
      </c>
      <c r="W22" s="49">
        <v>0</v>
      </c>
      <c r="X22" s="49">
        <v>0.770269</v>
      </c>
      <c r="Y22" s="49">
        <v>0</v>
      </c>
      <c r="Z22" s="49">
        <v>0</v>
      </c>
      <c r="AA22" s="71">
        <v>22</v>
      </c>
      <c r="AB22" s="71"/>
      <c r="AC22" s="72"/>
      <c r="AD22" s="78" t="s">
        <v>1689</v>
      </c>
      <c r="AE22" s="78">
        <v>223</v>
      </c>
      <c r="AF22" s="78">
        <v>5</v>
      </c>
      <c r="AG22" s="78">
        <v>184</v>
      </c>
      <c r="AH22" s="78">
        <v>0</v>
      </c>
      <c r="AI22" s="78"/>
      <c r="AJ22" s="78" t="s">
        <v>1976</v>
      </c>
      <c r="AK22" s="78" t="s">
        <v>2212</v>
      </c>
      <c r="AL22" s="82" t="s">
        <v>2405</v>
      </c>
      <c r="AM22" s="78"/>
      <c r="AN22" s="80">
        <v>43530.941203703704</v>
      </c>
      <c r="AO22" s="82" t="s">
        <v>2588</v>
      </c>
      <c r="AP22" s="78" t="b">
        <v>0</v>
      </c>
      <c r="AQ22" s="78" t="b">
        <v>0</v>
      </c>
      <c r="AR22" s="78" t="b">
        <v>0</v>
      </c>
      <c r="AS22" s="78" t="s">
        <v>1508</v>
      </c>
      <c r="AT22" s="78">
        <v>0</v>
      </c>
      <c r="AU22" s="82" t="s">
        <v>2812</v>
      </c>
      <c r="AV22" s="78" t="b">
        <v>0</v>
      </c>
      <c r="AW22" s="78" t="s">
        <v>2994</v>
      </c>
      <c r="AX22" s="82" t="s">
        <v>3014</v>
      </c>
      <c r="AY22" s="78" t="s">
        <v>66</v>
      </c>
      <c r="AZ22" s="78" t="str">
        <f>REPLACE(INDEX(GroupVertices[Group],MATCH(Vertices[[#This Row],[Vertex]],GroupVertices[Vertex],0)),1,1,"")</f>
        <v>29</v>
      </c>
      <c r="BA22" s="48"/>
      <c r="BB22" s="48"/>
      <c r="BC22" s="48"/>
      <c r="BD22" s="48"/>
      <c r="BE22" s="48" t="s">
        <v>736</v>
      </c>
      <c r="BF22" s="48" t="s">
        <v>736</v>
      </c>
      <c r="BG22" s="121" t="s">
        <v>4171</v>
      </c>
      <c r="BH22" s="121" t="s">
        <v>4171</v>
      </c>
      <c r="BI22" s="121" t="s">
        <v>4309</v>
      </c>
      <c r="BJ22" s="121" t="s">
        <v>4309</v>
      </c>
      <c r="BK22" s="121">
        <v>3</v>
      </c>
      <c r="BL22" s="124">
        <v>12.5</v>
      </c>
      <c r="BM22" s="121">
        <v>0</v>
      </c>
      <c r="BN22" s="124">
        <v>0</v>
      </c>
      <c r="BO22" s="121">
        <v>0</v>
      </c>
      <c r="BP22" s="124">
        <v>0</v>
      </c>
      <c r="BQ22" s="121">
        <v>21</v>
      </c>
      <c r="BR22" s="124">
        <v>87.5</v>
      </c>
      <c r="BS22" s="121">
        <v>24</v>
      </c>
      <c r="BT22" s="2"/>
      <c r="BU22" s="3"/>
      <c r="BV22" s="3"/>
      <c r="BW22" s="3"/>
      <c r="BX22" s="3"/>
    </row>
    <row r="23" spans="1:76" ht="15">
      <c r="A23" s="64" t="s">
        <v>225</v>
      </c>
      <c r="B23" s="65"/>
      <c r="C23" s="65" t="s">
        <v>64</v>
      </c>
      <c r="D23" s="66">
        <v>162.6675273306598</v>
      </c>
      <c r="E23" s="68"/>
      <c r="F23" s="101" t="s">
        <v>2845</v>
      </c>
      <c r="G23" s="65"/>
      <c r="H23" s="69" t="s">
        <v>225</v>
      </c>
      <c r="I23" s="70"/>
      <c r="J23" s="70"/>
      <c r="K23" s="69" t="s">
        <v>3295</v>
      </c>
      <c r="L23" s="73">
        <v>1</v>
      </c>
      <c r="M23" s="74">
        <v>7858.212890625</v>
      </c>
      <c r="N23" s="74">
        <v>5008.322265625</v>
      </c>
      <c r="O23" s="75"/>
      <c r="P23" s="76"/>
      <c r="Q23" s="76"/>
      <c r="R23" s="87"/>
      <c r="S23" s="48">
        <v>2</v>
      </c>
      <c r="T23" s="48">
        <v>1</v>
      </c>
      <c r="U23" s="49">
        <v>0</v>
      </c>
      <c r="V23" s="49">
        <v>1</v>
      </c>
      <c r="W23" s="49">
        <v>0</v>
      </c>
      <c r="X23" s="49">
        <v>1.298243</v>
      </c>
      <c r="Y23" s="49">
        <v>0</v>
      </c>
      <c r="Z23" s="49">
        <v>0</v>
      </c>
      <c r="AA23" s="71">
        <v>23</v>
      </c>
      <c r="AB23" s="71"/>
      <c r="AC23" s="72"/>
      <c r="AD23" s="78" t="s">
        <v>1707</v>
      </c>
      <c r="AE23" s="78">
        <v>467</v>
      </c>
      <c r="AF23" s="78">
        <v>957</v>
      </c>
      <c r="AG23" s="78">
        <v>1684</v>
      </c>
      <c r="AH23" s="78">
        <v>264</v>
      </c>
      <c r="AI23" s="78"/>
      <c r="AJ23" s="78" t="s">
        <v>1977</v>
      </c>
      <c r="AK23" s="78" t="s">
        <v>2227</v>
      </c>
      <c r="AL23" s="82" t="s">
        <v>2406</v>
      </c>
      <c r="AM23" s="78"/>
      <c r="AN23" s="80">
        <v>39919.72620370371</v>
      </c>
      <c r="AO23" s="82" t="s">
        <v>2589</v>
      </c>
      <c r="AP23" s="78" t="b">
        <v>0</v>
      </c>
      <c r="AQ23" s="78" t="b">
        <v>0</v>
      </c>
      <c r="AR23" s="78" t="b">
        <v>1</v>
      </c>
      <c r="AS23" s="78" t="s">
        <v>1508</v>
      </c>
      <c r="AT23" s="78">
        <v>37</v>
      </c>
      <c r="AU23" s="82" t="s">
        <v>2816</v>
      </c>
      <c r="AV23" s="78" t="b">
        <v>0</v>
      </c>
      <c r="AW23" s="78" t="s">
        <v>2994</v>
      </c>
      <c r="AX23" s="82" t="s">
        <v>3015</v>
      </c>
      <c r="AY23" s="78" t="s">
        <v>66</v>
      </c>
      <c r="AZ23" s="78" t="str">
        <f>REPLACE(INDEX(GroupVertices[Group],MATCH(Vertices[[#This Row],[Vertex]],GroupVertices[Vertex],0)),1,1,"")</f>
        <v>54</v>
      </c>
      <c r="BA23" s="48"/>
      <c r="BB23" s="48"/>
      <c r="BC23" s="48"/>
      <c r="BD23" s="48"/>
      <c r="BE23" s="48" t="s">
        <v>742</v>
      </c>
      <c r="BF23" s="48" t="s">
        <v>742</v>
      </c>
      <c r="BG23" s="121" t="s">
        <v>4172</v>
      </c>
      <c r="BH23" s="121" t="s">
        <v>4172</v>
      </c>
      <c r="BI23" s="121" t="s">
        <v>4310</v>
      </c>
      <c r="BJ23" s="121" t="s">
        <v>4310</v>
      </c>
      <c r="BK23" s="121">
        <v>1</v>
      </c>
      <c r="BL23" s="124">
        <v>5.2631578947368425</v>
      </c>
      <c r="BM23" s="121">
        <v>1</v>
      </c>
      <c r="BN23" s="124">
        <v>5.2631578947368425</v>
      </c>
      <c r="BO23" s="121">
        <v>0</v>
      </c>
      <c r="BP23" s="124">
        <v>0</v>
      </c>
      <c r="BQ23" s="121">
        <v>17</v>
      </c>
      <c r="BR23" s="124">
        <v>89.47368421052632</v>
      </c>
      <c r="BS23" s="121">
        <v>19</v>
      </c>
      <c r="BT23" s="2"/>
      <c r="BU23" s="3"/>
      <c r="BV23" s="3"/>
      <c r="BW23" s="3"/>
      <c r="BX23" s="3"/>
    </row>
    <row r="24" spans="1:76" ht="15">
      <c r="A24" s="64" t="s">
        <v>226</v>
      </c>
      <c r="B24" s="65"/>
      <c r="C24" s="65" t="s">
        <v>64</v>
      </c>
      <c r="D24" s="66">
        <v>171.54975620069285</v>
      </c>
      <c r="E24" s="68"/>
      <c r="F24" s="101" t="s">
        <v>899</v>
      </c>
      <c r="G24" s="65"/>
      <c r="H24" s="69" t="s">
        <v>226</v>
      </c>
      <c r="I24" s="70"/>
      <c r="J24" s="70"/>
      <c r="K24" s="69" t="s">
        <v>3296</v>
      </c>
      <c r="L24" s="73">
        <v>1</v>
      </c>
      <c r="M24" s="74">
        <v>7858.212890625</v>
      </c>
      <c r="N24" s="74">
        <v>4602.48095703125</v>
      </c>
      <c r="O24" s="75"/>
      <c r="P24" s="76"/>
      <c r="Q24" s="76"/>
      <c r="R24" s="87"/>
      <c r="S24" s="48">
        <v>0</v>
      </c>
      <c r="T24" s="48">
        <v>1</v>
      </c>
      <c r="U24" s="49">
        <v>0</v>
      </c>
      <c r="V24" s="49">
        <v>1</v>
      </c>
      <c r="W24" s="49">
        <v>0</v>
      </c>
      <c r="X24" s="49">
        <v>0.701753</v>
      </c>
      <c r="Y24" s="49">
        <v>0</v>
      </c>
      <c r="Z24" s="49">
        <v>0</v>
      </c>
      <c r="AA24" s="71">
        <v>24</v>
      </c>
      <c r="AB24" s="71"/>
      <c r="AC24" s="72"/>
      <c r="AD24" s="78" t="s">
        <v>1708</v>
      </c>
      <c r="AE24" s="78">
        <v>1639</v>
      </c>
      <c r="AF24" s="78">
        <v>13691</v>
      </c>
      <c r="AG24" s="78">
        <v>6999</v>
      </c>
      <c r="AH24" s="78">
        <v>2282</v>
      </c>
      <c r="AI24" s="78"/>
      <c r="AJ24" s="78" t="s">
        <v>1978</v>
      </c>
      <c r="AK24" s="78" t="s">
        <v>2228</v>
      </c>
      <c r="AL24" s="82" t="s">
        <v>2407</v>
      </c>
      <c r="AM24" s="78"/>
      <c r="AN24" s="80">
        <v>39176.571122685185</v>
      </c>
      <c r="AO24" s="82" t="s">
        <v>2590</v>
      </c>
      <c r="AP24" s="78" t="b">
        <v>0</v>
      </c>
      <c r="AQ24" s="78" t="b">
        <v>0</v>
      </c>
      <c r="AR24" s="78" t="b">
        <v>1</v>
      </c>
      <c r="AS24" s="78" t="s">
        <v>1508</v>
      </c>
      <c r="AT24" s="78">
        <v>281</v>
      </c>
      <c r="AU24" s="82" t="s">
        <v>2817</v>
      </c>
      <c r="AV24" s="78" t="b">
        <v>0</v>
      </c>
      <c r="AW24" s="78" t="s">
        <v>2994</v>
      </c>
      <c r="AX24" s="82" t="s">
        <v>3016</v>
      </c>
      <c r="AY24" s="78" t="s">
        <v>66</v>
      </c>
      <c r="AZ24" s="78" t="str">
        <f>REPLACE(INDEX(GroupVertices[Group],MATCH(Vertices[[#This Row],[Vertex]],GroupVertices[Vertex],0)),1,1,"")</f>
        <v>54</v>
      </c>
      <c r="BA24" s="48"/>
      <c r="BB24" s="48"/>
      <c r="BC24" s="48"/>
      <c r="BD24" s="48"/>
      <c r="BE24" s="48" t="s">
        <v>743</v>
      </c>
      <c r="BF24" s="48" t="s">
        <v>743</v>
      </c>
      <c r="BG24" s="121" t="s">
        <v>4173</v>
      </c>
      <c r="BH24" s="121" t="s">
        <v>4173</v>
      </c>
      <c r="BI24" s="121" t="s">
        <v>4311</v>
      </c>
      <c r="BJ24" s="121" t="s">
        <v>4311</v>
      </c>
      <c r="BK24" s="121">
        <v>1</v>
      </c>
      <c r="BL24" s="124">
        <v>6.666666666666667</v>
      </c>
      <c r="BM24" s="121">
        <v>1</v>
      </c>
      <c r="BN24" s="124">
        <v>6.666666666666667</v>
      </c>
      <c r="BO24" s="121">
        <v>0</v>
      </c>
      <c r="BP24" s="124">
        <v>0</v>
      </c>
      <c r="BQ24" s="121">
        <v>13</v>
      </c>
      <c r="BR24" s="124">
        <v>86.66666666666667</v>
      </c>
      <c r="BS24" s="121">
        <v>15</v>
      </c>
      <c r="BT24" s="2"/>
      <c r="BU24" s="3"/>
      <c r="BV24" s="3"/>
      <c r="BW24" s="3"/>
      <c r="BX24" s="3"/>
    </row>
    <row r="25" spans="1:76" ht="15">
      <c r="A25" s="64" t="s">
        <v>227</v>
      </c>
      <c r="B25" s="65"/>
      <c r="C25" s="65" t="s">
        <v>64</v>
      </c>
      <c r="D25" s="66">
        <v>162.1597322452676</v>
      </c>
      <c r="E25" s="68"/>
      <c r="F25" s="101" t="s">
        <v>2846</v>
      </c>
      <c r="G25" s="65"/>
      <c r="H25" s="69" t="s">
        <v>227</v>
      </c>
      <c r="I25" s="70"/>
      <c r="J25" s="70"/>
      <c r="K25" s="69" t="s">
        <v>3297</v>
      </c>
      <c r="L25" s="73">
        <v>1</v>
      </c>
      <c r="M25" s="74">
        <v>1151.2005615234375</v>
      </c>
      <c r="N25" s="74">
        <v>1365.7454833984375</v>
      </c>
      <c r="O25" s="75"/>
      <c r="P25" s="76"/>
      <c r="Q25" s="76"/>
      <c r="R25" s="87"/>
      <c r="S25" s="48">
        <v>1</v>
      </c>
      <c r="T25" s="48">
        <v>1</v>
      </c>
      <c r="U25" s="49">
        <v>0</v>
      </c>
      <c r="V25" s="49">
        <v>0</v>
      </c>
      <c r="W25" s="49">
        <v>0</v>
      </c>
      <c r="X25" s="49">
        <v>0.999998</v>
      </c>
      <c r="Y25" s="49">
        <v>0</v>
      </c>
      <c r="Z25" s="49" t="s">
        <v>4881</v>
      </c>
      <c r="AA25" s="71">
        <v>25</v>
      </c>
      <c r="AB25" s="71"/>
      <c r="AC25" s="72"/>
      <c r="AD25" s="78" t="s">
        <v>1709</v>
      </c>
      <c r="AE25" s="78">
        <v>500</v>
      </c>
      <c r="AF25" s="78">
        <v>229</v>
      </c>
      <c r="AG25" s="78">
        <v>1129</v>
      </c>
      <c r="AH25" s="78">
        <v>374</v>
      </c>
      <c r="AI25" s="78"/>
      <c r="AJ25" s="78" t="s">
        <v>1979</v>
      </c>
      <c r="AK25" s="78" t="s">
        <v>2229</v>
      </c>
      <c r="AL25" s="82" t="s">
        <v>2408</v>
      </c>
      <c r="AM25" s="78"/>
      <c r="AN25" s="80">
        <v>42164.89024305555</v>
      </c>
      <c r="AO25" s="78"/>
      <c r="AP25" s="78" t="b">
        <v>0</v>
      </c>
      <c r="AQ25" s="78" t="b">
        <v>0</v>
      </c>
      <c r="AR25" s="78" t="b">
        <v>0</v>
      </c>
      <c r="AS25" s="78" t="s">
        <v>1508</v>
      </c>
      <c r="AT25" s="78">
        <v>4</v>
      </c>
      <c r="AU25" s="82" t="s">
        <v>2812</v>
      </c>
      <c r="AV25" s="78" t="b">
        <v>0</v>
      </c>
      <c r="AW25" s="78" t="s">
        <v>2994</v>
      </c>
      <c r="AX25" s="82" t="s">
        <v>3017</v>
      </c>
      <c r="AY25" s="78" t="s">
        <v>66</v>
      </c>
      <c r="AZ25" s="78" t="str">
        <f>REPLACE(INDEX(GroupVertices[Group],MATCH(Vertices[[#This Row],[Vertex]],GroupVertices[Vertex],0)),1,1,"")</f>
        <v>2</v>
      </c>
      <c r="BA25" s="48" t="s">
        <v>668</v>
      </c>
      <c r="BB25" s="48" t="s">
        <v>668</v>
      </c>
      <c r="BC25" s="48" t="s">
        <v>719</v>
      </c>
      <c r="BD25" s="48" t="s">
        <v>719</v>
      </c>
      <c r="BE25" s="48" t="s">
        <v>744</v>
      </c>
      <c r="BF25" s="48" t="s">
        <v>744</v>
      </c>
      <c r="BG25" s="121" t="s">
        <v>4174</v>
      </c>
      <c r="BH25" s="121" t="s">
        <v>4174</v>
      </c>
      <c r="BI25" s="121" t="s">
        <v>4312</v>
      </c>
      <c r="BJ25" s="121" t="s">
        <v>4312</v>
      </c>
      <c r="BK25" s="121">
        <v>1</v>
      </c>
      <c r="BL25" s="124">
        <v>6.25</v>
      </c>
      <c r="BM25" s="121">
        <v>0</v>
      </c>
      <c r="BN25" s="124">
        <v>0</v>
      </c>
      <c r="BO25" s="121">
        <v>0</v>
      </c>
      <c r="BP25" s="124">
        <v>0</v>
      </c>
      <c r="BQ25" s="121">
        <v>15</v>
      </c>
      <c r="BR25" s="124">
        <v>93.75</v>
      </c>
      <c r="BS25" s="121">
        <v>16</v>
      </c>
      <c r="BT25" s="2"/>
      <c r="BU25" s="3"/>
      <c r="BV25" s="3"/>
      <c r="BW25" s="3"/>
      <c r="BX25" s="3"/>
    </row>
    <row r="26" spans="1:76" ht="15">
      <c r="A26" s="64" t="s">
        <v>228</v>
      </c>
      <c r="B26" s="65"/>
      <c r="C26" s="65" t="s">
        <v>64</v>
      </c>
      <c r="D26" s="66">
        <v>162.10881323258403</v>
      </c>
      <c r="E26" s="68"/>
      <c r="F26" s="101" t="s">
        <v>900</v>
      </c>
      <c r="G26" s="65"/>
      <c r="H26" s="69" t="s">
        <v>228</v>
      </c>
      <c r="I26" s="70"/>
      <c r="J26" s="70"/>
      <c r="K26" s="69" t="s">
        <v>3298</v>
      </c>
      <c r="L26" s="73">
        <v>1</v>
      </c>
      <c r="M26" s="74">
        <v>9804.087890625</v>
      </c>
      <c r="N26" s="74">
        <v>9466.6083984375</v>
      </c>
      <c r="O26" s="75"/>
      <c r="P26" s="76"/>
      <c r="Q26" s="76"/>
      <c r="R26" s="87"/>
      <c r="S26" s="48">
        <v>0</v>
      </c>
      <c r="T26" s="48">
        <v>1</v>
      </c>
      <c r="U26" s="49">
        <v>0</v>
      </c>
      <c r="V26" s="49">
        <v>0.142857</v>
      </c>
      <c r="W26" s="49">
        <v>0</v>
      </c>
      <c r="X26" s="49">
        <v>0.595237</v>
      </c>
      <c r="Y26" s="49">
        <v>0</v>
      </c>
      <c r="Z26" s="49">
        <v>0</v>
      </c>
      <c r="AA26" s="71">
        <v>26</v>
      </c>
      <c r="AB26" s="71"/>
      <c r="AC26" s="72"/>
      <c r="AD26" s="78" t="s">
        <v>1710</v>
      </c>
      <c r="AE26" s="78">
        <v>305</v>
      </c>
      <c r="AF26" s="78">
        <v>156</v>
      </c>
      <c r="AG26" s="78">
        <v>22327</v>
      </c>
      <c r="AH26" s="78">
        <v>6023</v>
      </c>
      <c r="AI26" s="78"/>
      <c r="AJ26" s="78" t="s">
        <v>1980</v>
      </c>
      <c r="AK26" s="78"/>
      <c r="AL26" s="78"/>
      <c r="AM26" s="78"/>
      <c r="AN26" s="80">
        <v>40885.683333333334</v>
      </c>
      <c r="AO26" s="82" t="s">
        <v>2591</v>
      </c>
      <c r="AP26" s="78" t="b">
        <v>1</v>
      </c>
      <c r="AQ26" s="78" t="b">
        <v>0</v>
      </c>
      <c r="AR26" s="78" t="b">
        <v>0</v>
      </c>
      <c r="AS26" s="78" t="s">
        <v>1513</v>
      </c>
      <c r="AT26" s="78">
        <v>19</v>
      </c>
      <c r="AU26" s="82" t="s">
        <v>2812</v>
      </c>
      <c r="AV26" s="78" t="b">
        <v>0</v>
      </c>
      <c r="AW26" s="78" t="s">
        <v>2994</v>
      </c>
      <c r="AX26" s="82" t="s">
        <v>3018</v>
      </c>
      <c r="AY26" s="78" t="s">
        <v>66</v>
      </c>
      <c r="AZ26" s="78" t="str">
        <f>REPLACE(INDEX(GroupVertices[Group],MATCH(Vertices[[#This Row],[Vertex]],GroupVertices[Vertex],0)),1,1,"")</f>
        <v>11</v>
      </c>
      <c r="BA26" s="48"/>
      <c r="BB26" s="48"/>
      <c r="BC26" s="48"/>
      <c r="BD26" s="48"/>
      <c r="BE26" s="48"/>
      <c r="BF26" s="48"/>
      <c r="BG26" s="121" t="s">
        <v>4175</v>
      </c>
      <c r="BH26" s="121" t="s">
        <v>4175</v>
      </c>
      <c r="BI26" s="121" t="s">
        <v>4313</v>
      </c>
      <c r="BJ26" s="121" t="s">
        <v>4313</v>
      </c>
      <c r="BK26" s="121">
        <v>0</v>
      </c>
      <c r="BL26" s="124">
        <v>0</v>
      </c>
      <c r="BM26" s="121">
        <v>1</v>
      </c>
      <c r="BN26" s="124">
        <v>4</v>
      </c>
      <c r="BO26" s="121">
        <v>0</v>
      </c>
      <c r="BP26" s="124">
        <v>0</v>
      </c>
      <c r="BQ26" s="121">
        <v>24</v>
      </c>
      <c r="BR26" s="124">
        <v>96</v>
      </c>
      <c r="BS26" s="121">
        <v>25</v>
      </c>
      <c r="BT26" s="2"/>
      <c r="BU26" s="3"/>
      <c r="BV26" s="3"/>
      <c r="BW26" s="3"/>
      <c r="BX26" s="3"/>
    </row>
    <row r="27" spans="1:76" ht="15">
      <c r="A27" s="64" t="s">
        <v>250</v>
      </c>
      <c r="B27" s="65"/>
      <c r="C27" s="65" t="s">
        <v>64</v>
      </c>
      <c r="D27" s="66">
        <v>166.6594384209063</v>
      </c>
      <c r="E27" s="68"/>
      <c r="F27" s="101" t="s">
        <v>2847</v>
      </c>
      <c r="G27" s="65"/>
      <c r="H27" s="69" t="s">
        <v>250</v>
      </c>
      <c r="I27" s="70"/>
      <c r="J27" s="70"/>
      <c r="K27" s="69" t="s">
        <v>3299</v>
      </c>
      <c r="L27" s="73">
        <v>45.17649586304713</v>
      </c>
      <c r="M27" s="74">
        <v>9472.7373046875</v>
      </c>
      <c r="N27" s="74">
        <v>8840.2919921875</v>
      </c>
      <c r="O27" s="75"/>
      <c r="P27" s="76"/>
      <c r="Q27" s="76"/>
      <c r="R27" s="87"/>
      <c r="S27" s="48">
        <v>5</v>
      </c>
      <c r="T27" s="48">
        <v>1</v>
      </c>
      <c r="U27" s="49">
        <v>12</v>
      </c>
      <c r="V27" s="49">
        <v>0.25</v>
      </c>
      <c r="W27" s="49">
        <v>0</v>
      </c>
      <c r="X27" s="49">
        <v>2.619042</v>
      </c>
      <c r="Y27" s="49">
        <v>0</v>
      </c>
      <c r="Z27" s="49">
        <v>0</v>
      </c>
      <c r="AA27" s="71">
        <v>27</v>
      </c>
      <c r="AB27" s="71"/>
      <c r="AC27" s="72"/>
      <c r="AD27" s="78" t="s">
        <v>1711</v>
      </c>
      <c r="AE27" s="78">
        <v>69</v>
      </c>
      <c r="AF27" s="78">
        <v>6680</v>
      </c>
      <c r="AG27" s="78">
        <v>841</v>
      </c>
      <c r="AH27" s="78">
        <v>44</v>
      </c>
      <c r="AI27" s="78"/>
      <c r="AJ27" s="78" t="s">
        <v>1981</v>
      </c>
      <c r="AK27" s="78" t="s">
        <v>2230</v>
      </c>
      <c r="AL27" s="82" t="s">
        <v>2409</v>
      </c>
      <c r="AM27" s="78"/>
      <c r="AN27" s="80">
        <v>41231.309849537036</v>
      </c>
      <c r="AO27" s="82" t="s">
        <v>2592</v>
      </c>
      <c r="AP27" s="78" t="b">
        <v>1</v>
      </c>
      <c r="AQ27" s="78" t="b">
        <v>0</v>
      </c>
      <c r="AR27" s="78" t="b">
        <v>1</v>
      </c>
      <c r="AS27" s="78" t="s">
        <v>1509</v>
      </c>
      <c r="AT27" s="78">
        <v>82</v>
      </c>
      <c r="AU27" s="82" t="s">
        <v>2812</v>
      </c>
      <c r="AV27" s="78" t="b">
        <v>0</v>
      </c>
      <c r="AW27" s="78" t="s">
        <v>2994</v>
      </c>
      <c r="AX27" s="82" t="s">
        <v>3019</v>
      </c>
      <c r="AY27" s="78" t="s">
        <v>66</v>
      </c>
      <c r="AZ27" s="78" t="str">
        <f>REPLACE(INDEX(GroupVertices[Group],MATCH(Vertices[[#This Row],[Vertex]],GroupVertices[Vertex],0)),1,1,"")</f>
        <v>11</v>
      </c>
      <c r="BA27" s="48"/>
      <c r="BB27" s="48"/>
      <c r="BC27" s="48"/>
      <c r="BD27" s="48"/>
      <c r="BE27" s="48" t="s">
        <v>753</v>
      </c>
      <c r="BF27" s="48" t="s">
        <v>753</v>
      </c>
      <c r="BG27" s="121" t="s">
        <v>3873</v>
      </c>
      <c r="BH27" s="121" t="s">
        <v>3873</v>
      </c>
      <c r="BI27" s="121" t="s">
        <v>3992</v>
      </c>
      <c r="BJ27" s="121" t="s">
        <v>3992</v>
      </c>
      <c r="BK27" s="121">
        <v>0</v>
      </c>
      <c r="BL27" s="124">
        <v>0</v>
      </c>
      <c r="BM27" s="121">
        <v>1</v>
      </c>
      <c r="BN27" s="124">
        <v>3.4482758620689653</v>
      </c>
      <c r="BO27" s="121">
        <v>0</v>
      </c>
      <c r="BP27" s="124">
        <v>0</v>
      </c>
      <c r="BQ27" s="121">
        <v>28</v>
      </c>
      <c r="BR27" s="124">
        <v>96.55172413793103</v>
      </c>
      <c r="BS27" s="121">
        <v>29</v>
      </c>
      <c r="BT27" s="2"/>
      <c r="BU27" s="3"/>
      <c r="BV27" s="3"/>
      <c r="BW27" s="3"/>
      <c r="BX27" s="3"/>
    </row>
    <row r="28" spans="1:76" ht="15">
      <c r="A28" s="64" t="s">
        <v>229</v>
      </c>
      <c r="B28" s="65"/>
      <c r="C28" s="65" t="s">
        <v>64</v>
      </c>
      <c r="D28" s="66">
        <v>162.28668101661563</v>
      </c>
      <c r="E28" s="68"/>
      <c r="F28" s="101" t="s">
        <v>901</v>
      </c>
      <c r="G28" s="65"/>
      <c r="H28" s="69" t="s">
        <v>229</v>
      </c>
      <c r="I28" s="70"/>
      <c r="J28" s="70"/>
      <c r="K28" s="69" t="s">
        <v>3300</v>
      </c>
      <c r="L28" s="73">
        <v>1</v>
      </c>
      <c r="M28" s="74">
        <v>9141.3857421875</v>
      </c>
      <c r="N28" s="74">
        <v>8213.9755859375</v>
      </c>
      <c r="O28" s="75"/>
      <c r="P28" s="76"/>
      <c r="Q28" s="76"/>
      <c r="R28" s="87"/>
      <c r="S28" s="48">
        <v>0</v>
      </c>
      <c r="T28" s="48">
        <v>1</v>
      </c>
      <c r="U28" s="49">
        <v>0</v>
      </c>
      <c r="V28" s="49">
        <v>0.142857</v>
      </c>
      <c r="W28" s="49">
        <v>0</v>
      </c>
      <c r="X28" s="49">
        <v>0.595237</v>
      </c>
      <c r="Y28" s="49">
        <v>0</v>
      </c>
      <c r="Z28" s="49">
        <v>0</v>
      </c>
      <c r="AA28" s="71">
        <v>28</v>
      </c>
      <c r="AB28" s="71"/>
      <c r="AC28" s="72"/>
      <c r="AD28" s="78" t="s">
        <v>1712</v>
      </c>
      <c r="AE28" s="78">
        <v>145</v>
      </c>
      <c r="AF28" s="78">
        <v>411</v>
      </c>
      <c r="AG28" s="78">
        <v>74514</v>
      </c>
      <c r="AH28" s="78">
        <v>97955</v>
      </c>
      <c r="AI28" s="78"/>
      <c r="AJ28" s="78" t="s">
        <v>1982</v>
      </c>
      <c r="AK28" s="78" t="s">
        <v>2231</v>
      </c>
      <c r="AL28" s="82" t="s">
        <v>2410</v>
      </c>
      <c r="AM28" s="78"/>
      <c r="AN28" s="80">
        <v>41066.933483796296</v>
      </c>
      <c r="AO28" s="82" t="s">
        <v>2593</v>
      </c>
      <c r="AP28" s="78" t="b">
        <v>0</v>
      </c>
      <c r="AQ28" s="78" t="b">
        <v>0</v>
      </c>
      <c r="AR28" s="78" t="b">
        <v>1</v>
      </c>
      <c r="AS28" s="78" t="s">
        <v>1512</v>
      </c>
      <c r="AT28" s="78">
        <v>47</v>
      </c>
      <c r="AU28" s="82" t="s">
        <v>2812</v>
      </c>
      <c r="AV28" s="78" t="b">
        <v>0</v>
      </c>
      <c r="AW28" s="78" t="s">
        <v>2994</v>
      </c>
      <c r="AX28" s="82" t="s">
        <v>3020</v>
      </c>
      <c r="AY28" s="78" t="s">
        <v>66</v>
      </c>
      <c r="AZ28" s="78" t="str">
        <f>REPLACE(INDEX(GroupVertices[Group],MATCH(Vertices[[#This Row],[Vertex]],GroupVertices[Vertex],0)),1,1,"")</f>
        <v>11</v>
      </c>
      <c r="BA28" s="48"/>
      <c r="BB28" s="48"/>
      <c r="BC28" s="48"/>
      <c r="BD28" s="48"/>
      <c r="BE28" s="48"/>
      <c r="BF28" s="48"/>
      <c r="BG28" s="121" t="s">
        <v>4175</v>
      </c>
      <c r="BH28" s="121" t="s">
        <v>4175</v>
      </c>
      <c r="BI28" s="121" t="s">
        <v>4313</v>
      </c>
      <c r="BJ28" s="121" t="s">
        <v>4313</v>
      </c>
      <c r="BK28" s="121">
        <v>0</v>
      </c>
      <c r="BL28" s="124">
        <v>0</v>
      </c>
      <c r="BM28" s="121">
        <v>1</v>
      </c>
      <c r="BN28" s="124">
        <v>4</v>
      </c>
      <c r="BO28" s="121">
        <v>0</v>
      </c>
      <c r="BP28" s="124">
        <v>0</v>
      </c>
      <c r="BQ28" s="121">
        <v>24</v>
      </c>
      <c r="BR28" s="124">
        <v>96</v>
      </c>
      <c r="BS28" s="121">
        <v>25</v>
      </c>
      <c r="BT28" s="2"/>
      <c r="BU28" s="3"/>
      <c r="BV28" s="3"/>
      <c r="BW28" s="3"/>
      <c r="BX28" s="3"/>
    </row>
    <row r="29" spans="1:76" ht="15">
      <c r="A29" s="64" t="s">
        <v>230</v>
      </c>
      <c r="B29" s="65"/>
      <c r="C29" s="65" t="s">
        <v>64</v>
      </c>
      <c r="D29" s="66">
        <v>162.02999339103278</v>
      </c>
      <c r="E29" s="68"/>
      <c r="F29" s="101" t="s">
        <v>902</v>
      </c>
      <c r="G29" s="65"/>
      <c r="H29" s="69" t="s">
        <v>230</v>
      </c>
      <c r="I29" s="70"/>
      <c r="J29" s="70"/>
      <c r="K29" s="69" t="s">
        <v>3301</v>
      </c>
      <c r="L29" s="73">
        <v>1</v>
      </c>
      <c r="M29" s="74">
        <v>9730.2822265625</v>
      </c>
      <c r="N29" s="74">
        <v>8034.49072265625</v>
      </c>
      <c r="O29" s="75"/>
      <c r="P29" s="76"/>
      <c r="Q29" s="76"/>
      <c r="R29" s="87"/>
      <c r="S29" s="48">
        <v>0</v>
      </c>
      <c r="T29" s="48">
        <v>1</v>
      </c>
      <c r="U29" s="49">
        <v>0</v>
      </c>
      <c r="V29" s="49">
        <v>0.142857</v>
      </c>
      <c r="W29" s="49">
        <v>0</v>
      </c>
      <c r="X29" s="49">
        <v>0.595237</v>
      </c>
      <c r="Y29" s="49">
        <v>0</v>
      </c>
      <c r="Z29" s="49">
        <v>0</v>
      </c>
      <c r="AA29" s="71">
        <v>29</v>
      </c>
      <c r="AB29" s="71"/>
      <c r="AC29" s="72"/>
      <c r="AD29" s="78" t="s">
        <v>1713</v>
      </c>
      <c r="AE29" s="78">
        <v>372</v>
      </c>
      <c r="AF29" s="78">
        <v>43</v>
      </c>
      <c r="AG29" s="78">
        <v>4894</v>
      </c>
      <c r="AH29" s="78">
        <v>169</v>
      </c>
      <c r="AI29" s="78"/>
      <c r="AJ29" s="78"/>
      <c r="AK29" s="78" t="s">
        <v>2232</v>
      </c>
      <c r="AL29" s="78"/>
      <c r="AM29" s="78"/>
      <c r="AN29" s="80">
        <v>42167.45138888889</v>
      </c>
      <c r="AO29" s="82" t="s">
        <v>2594</v>
      </c>
      <c r="AP29" s="78" t="b">
        <v>0</v>
      </c>
      <c r="AQ29" s="78" t="b">
        <v>0</v>
      </c>
      <c r="AR29" s="78" t="b">
        <v>0</v>
      </c>
      <c r="AS29" s="78" t="s">
        <v>1508</v>
      </c>
      <c r="AT29" s="78">
        <v>24</v>
      </c>
      <c r="AU29" s="82" t="s">
        <v>2812</v>
      </c>
      <c r="AV29" s="78" t="b">
        <v>0</v>
      </c>
      <c r="AW29" s="78" t="s">
        <v>2994</v>
      </c>
      <c r="AX29" s="82" t="s">
        <v>3021</v>
      </c>
      <c r="AY29" s="78" t="s">
        <v>66</v>
      </c>
      <c r="AZ29" s="78" t="str">
        <f>REPLACE(INDEX(GroupVertices[Group],MATCH(Vertices[[#This Row],[Vertex]],GroupVertices[Vertex],0)),1,1,"")</f>
        <v>11</v>
      </c>
      <c r="BA29" s="48"/>
      <c r="BB29" s="48"/>
      <c r="BC29" s="48"/>
      <c r="BD29" s="48"/>
      <c r="BE29" s="48"/>
      <c r="BF29" s="48"/>
      <c r="BG29" s="121" t="s">
        <v>4175</v>
      </c>
      <c r="BH29" s="121" t="s">
        <v>4175</v>
      </c>
      <c r="BI29" s="121" t="s">
        <v>4313</v>
      </c>
      <c r="BJ29" s="121" t="s">
        <v>4313</v>
      </c>
      <c r="BK29" s="121">
        <v>0</v>
      </c>
      <c r="BL29" s="124">
        <v>0</v>
      </c>
      <c r="BM29" s="121">
        <v>1</v>
      </c>
      <c r="BN29" s="124">
        <v>4</v>
      </c>
      <c r="BO29" s="121">
        <v>0</v>
      </c>
      <c r="BP29" s="124">
        <v>0</v>
      </c>
      <c r="BQ29" s="121">
        <v>24</v>
      </c>
      <c r="BR29" s="124">
        <v>96</v>
      </c>
      <c r="BS29" s="121">
        <v>25</v>
      </c>
      <c r="BT29" s="2"/>
      <c r="BU29" s="3"/>
      <c r="BV29" s="3"/>
      <c r="BW29" s="3"/>
      <c r="BX29" s="3"/>
    </row>
    <row r="30" spans="1:76" ht="15">
      <c r="A30" s="64" t="s">
        <v>231</v>
      </c>
      <c r="B30" s="65"/>
      <c r="C30" s="65" t="s">
        <v>64</v>
      </c>
      <c r="D30" s="66">
        <v>162.64102154323547</v>
      </c>
      <c r="E30" s="68"/>
      <c r="F30" s="101" t="s">
        <v>903</v>
      </c>
      <c r="G30" s="65"/>
      <c r="H30" s="69" t="s">
        <v>231</v>
      </c>
      <c r="I30" s="70"/>
      <c r="J30" s="70"/>
      <c r="K30" s="69" t="s">
        <v>3302</v>
      </c>
      <c r="L30" s="73">
        <v>74.62749310507856</v>
      </c>
      <c r="M30" s="74">
        <v>6475.94873046875</v>
      </c>
      <c r="N30" s="74">
        <v>8772.1337890625</v>
      </c>
      <c r="O30" s="75"/>
      <c r="P30" s="76"/>
      <c r="Q30" s="76"/>
      <c r="R30" s="87"/>
      <c r="S30" s="48">
        <v>0</v>
      </c>
      <c r="T30" s="48">
        <v>5</v>
      </c>
      <c r="U30" s="49">
        <v>20</v>
      </c>
      <c r="V30" s="49">
        <v>0.2</v>
      </c>
      <c r="W30" s="49">
        <v>0</v>
      </c>
      <c r="X30" s="49">
        <v>2.837832</v>
      </c>
      <c r="Y30" s="49">
        <v>0</v>
      </c>
      <c r="Z30" s="49">
        <v>0</v>
      </c>
      <c r="AA30" s="71">
        <v>30</v>
      </c>
      <c r="AB30" s="71"/>
      <c r="AC30" s="72"/>
      <c r="AD30" s="78" t="s">
        <v>1714</v>
      </c>
      <c r="AE30" s="78">
        <v>1752</v>
      </c>
      <c r="AF30" s="78">
        <v>919</v>
      </c>
      <c r="AG30" s="78">
        <v>14354</v>
      </c>
      <c r="AH30" s="78">
        <v>9709</v>
      </c>
      <c r="AI30" s="78"/>
      <c r="AJ30" s="78" t="s">
        <v>1983</v>
      </c>
      <c r="AK30" s="78" t="s">
        <v>2233</v>
      </c>
      <c r="AL30" s="78"/>
      <c r="AM30" s="78"/>
      <c r="AN30" s="80">
        <v>41646.350625</v>
      </c>
      <c r="AO30" s="82" t="s">
        <v>2595</v>
      </c>
      <c r="AP30" s="78" t="b">
        <v>1</v>
      </c>
      <c r="AQ30" s="78" t="b">
        <v>0</v>
      </c>
      <c r="AR30" s="78" t="b">
        <v>0</v>
      </c>
      <c r="AS30" s="78" t="s">
        <v>1508</v>
      </c>
      <c r="AT30" s="78">
        <v>19</v>
      </c>
      <c r="AU30" s="82" t="s">
        <v>2812</v>
      </c>
      <c r="AV30" s="78" t="b">
        <v>0</v>
      </c>
      <c r="AW30" s="78" t="s">
        <v>2994</v>
      </c>
      <c r="AX30" s="82" t="s">
        <v>3022</v>
      </c>
      <c r="AY30" s="78" t="s">
        <v>66</v>
      </c>
      <c r="AZ30" s="78" t="str">
        <f>REPLACE(INDEX(GroupVertices[Group],MATCH(Vertices[[#This Row],[Vertex]],GroupVertices[Vertex],0)),1,1,"")</f>
        <v>8</v>
      </c>
      <c r="BA30" s="48"/>
      <c r="BB30" s="48"/>
      <c r="BC30" s="48"/>
      <c r="BD30" s="48"/>
      <c r="BE30" s="48" t="s">
        <v>745</v>
      </c>
      <c r="BF30" s="48" t="s">
        <v>745</v>
      </c>
      <c r="BG30" s="121" t="s">
        <v>4176</v>
      </c>
      <c r="BH30" s="121" t="s">
        <v>4176</v>
      </c>
      <c r="BI30" s="121" t="s">
        <v>4314</v>
      </c>
      <c r="BJ30" s="121" t="s">
        <v>4314</v>
      </c>
      <c r="BK30" s="121">
        <v>2</v>
      </c>
      <c r="BL30" s="124">
        <v>3.7037037037037037</v>
      </c>
      <c r="BM30" s="121">
        <v>2</v>
      </c>
      <c r="BN30" s="124">
        <v>3.7037037037037037</v>
      </c>
      <c r="BO30" s="121">
        <v>0</v>
      </c>
      <c r="BP30" s="124">
        <v>0</v>
      </c>
      <c r="BQ30" s="121">
        <v>50</v>
      </c>
      <c r="BR30" s="124">
        <v>92.5925925925926</v>
      </c>
      <c r="BS30" s="121">
        <v>54</v>
      </c>
      <c r="BT30" s="2"/>
      <c r="BU30" s="3"/>
      <c r="BV30" s="3"/>
      <c r="BW30" s="3"/>
      <c r="BX30" s="3"/>
    </row>
    <row r="31" spans="1:76" ht="15">
      <c r="A31" s="64" t="s">
        <v>384</v>
      </c>
      <c r="B31" s="65"/>
      <c r="C31" s="65" t="s">
        <v>64</v>
      </c>
      <c r="D31" s="66">
        <v>175.64699291991496</v>
      </c>
      <c r="E31" s="68"/>
      <c r="F31" s="101" t="s">
        <v>2848</v>
      </c>
      <c r="G31" s="65"/>
      <c r="H31" s="69" t="s">
        <v>384</v>
      </c>
      <c r="I31" s="70"/>
      <c r="J31" s="70"/>
      <c r="K31" s="69" t="s">
        <v>3303</v>
      </c>
      <c r="L31" s="73">
        <v>1</v>
      </c>
      <c r="M31" s="74">
        <v>6449.70654296875</v>
      </c>
      <c r="N31" s="74">
        <v>9646.09375</v>
      </c>
      <c r="O31" s="75"/>
      <c r="P31" s="76"/>
      <c r="Q31" s="76"/>
      <c r="R31" s="87"/>
      <c r="S31" s="48">
        <v>1</v>
      </c>
      <c r="T31" s="48">
        <v>0</v>
      </c>
      <c r="U31" s="49">
        <v>0</v>
      </c>
      <c r="V31" s="49">
        <v>0.111111</v>
      </c>
      <c r="W31" s="49">
        <v>0</v>
      </c>
      <c r="X31" s="49">
        <v>0.632431</v>
      </c>
      <c r="Y31" s="49">
        <v>0</v>
      </c>
      <c r="Z31" s="49">
        <v>0</v>
      </c>
      <c r="AA31" s="71">
        <v>31</v>
      </c>
      <c r="AB31" s="71"/>
      <c r="AC31" s="72"/>
      <c r="AD31" s="78" t="s">
        <v>1715</v>
      </c>
      <c r="AE31" s="78">
        <v>2013</v>
      </c>
      <c r="AF31" s="78">
        <v>19565</v>
      </c>
      <c r="AG31" s="78">
        <v>9792</v>
      </c>
      <c r="AH31" s="78">
        <v>6323</v>
      </c>
      <c r="AI31" s="78"/>
      <c r="AJ31" s="78" t="s">
        <v>1984</v>
      </c>
      <c r="AK31" s="78" t="s">
        <v>2234</v>
      </c>
      <c r="AL31" s="82" t="s">
        <v>2411</v>
      </c>
      <c r="AM31" s="78"/>
      <c r="AN31" s="80">
        <v>40011.25582175926</v>
      </c>
      <c r="AO31" s="82" t="s">
        <v>2596</v>
      </c>
      <c r="AP31" s="78" t="b">
        <v>0</v>
      </c>
      <c r="AQ31" s="78" t="b">
        <v>0</v>
      </c>
      <c r="AR31" s="78" t="b">
        <v>1</v>
      </c>
      <c r="AS31" s="78" t="s">
        <v>1508</v>
      </c>
      <c r="AT31" s="78">
        <v>205</v>
      </c>
      <c r="AU31" s="82" t="s">
        <v>2818</v>
      </c>
      <c r="AV31" s="78" t="b">
        <v>1</v>
      </c>
      <c r="AW31" s="78" t="s">
        <v>2994</v>
      </c>
      <c r="AX31" s="82" t="s">
        <v>3023</v>
      </c>
      <c r="AY31" s="78" t="s">
        <v>65</v>
      </c>
      <c r="AZ31" s="78" t="str">
        <f>REPLACE(INDEX(GroupVertices[Group],MATCH(Vertices[[#This Row],[Vertex]],GroupVertices[Vertex],0)),1,1,"")</f>
        <v>8</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385</v>
      </c>
      <c r="B32" s="65"/>
      <c r="C32" s="65" t="s">
        <v>64</v>
      </c>
      <c r="D32" s="66">
        <v>162.0662644685608</v>
      </c>
      <c r="E32" s="68"/>
      <c r="F32" s="101" t="s">
        <v>2849</v>
      </c>
      <c r="G32" s="65"/>
      <c r="H32" s="69" t="s">
        <v>385</v>
      </c>
      <c r="I32" s="70"/>
      <c r="J32" s="70"/>
      <c r="K32" s="69" t="s">
        <v>3304</v>
      </c>
      <c r="L32" s="73">
        <v>1</v>
      </c>
      <c r="M32" s="74">
        <v>6756.1728515625</v>
      </c>
      <c r="N32" s="74">
        <v>8095.6787109375</v>
      </c>
      <c r="O32" s="75"/>
      <c r="P32" s="76"/>
      <c r="Q32" s="76"/>
      <c r="R32" s="87"/>
      <c r="S32" s="48">
        <v>1</v>
      </c>
      <c r="T32" s="48">
        <v>0</v>
      </c>
      <c r="U32" s="49">
        <v>0</v>
      </c>
      <c r="V32" s="49">
        <v>0.111111</v>
      </c>
      <c r="W32" s="49">
        <v>0</v>
      </c>
      <c r="X32" s="49">
        <v>0.632431</v>
      </c>
      <c r="Y32" s="49">
        <v>0</v>
      </c>
      <c r="Z32" s="49">
        <v>0</v>
      </c>
      <c r="AA32" s="71">
        <v>32</v>
      </c>
      <c r="AB32" s="71"/>
      <c r="AC32" s="72"/>
      <c r="AD32" s="78" t="s">
        <v>1716</v>
      </c>
      <c r="AE32" s="78">
        <v>493</v>
      </c>
      <c r="AF32" s="78">
        <v>95</v>
      </c>
      <c r="AG32" s="78">
        <v>4567</v>
      </c>
      <c r="AH32" s="78">
        <v>7205</v>
      </c>
      <c r="AI32" s="78"/>
      <c r="AJ32" s="78" t="s">
        <v>1985</v>
      </c>
      <c r="AK32" s="78" t="s">
        <v>2235</v>
      </c>
      <c r="AL32" s="78"/>
      <c r="AM32" s="78"/>
      <c r="AN32" s="80">
        <v>41015.03586805556</v>
      </c>
      <c r="AO32" s="82" t="s">
        <v>2597</v>
      </c>
      <c r="AP32" s="78" t="b">
        <v>1</v>
      </c>
      <c r="AQ32" s="78" t="b">
        <v>0</v>
      </c>
      <c r="AR32" s="78" t="b">
        <v>0</v>
      </c>
      <c r="AS32" s="78" t="s">
        <v>1508</v>
      </c>
      <c r="AT32" s="78">
        <v>1</v>
      </c>
      <c r="AU32" s="82" t="s">
        <v>2812</v>
      </c>
      <c r="AV32" s="78" t="b">
        <v>0</v>
      </c>
      <c r="AW32" s="78" t="s">
        <v>2994</v>
      </c>
      <c r="AX32" s="82" t="s">
        <v>3024</v>
      </c>
      <c r="AY32" s="78" t="s">
        <v>65</v>
      </c>
      <c r="AZ32" s="78" t="str">
        <f>REPLACE(INDEX(GroupVertices[Group],MATCH(Vertices[[#This Row],[Vertex]],GroupVertices[Vertex],0)),1,1,"")</f>
        <v>8</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386</v>
      </c>
      <c r="B33" s="65"/>
      <c r="C33" s="65" t="s">
        <v>64</v>
      </c>
      <c r="D33" s="66">
        <v>162.2434347318707</v>
      </c>
      <c r="E33" s="68"/>
      <c r="F33" s="101" t="s">
        <v>2850</v>
      </c>
      <c r="G33" s="65"/>
      <c r="H33" s="69" t="s">
        <v>386</v>
      </c>
      <c r="I33" s="70"/>
      <c r="J33" s="70"/>
      <c r="K33" s="69" t="s">
        <v>3305</v>
      </c>
      <c r="L33" s="73">
        <v>1</v>
      </c>
      <c r="M33" s="74">
        <v>6048.77783203125</v>
      </c>
      <c r="N33" s="74">
        <v>8992.7001953125</v>
      </c>
      <c r="O33" s="75"/>
      <c r="P33" s="76"/>
      <c r="Q33" s="76"/>
      <c r="R33" s="87"/>
      <c r="S33" s="48">
        <v>1</v>
      </c>
      <c r="T33" s="48">
        <v>0</v>
      </c>
      <c r="U33" s="49">
        <v>0</v>
      </c>
      <c r="V33" s="49">
        <v>0.111111</v>
      </c>
      <c r="W33" s="49">
        <v>0</v>
      </c>
      <c r="X33" s="49">
        <v>0.632431</v>
      </c>
      <c r="Y33" s="49">
        <v>0</v>
      </c>
      <c r="Z33" s="49">
        <v>0</v>
      </c>
      <c r="AA33" s="71">
        <v>33</v>
      </c>
      <c r="AB33" s="71"/>
      <c r="AC33" s="72"/>
      <c r="AD33" s="78" t="s">
        <v>1717</v>
      </c>
      <c r="AE33" s="78">
        <v>993</v>
      </c>
      <c r="AF33" s="78">
        <v>349</v>
      </c>
      <c r="AG33" s="78">
        <v>4467</v>
      </c>
      <c r="AH33" s="78">
        <v>17322</v>
      </c>
      <c r="AI33" s="78"/>
      <c r="AJ33" s="78" t="s">
        <v>1986</v>
      </c>
      <c r="AK33" s="78" t="s">
        <v>2236</v>
      </c>
      <c r="AL33" s="78"/>
      <c r="AM33" s="78"/>
      <c r="AN33" s="80">
        <v>43245.22119212963</v>
      </c>
      <c r="AO33" s="78"/>
      <c r="AP33" s="78" t="b">
        <v>1</v>
      </c>
      <c r="AQ33" s="78" t="b">
        <v>0</v>
      </c>
      <c r="AR33" s="78" t="b">
        <v>1</v>
      </c>
      <c r="AS33" s="78" t="s">
        <v>1508</v>
      </c>
      <c r="AT33" s="78">
        <v>0</v>
      </c>
      <c r="AU33" s="78"/>
      <c r="AV33" s="78" t="b">
        <v>0</v>
      </c>
      <c r="AW33" s="78" t="s">
        <v>2994</v>
      </c>
      <c r="AX33" s="82" t="s">
        <v>3025</v>
      </c>
      <c r="AY33" s="78" t="s">
        <v>65</v>
      </c>
      <c r="AZ33" s="78" t="str">
        <f>REPLACE(INDEX(GroupVertices[Group],MATCH(Vertices[[#This Row],[Vertex]],GroupVertices[Vertex],0)),1,1,"")</f>
        <v>8</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387</v>
      </c>
      <c r="B34" s="65"/>
      <c r="C34" s="65" t="s">
        <v>64</v>
      </c>
      <c r="D34" s="66">
        <v>162.0104628108254</v>
      </c>
      <c r="E34" s="68"/>
      <c r="F34" s="101" t="s">
        <v>2851</v>
      </c>
      <c r="G34" s="65"/>
      <c r="H34" s="69" t="s">
        <v>387</v>
      </c>
      <c r="I34" s="70"/>
      <c r="J34" s="70"/>
      <c r="K34" s="69" t="s">
        <v>3306</v>
      </c>
      <c r="L34" s="73">
        <v>1</v>
      </c>
      <c r="M34" s="74">
        <v>6238.1845703125</v>
      </c>
      <c r="N34" s="74">
        <v>8034.49072265625</v>
      </c>
      <c r="O34" s="75"/>
      <c r="P34" s="76"/>
      <c r="Q34" s="76"/>
      <c r="R34" s="87"/>
      <c r="S34" s="48">
        <v>1</v>
      </c>
      <c r="T34" s="48">
        <v>0</v>
      </c>
      <c r="U34" s="49">
        <v>0</v>
      </c>
      <c r="V34" s="49">
        <v>0.111111</v>
      </c>
      <c r="W34" s="49">
        <v>0</v>
      </c>
      <c r="X34" s="49">
        <v>0.632431</v>
      </c>
      <c r="Y34" s="49">
        <v>0</v>
      </c>
      <c r="Z34" s="49">
        <v>0</v>
      </c>
      <c r="AA34" s="71">
        <v>34</v>
      </c>
      <c r="AB34" s="71"/>
      <c r="AC34" s="72"/>
      <c r="AD34" s="78" t="s">
        <v>1718</v>
      </c>
      <c r="AE34" s="78">
        <v>198</v>
      </c>
      <c r="AF34" s="78">
        <v>15</v>
      </c>
      <c r="AG34" s="78">
        <v>203</v>
      </c>
      <c r="AH34" s="78">
        <v>912</v>
      </c>
      <c r="AI34" s="78"/>
      <c r="AJ34" s="78" t="s">
        <v>1987</v>
      </c>
      <c r="AK34" s="78" t="s">
        <v>1583</v>
      </c>
      <c r="AL34" s="78"/>
      <c r="AM34" s="78"/>
      <c r="AN34" s="80">
        <v>42527.54216435185</v>
      </c>
      <c r="AO34" s="82" t="s">
        <v>2598</v>
      </c>
      <c r="AP34" s="78" t="b">
        <v>1</v>
      </c>
      <c r="AQ34" s="78" t="b">
        <v>0</v>
      </c>
      <c r="AR34" s="78" t="b">
        <v>1</v>
      </c>
      <c r="AS34" s="78" t="s">
        <v>1508</v>
      </c>
      <c r="AT34" s="78">
        <v>0</v>
      </c>
      <c r="AU34" s="78"/>
      <c r="AV34" s="78" t="b">
        <v>0</v>
      </c>
      <c r="AW34" s="78" t="s">
        <v>2994</v>
      </c>
      <c r="AX34" s="82" t="s">
        <v>3026</v>
      </c>
      <c r="AY34" s="78" t="s">
        <v>65</v>
      </c>
      <c r="AZ34" s="78" t="str">
        <f>REPLACE(INDEX(GroupVertices[Group],MATCH(Vertices[[#This Row],[Vertex]],GroupVertices[Vertex],0)),1,1,"")</f>
        <v>8</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388</v>
      </c>
      <c r="B35" s="65"/>
      <c r="C35" s="65" t="s">
        <v>64</v>
      </c>
      <c r="D35" s="66">
        <v>206.95032786803375</v>
      </c>
      <c r="E35" s="68"/>
      <c r="F35" s="101" t="s">
        <v>2852</v>
      </c>
      <c r="G35" s="65"/>
      <c r="H35" s="69" t="s">
        <v>388</v>
      </c>
      <c r="I35" s="70"/>
      <c r="J35" s="70"/>
      <c r="K35" s="69" t="s">
        <v>3307</v>
      </c>
      <c r="L35" s="73">
        <v>1</v>
      </c>
      <c r="M35" s="74">
        <v>6886.900390625</v>
      </c>
      <c r="N35" s="74">
        <v>9091.705078125</v>
      </c>
      <c r="O35" s="75"/>
      <c r="P35" s="76"/>
      <c r="Q35" s="76"/>
      <c r="R35" s="87"/>
      <c r="S35" s="48">
        <v>1</v>
      </c>
      <c r="T35" s="48">
        <v>0</v>
      </c>
      <c r="U35" s="49">
        <v>0</v>
      </c>
      <c r="V35" s="49">
        <v>0.111111</v>
      </c>
      <c r="W35" s="49">
        <v>0</v>
      </c>
      <c r="X35" s="49">
        <v>0.632431</v>
      </c>
      <c r="Y35" s="49">
        <v>0</v>
      </c>
      <c r="Z35" s="49">
        <v>0</v>
      </c>
      <c r="AA35" s="71">
        <v>35</v>
      </c>
      <c r="AB35" s="71"/>
      <c r="AC35" s="72"/>
      <c r="AD35" s="78" t="s">
        <v>1719</v>
      </c>
      <c r="AE35" s="78">
        <v>6842</v>
      </c>
      <c r="AF35" s="78">
        <v>64443</v>
      </c>
      <c r="AG35" s="78">
        <v>208082</v>
      </c>
      <c r="AH35" s="78">
        <v>47952</v>
      </c>
      <c r="AI35" s="78"/>
      <c r="AJ35" s="78" t="s">
        <v>1988</v>
      </c>
      <c r="AK35" s="78" t="s">
        <v>2237</v>
      </c>
      <c r="AL35" s="82" t="s">
        <v>2412</v>
      </c>
      <c r="AM35" s="78"/>
      <c r="AN35" s="80">
        <v>39922.62163194444</v>
      </c>
      <c r="AO35" s="82" t="s">
        <v>2599</v>
      </c>
      <c r="AP35" s="78" t="b">
        <v>0</v>
      </c>
      <c r="AQ35" s="78" t="b">
        <v>0</v>
      </c>
      <c r="AR35" s="78" t="b">
        <v>1</v>
      </c>
      <c r="AS35" s="78" t="s">
        <v>1508</v>
      </c>
      <c r="AT35" s="78">
        <v>947</v>
      </c>
      <c r="AU35" s="82" t="s">
        <v>2817</v>
      </c>
      <c r="AV35" s="78" t="b">
        <v>1</v>
      </c>
      <c r="AW35" s="78" t="s">
        <v>2994</v>
      </c>
      <c r="AX35" s="82" t="s">
        <v>3027</v>
      </c>
      <c r="AY35" s="78" t="s">
        <v>65</v>
      </c>
      <c r="AZ35" s="78" t="str">
        <f>REPLACE(INDEX(GroupVertices[Group],MATCH(Vertices[[#This Row],[Vertex]],GroupVertices[Vertex],0)),1,1,"")</f>
        <v>8</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232</v>
      </c>
      <c r="B36" s="65"/>
      <c r="C36" s="65" t="s">
        <v>64</v>
      </c>
      <c r="D36" s="66">
        <v>162.2239041516633</v>
      </c>
      <c r="E36" s="68"/>
      <c r="F36" s="101" t="s">
        <v>904</v>
      </c>
      <c r="G36" s="65"/>
      <c r="H36" s="69" t="s">
        <v>232</v>
      </c>
      <c r="I36" s="70"/>
      <c r="J36" s="70"/>
      <c r="K36" s="69" t="s">
        <v>3308</v>
      </c>
      <c r="L36" s="73">
        <v>1</v>
      </c>
      <c r="M36" s="74">
        <v>7244.23974609375</v>
      </c>
      <c r="N36" s="74">
        <v>526.41796875</v>
      </c>
      <c r="O36" s="75"/>
      <c r="P36" s="76"/>
      <c r="Q36" s="76"/>
      <c r="R36" s="87"/>
      <c r="S36" s="48">
        <v>0</v>
      </c>
      <c r="T36" s="48">
        <v>1</v>
      </c>
      <c r="U36" s="49">
        <v>0</v>
      </c>
      <c r="V36" s="49">
        <v>1</v>
      </c>
      <c r="W36" s="49">
        <v>0</v>
      </c>
      <c r="X36" s="49">
        <v>0.999998</v>
      </c>
      <c r="Y36" s="49">
        <v>0</v>
      </c>
      <c r="Z36" s="49">
        <v>0</v>
      </c>
      <c r="AA36" s="71">
        <v>36</v>
      </c>
      <c r="AB36" s="71"/>
      <c r="AC36" s="72"/>
      <c r="AD36" s="78" t="s">
        <v>1720</v>
      </c>
      <c r="AE36" s="78">
        <v>570</v>
      </c>
      <c r="AF36" s="78">
        <v>321</v>
      </c>
      <c r="AG36" s="78">
        <v>2340</v>
      </c>
      <c r="AH36" s="78">
        <v>4541</v>
      </c>
      <c r="AI36" s="78"/>
      <c r="AJ36" s="78" t="s">
        <v>1989</v>
      </c>
      <c r="AK36" s="78"/>
      <c r="AL36" s="82" t="s">
        <v>2413</v>
      </c>
      <c r="AM36" s="78"/>
      <c r="AN36" s="80">
        <v>42080.60706018518</v>
      </c>
      <c r="AO36" s="82" t="s">
        <v>2600</v>
      </c>
      <c r="AP36" s="78" t="b">
        <v>1</v>
      </c>
      <c r="AQ36" s="78" t="b">
        <v>0</v>
      </c>
      <c r="AR36" s="78" t="b">
        <v>0</v>
      </c>
      <c r="AS36" s="78" t="s">
        <v>1508</v>
      </c>
      <c r="AT36" s="78">
        <v>2</v>
      </c>
      <c r="AU36" s="82" t="s">
        <v>2812</v>
      </c>
      <c r="AV36" s="78" t="b">
        <v>0</v>
      </c>
      <c r="AW36" s="78" t="s">
        <v>2994</v>
      </c>
      <c r="AX36" s="82" t="s">
        <v>3028</v>
      </c>
      <c r="AY36" s="78" t="s">
        <v>66</v>
      </c>
      <c r="AZ36" s="78" t="str">
        <f>REPLACE(INDEX(GroupVertices[Group],MATCH(Vertices[[#This Row],[Vertex]],GroupVertices[Vertex],0)),1,1,"")</f>
        <v>53</v>
      </c>
      <c r="BA36" s="48"/>
      <c r="BB36" s="48"/>
      <c r="BC36" s="48"/>
      <c r="BD36" s="48"/>
      <c r="BE36" s="48" t="s">
        <v>3794</v>
      </c>
      <c r="BF36" s="48" t="s">
        <v>3794</v>
      </c>
      <c r="BG36" s="121" t="s">
        <v>3896</v>
      </c>
      <c r="BH36" s="121" t="s">
        <v>4283</v>
      </c>
      <c r="BI36" s="121" t="s">
        <v>4011</v>
      </c>
      <c r="BJ36" s="121" t="s">
        <v>4422</v>
      </c>
      <c r="BK36" s="121">
        <v>7</v>
      </c>
      <c r="BL36" s="124">
        <v>12.5</v>
      </c>
      <c r="BM36" s="121">
        <v>0</v>
      </c>
      <c r="BN36" s="124">
        <v>0</v>
      </c>
      <c r="BO36" s="121">
        <v>0</v>
      </c>
      <c r="BP36" s="124">
        <v>0</v>
      </c>
      <c r="BQ36" s="121">
        <v>49</v>
      </c>
      <c r="BR36" s="124">
        <v>87.5</v>
      </c>
      <c r="BS36" s="121">
        <v>56</v>
      </c>
      <c r="BT36" s="2"/>
      <c r="BU36" s="3"/>
      <c r="BV36" s="3"/>
      <c r="BW36" s="3"/>
      <c r="BX36" s="3"/>
    </row>
    <row r="37" spans="1:76" ht="15">
      <c r="A37" s="64" t="s">
        <v>389</v>
      </c>
      <c r="B37" s="65"/>
      <c r="C37" s="65" t="s">
        <v>64</v>
      </c>
      <c r="D37" s="66">
        <v>162.75611246231475</v>
      </c>
      <c r="E37" s="68"/>
      <c r="F37" s="101" t="s">
        <v>2853</v>
      </c>
      <c r="G37" s="65"/>
      <c r="H37" s="69" t="s">
        <v>389</v>
      </c>
      <c r="I37" s="70"/>
      <c r="J37" s="70"/>
      <c r="K37" s="69" t="s">
        <v>3309</v>
      </c>
      <c r="L37" s="73">
        <v>1</v>
      </c>
      <c r="M37" s="74">
        <v>7244.23974609375</v>
      </c>
      <c r="N37" s="74">
        <v>873.4420776367188</v>
      </c>
      <c r="O37" s="75"/>
      <c r="P37" s="76"/>
      <c r="Q37" s="76"/>
      <c r="R37" s="87"/>
      <c r="S37" s="48">
        <v>1</v>
      </c>
      <c r="T37" s="48">
        <v>0</v>
      </c>
      <c r="U37" s="49">
        <v>0</v>
      </c>
      <c r="V37" s="49">
        <v>1</v>
      </c>
      <c r="W37" s="49">
        <v>0</v>
      </c>
      <c r="X37" s="49">
        <v>0.999998</v>
      </c>
      <c r="Y37" s="49">
        <v>0</v>
      </c>
      <c r="Z37" s="49">
        <v>0</v>
      </c>
      <c r="AA37" s="71">
        <v>37</v>
      </c>
      <c r="AB37" s="71"/>
      <c r="AC37" s="72"/>
      <c r="AD37" s="78" t="s">
        <v>1721</v>
      </c>
      <c r="AE37" s="78">
        <v>912</v>
      </c>
      <c r="AF37" s="78">
        <v>1084</v>
      </c>
      <c r="AG37" s="78">
        <v>1304</v>
      </c>
      <c r="AH37" s="78">
        <v>142</v>
      </c>
      <c r="AI37" s="78"/>
      <c r="AJ37" s="78" t="s">
        <v>1990</v>
      </c>
      <c r="AK37" s="78" t="s">
        <v>2238</v>
      </c>
      <c r="AL37" s="82" t="s">
        <v>2414</v>
      </c>
      <c r="AM37" s="78"/>
      <c r="AN37" s="80">
        <v>41039.75864583333</v>
      </c>
      <c r="AO37" s="82" t="s">
        <v>2601</v>
      </c>
      <c r="AP37" s="78" t="b">
        <v>0</v>
      </c>
      <c r="AQ37" s="78" t="b">
        <v>0</v>
      </c>
      <c r="AR37" s="78" t="b">
        <v>1</v>
      </c>
      <c r="AS37" s="78" t="s">
        <v>1508</v>
      </c>
      <c r="AT37" s="78">
        <v>3</v>
      </c>
      <c r="AU37" s="82" t="s">
        <v>2819</v>
      </c>
      <c r="AV37" s="78" t="b">
        <v>0</v>
      </c>
      <c r="AW37" s="78" t="s">
        <v>2994</v>
      </c>
      <c r="AX37" s="82" t="s">
        <v>3029</v>
      </c>
      <c r="AY37" s="78" t="s">
        <v>65</v>
      </c>
      <c r="AZ37" s="78" t="str">
        <f>REPLACE(INDEX(GroupVertices[Group],MATCH(Vertices[[#This Row],[Vertex]],GroupVertices[Vertex],0)),1,1,"")</f>
        <v>53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233</v>
      </c>
      <c r="B38" s="65"/>
      <c r="C38" s="65" t="s">
        <v>64</v>
      </c>
      <c r="D38" s="66">
        <v>162.10532562897558</v>
      </c>
      <c r="E38" s="68"/>
      <c r="F38" s="101" t="s">
        <v>905</v>
      </c>
      <c r="G38" s="65"/>
      <c r="H38" s="69" t="s">
        <v>233</v>
      </c>
      <c r="I38" s="70"/>
      <c r="J38" s="70"/>
      <c r="K38" s="69" t="s">
        <v>3310</v>
      </c>
      <c r="L38" s="73">
        <v>1</v>
      </c>
      <c r="M38" s="74">
        <v>768.6853637695312</v>
      </c>
      <c r="N38" s="74">
        <v>1365.7454833984375</v>
      </c>
      <c r="O38" s="75"/>
      <c r="P38" s="76"/>
      <c r="Q38" s="76"/>
      <c r="R38" s="87"/>
      <c r="S38" s="48">
        <v>1</v>
      </c>
      <c r="T38" s="48">
        <v>1</v>
      </c>
      <c r="U38" s="49">
        <v>0</v>
      </c>
      <c r="V38" s="49">
        <v>0</v>
      </c>
      <c r="W38" s="49">
        <v>0</v>
      </c>
      <c r="X38" s="49">
        <v>0.999998</v>
      </c>
      <c r="Y38" s="49">
        <v>0</v>
      </c>
      <c r="Z38" s="49" t="s">
        <v>4881</v>
      </c>
      <c r="AA38" s="71">
        <v>38</v>
      </c>
      <c r="AB38" s="71"/>
      <c r="AC38" s="72"/>
      <c r="AD38" s="78" t="s">
        <v>1722</v>
      </c>
      <c r="AE38" s="78">
        <v>273</v>
      </c>
      <c r="AF38" s="78">
        <v>151</v>
      </c>
      <c r="AG38" s="78">
        <v>7806</v>
      </c>
      <c r="AH38" s="78">
        <v>12111</v>
      </c>
      <c r="AI38" s="78"/>
      <c r="AJ38" s="78" t="s">
        <v>1991</v>
      </c>
      <c r="AK38" s="78" t="s">
        <v>2239</v>
      </c>
      <c r="AL38" s="82" t="s">
        <v>2415</v>
      </c>
      <c r="AM38" s="78"/>
      <c r="AN38" s="80">
        <v>40928.736134259256</v>
      </c>
      <c r="AO38" s="82" t="s">
        <v>2602</v>
      </c>
      <c r="AP38" s="78" t="b">
        <v>0</v>
      </c>
      <c r="AQ38" s="78" t="b">
        <v>0</v>
      </c>
      <c r="AR38" s="78" t="b">
        <v>0</v>
      </c>
      <c r="AS38" s="78" t="s">
        <v>1510</v>
      </c>
      <c r="AT38" s="78">
        <v>5</v>
      </c>
      <c r="AU38" s="82" t="s">
        <v>2820</v>
      </c>
      <c r="AV38" s="78" t="b">
        <v>0</v>
      </c>
      <c r="AW38" s="78" t="s">
        <v>2994</v>
      </c>
      <c r="AX38" s="82" t="s">
        <v>3030</v>
      </c>
      <c r="AY38" s="78" t="s">
        <v>66</v>
      </c>
      <c r="AZ38" s="78" t="str">
        <f>REPLACE(INDEX(GroupVertices[Group],MATCH(Vertices[[#This Row],[Vertex]],GroupVertices[Vertex],0)),1,1,"")</f>
        <v>2</v>
      </c>
      <c r="BA38" s="48"/>
      <c r="BB38" s="48"/>
      <c r="BC38" s="48"/>
      <c r="BD38" s="48"/>
      <c r="BE38" s="48" t="s">
        <v>747</v>
      </c>
      <c r="BF38" s="48" t="s">
        <v>747</v>
      </c>
      <c r="BG38" s="121" t="s">
        <v>4177</v>
      </c>
      <c r="BH38" s="121" t="s">
        <v>4177</v>
      </c>
      <c r="BI38" s="121" t="s">
        <v>4315</v>
      </c>
      <c r="BJ38" s="121" t="s">
        <v>4315</v>
      </c>
      <c r="BK38" s="121">
        <v>0</v>
      </c>
      <c r="BL38" s="124">
        <v>0</v>
      </c>
      <c r="BM38" s="121">
        <v>0</v>
      </c>
      <c r="BN38" s="124">
        <v>0</v>
      </c>
      <c r="BO38" s="121">
        <v>0</v>
      </c>
      <c r="BP38" s="124">
        <v>0</v>
      </c>
      <c r="BQ38" s="121">
        <v>23</v>
      </c>
      <c r="BR38" s="124">
        <v>100</v>
      </c>
      <c r="BS38" s="121">
        <v>23</v>
      </c>
      <c r="BT38" s="2"/>
      <c r="BU38" s="3"/>
      <c r="BV38" s="3"/>
      <c r="BW38" s="3"/>
      <c r="BX38" s="3"/>
    </row>
    <row r="39" spans="1:76" ht="15">
      <c r="A39" s="64" t="s">
        <v>234</v>
      </c>
      <c r="B39" s="65"/>
      <c r="C39" s="65" t="s">
        <v>64</v>
      </c>
      <c r="D39" s="66">
        <v>164.12255555611046</v>
      </c>
      <c r="E39" s="68"/>
      <c r="F39" s="101" t="s">
        <v>906</v>
      </c>
      <c r="G39" s="65"/>
      <c r="H39" s="69" t="s">
        <v>234</v>
      </c>
      <c r="I39" s="70"/>
      <c r="J39" s="70"/>
      <c r="K39" s="69" t="s">
        <v>3311</v>
      </c>
      <c r="L39" s="73">
        <v>1</v>
      </c>
      <c r="M39" s="74">
        <v>7900.4443359375</v>
      </c>
      <c r="N39" s="74">
        <v>3552.5859375</v>
      </c>
      <c r="O39" s="75"/>
      <c r="P39" s="76"/>
      <c r="Q39" s="76"/>
      <c r="R39" s="87"/>
      <c r="S39" s="48">
        <v>0</v>
      </c>
      <c r="T39" s="48">
        <v>1</v>
      </c>
      <c r="U39" s="49">
        <v>0</v>
      </c>
      <c r="V39" s="49">
        <v>1</v>
      </c>
      <c r="W39" s="49">
        <v>0</v>
      </c>
      <c r="X39" s="49">
        <v>0.999998</v>
      </c>
      <c r="Y39" s="49">
        <v>0</v>
      </c>
      <c r="Z39" s="49">
        <v>0</v>
      </c>
      <c r="AA39" s="71">
        <v>39</v>
      </c>
      <c r="AB39" s="71"/>
      <c r="AC39" s="72"/>
      <c r="AD39" s="78" t="s">
        <v>1723</v>
      </c>
      <c r="AE39" s="78">
        <v>510</v>
      </c>
      <c r="AF39" s="78">
        <v>3043</v>
      </c>
      <c r="AG39" s="78">
        <v>151847</v>
      </c>
      <c r="AH39" s="78">
        <v>231956</v>
      </c>
      <c r="AI39" s="78"/>
      <c r="AJ39" s="78" t="s">
        <v>1992</v>
      </c>
      <c r="AK39" s="78"/>
      <c r="AL39" s="78"/>
      <c r="AM39" s="78"/>
      <c r="AN39" s="80">
        <v>40589.05427083333</v>
      </c>
      <c r="AO39" s="82" t="s">
        <v>2603</v>
      </c>
      <c r="AP39" s="78" t="b">
        <v>0</v>
      </c>
      <c r="AQ39" s="78" t="b">
        <v>0</v>
      </c>
      <c r="AR39" s="78" t="b">
        <v>1</v>
      </c>
      <c r="AS39" s="78" t="s">
        <v>1510</v>
      </c>
      <c r="AT39" s="78">
        <v>40</v>
      </c>
      <c r="AU39" s="82" t="s">
        <v>2812</v>
      </c>
      <c r="AV39" s="78" t="b">
        <v>0</v>
      </c>
      <c r="AW39" s="78" t="s">
        <v>2994</v>
      </c>
      <c r="AX39" s="82" t="s">
        <v>3031</v>
      </c>
      <c r="AY39" s="78" t="s">
        <v>66</v>
      </c>
      <c r="AZ39" s="78" t="str">
        <f>REPLACE(INDEX(GroupVertices[Group],MATCH(Vertices[[#This Row],[Vertex]],GroupVertices[Vertex],0)),1,1,"")</f>
        <v>52</v>
      </c>
      <c r="BA39" s="48"/>
      <c r="BB39" s="48"/>
      <c r="BC39" s="48"/>
      <c r="BD39" s="48"/>
      <c r="BE39" s="48" t="s">
        <v>736</v>
      </c>
      <c r="BF39" s="48" t="s">
        <v>736</v>
      </c>
      <c r="BG39" s="121" t="s">
        <v>4178</v>
      </c>
      <c r="BH39" s="121" t="s">
        <v>4178</v>
      </c>
      <c r="BI39" s="121" t="s">
        <v>4316</v>
      </c>
      <c r="BJ39" s="121" t="s">
        <v>4316</v>
      </c>
      <c r="BK39" s="121">
        <v>0</v>
      </c>
      <c r="BL39" s="124">
        <v>0</v>
      </c>
      <c r="BM39" s="121">
        <v>0</v>
      </c>
      <c r="BN39" s="124">
        <v>0</v>
      </c>
      <c r="BO39" s="121">
        <v>0</v>
      </c>
      <c r="BP39" s="124">
        <v>0</v>
      </c>
      <c r="BQ39" s="121">
        <v>17</v>
      </c>
      <c r="BR39" s="124">
        <v>100</v>
      </c>
      <c r="BS39" s="121">
        <v>17</v>
      </c>
      <c r="BT39" s="2"/>
      <c r="BU39" s="3"/>
      <c r="BV39" s="3"/>
      <c r="BW39" s="3"/>
      <c r="BX39" s="3"/>
    </row>
    <row r="40" spans="1:76" ht="15">
      <c r="A40" s="64" t="s">
        <v>390</v>
      </c>
      <c r="B40" s="65"/>
      <c r="C40" s="65" t="s">
        <v>64</v>
      </c>
      <c r="D40" s="66">
        <v>162.4296727645626</v>
      </c>
      <c r="E40" s="68"/>
      <c r="F40" s="101" t="s">
        <v>2854</v>
      </c>
      <c r="G40" s="65"/>
      <c r="H40" s="69" t="s">
        <v>390</v>
      </c>
      <c r="I40" s="70"/>
      <c r="J40" s="70"/>
      <c r="K40" s="69" t="s">
        <v>3312</v>
      </c>
      <c r="L40" s="73">
        <v>1</v>
      </c>
      <c r="M40" s="74">
        <v>7900.4443359375</v>
      </c>
      <c r="N40" s="74">
        <v>3881.964599609375</v>
      </c>
      <c r="O40" s="75"/>
      <c r="P40" s="76"/>
      <c r="Q40" s="76"/>
      <c r="R40" s="87"/>
      <c r="S40" s="48">
        <v>1</v>
      </c>
      <c r="T40" s="48">
        <v>0</v>
      </c>
      <c r="U40" s="49">
        <v>0</v>
      </c>
      <c r="V40" s="49">
        <v>1</v>
      </c>
      <c r="W40" s="49">
        <v>0</v>
      </c>
      <c r="X40" s="49">
        <v>0.999998</v>
      </c>
      <c r="Y40" s="49">
        <v>0</v>
      </c>
      <c r="Z40" s="49">
        <v>0</v>
      </c>
      <c r="AA40" s="71">
        <v>40</v>
      </c>
      <c r="AB40" s="71"/>
      <c r="AC40" s="72"/>
      <c r="AD40" s="78" t="s">
        <v>1724</v>
      </c>
      <c r="AE40" s="78">
        <v>1009</v>
      </c>
      <c r="AF40" s="78">
        <v>616</v>
      </c>
      <c r="AG40" s="78">
        <v>16212</v>
      </c>
      <c r="AH40" s="78">
        <v>28344</v>
      </c>
      <c r="AI40" s="78"/>
      <c r="AJ40" s="78" t="s">
        <v>1993</v>
      </c>
      <c r="AK40" s="78" t="s">
        <v>2240</v>
      </c>
      <c r="AL40" s="78"/>
      <c r="AM40" s="78"/>
      <c r="AN40" s="80">
        <v>41583.09836805556</v>
      </c>
      <c r="AO40" s="82" t="s">
        <v>2604</v>
      </c>
      <c r="AP40" s="78" t="b">
        <v>0</v>
      </c>
      <c r="AQ40" s="78" t="b">
        <v>0</v>
      </c>
      <c r="AR40" s="78" t="b">
        <v>1</v>
      </c>
      <c r="AS40" s="78" t="s">
        <v>1510</v>
      </c>
      <c r="AT40" s="78">
        <v>8</v>
      </c>
      <c r="AU40" s="82" t="s">
        <v>2810</v>
      </c>
      <c r="AV40" s="78" t="b">
        <v>0</v>
      </c>
      <c r="AW40" s="78" t="s">
        <v>2994</v>
      </c>
      <c r="AX40" s="82" t="s">
        <v>3032</v>
      </c>
      <c r="AY40" s="78" t="s">
        <v>65</v>
      </c>
      <c r="AZ40" s="78" t="str">
        <f>REPLACE(INDEX(GroupVertices[Group],MATCH(Vertices[[#This Row],[Vertex]],GroupVertices[Vertex],0)),1,1,"")</f>
        <v>52</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235</v>
      </c>
      <c r="B41" s="65"/>
      <c r="C41" s="65" t="s">
        <v>64</v>
      </c>
      <c r="D41" s="66">
        <v>162.03069091175448</v>
      </c>
      <c r="E41" s="68"/>
      <c r="F41" s="101" t="s">
        <v>2855</v>
      </c>
      <c r="G41" s="65"/>
      <c r="H41" s="69" t="s">
        <v>235</v>
      </c>
      <c r="I41" s="70"/>
      <c r="J41" s="70"/>
      <c r="K41" s="69" t="s">
        <v>3313</v>
      </c>
      <c r="L41" s="73">
        <v>1</v>
      </c>
      <c r="M41" s="74">
        <v>2681.261962890625</v>
      </c>
      <c r="N41" s="74">
        <v>2040.972412109375</v>
      </c>
      <c r="O41" s="75"/>
      <c r="P41" s="76"/>
      <c r="Q41" s="76"/>
      <c r="R41" s="87"/>
      <c r="S41" s="48">
        <v>1</v>
      </c>
      <c r="T41" s="48">
        <v>1</v>
      </c>
      <c r="U41" s="49">
        <v>0</v>
      </c>
      <c r="V41" s="49">
        <v>0</v>
      </c>
      <c r="W41" s="49">
        <v>0</v>
      </c>
      <c r="X41" s="49">
        <v>0.999998</v>
      </c>
      <c r="Y41" s="49">
        <v>0</v>
      </c>
      <c r="Z41" s="49" t="s">
        <v>4881</v>
      </c>
      <c r="AA41" s="71">
        <v>41</v>
      </c>
      <c r="AB41" s="71"/>
      <c r="AC41" s="72"/>
      <c r="AD41" s="78" t="s">
        <v>235</v>
      </c>
      <c r="AE41" s="78">
        <v>78</v>
      </c>
      <c r="AF41" s="78">
        <v>44</v>
      </c>
      <c r="AG41" s="78">
        <v>73</v>
      </c>
      <c r="AH41" s="78">
        <v>415</v>
      </c>
      <c r="AI41" s="78"/>
      <c r="AJ41" s="78" t="s">
        <v>1994</v>
      </c>
      <c r="AK41" s="78" t="s">
        <v>2241</v>
      </c>
      <c r="AL41" s="82" t="s">
        <v>2416</v>
      </c>
      <c r="AM41" s="78"/>
      <c r="AN41" s="80">
        <v>43265.9375462963</v>
      </c>
      <c r="AO41" s="82" t="s">
        <v>2605</v>
      </c>
      <c r="AP41" s="78" t="b">
        <v>0</v>
      </c>
      <c r="AQ41" s="78" t="b">
        <v>0</v>
      </c>
      <c r="AR41" s="78" t="b">
        <v>0</v>
      </c>
      <c r="AS41" s="78" t="s">
        <v>1508</v>
      </c>
      <c r="AT41" s="78">
        <v>2</v>
      </c>
      <c r="AU41" s="82" t="s">
        <v>2812</v>
      </c>
      <c r="AV41" s="78" t="b">
        <v>0</v>
      </c>
      <c r="AW41" s="78" t="s">
        <v>2994</v>
      </c>
      <c r="AX41" s="82" t="s">
        <v>3033</v>
      </c>
      <c r="AY41" s="78" t="s">
        <v>66</v>
      </c>
      <c r="AZ41" s="78" t="str">
        <f>REPLACE(INDEX(GroupVertices[Group],MATCH(Vertices[[#This Row],[Vertex]],GroupVertices[Vertex],0)),1,1,"")</f>
        <v>2</v>
      </c>
      <c r="BA41" s="48"/>
      <c r="BB41" s="48"/>
      <c r="BC41" s="48"/>
      <c r="BD41" s="48"/>
      <c r="BE41" s="48" t="s">
        <v>4142</v>
      </c>
      <c r="BF41" s="48" t="s">
        <v>4142</v>
      </c>
      <c r="BG41" s="121" t="s">
        <v>4179</v>
      </c>
      <c r="BH41" s="121" t="s">
        <v>4284</v>
      </c>
      <c r="BI41" s="121" t="s">
        <v>4317</v>
      </c>
      <c r="BJ41" s="121" t="s">
        <v>4423</v>
      </c>
      <c r="BK41" s="121">
        <v>3</v>
      </c>
      <c r="BL41" s="124">
        <v>5.882352941176471</v>
      </c>
      <c r="BM41" s="121">
        <v>0</v>
      </c>
      <c r="BN41" s="124">
        <v>0</v>
      </c>
      <c r="BO41" s="121">
        <v>0</v>
      </c>
      <c r="BP41" s="124">
        <v>0</v>
      </c>
      <c r="BQ41" s="121">
        <v>48</v>
      </c>
      <c r="BR41" s="124">
        <v>94.11764705882354</v>
      </c>
      <c r="BS41" s="121">
        <v>51</v>
      </c>
      <c r="BT41" s="2"/>
      <c r="BU41" s="3"/>
      <c r="BV41" s="3"/>
      <c r="BW41" s="3"/>
      <c r="BX41" s="3"/>
    </row>
    <row r="42" spans="1:76" ht="15">
      <c r="A42" s="64" t="s">
        <v>236</v>
      </c>
      <c r="B42" s="65"/>
      <c r="C42" s="65" t="s">
        <v>64</v>
      </c>
      <c r="D42" s="66">
        <v>164.53897542696092</v>
      </c>
      <c r="E42" s="68"/>
      <c r="F42" s="101" t="s">
        <v>2856</v>
      </c>
      <c r="G42" s="65"/>
      <c r="H42" s="69" t="s">
        <v>236</v>
      </c>
      <c r="I42" s="70"/>
      <c r="J42" s="70"/>
      <c r="K42" s="69" t="s">
        <v>3314</v>
      </c>
      <c r="L42" s="73">
        <v>1</v>
      </c>
      <c r="M42" s="74">
        <v>1533.716064453125</v>
      </c>
      <c r="N42" s="74">
        <v>2040.972412109375</v>
      </c>
      <c r="O42" s="75"/>
      <c r="P42" s="76"/>
      <c r="Q42" s="76"/>
      <c r="R42" s="87"/>
      <c r="S42" s="48">
        <v>1</v>
      </c>
      <c r="T42" s="48">
        <v>1</v>
      </c>
      <c r="U42" s="49">
        <v>0</v>
      </c>
      <c r="V42" s="49">
        <v>0</v>
      </c>
      <c r="W42" s="49">
        <v>0</v>
      </c>
      <c r="X42" s="49">
        <v>0.999998</v>
      </c>
      <c r="Y42" s="49">
        <v>0</v>
      </c>
      <c r="Z42" s="49" t="s">
        <v>4881</v>
      </c>
      <c r="AA42" s="71">
        <v>42</v>
      </c>
      <c r="AB42" s="71"/>
      <c r="AC42" s="72"/>
      <c r="AD42" s="78" t="s">
        <v>1725</v>
      </c>
      <c r="AE42" s="78">
        <v>1346</v>
      </c>
      <c r="AF42" s="78">
        <v>3640</v>
      </c>
      <c r="AG42" s="78">
        <v>2514</v>
      </c>
      <c r="AH42" s="78">
        <v>516</v>
      </c>
      <c r="AI42" s="78"/>
      <c r="AJ42" s="78" t="s">
        <v>1995</v>
      </c>
      <c r="AK42" s="78" t="s">
        <v>2242</v>
      </c>
      <c r="AL42" s="82" t="s">
        <v>2417</v>
      </c>
      <c r="AM42" s="78"/>
      <c r="AN42" s="80">
        <v>39926.568032407406</v>
      </c>
      <c r="AO42" s="82" t="s">
        <v>2606</v>
      </c>
      <c r="AP42" s="78" t="b">
        <v>0</v>
      </c>
      <c r="AQ42" s="78" t="b">
        <v>0</v>
      </c>
      <c r="AR42" s="78" t="b">
        <v>1</v>
      </c>
      <c r="AS42" s="78" t="s">
        <v>1508</v>
      </c>
      <c r="AT42" s="78">
        <v>208</v>
      </c>
      <c r="AU42" s="82" t="s">
        <v>2810</v>
      </c>
      <c r="AV42" s="78" t="b">
        <v>0</v>
      </c>
      <c r="AW42" s="78" t="s">
        <v>2994</v>
      </c>
      <c r="AX42" s="82" t="s">
        <v>3034</v>
      </c>
      <c r="AY42" s="78" t="s">
        <v>66</v>
      </c>
      <c r="AZ42" s="78" t="str">
        <f>REPLACE(INDEX(GroupVertices[Group],MATCH(Vertices[[#This Row],[Vertex]],GroupVertices[Vertex],0)),1,1,"")</f>
        <v>2</v>
      </c>
      <c r="BA42" s="48"/>
      <c r="BB42" s="48"/>
      <c r="BC42" s="48"/>
      <c r="BD42" s="48"/>
      <c r="BE42" s="48" t="s">
        <v>749</v>
      </c>
      <c r="BF42" s="48" t="s">
        <v>749</v>
      </c>
      <c r="BG42" s="121" t="s">
        <v>4180</v>
      </c>
      <c r="BH42" s="121" t="s">
        <v>4180</v>
      </c>
      <c r="BI42" s="121" t="s">
        <v>4318</v>
      </c>
      <c r="BJ42" s="121" t="s">
        <v>4318</v>
      </c>
      <c r="BK42" s="121">
        <v>0</v>
      </c>
      <c r="BL42" s="124">
        <v>0</v>
      </c>
      <c r="BM42" s="121">
        <v>0</v>
      </c>
      <c r="BN42" s="124">
        <v>0</v>
      </c>
      <c r="BO42" s="121">
        <v>0</v>
      </c>
      <c r="BP42" s="124">
        <v>0</v>
      </c>
      <c r="BQ42" s="121">
        <v>8</v>
      </c>
      <c r="BR42" s="124">
        <v>100</v>
      </c>
      <c r="BS42" s="121">
        <v>8</v>
      </c>
      <c r="BT42" s="2"/>
      <c r="BU42" s="3"/>
      <c r="BV42" s="3"/>
      <c r="BW42" s="3"/>
      <c r="BX42" s="3"/>
    </row>
    <row r="43" spans="1:76" ht="15">
      <c r="A43" s="64" t="s">
        <v>237</v>
      </c>
      <c r="B43" s="65"/>
      <c r="C43" s="65" t="s">
        <v>64</v>
      </c>
      <c r="D43" s="66">
        <v>162.00558016577355</v>
      </c>
      <c r="E43" s="68"/>
      <c r="F43" s="101" t="s">
        <v>907</v>
      </c>
      <c r="G43" s="65"/>
      <c r="H43" s="69" t="s">
        <v>237</v>
      </c>
      <c r="I43" s="70"/>
      <c r="J43" s="70"/>
      <c r="K43" s="69" t="s">
        <v>3315</v>
      </c>
      <c r="L43" s="73">
        <v>1</v>
      </c>
      <c r="M43" s="74">
        <v>5275.62548828125</v>
      </c>
      <c r="N43" s="74">
        <v>7482.44775390625</v>
      </c>
      <c r="O43" s="75"/>
      <c r="P43" s="76"/>
      <c r="Q43" s="76"/>
      <c r="R43" s="87"/>
      <c r="S43" s="48">
        <v>0</v>
      </c>
      <c r="T43" s="48">
        <v>1</v>
      </c>
      <c r="U43" s="49">
        <v>0</v>
      </c>
      <c r="V43" s="49">
        <v>0.142857</v>
      </c>
      <c r="W43" s="49">
        <v>0</v>
      </c>
      <c r="X43" s="49">
        <v>0.595237</v>
      </c>
      <c r="Y43" s="49">
        <v>0</v>
      </c>
      <c r="Z43" s="49">
        <v>0</v>
      </c>
      <c r="AA43" s="71">
        <v>43</v>
      </c>
      <c r="AB43" s="71"/>
      <c r="AC43" s="72"/>
      <c r="AD43" s="78" t="s">
        <v>1726</v>
      </c>
      <c r="AE43" s="78">
        <v>5</v>
      </c>
      <c r="AF43" s="78">
        <v>8</v>
      </c>
      <c r="AG43" s="78">
        <v>1000</v>
      </c>
      <c r="AH43" s="78">
        <v>1205</v>
      </c>
      <c r="AI43" s="78"/>
      <c r="AJ43" s="78"/>
      <c r="AK43" s="78"/>
      <c r="AL43" s="78"/>
      <c r="AM43" s="78"/>
      <c r="AN43" s="80">
        <v>41739.390914351854</v>
      </c>
      <c r="AO43" s="78"/>
      <c r="AP43" s="78" t="b">
        <v>1</v>
      </c>
      <c r="AQ43" s="78" t="b">
        <v>0</v>
      </c>
      <c r="AR43" s="78" t="b">
        <v>1</v>
      </c>
      <c r="AS43" s="78" t="s">
        <v>1510</v>
      </c>
      <c r="AT43" s="78">
        <v>3</v>
      </c>
      <c r="AU43" s="82" t="s">
        <v>2812</v>
      </c>
      <c r="AV43" s="78" t="b">
        <v>0</v>
      </c>
      <c r="AW43" s="78" t="s">
        <v>2994</v>
      </c>
      <c r="AX43" s="82" t="s">
        <v>3035</v>
      </c>
      <c r="AY43" s="78" t="s">
        <v>66</v>
      </c>
      <c r="AZ43" s="78" t="str">
        <f>REPLACE(INDEX(GroupVertices[Group],MATCH(Vertices[[#This Row],[Vertex]],GroupVertices[Vertex],0)),1,1,"")</f>
        <v>10</v>
      </c>
      <c r="BA43" s="48"/>
      <c r="BB43" s="48"/>
      <c r="BC43" s="48"/>
      <c r="BD43" s="48"/>
      <c r="BE43" s="48" t="s">
        <v>750</v>
      </c>
      <c r="BF43" s="48" t="s">
        <v>750</v>
      </c>
      <c r="BG43" s="121" t="s">
        <v>4181</v>
      </c>
      <c r="BH43" s="121" t="s">
        <v>4181</v>
      </c>
      <c r="BI43" s="121" t="s">
        <v>4319</v>
      </c>
      <c r="BJ43" s="121" t="s">
        <v>4319</v>
      </c>
      <c r="BK43" s="121">
        <v>0</v>
      </c>
      <c r="BL43" s="124">
        <v>0</v>
      </c>
      <c r="BM43" s="121">
        <v>0</v>
      </c>
      <c r="BN43" s="124">
        <v>0</v>
      </c>
      <c r="BO43" s="121">
        <v>0</v>
      </c>
      <c r="BP43" s="124">
        <v>0</v>
      </c>
      <c r="BQ43" s="121">
        <v>21</v>
      </c>
      <c r="BR43" s="124">
        <v>100</v>
      </c>
      <c r="BS43" s="121">
        <v>21</v>
      </c>
      <c r="BT43" s="2"/>
      <c r="BU43" s="3"/>
      <c r="BV43" s="3"/>
      <c r="BW43" s="3"/>
      <c r="BX43" s="3"/>
    </row>
    <row r="44" spans="1:76" ht="15">
      <c r="A44" s="64" t="s">
        <v>272</v>
      </c>
      <c r="B44" s="65"/>
      <c r="C44" s="65" t="s">
        <v>64</v>
      </c>
      <c r="D44" s="66">
        <v>163.15439679440118</v>
      </c>
      <c r="E44" s="68"/>
      <c r="F44" s="101" t="s">
        <v>2857</v>
      </c>
      <c r="G44" s="65"/>
      <c r="H44" s="69" t="s">
        <v>272</v>
      </c>
      <c r="I44" s="70"/>
      <c r="J44" s="70"/>
      <c r="K44" s="69" t="s">
        <v>3316</v>
      </c>
      <c r="L44" s="73">
        <v>45.17649586304713</v>
      </c>
      <c r="M44" s="74">
        <v>4976.76025390625</v>
      </c>
      <c r="N44" s="74">
        <v>6787.556640625</v>
      </c>
      <c r="O44" s="75"/>
      <c r="P44" s="76"/>
      <c r="Q44" s="76"/>
      <c r="R44" s="87"/>
      <c r="S44" s="48">
        <v>5</v>
      </c>
      <c r="T44" s="48">
        <v>1</v>
      </c>
      <c r="U44" s="49">
        <v>12</v>
      </c>
      <c r="V44" s="49">
        <v>0.25</v>
      </c>
      <c r="W44" s="49">
        <v>0</v>
      </c>
      <c r="X44" s="49">
        <v>2.619042</v>
      </c>
      <c r="Y44" s="49">
        <v>0</v>
      </c>
      <c r="Z44" s="49">
        <v>0</v>
      </c>
      <c r="AA44" s="71">
        <v>44</v>
      </c>
      <c r="AB44" s="71"/>
      <c r="AC44" s="72"/>
      <c r="AD44" s="78" t="s">
        <v>1727</v>
      </c>
      <c r="AE44" s="78">
        <v>829</v>
      </c>
      <c r="AF44" s="78">
        <v>1655</v>
      </c>
      <c r="AG44" s="78">
        <v>2968</v>
      </c>
      <c r="AH44" s="78">
        <v>9116</v>
      </c>
      <c r="AI44" s="78"/>
      <c r="AJ44" s="78" t="s">
        <v>1996</v>
      </c>
      <c r="AK44" s="78" t="s">
        <v>2243</v>
      </c>
      <c r="AL44" s="82" t="s">
        <v>2418</v>
      </c>
      <c r="AM44" s="78"/>
      <c r="AN44" s="80">
        <v>40749.89052083333</v>
      </c>
      <c r="AO44" s="82" t="s">
        <v>2607</v>
      </c>
      <c r="AP44" s="78" t="b">
        <v>0</v>
      </c>
      <c r="AQ44" s="78" t="b">
        <v>0</v>
      </c>
      <c r="AR44" s="78" t="b">
        <v>1</v>
      </c>
      <c r="AS44" s="78" t="s">
        <v>1510</v>
      </c>
      <c r="AT44" s="78">
        <v>50</v>
      </c>
      <c r="AU44" s="82" t="s">
        <v>2815</v>
      </c>
      <c r="AV44" s="78" t="b">
        <v>0</v>
      </c>
      <c r="AW44" s="78" t="s">
        <v>2994</v>
      </c>
      <c r="AX44" s="82" t="s">
        <v>3036</v>
      </c>
      <c r="AY44" s="78" t="s">
        <v>66</v>
      </c>
      <c r="AZ44" s="78" t="str">
        <f>REPLACE(INDEX(GroupVertices[Group],MATCH(Vertices[[#This Row],[Vertex]],GroupVertices[Vertex],0)),1,1,"")</f>
        <v>10</v>
      </c>
      <c r="BA44" s="48"/>
      <c r="BB44" s="48"/>
      <c r="BC44" s="48"/>
      <c r="BD44" s="48"/>
      <c r="BE44" s="48" t="s">
        <v>3788</v>
      </c>
      <c r="BF44" s="48" t="s">
        <v>3788</v>
      </c>
      <c r="BG44" s="121" t="s">
        <v>4182</v>
      </c>
      <c r="BH44" s="121" t="s">
        <v>4182</v>
      </c>
      <c r="BI44" s="121" t="s">
        <v>4320</v>
      </c>
      <c r="BJ44" s="121" t="s">
        <v>4320</v>
      </c>
      <c r="BK44" s="121">
        <v>0</v>
      </c>
      <c r="BL44" s="124">
        <v>0</v>
      </c>
      <c r="BM44" s="121">
        <v>0</v>
      </c>
      <c r="BN44" s="124">
        <v>0</v>
      </c>
      <c r="BO44" s="121">
        <v>0</v>
      </c>
      <c r="BP44" s="124">
        <v>0</v>
      </c>
      <c r="BQ44" s="121">
        <v>31</v>
      </c>
      <c r="BR44" s="124">
        <v>100</v>
      </c>
      <c r="BS44" s="121">
        <v>31</v>
      </c>
      <c r="BT44" s="2"/>
      <c r="BU44" s="3"/>
      <c r="BV44" s="3"/>
      <c r="BW44" s="3"/>
      <c r="BX44" s="3"/>
    </row>
    <row r="45" spans="1:76" ht="15">
      <c r="A45" s="64" t="s">
        <v>238</v>
      </c>
      <c r="B45" s="65"/>
      <c r="C45" s="65" t="s">
        <v>64</v>
      </c>
      <c r="D45" s="66">
        <v>162.01604297659892</v>
      </c>
      <c r="E45" s="68"/>
      <c r="F45" s="101" t="s">
        <v>908</v>
      </c>
      <c r="G45" s="65"/>
      <c r="H45" s="69" t="s">
        <v>238</v>
      </c>
      <c r="I45" s="70"/>
      <c r="J45" s="70"/>
      <c r="K45" s="69" t="s">
        <v>3317</v>
      </c>
      <c r="L45" s="73">
        <v>1</v>
      </c>
      <c r="M45" s="74">
        <v>4677.89453125</v>
      </c>
      <c r="N45" s="74">
        <v>6092.66552734375</v>
      </c>
      <c r="O45" s="75"/>
      <c r="P45" s="76"/>
      <c r="Q45" s="76"/>
      <c r="R45" s="87"/>
      <c r="S45" s="48">
        <v>0</v>
      </c>
      <c r="T45" s="48">
        <v>1</v>
      </c>
      <c r="U45" s="49">
        <v>0</v>
      </c>
      <c r="V45" s="49">
        <v>0.142857</v>
      </c>
      <c r="W45" s="49">
        <v>0</v>
      </c>
      <c r="X45" s="49">
        <v>0.595237</v>
      </c>
      <c r="Y45" s="49">
        <v>0</v>
      </c>
      <c r="Z45" s="49">
        <v>0</v>
      </c>
      <c r="AA45" s="71">
        <v>45</v>
      </c>
      <c r="AB45" s="71"/>
      <c r="AC45" s="72"/>
      <c r="AD45" s="78" t="s">
        <v>1728</v>
      </c>
      <c r="AE45" s="78">
        <v>45</v>
      </c>
      <c r="AF45" s="78">
        <v>23</v>
      </c>
      <c r="AG45" s="78">
        <v>331</v>
      </c>
      <c r="AH45" s="78">
        <v>436</v>
      </c>
      <c r="AI45" s="78"/>
      <c r="AJ45" s="78"/>
      <c r="AK45" s="78"/>
      <c r="AL45" s="78"/>
      <c r="AM45" s="78"/>
      <c r="AN45" s="80">
        <v>41592.3365162037</v>
      </c>
      <c r="AO45" s="78"/>
      <c r="AP45" s="78" t="b">
        <v>1</v>
      </c>
      <c r="AQ45" s="78" t="b">
        <v>1</v>
      </c>
      <c r="AR45" s="78" t="b">
        <v>0</v>
      </c>
      <c r="AS45" s="78" t="s">
        <v>1510</v>
      </c>
      <c r="AT45" s="78">
        <v>1</v>
      </c>
      <c r="AU45" s="82" t="s">
        <v>2812</v>
      </c>
      <c r="AV45" s="78" t="b">
        <v>0</v>
      </c>
      <c r="AW45" s="78" t="s">
        <v>2994</v>
      </c>
      <c r="AX45" s="82" t="s">
        <v>3037</v>
      </c>
      <c r="AY45" s="78" t="s">
        <v>66</v>
      </c>
      <c r="AZ45" s="78" t="str">
        <f>REPLACE(INDEX(GroupVertices[Group],MATCH(Vertices[[#This Row],[Vertex]],GroupVertices[Vertex],0)),1,1,"")</f>
        <v>10</v>
      </c>
      <c r="BA45" s="48"/>
      <c r="BB45" s="48"/>
      <c r="BC45" s="48"/>
      <c r="BD45" s="48"/>
      <c r="BE45" s="48" t="s">
        <v>750</v>
      </c>
      <c r="BF45" s="48" t="s">
        <v>750</v>
      </c>
      <c r="BG45" s="121" t="s">
        <v>4181</v>
      </c>
      <c r="BH45" s="121" t="s">
        <v>4181</v>
      </c>
      <c r="BI45" s="121" t="s">
        <v>4319</v>
      </c>
      <c r="BJ45" s="121" t="s">
        <v>4319</v>
      </c>
      <c r="BK45" s="121">
        <v>0</v>
      </c>
      <c r="BL45" s="124">
        <v>0</v>
      </c>
      <c r="BM45" s="121">
        <v>0</v>
      </c>
      <c r="BN45" s="124">
        <v>0</v>
      </c>
      <c r="BO45" s="121">
        <v>0</v>
      </c>
      <c r="BP45" s="124">
        <v>0</v>
      </c>
      <c r="BQ45" s="121">
        <v>21</v>
      </c>
      <c r="BR45" s="124">
        <v>100</v>
      </c>
      <c r="BS45" s="121">
        <v>21</v>
      </c>
      <c r="BT45" s="2"/>
      <c r="BU45" s="3"/>
      <c r="BV45" s="3"/>
      <c r="BW45" s="3"/>
      <c r="BX45" s="3"/>
    </row>
    <row r="46" spans="1:76" ht="15">
      <c r="A46" s="64" t="s">
        <v>239</v>
      </c>
      <c r="B46" s="65"/>
      <c r="C46" s="65" t="s">
        <v>64</v>
      </c>
      <c r="D46" s="66">
        <v>162.027203308146</v>
      </c>
      <c r="E46" s="68"/>
      <c r="F46" s="101" t="s">
        <v>909</v>
      </c>
      <c r="G46" s="65"/>
      <c r="H46" s="69" t="s">
        <v>239</v>
      </c>
      <c r="I46" s="70"/>
      <c r="J46" s="70"/>
      <c r="K46" s="69" t="s">
        <v>3318</v>
      </c>
      <c r="L46" s="73">
        <v>1</v>
      </c>
      <c r="M46" s="74">
        <v>9609.17578125</v>
      </c>
      <c r="N46" s="74">
        <v>4602.48095703125</v>
      </c>
      <c r="O46" s="75"/>
      <c r="P46" s="76"/>
      <c r="Q46" s="76"/>
      <c r="R46" s="87"/>
      <c r="S46" s="48">
        <v>0</v>
      </c>
      <c r="T46" s="48">
        <v>1</v>
      </c>
      <c r="U46" s="49">
        <v>0</v>
      </c>
      <c r="V46" s="49">
        <v>1</v>
      </c>
      <c r="W46" s="49">
        <v>0</v>
      </c>
      <c r="X46" s="49">
        <v>0.999998</v>
      </c>
      <c r="Y46" s="49">
        <v>0</v>
      </c>
      <c r="Z46" s="49">
        <v>0</v>
      </c>
      <c r="AA46" s="71">
        <v>46</v>
      </c>
      <c r="AB46" s="71"/>
      <c r="AC46" s="72"/>
      <c r="AD46" s="78" t="s">
        <v>1729</v>
      </c>
      <c r="AE46" s="78">
        <v>152</v>
      </c>
      <c r="AF46" s="78">
        <v>39</v>
      </c>
      <c r="AG46" s="78">
        <v>11112</v>
      </c>
      <c r="AH46" s="78">
        <v>377</v>
      </c>
      <c r="AI46" s="78"/>
      <c r="AJ46" s="78"/>
      <c r="AK46" s="78" t="s">
        <v>2244</v>
      </c>
      <c r="AL46" s="78"/>
      <c r="AM46" s="78"/>
      <c r="AN46" s="80">
        <v>42574.96952546296</v>
      </c>
      <c r="AO46" s="78"/>
      <c r="AP46" s="78" t="b">
        <v>1</v>
      </c>
      <c r="AQ46" s="78" t="b">
        <v>0</v>
      </c>
      <c r="AR46" s="78" t="b">
        <v>0</v>
      </c>
      <c r="AS46" s="78" t="s">
        <v>1508</v>
      </c>
      <c r="AT46" s="78">
        <v>4</v>
      </c>
      <c r="AU46" s="78"/>
      <c r="AV46" s="78" t="b">
        <v>0</v>
      </c>
      <c r="AW46" s="78" t="s">
        <v>2994</v>
      </c>
      <c r="AX46" s="82" t="s">
        <v>3038</v>
      </c>
      <c r="AY46" s="78" t="s">
        <v>66</v>
      </c>
      <c r="AZ46" s="78" t="str">
        <f>REPLACE(INDEX(GroupVertices[Group],MATCH(Vertices[[#This Row],[Vertex]],GroupVertices[Vertex],0)),1,1,"")</f>
        <v>51</v>
      </c>
      <c r="BA46" s="48" t="s">
        <v>669</v>
      </c>
      <c r="BB46" s="48" t="s">
        <v>669</v>
      </c>
      <c r="BC46" s="48" t="s">
        <v>717</v>
      </c>
      <c r="BD46" s="48" t="s">
        <v>717</v>
      </c>
      <c r="BE46" s="48" t="s">
        <v>736</v>
      </c>
      <c r="BF46" s="48" t="s">
        <v>736</v>
      </c>
      <c r="BG46" s="121" t="s">
        <v>4183</v>
      </c>
      <c r="BH46" s="121" t="s">
        <v>4183</v>
      </c>
      <c r="BI46" s="121" t="s">
        <v>4321</v>
      </c>
      <c r="BJ46" s="121" t="s">
        <v>4321</v>
      </c>
      <c r="BK46" s="121">
        <v>0</v>
      </c>
      <c r="BL46" s="124">
        <v>0</v>
      </c>
      <c r="BM46" s="121">
        <v>0</v>
      </c>
      <c r="BN46" s="124">
        <v>0</v>
      </c>
      <c r="BO46" s="121">
        <v>0</v>
      </c>
      <c r="BP46" s="124">
        <v>0</v>
      </c>
      <c r="BQ46" s="121">
        <v>4</v>
      </c>
      <c r="BR46" s="124">
        <v>100</v>
      </c>
      <c r="BS46" s="121">
        <v>4</v>
      </c>
      <c r="BT46" s="2"/>
      <c r="BU46" s="3"/>
      <c r="BV46" s="3"/>
      <c r="BW46" s="3"/>
      <c r="BX46" s="3"/>
    </row>
    <row r="47" spans="1:76" ht="15">
      <c r="A47" s="64" t="s">
        <v>391</v>
      </c>
      <c r="B47" s="65"/>
      <c r="C47" s="65" t="s">
        <v>64</v>
      </c>
      <c r="D47" s="66">
        <v>221.4901473117152</v>
      </c>
      <c r="E47" s="68"/>
      <c r="F47" s="101" t="s">
        <v>2858</v>
      </c>
      <c r="G47" s="65"/>
      <c r="H47" s="69" t="s">
        <v>391</v>
      </c>
      <c r="I47" s="70"/>
      <c r="J47" s="70"/>
      <c r="K47" s="69" t="s">
        <v>3319</v>
      </c>
      <c r="L47" s="73">
        <v>1</v>
      </c>
      <c r="M47" s="74">
        <v>9609.17578125</v>
      </c>
      <c r="N47" s="74">
        <v>5008.322265625</v>
      </c>
      <c r="O47" s="75"/>
      <c r="P47" s="76"/>
      <c r="Q47" s="76"/>
      <c r="R47" s="87"/>
      <c r="S47" s="48">
        <v>1</v>
      </c>
      <c r="T47" s="48">
        <v>0</v>
      </c>
      <c r="U47" s="49">
        <v>0</v>
      </c>
      <c r="V47" s="49">
        <v>1</v>
      </c>
      <c r="W47" s="49">
        <v>0</v>
      </c>
      <c r="X47" s="49">
        <v>0.999998</v>
      </c>
      <c r="Y47" s="49">
        <v>0</v>
      </c>
      <c r="Z47" s="49">
        <v>0</v>
      </c>
      <c r="AA47" s="71">
        <v>47</v>
      </c>
      <c r="AB47" s="71"/>
      <c r="AC47" s="72"/>
      <c r="AD47" s="78" t="s">
        <v>1730</v>
      </c>
      <c r="AE47" s="78">
        <v>3483</v>
      </c>
      <c r="AF47" s="78">
        <v>85288</v>
      </c>
      <c r="AG47" s="78">
        <v>271360</v>
      </c>
      <c r="AH47" s="78">
        <v>1131</v>
      </c>
      <c r="AI47" s="78"/>
      <c r="AJ47" s="78" t="s">
        <v>1997</v>
      </c>
      <c r="AK47" s="78" t="s">
        <v>2245</v>
      </c>
      <c r="AL47" s="82" t="s">
        <v>2419</v>
      </c>
      <c r="AM47" s="78"/>
      <c r="AN47" s="80">
        <v>39888.948159722226</v>
      </c>
      <c r="AO47" s="82" t="s">
        <v>2608</v>
      </c>
      <c r="AP47" s="78" t="b">
        <v>0</v>
      </c>
      <c r="AQ47" s="78" t="b">
        <v>0</v>
      </c>
      <c r="AR47" s="78" t="b">
        <v>1</v>
      </c>
      <c r="AS47" s="78" t="s">
        <v>1508</v>
      </c>
      <c r="AT47" s="78">
        <v>859</v>
      </c>
      <c r="AU47" s="82" t="s">
        <v>2812</v>
      </c>
      <c r="AV47" s="78" t="b">
        <v>0</v>
      </c>
      <c r="AW47" s="78" t="s">
        <v>2994</v>
      </c>
      <c r="AX47" s="82" t="s">
        <v>3039</v>
      </c>
      <c r="AY47" s="78" t="s">
        <v>65</v>
      </c>
      <c r="AZ47" s="78" t="str">
        <f>REPLACE(INDEX(GroupVertices[Group],MATCH(Vertices[[#This Row],[Vertex]],GroupVertices[Vertex],0)),1,1,"")</f>
        <v>51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240</v>
      </c>
      <c r="B48" s="65"/>
      <c r="C48" s="65" t="s">
        <v>64</v>
      </c>
      <c r="D48" s="66">
        <v>162.0383636396931</v>
      </c>
      <c r="E48" s="68"/>
      <c r="F48" s="101" t="s">
        <v>2859</v>
      </c>
      <c r="G48" s="65"/>
      <c r="H48" s="69" t="s">
        <v>240</v>
      </c>
      <c r="I48" s="70"/>
      <c r="J48" s="70"/>
      <c r="K48" s="69" t="s">
        <v>3320</v>
      </c>
      <c r="L48" s="73">
        <v>8.362749310507855</v>
      </c>
      <c r="M48" s="74">
        <v>8626.4921875</v>
      </c>
      <c r="N48" s="74">
        <v>6940.482421875</v>
      </c>
      <c r="O48" s="75"/>
      <c r="P48" s="76"/>
      <c r="Q48" s="76"/>
      <c r="R48" s="87"/>
      <c r="S48" s="48">
        <v>0</v>
      </c>
      <c r="T48" s="48">
        <v>2</v>
      </c>
      <c r="U48" s="49">
        <v>2</v>
      </c>
      <c r="V48" s="49">
        <v>0.5</v>
      </c>
      <c r="W48" s="49">
        <v>0</v>
      </c>
      <c r="X48" s="49">
        <v>1.459457</v>
      </c>
      <c r="Y48" s="49">
        <v>0</v>
      </c>
      <c r="Z48" s="49">
        <v>0</v>
      </c>
      <c r="AA48" s="71">
        <v>48</v>
      </c>
      <c r="AB48" s="71"/>
      <c r="AC48" s="72"/>
      <c r="AD48" s="78" t="s">
        <v>1731</v>
      </c>
      <c r="AE48" s="78">
        <v>164</v>
      </c>
      <c r="AF48" s="78">
        <v>55</v>
      </c>
      <c r="AG48" s="78">
        <v>734</v>
      </c>
      <c r="AH48" s="78">
        <v>639</v>
      </c>
      <c r="AI48" s="78"/>
      <c r="AJ48" s="78"/>
      <c r="AK48" s="78" t="s">
        <v>2246</v>
      </c>
      <c r="AL48" s="78"/>
      <c r="AM48" s="78"/>
      <c r="AN48" s="80">
        <v>39896.112662037034</v>
      </c>
      <c r="AO48" s="82" t="s">
        <v>2609</v>
      </c>
      <c r="AP48" s="78" t="b">
        <v>0</v>
      </c>
      <c r="AQ48" s="78" t="b">
        <v>0</v>
      </c>
      <c r="AR48" s="78" t="b">
        <v>1</v>
      </c>
      <c r="AS48" s="78" t="s">
        <v>1508</v>
      </c>
      <c r="AT48" s="78">
        <v>1</v>
      </c>
      <c r="AU48" s="82" t="s">
        <v>2812</v>
      </c>
      <c r="AV48" s="78" t="b">
        <v>0</v>
      </c>
      <c r="AW48" s="78" t="s">
        <v>2994</v>
      </c>
      <c r="AX48" s="82" t="s">
        <v>3040</v>
      </c>
      <c r="AY48" s="78" t="s">
        <v>66</v>
      </c>
      <c r="AZ48" s="78" t="str">
        <f>REPLACE(INDEX(GroupVertices[Group],MATCH(Vertices[[#This Row],[Vertex]],GroupVertices[Vertex],0)),1,1,"")</f>
        <v>28</v>
      </c>
      <c r="BA48" s="48"/>
      <c r="BB48" s="48"/>
      <c r="BC48" s="48"/>
      <c r="BD48" s="48"/>
      <c r="BE48" s="48" t="s">
        <v>736</v>
      </c>
      <c r="BF48" s="48" t="s">
        <v>736</v>
      </c>
      <c r="BG48" s="121" t="s">
        <v>4184</v>
      </c>
      <c r="BH48" s="121" t="s">
        <v>4184</v>
      </c>
      <c r="BI48" s="121" t="s">
        <v>4322</v>
      </c>
      <c r="BJ48" s="121" t="s">
        <v>4322</v>
      </c>
      <c r="BK48" s="121">
        <v>0</v>
      </c>
      <c r="BL48" s="124">
        <v>0</v>
      </c>
      <c r="BM48" s="121">
        <v>0</v>
      </c>
      <c r="BN48" s="124">
        <v>0</v>
      </c>
      <c r="BO48" s="121">
        <v>0</v>
      </c>
      <c r="BP48" s="124">
        <v>0</v>
      </c>
      <c r="BQ48" s="121">
        <v>3</v>
      </c>
      <c r="BR48" s="124">
        <v>100</v>
      </c>
      <c r="BS48" s="121">
        <v>3</v>
      </c>
      <c r="BT48" s="2"/>
      <c r="BU48" s="3"/>
      <c r="BV48" s="3"/>
      <c r="BW48" s="3"/>
      <c r="BX48" s="3"/>
    </row>
    <row r="49" spans="1:76" ht="15">
      <c r="A49" s="64" t="s">
        <v>392</v>
      </c>
      <c r="B49" s="65"/>
      <c r="C49" s="65" t="s">
        <v>64</v>
      </c>
      <c r="D49" s="66">
        <v>171.99477442113272</v>
      </c>
      <c r="E49" s="68"/>
      <c r="F49" s="101" t="s">
        <v>2860</v>
      </c>
      <c r="G49" s="65"/>
      <c r="H49" s="69" t="s">
        <v>392</v>
      </c>
      <c r="I49" s="70"/>
      <c r="J49" s="70"/>
      <c r="K49" s="69" t="s">
        <v>3321</v>
      </c>
      <c r="L49" s="73">
        <v>1</v>
      </c>
      <c r="M49" s="74">
        <v>8626.4921875</v>
      </c>
      <c r="N49" s="74">
        <v>7434.55078125</v>
      </c>
      <c r="O49" s="75"/>
      <c r="P49" s="76"/>
      <c r="Q49" s="76"/>
      <c r="R49" s="87"/>
      <c r="S49" s="48">
        <v>1</v>
      </c>
      <c r="T49" s="48">
        <v>0</v>
      </c>
      <c r="U49" s="49">
        <v>0</v>
      </c>
      <c r="V49" s="49">
        <v>0.333333</v>
      </c>
      <c r="W49" s="49">
        <v>0</v>
      </c>
      <c r="X49" s="49">
        <v>0.770269</v>
      </c>
      <c r="Y49" s="49">
        <v>0</v>
      </c>
      <c r="Z49" s="49">
        <v>0</v>
      </c>
      <c r="AA49" s="71">
        <v>49</v>
      </c>
      <c r="AB49" s="71"/>
      <c r="AC49" s="72"/>
      <c r="AD49" s="78" t="s">
        <v>1732</v>
      </c>
      <c r="AE49" s="78">
        <v>310</v>
      </c>
      <c r="AF49" s="78">
        <v>14329</v>
      </c>
      <c r="AG49" s="78">
        <v>3194</v>
      </c>
      <c r="AH49" s="78">
        <v>6230</v>
      </c>
      <c r="AI49" s="78">
        <v>-14400</v>
      </c>
      <c r="AJ49" s="78" t="s">
        <v>1998</v>
      </c>
      <c r="AK49" s="78" t="s">
        <v>1576</v>
      </c>
      <c r="AL49" s="82" t="s">
        <v>2420</v>
      </c>
      <c r="AM49" s="78" t="s">
        <v>2560</v>
      </c>
      <c r="AN49" s="80">
        <v>40268.72678240741</v>
      </c>
      <c r="AO49" s="82" t="s">
        <v>2610</v>
      </c>
      <c r="AP49" s="78" t="b">
        <v>0</v>
      </c>
      <c r="AQ49" s="78" t="b">
        <v>0</v>
      </c>
      <c r="AR49" s="78" t="b">
        <v>1</v>
      </c>
      <c r="AS49" s="78" t="s">
        <v>1508</v>
      </c>
      <c r="AT49" s="78">
        <v>138</v>
      </c>
      <c r="AU49" s="82" t="s">
        <v>2821</v>
      </c>
      <c r="AV49" s="78" t="b">
        <v>1</v>
      </c>
      <c r="AW49" s="78" t="s">
        <v>2994</v>
      </c>
      <c r="AX49" s="82" t="s">
        <v>3041</v>
      </c>
      <c r="AY49" s="78" t="s">
        <v>65</v>
      </c>
      <c r="AZ49" s="78" t="str">
        <f>REPLACE(INDEX(GroupVertices[Group],MATCH(Vertices[[#This Row],[Vertex]],GroupVertices[Vertex],0)),1,1,"")</f>
        <v>28</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393</v>
      </c>
      <c r="B50" s="65"/>
      <c r="C50" s="65" t="s">
        <v>64</v>
      </c>
      <c r="D50" s="66">
        <v>176.62212688884117</v>
      </c>
      <c r="E50" s="68"/>
      <c r="F50" s="101" t="s">
        <v>2861</v>
      </c>
      <c r="G50" s="65"/>
      <c r="H50" s="69" t="s">
        <v>393</v>
      </c>
      <c r="I50" s="70"/>
      <c r="J50" s="70"/>
      <c r="K50" s="69" t="s">
        <v>3322</v>
      </c>
      <c r="L50" s="73">
        <v>1</v>
      </c>
      <c r="M50" s="74">
        <v>8909.115234375</v>
      </c>
      <c r="N50" s="74">
        <v>7434.55078125</v>
      </c>
      <c r="O50" s="75"/>
      <c r="P50" s="76"/>
      <c r="Q50" s="76"/>
      <c r="R50" s="87"/>
      <c r="S50" s="48">
        <v>1</v>
      </c>
      <c r="T50" s="48">
        <v>0</v>
      </c>
      <c r="U50" s="49">
        <v>0</v>
      </c>
      <c r="V50" s="49">
        <v>0.333333</v>
      </c>
      <c r="W50" s="49">
        <v>0</v>
      </c>
      <c r="X50" s="49">
        <v>0.770269</v>
      </c>
      <c r="Y50" s="49">
        <v>0</v>
      </c>
      <c r="Z50" s="49">
        <v>0</v>
      </c>
      <c r="AA50" s="71">
        <v>50</v>
      </c>
      <c r="AB50" s="71"/>
      <c r="AC50" s="72"/>
      <c r="AD50" s="78" t="s">
        <v>1733</v>
      </c>
      <c r="AE50" s="78">
        <v>285</v>
      </c>
      <c r="AF50" s="78">
        <v>20963</v>
      </c>
      <c r="AG50" s="78">
        <v>2883</v>
      </c>
      <c r="AH50" s="78">
        <v>320</v>
      </c>
      <c r="AI50" s="78">
        <v>3600</v>
      </c>
      <c r="AJ50" s="78" t="s">
        <v>1999</v>
      </c>
      <c r="AK50" s="78" t="s">
        <v>2247</v>
      </c>
      <c r="AL50" s="82" t="s">
        <v>2421</v>
      </c>
      <c r="AM50" s="78" t="s">
        <v>2561</v>
      </c>
      <c r="AN50" s="80">
        <v>40428.8203587963</v>
      </c>
      <c r="AO50" s="82" t="s">
        <v>2611</v>
      </c>
      <c r="AP50" s="78" t="b">
        <v>0</v>
      </c>
      <c r="AQ50" s="78" t="b">
        <v>0</v>
      </c>
      <c r="AR50" s="78" t="b">
        <v>0</v>
      </c>
      <c r="AS50" s="78" t="s">
        <v>1508</v>
      </c>
      <c r="AT50" s="78">
        <v>324</v>
      </c>
      <c r="AU50" s="82" t="s">
        <v>2822</v>
      </c>
      <c r="AV50" s="78" t="b">
        <v>0</v>
      </c>
      <c r="AW50" s="78" t="s">
        <v>2994</v>
      </c>
      <c r="AX50" s="82" t="s">
        <v>3042</v>
      </c>
      <c r="AY50" s="78" t="s">
        <v>65</v>
      </c>
      <c r="AZ50" s="78" t="str">
        <f>REPLACE(INDEX(GroupVertices[Group],MATCH(Vertices[[#This Row],[Vertex]],GroupVertices[Vertex],0)),1,1,"")</f>
        <v>28</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241</v>
      </c>
      <c r="B51" s="65"/>
      <c r="C51" s="65" t="s">
        <v>64</v>
      </c>
      <c r="D51" s="66">
        <v>163.8658679305276</v>
      </c>
      <c r="E51" s="68"/>
      <c r="F51" s="101" t="s">
        <v>2862</v>
      </c>
      <c r="G51" s="65"/>
      <c r="H51" s="69" t="s">
        <v>241</v>
      </c>
      <c r="I51" s="70"/>
      <c r="J51" s="70"/>
      <c r="K51" s="69" t="s">
        <v>3323</v>
      </c>
      <c r="L51" s="73">
        <v>1</v>
      </c>
      <c r="M51" s="74">
        <v>9024.4384765625</v>
      </c>
      <c r="N51" s="74">
        <v>5008.322265625</v>
      </c>
      <c r="O51" s="75"/>
      <c r="P51" s="76"/>
      <c r="Q51" s="76"/>
      <c r="R51" s="87"/>
      <c r="S51" s="48">
        <v>2</v>
      </c>
      <c r="T51" s="48">
        <v>1</v>
      </c>
      <c r="U51" s="49">
        <v>0</v>
      </c>
      <c r="V51" s="49">
        <v>1</v>
      </c>
      <c r="W51" s="49">
        <v>0</v>
      </c>
      <c r="X51" s="49">
        <v>1.298243</v>
      </c>
      <c r="Y51" s="49">
        <v>0</v>
      </c>
      <c r="Z51" s="49">
        <v>0</v>
      </c>
      <c r="AA51" s="71">
        <v>51</v>
      </c>
      <c r="AB51" s="71"/>
      <c r="AC51" s="72"/>
      <c r="AD51" s="78" t="s">
        <v>1734</v>
      </c>
      <c r="AE51" s="78">
        <v>221</v>
      </c>
      <c r="AF51" s="78">
        <v>2675</v>
      </c>
      <c r="AG51" s="78">
        <v>3306</v>
      </c>
      <c r="AH51" s="78">
        <v>2028</v>
      </c>
      <c r="AI51" s="78">
        <v>3600</v>
      </c>
      <c r="AJ51" s="78" t="s">
        <v>2000</v>
      </c>
      <c r="AK51" s="78" t="s">
        <v>2248</v>
      </c>
      <c r="AL51" s="82" t="s">
        <v>2422</v>
      </c>
      <c r="AM51" s="78" t="s">
        <v>2562</v>
      </c>
      <c r="AN51" s="80">
        <v>40900.042395833334</v>
      </c>
      <c r="AO51" s="82" t="s">
        <v>2612</v>
      </c>
      <c r="AP51" s="78" t="b">
        <v>1</v>
      </c>
      <c r="AQ51" s="78" t="b">
        <v>0</v>
      </c>
      <c r="AR51" s="78" t="b">
        <v>1</v>
      </c>
      <c r="AS51" s="78" t="s">
        <v>1512</v>
      </c>
      <c r="AT51" s="78">
        <v>34</v>
      </c>
      <c r="AU51" s="82" t="s">
        <v>2812</v>
      </c>
      <c r="AV51" s="78" t="b">
        <v>1</v>
      </c>
      <c r="AW51" s="78" t="s">
        <v>2994</v>
      </c>
      <c r="AX51" s="82" t="s">
        <v>3043</v>
      </c>
      <c r="AY51" s="78" t="s">
        <v>66</v>
      </c>
      <c r="AZ51" s="78" t="str">
        <f>REPLACE(INDEX(GroupVertices[Group],MATCH(Vertices[[#This Row],[Vertex]],GroupVertices[Vertex],0)),1,1,"")</f>
        <v>50</v>
      </c>
      <c r="BA51" s="48"/>
      <c r="BB51" s="48"/>
      <c r="BC51" s="48"/>
      <c r="BD51" s="48"/>
      <c r="BE51" s="48" t="s">
        <v>736</v>
      </c>
      <c r="BF51" s="48" t="s">
        <v>736</v>
      </c>
      <c r="BG51" s="121" t="s">
        <v>3895</v>
      </c>
      <c r="BH51" s="121" t="s">
        <v>3895</v>
      </c>
      <c r="BI51" s="121" t="s">
        <v>4010</v>
      </c>
      <c r="BJ51" s="121" t="s">
        <v>4010</v>
      </c>
      <c r="BK51" s="121">
        <v>0</v>
      </c>
      <c r="BL51" s="124">
        <v>0</v>
      </c>
      <c r="BM51" s="121">
        <v>1</v>
      </c>
      <c r="BN51" s="124">
        <v>9.090909090909092</v>
      </c>
      <c r="BO51" s="121">
        <v>0</v>
      </c>
      <c r="BP51" s="124">
        <v>0</v>
      </c>
      <c r="BQ51" s="121">
        <v>10</v>
      </c>
      <c r="BR51" s="124">
        <v>90.9090909090909</v>
      </c>
      <c r="BS51" s="121">
        <v>11</v>
      </c>
      <c r="BT51" s="2"/>
      <c r="BU51" s="3"/>
      <c r="BV51" s="3"/>
      <c r="BW51" s="3"/>
      <c r="BX51" s="3"/>
    </row>
    <row r="52" spans="1:76" ht="15">
      <c r="A52" s="64" t="s">
        <v>242</v>
      </c>
      <c r="B52" s="65"/>
      <c r="C52" s="65" t="s">
        <v>64</v>
      </c>
      <c r="D52" s="66">
        <v>162.05928926134388</v>
      </c>
      <c r="E52" s="68"/>
      <c r="F52" s="101" t="s">
        <v>2863</v>
      </c>
      <c r="G52" s="65"/>
      <c r="H52" s="69" t="s">
        <v>242</v>
      </c>
      <c r="I52" s="70"/>
      <c r="J52" s="70"/>
      <c r="K52" s="69" t="s">
        <v>3324</v>
      </c>
      <c r="L52" s="73">
        <v>1</v>
      </c>
      <c r="M52" s="74">
        <v>9024.4384765625</v>
      </c>
      <c r="N52" s="74">
        <v>4602.48095703125</v>
      </c>
      <c r="O52" s="75"/>
      <c r="P52" s="76"/>
      <c r="Q52" s="76"/>
      <c r="R52" s="87"/>
      <c r="S52" s="48">
        <v>0</v>
      </c>
      <c r="T52" s="48">
        <v>1</v>
      </c>
      <c r="U52" s="49">
        <v>0</v>
      </c>
      <c r="V52" s="49">
        <v>1</v>
      </c>
      <c r="W52" s="49">
        <v>0</v>
      </c>
      <c r="X52" s="49">
        <v>0.701753</v>
      </c>
      <c r="Y52" s="49">
        <v>0</v>
      </c>
      <c r="Z52" s="49">
        <v>0</v>
      </c>
      <c r="AA52" s="71">
        <v>52</v>
      </c>
      <c r="AB52" s="71"/>
      <c r="AC52" s="72"/>
      <c r="AD52" s="78" t="s">
        <v>1735</v>
      </c>
      <c r="AE52" s="78">
        <v>256</v>
      </c>
      <c r="AF52" s="78">
        <v>85</v>
      </c>
      <c r="AG52" s="78">
        <v>3025</v>
      </c>
      <c r="AH52" s="78">
        <v>2819</v>
      </c>
      <c r="AI52" s="78"/>
      <c r="AJ52" s="78" t="s">
        <v>2001</v>
      </c>
      <c r="AK52" s="78" t="s">
        <v>2249</v>
      </c>
      <c r="AL52" s="78"/>
      <c r="AM52" s="78"/>
      <c r="AN52" s="80">
        <v>42830.49056712963</v>
      </c>
      <c r="AO52" s="82" t="s">
        <v>2613</v>
      </c>
      <c r="AP52" s="78" t="b">
        <v>0</v>
      </c>
      <c r="AQ52" s="78" t="b">
        <v>0</v>
      </c>
      <c r="AR52" s="78" t="b">
        <v>0</v>
      </c>
      <c r="AS52" s="78" t="s">
        <v>1508</v>
      </c>
      <c r="AT52" s="78">
        <v>0</v>
      </c>
      <c r="AU52" s="82" t="s">
        <v>2812</v>
      </c>
      <c r="AV52" s="78" t="b">
        <v>0</v>
      </c>
      <c r="AW52" s="78" t="s">
        <v>2994</v>
      </c>
      <c r="AX52" s="82" t="s">
        <v>3044</v>
      </c>
      <c r="AY52" s="78" t="s">
        <v>66</v>
      </c>
      <c r="AZ52" s="78" t="str">
        <f>REPLACE(INDEX(GroupVertices[Group],MATCH(Vertices[[#This Row],[Vertex]],GroupVertices[Vertex],0)),1,1,"")</f>
        <v>50</v>
      </c>
      <c r="BA52" s="48"/>
      <c r="BB52" s="48"/>
      <c r="BC52" s="48"/>
      <c r="BD52" s="48"/>
      <c r="BE52" s="48" t="s">
        <v>736</v>
      </c>
      <c r="BF52" s="48" t="s">
        <v>736</v>
      </c>
      <c r="BG52" s="121" t="s">
        <v>4185</v>
      </c>
      <c r="BH52" s="121" t="s">
        <v>4185</v>
      </c>
      <c r="BI52" s="121" t="s">
        <v>4323</v>
      </c>
      <c r="BJ52" s="121" t="s">
        <v>4323</v>
      </c>
      <c r="BK52" s="121">
        <v>0</v>
      </c>
      <c r="BL52" s="124">
        <v>0</v>
      </c>
      <c r="BM52" s="121">
        <v>1</v>
      </c>
      <c r="BN52" s="124">
        <v>7.6923076923076925</v>
      </c>
      <c r="BO52" s="121">
        <v>0</v>
      </c>
      <c r="BP52" s="124">
        <v>0</v>
      </c>
      <c r="BQ52" s="121">
        <v>12</v>
      </c>
      <c r="BR52" s="124">
        <v>92.3076923076923</v>
      </c>
      <c r="BS52" s="121">
        <v>13</v>
      </c>
      <c r="BT52" s="2"/>
      <c r="BU52" s="3"/>
      <c r="BV52" s="3"/>
      <c r="BW52" s="3"/>
      <c r="BX52" s="3"/>
    </row>
    <row r="53" spans="1:76" ht="15">
      <c r="A53" s="64" t="s">
        <v>243</v>
      </c>
      <c r="B53" s="65"/>
      <c r="C53" s="65" t="s">
        <v>64</v>
      </c>
      <c r="D53" s="66">
        <v>162.02162314237248</v>
      </c>
      <c r="E53" s="68"/>
      <c r="F53" s="101" t="s">
        <v>910</v>
      </c>
      <c r="G53" s="65"/>
      <c r="H53" s="69" t="s">
        <v>243</v>
      </c>
      <c r="I53" s="70"/>
      <c r="J53" s="70"/>
      <c r="K53" s="69" t="s">
        <v>3325</v>
      </c>
      <c r="L53" s="73">
        <v>1</v>
      </c>
      <c r="M53" s="74">
        <v>4170.41064453125</v>
      </c>
      <c r="N53" s="74">
        <v>352.9058837890625</v>
      </c>
      <c r="O53" s="75"/>
      <c r="P53" s="76"/>
      <c r="Q53" s="76"/>
      <c r="R53" s="87"/>
      <c r="S53" s="48">
        <v>0</v>
      </c>
      <c r="T53" s="48">
        <v>1</v>
      </c>
      <c r="U53" s="49">
        <v>0</v>
      </c>
      <c r="V53" s="49">
        <v>0.045455</v>
      </c>
      <c r="W53" s="49">
        <v>0</v>
      </c>
      <c r="X53" s="49">
        <v>0.590358</v>
      </c>
      <c r="Y53" s="49">
        <v>0</v>
      </c>
      <c r="Z53" s="49">
        <v>0</v>
      </c>
      <c r="AA53" s="71">
        <v>53</v>
      </c>
      <c r="AB53" s="71"/>
      <c r="AC53" s="72"/>
      <c r="AD53" s="78" t="s">
        <v>1736</v>
      </c>
      <c r="AE53" s="78">
        <v>68</v>
      </c>
      <c r="AF53" s="78">
        <v>31</v>
      </c>
      <c r="AG53" s="78">
        <v>2360</v>
      </c>
      <c r="AH53" s="78">
        <v>2</v>
      </c>
      <c r="AI53" s="78"/>
      <c r="AJ53" s="78" t="s">
        <v>2002</v>
      </c>
      <c r="AK53" s="78" t="s">
        <v>2250</v>
      </c>
      <c r="AL53" s="82" t="s">
        <v>2423</v>
      </c>
      <c r="AM53" s="78"/>
      <c r="AN53" s="80">
        <v>43215.67927083333</v>
      </c>
      <c r="AO53" s="82" t="s">
        <v>2614</v>
      </c>
      <c r="AP53" s="78" t="b">
        <v>0</v>
      </c>
      <c r="AQ53" s="78" t="b">
        <v>0</v>
      </c>
      <c r="AR53" s="78" t="b">
        <v>0</v>
      </c>
      <c r="AS53" s="78" t="s">
        <v>1508</v>
      </c>
      <c r="AT53" s="78">
        <v>0</v>
      </c>
      <c r="AU53" s="82" t="s">
        <v>2812</v>
      </c>
      <c r="AV53" s="78" t="b">
        <v>0</v>
      </c>
      <c r="AW53" s="78" t="s">
        <v>2994</v>
      </c>
      <c r="AX53" s="82" t="s">
        <v>3045</v>
      </c>
      <c r="AY53" s="78" t="s">
        <v>66</v>
      </c>
      <c r="AZ53" s="78" t="str">
        <f>REPLACE(INDEX(GroupVertices[Group],MATCH(Vertices[[#This Row],[Vertex]],GroupVertices[Vertex],0)),1,1,"")</f>
        <v>4</v>
      </c>
      <c r="BA53" s="48"/>
      <c r="BB53" s="48"/>
      <c r="BC53" s="48"/>
      <c r="BD53" s="48"/>
      <c r="BE53" s="48"/>
      <c r="BF53" s="48"/>
      <c r="BG53" s="121" t="s">
        <v>4167</v>
      </c>
      <c r="BH53" s="121" t="s">
        <v>4167</v>
      </c>
      <c r="BI53" s="121" t="s">
        <v>4305</v>
      </c>
      <c r="BJ53" s="121" t="s">
        <v>4305</v>
      </c>
      <c r="BK53" s="121">
        <v>1</v>
      </c>
      <c r="BL53" s="124">
        <v>4.166666666666667</v>
      </c>
      <c r="BM53" s="121">
        <v>0</v>
      </c>
      <c r="BN53" s="124">
        <v>0</v>
      </c>
      <c r="BO53" s="121">
        <v>0</v>
      </c>
      <c r="BP53" s="124">
        <v>0</v>
      </c>
      <c r="BQ53" s="121">
        <v>23</v>
      </c>
      <c r="BR53" s="124">
        <v>95.83333333333333</v>
      </c>
      <c r="BS53" s="121">
        <v>24</v>
      </c>
      <c r="BT53" s="2"/>
      <c r="BU53" s="3"/>
      <c r="BV53" s="3"/>
      <c r="BW53" s="3"/>
      <c r="BX53" s="3"/>
    </row>
    <row r="54" spans="1:76" ht="15">
      <c r="A54" s="64" t="s">
        <v>244</v>
      </c>
      <c r="B54" s="65"/>
      <c r="C54" s="65" t="s">
        <v>64</v>
      </c>
      <c r="D54" s="66">
        <v>162.215533903003</v>
      </c>
      <c r="E54" s="68"/>
      <c r="F54" s="101" t="s">
        <v>911</v>
      </c>
      <c r="G54" s="65"/>
      <c r="H54" s="69" t="s">
        <v>244</v>
      </c>
      <c r="I54" s="70"/>
      <c r="J54" s="70"/>
      <c r="K54" s="69" t="s">
        <v>3326</v>
      </c>
      <c r="L54" s="73">
        <v>74.62749310507856</v>
      </c>
      <c r="M54" s="74">
        <v>7521.61083984375</v>
      </c>
      <c r="N54" s="74">
        <v>8876.779296875</v>
      </c>
      <c r="O54" s="75"/>
      <c r="P54" s="76"/>
      <c r="Q54" s="76"/>
      <c r="R54" s="87"/>
      <c r="S54" s="48">
        <v>0</v>
      </c>
      <c r="T54" s="48">
        <v>5</v>
      </c>
      <c r="U54" s="49">
        <v>20</v>
      </c>
      <c r="V54" s="49">
        <v>0.2</v>
      </c>
      <c r="W54" s="49">
        <v>0</v>
      </c>
      <c r="X54" s="49">
        <v>2.837832</v>
      </c>
      <c r="Y54" s="49">
        <v>0</v>
      </c>
      <c r="Z54" s="49">
        <v>0</v>
      </c>
      <c r="AA54" s="71">
        <v>54</v>
      </c>
      <c r="AB54" s="71"/>
      <c r="AC54" s="72"/>
      <c r="AD54" s="78" t="s">
        <v>1737</v>
      </c>
      <c r="AE54" s="78">
        <v>108</v>
      </c>
      <c r="AF54" s="78">
        <v>309</v>
      </c>
      <c r="AG54" s="78">
        <v>758</v>
      </c>
      <c r="AH54" s="78">
        <v>1265</v>
      </c>
      <c r="AI54" s="78"/>
      <c r="AJ54" s="78" t="s">
        <v>2003</v>
      </c>
      <c r="AK54" s="78"/>
      <c r="AL54" s="78"/>
      <c r="AM54" s="78"/>
      <c r="AN54" s="80">
        <v>41829.87082175926</v>
      </c>
      <c r="AO54" s="82" t="s">
        <v>2615</v>
      </c>
      <c r="AP54" s="78" t="b">
        <v>1</v>
      </c>
      <c r="AQ54" s="78" t="b">
        <v>0</v>
      </c>
      <c r="AR54" s="78" t="b">
        <v>0</v>
      </c>
      <c r="AS54" s="78" t="s">
        <v>1508</v>
      </c>
      <c r="AT54" s="78">
        <v>5</v>
      </c>
      <c r="AU54" s="82" t="s">
        <v>2812</v>
      </c>
      <c r="AV54" s="78" t="b">
        <v>0</v>
      </c>
      <c r="AW54" s="78" t="s">
        <v>2994</v>
      </c>
      <c r="AX54" s="82" t="s">
        <v>3046</v>
      </c>
      <c r="AY54" s="78" t="s">
        <v>66</v>
      </c>
      <c r="AZ54" s="78" t="str">
        <f>REPLACE(INDEX(GroupVertices[Group],MATCH(Vertices[[#This Row],[Vertex]],GroupVertices[Vertex],0)),1,1,"")</f>
        <v>7</v>
      </c>
      <c r="BA54" s="48"/>
      <c r="BB54" s="48"/>
      <c r="BC54" s="48"/>
      <c r="BD54" s="48"/>
      <c r="BE54" s="48" t="s">
        <v>736</v>
      </c>
      <c r="BF54" s="48" t="s">
        <v>736</v>
      </c>
      <c r="BG54" s="121" t="s">
        <v>4186</v>
      </c>
      <c r="BH54" s="121" t="s">
        <v>4186</v>
      </c>
      <c r="BI54" s="121" t="s">
        <v>4324</v>
      </c>
      <c r="BJ54" s="121" t="s">
        <v>4324</v>
      </c>
      <c r="BK54" s="121">
        <v>1</v>
      </c>
      <c r="BL54" s="124">
        <v>4</v>
      </c>
      <c r="BM54" s="121">
        <v>0</v>
      </c>
      <c r="BN54" s="124">
        <v>0</v>
      </c>
      <c r="BO54" s="121">
        <v>0</v>
      </c>
      <c r="BP54" s="124">
        <v>0</v>
      </c>
      <c r="BQ54" s="121">
        <v>24</v>
      </c>
      <c r="BR54" s="124">
        <v>96</v>
      </c>
      <c r="BS54" s="121">
        <v>25</v>
      </c>
      <c r="BT54" s="2"/>
      <c r="BU54" s="3"/>
      <c r="BV54" s="3"/>
      <c r="BW54" s="3"/>
      <c r="BX54" s="3"/>
    </row>
    <row r="55" spans="1:76" ht="15">
      <c r="A55" s="64" t="s">
        <v>394</v>
      </c>
      <c r="B55" s="65"/>
      <c r="C55" s="65" t="s">
        <v>64</v>
      </c>
      <c r="D55" s="66">
        <v>162.88724635799295</v>
      </c>
      <c r="E55" s="68"/>
      <c r="F55" s="101" t="s">
        <v>2864</v>
      </c>
      <c r="G55" s="65"/>
      <c r="H55" s="69" t="s">
        <v>394</v>
      </c>
      <c r="I55" s="70"/>
      <c r="J55" s="70"/>
      <c r="K55" s="69" t="s">
        <v>3327</v>
      </c>
      <c r="L55" s="73">
        <v>1</v>
      </c>
      <c r="M55" s="74">
        <v>7913.4384765625</v>
      </c>
      <c r="N55" s="74">
        <v>8474.2890625</v>
      </c>
      <c r="O55" s="75"/>
      <c r="P55" s="76"/>
      <c r="Q55" s="76"/>
      <c r="R55" s="87"/>
      <c r="S55" s="48">
        <v>1</v>
      </c>
      <c r="T55" s="48">
        <v>0</v>
      </c>
      <c r="U55" s="49">
        <v>0</v>
      </c>
      <c r="V55" s="49">
        <v>0.111111</v>
      </c>
      <c r="W55" s="49">
        <v>0</v>
      </c>
      <c r="X55" s="49">
        <v>0.632431</v>
      </c>
      <c r="Y55" s="49">
        <v>0</v>
      </c>
      <c r="Z55" s="49">
        <v>0</v>
      </c>
      <c r="AA55" s="71">
        <v>55</v>
      </c>
      <c r="AB55" s="71"/>
      <c r="AC55" s="72"/>
      <c r="AD55" s="78" t="s">
        <v>1738</v>
      </c>
      <c r="AE55" s="78">
        <v>1298</v>
      </c>
      <c r="AF55" s="78">
        <v>1272</v>
      </c>
      <c r="AG55" s="78">
        <v>6932</v>
      </c>
      <c r="AH55" s="78">
        <v>13393</v>
      </c>
      <c r="AI55" s="78"/>
      <c r="AJ55" s="78" t="s">
        <v>2004</v>
      </c>
      <c r="AK55" s="78" t="s">
        <v>1583</v>
      </c>
      <c r="AL55" s="82" t="s">
        <v>2424</v>
      </c>
      <c r="AM55" s="78"/>
      <c r="AN55" s="80">
        <v>40709.68729166667</v>
      </c>
      <c r="AO55" s="82" t="s">
        <v>2616</v>
      </c>
      <c r="AP55" s="78" t="b">
        <v>0</v>
      </c>
      <c r="AQ55" s="78" t="b">
        <v>0</v>
      </c>
      <c r="AR55" s="78" t="b">
        <v>1</v>
      </c>
      <c r="AS55" s="78" t="s">
        <v>1508</v>
      </c>
      <c r="AT55" s="78">
        <v>39</v>
      </c>
      <c r="AU55" s="82" t="s">
        <v>2823</v>
      </c>
      <c r="AV55" s="78" t="b">
        <v>0</v>
      </c>
      <c r="AW55" s="78" t="s">
        <v>2994</v>
      </c>
      <c r="AX55" s="82" t="s">
        <v>3047</v>
      </c>
      <c r="AY55" s="78" t="s">
        <v>65</v>
      </c>
      <c r="AZ55" s="78" t="str">
        <f>REPLACE(INDEX(GroupVertices[Group],MATCH(Vertices[[#This Row],[Vertex]],GroupVertices[Vertex],0)),1,1,"")</f>
        <v>7</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395</v>
      </c>
      <c r="B56" s="65"/>
      <c r="C56" s="65" t="s">
        <v>64</v>
      </c>
      <c r="D56" s="66">
        <v>162.89491908593155</v>
      </c>
      <c r="E56" s="68"/>
      <c r="F56" s="101" t="s">
        <v>2865</v>
      </c>
      <c r="G56" s="65"/>
      <c r="H56" s="69" t="s">
        <v>395</v>
      </c>
      <c r="I56" s="70"/>
      <c r="J56" s="70"/>
      <c r="K56" s="69" t="s">
        <v>3328</v>
      </c>
      <c r="L56" s="73">
        <v>1</v>
      </c>
      <c r="M56" s="74">
        <v>7443.99462890625</v>
      </c>
      <c r="N56" s="74">
        <v>8034.49072265625</v>
      </c>
      <c r="O56" s="75"/>
      <c r="P56" s="76"/>
      <c r="Q56" s="76"/>
      <c r="R56" s="87"/>
      <c r="S56" s="48">
        <v>1</v>
      </c>
      <c r="T56" s="48">
        <v>0</v>
      </c>
      <c r="U56" s="49">
        <v>0</v>
      </c>
      <c r="V56" s="49">
        <v>0.111111</v>
      </c>
      <c r="W56" s="49">
        <v>0</v>
      </c>
      <c r="X56" s="49">
        <v>0.632431</v>
      </c>
      <c r="Y56" s="49">
        <v>0</v>
      </c>
      <c r="Z56" s="49">
        <v>0</v>
      </c>
      <c r="AA56" s="71">
        <v>56</v>
      </c>
      <c r="AB56" s="71"/>
      <c r="AC56" s="72"/>
      <c r="AD56" s="78" t="s">
        <v>1739</v>
      </c>
      <c r="AE56" s="78">
        <v>32</v>
      </c>
      <c r="AF56" s="78">
        <v>1283</v>
      </c>
      <c r="AG56" s="78">
        <v>339</v>
      </c>
      <c r="AH56" s="78">
        <v>50</v>
      </c>
      <c r="AI56" s="78"/>
      <c r="AJ56" s="78" t="s">
        <v>2005</v>
      </c>
      <c r="AK56" s="78" t="s">
        <v>2251</v>
      </c>
      <c r="AL56" s="82" t="s">
        <v>2425</v>
      </c>
      <c r="AM56" s="78"/>
      <c r="AN56" s="80">
        <v>41472.479895833334</v>
      </c>
      <c r="AO56" s="78"/>
      <c r="AP56" s="78" t="b">
        <v>1</v>
      </c>
      <c r="AQ56" s="78" t="b">
        <v>0</v>
      </c>
      <c r="AR56" s="78" t="b">
        <v>1</v>
      </c>
      <c r="AS56" s="78" t="s">
        <v>1508</v>
      </c>
      <c r="AT56" s="78">
        <v>5</v>
      </c>
      <c r="AU56" s="82" t="s">
        <v>2812</v>
      </c>
      <c r="AV56" s="78" t="b">
        <v>0</v>
      </c>
      <c r="AW56" s="78" t="s">
        <v>2994</v>
      </c>
      <c r="AX56" s="82" t="s">
        <v>3048</v>
      </c>
      <c r="AY56" s="78" t="s">
        <v>65</v>
      </c>
      <c r="AZ56" s="78" t="str">
        <f>REPLACE(INDEX(GroupVertices[Group],MATCH(Vertices[[#This Row],[Vertex]],GroupVertices[Vertex],0)),1,1,"")</f>
        <v>7</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396</v>
      </c>
      <c r="B57" s="65"/>
      <c r="C57" s="65" t="s">
        <v>64</v>
      </c>
      <c r="D57" s="66">
        <v>162.28389093372888</v>
      </c>
      <c r="E57" s="68"/>
      <c r="F57" s="101" t="s">
        <v>2866</v>
      </c>
      <c r="G57" s="65"/>
      <c r="H57" s="69" t="s">
        <v>396</v>
      </c>
      <c r="I57" s="70"/>
      <c r="J57" s="70"/>
      <c r="K57" s="69" t="s">
        <v>3329</v>
      </c>
      <c r="L57" s="73">
        <v>1</v>
      </c>
      <c r="M57" s="74">
        <v>7081.81298828125</v>
      </c>
      <c r="N57" s="74">
        <v>8758.7060546875</v>
      </c>
      <c r="O57" s="75"/>
      <c r="P57" s="76"/>
      <c r="Q57" s="76"/>
      <c r="R57" s="87"/>
      <c r="S57" s="48">
        <v>1</v>
      </c>
      <c r="T57" s="48">
        <v>0</v>
      </c>
      <c r="U57" s="49">
        <v>0</v>
      </c>
      <c r="V57" s="49">
        <v>0.111111</v>
      </c>
      <c r="W57" s="49">
        <v>0</v>
      </c>
      <c r="X57" s="49">
        <v>0.632431</v>
      </c>
      <c r="Y57" s="49">
        <v>0</v>
      </c>
      <c r="Z57" s="49">
        <v>0</v>
      </c>
      <c r="AA57" s="71">
        <v>57</v>
      </c>
      <c r="AB57" s="71"/>
      <c r="AC57" s="72"/>
      <c r="AD57" s="78" t="s">
        <v>1740</v>
      </c>
      <c r="AE57" s="78">
        <v>150</v>
      </c>
      <c r="AF57" s="78">
        <v>407</v>
      </c>
      <c r="AG57" s="78">
        <v>1230</v>
      </c>
      <c r="AH57" s="78">
        <v>695</v>
      </c>
      <c r="AI57" s="78"/>
      <c r="AJ57" s="78" t="s">
        <v>2006</v>
      </c>
      <c r="AK57" s="78" t="s">
        <v>2252</v>
      </c>
      <c r="AL57" s="78"/>
      <c r="AM57" s="78"/>
      <c r="AN57" s="80">
        <v>41407.513449074075</v>
      </c>
      <c r="AO57" s="78"/>
      <c r="AP57" s="78" t="b">
        <v>1</v>
      </c>
      <c r="AQ57" s="78" t="b">
        <v>0</v>
      </c>
      <c r="AR57" s="78" t="b">
        <v>1</v>
      </c>
      <c r="AS57" s="78" t="s">
        <v>1508</v>
      </c>
      <c r="AT57" s="78">
        <v>16</v>
      </c>
      <c r="AU57" s="82" t="s">
        <v>2812</v>
      </c>
      <c r="AV57" s="78" t="b">
        <v>0</v>
      </c>
      <c r="AW57" s="78" t="s">
        <v>2994</v>
      </c>
      <c r="AX57" s="82" t="s">
        <v>3049</v>
      </c>
      <c r="AY57" s="78" t="s">
        <v>65</v>
      </c>
      <c r="AZ57" s="78" t="str">
        <f>REPLACE(INDEX(GroupVertices[Group],MATCH(Vertices[[#This Row],[Vertex]],GroupVertices[Vertex],0)),1,1,"")</f>
        <v>7</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397</v>
      </c>
      <c r="B58" s="65"/>
      <c r="C58" s="65" t="s">
        <v>64</v>
      </c>
      <c r="D58" s="66">
        <v>162.93049264273787</v>
      </c>
      <c r="E58" s="68"/>
      <c r="F58" s="101" t="s">
        <v>2867</v>
      </c>
      <c r="G58" s="65"/>
      <c r="H58" s="69" t="s">
        <v>397</v>
      </c>
      <c r="I58" s="70"/>
      <c r="J58" s="70"/>
      <c r="K58" s="69" t="s">
        <v>3330</v>
      </c>
      <c r="L58" s="73">
        <v>1</v>
      </c>
      <c r="M58" s="74">
        <v>7841.38916015625</v>
      </c>
      <c r="N58" s="74">
        <v>9470.314453125</v>
      </c>
      <c r="O58" s="75"/>
      <c r="P58" s="76"/>
      <c r="Q58" s="76"/>
      <c r="R58" s="87"/>
      <c r="S58" s="48">
        <v>1</v>
      </c>
      <c r="T58" s="48">
        <v>0</v>
      </c>
      <c r="U58" s="49">
        <v>0</v>
      </c>
      <c r="V58" s="49">
        <v>0.111111</v>
      </c>
      <c r="W58" s="49">
        <v>0</v>
      </c>
      <c r="X58" s="49">
        <v>0.632431</v>
      </c>
      <c r="Y58" s="49">
        <v>0</v>
      </c>
      <c r="Z58" s="49">
        <v>0</v>
      </c>
      <c r="AA58" s="71">
        <v>58</v>
      </c>
      <c r="AB58" s="71"/>
      <c r="AC58" s="72"/>
      <c r="AD58" s="78" t="s">
        <v>1741</v>
      </c>
      <c r="AE58" s="78">
        <v>1319</v>
      </c>
      <c r="AF58" s="78">
        <v>1334</v>
      </c>
      <c r="AG58" s="78">
        <v>3767</v>
      </c>
      <c r="AH58" s="78">
        <v>2831</v>
      </c>
      <c r="AI58" s="78">
        <v>7200</v>
      </c>
      <c r="AJ58" s="78" t="s">
        <v>2007</v>
      </c>
      <c r="AK58" s="78" t="s">
        <v>2253</v>
      </c>
      <c r="AL58" s="82" t="s">
        <v>2426</v>
      </c>
      <c r="AM58" s="78" t="s">
        <v>2562</v>
      </c>
      <c r="AN58" s="80">
        <v>40764.91918981481</v>
      </c>
      <c r="AO58" s="82" t="s">
        <v>2617</v>
      </c>
      <c r="AP58" s="78" t="b">
        <v>1</v>
      </c>
      <c r="AQ58" s="78" t="b">
        <v>0</v>
      </c>
      <c r="AR58" s="78" t="b">
        <v>1</v>
      </c>
      <c r="AS58" s="78" t="s">
        <v>1508</v>
      </c>
      <c r="AT58" s="78">
        <v>20</v>
      </c>
      <c r="AU58" s="82" t="s">
        <v>2812</v>
      </c>
      <c r="AV58" s="78" t="b">
        <v>0</v>
      </c>
      <c r="AW58" s="78" t="s">
        <v>2994</v>
      </c>
      <c r="AX58" s="82" t="s">
        <v>3050</v>
      </c>
      <c r="AY58" s="78" t="s">
        <v>65</v>
      </c>
      <c r="AZ58" s="78" t="str">
        <f>REPLACE(INDEX(GroupVertices[Group],MATCH(Vertices[[#This Row],[Vertex]],GroupVertices[Vertex],0)),1,1,"")</f>
        <v>7</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398</v>
      </c>
      <c r="B59" s="65"/>
      <c r="C59" s="65" t="s">
        <v>64</v>
      </c>
      <c r="D59" s="66">
        <v>162.2629653120781</v>
      </c>
      <c r="E59" s="68"/>
      <c r="F59" s="101" t="s">
        <v>2868</v>
      </c>
      <c r="G59" s="65"/>
      <c r="H59" s="69" t="s">
        <v>398</v>
      </c>
      <c r="I59" s="70"/>
      <c r="J59" s="70"/>
      <c r="K59" s="69" t="s">
        <v>3331</v>
      </c>
      <c r="L59" s="73">
        <v>1</v>
      </c>
      <c r="M59" s="74">
        <v>7327.416015625</v>
      </c>
      <c r="N59" s="74">
        <v>9646.09375</v>
      </c>
      <c r="O59" s="75"/>
      <c r="P59" s="76"/>
      <c r="Q59" s="76"/>
      <c r="R59" s="87"/>
      <c r="S59" s="48">
        <v>1</v>
      </c>
      <c r="T59" s="48">
        <v>0</v>
      </c>
      <c r="U59" s="49">
        <v>0</v>
      </c>
      <c r="V59" s="49">
        <v>0.111111</v>
      </c>
      <c r="W59" s="49">
        <v>0</v>
      </c>
      <c r="X59" s="49">
        <v>0.632431</v>
      </c>
      <c r="Y59" s="49">
        <v>0</v>
      </c>
      <c r="Z59" s="49">
        <v>0</v>
      </c>
      <c r="AA59" s="71">
        <v>59</v>
      </c>
      <c r="AB59" s="71"/>
      <c r="AC59" s="72"/>
      <c r="AD59" s="78" t="s">
        <v>1742</v>
      </c>
      <c r="AE59" s="78">
        <v>319</v>
      </c>
      <c r="AF59" s="78">
        <v>377</v>
      </c>
      <c r="AG59" s="78">
        <v>740</v>
      </c>
      <c r="AH59" s="78">
        <v>404</v>
      </c>
      <c r="AI59" s="78"/>
      <c r="AJ59" s="78" t="s">
        <v>2008</v>
      </c>
      <c r="AK59" s="78" t="s">
        <v>2254</v>
      </c>
      <c r="AL59" s="78"/>
      <c r="AM59" s="78"/>
      <c r="AN59" s="80">
        <v>40946.586180555554</v>
      </c>
      <c r="AO59" s="82" t="s">
        <v>2618</v>
      </c>
      <c r="AP59" s="78" t="b">
        <v>1</v>
      </c>
      <c r="AQ59" s="78" t="b">
        <v>0</v>
      </c>
      <c r="AR59" s="78" t="b">
        <v>1</v>
      </c>
      <c r="AS59" s="78" t="s">
        <v>1508</v>
      </c>
      <c r="AT59" s="78">
        <v>14</v>
      </c>
      <c r="AU59" s="82" t="s">
        <v>2812</v>
      </c>
      <c r="AV59" s="78" t="b">
        <v>0</v>
      </c>
      <c r="AW59" s="78" t="s">
        <v>2994</v>
      </c>
      <c r="AX59" s="82" t="s">
        <v>3051</v>
      </c>
      <c r="AY59" s="78" t="s">
        <v>65</v>
      </c>
      <c r="AZ59" s="78" t="str">
        <f>REPLACE(INDEX(GroupVertices[Group],MATCH(Vertices[[#This Row],[Vertex]],GroupVertices[Vertex],0)),1,1,"")</f>
        <v>7</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245</v>
      </c>
      <c r="B60" s="65"/>
      <c r="C60" s="65" t="s">
        <v>64</v>
      </c>
      <c r="D60" s="66">
        <v>162</v>
      </c>
      <c r="E60" s="68"/>
      <c r="F60" s="101" t="s">
        <v>912</v>
      </c>
      <c r="G60" s="65"/>
      <c r="H60" s="69" t="s">
        <v>245</v>
      </c>
      <c r="I60" s="70"/>
      <c r="J60" s="70"/>
      <c r="K60" s="69" t="s">
        <v>3332</v>
      </c>
      <c r="L60" s="73">
        <v>1</v>
      </c>
      <c r="M60" s="74">
        <v>1151.2005615234375</v>
      </c>
      <c r="N60" s="74">
        <v>2040.972412109375</v>
      </c>
      <c r="O60" s="75"/>
      <c r="P60" s="76"/>
      <c r="Q60" s="76"/>
      <c r="R60" s="87"/>
      <c r="S60" s="48">
        <v>1</v>
      </c>
      <c r="T60" s="48">
        <v>1</v>
      </c>
      <c r="U60" s="49">
        <v>0</v>
      </c>
      <c r="V60" s="49">
        <v>0</v>
      </c>
      <c r="W60" s="49">
        <v>0</v>
      </c>
      <c r="X60" s="49">
        <v>0.999998</v>
      </c>
      <c r="Y60" s="49">
        <v>0</v>
      </c>
      <c r="Z60" s="49" t="s">
        <v>4881</v>
      </c>
      <c r="AA60" s="71">
        <v>60</v>
      </c>
      <c r="AB60" s="71"/>
      <c r="AC60" s="72"/>
      <c r="AD60" s="78" t="s">
        <v>1743</v>
      </c>
      <c r="AE60" s="78">
        <v>27</v>
      </c>
      <c r="AF60" s="78">
        <v>0</v>
      </c>
      <c r="AG60" s="78">
        <v>13</v>
      </c>
      <c r="AH60" s="78">
        <v>0</v>
      </c>
      <c r="AI60" s="78"/>
      <c r="AJ60" s="78" t="s">
        <v>2009</v>
      </c>
      <c r="AK60" s="78" t="s">
        <v>2255</v>
      </c>
      <c r="AL60" s="82" t="s">
        <v>2427</v>
      </c>
      <c r="AM60" s="78"/>
      <c r="AN60" s="80">
        <v>43532.90490740741</v>
      </c>
      <c r="AO60" s="78"/>
      <c r="AP60" s="78" t="b">
        <v>1</v>
      </c>
      <c r="AQ60" s="78" t="b">
        <v>0</v>
      </c>
      <c r="AR60" s="78" t="b">
        <v>0</v>
      </c>
      <c r="AS60" s="78" t="s">
        <v>1508</v>
      </c>
      <c r="AT60" s="78">
        <v>0</v>
      </c>
      <c r="AU60" s="78"/>
      <c r="AV60" s="78" t="b">
        <v>0</v>
      </c>
      <c r="AW60" s="78" t="s">
        <v>2994</v>
      </c>
      <c r="AX60" s="82" t="s">
        <v>3052</v>
      </c>
      <c r="AY60" s="78" t="s">
        <v>66</v>
      </c>
      <c r="AZ60" s="78" t="str">
        <f>REPLACE(INDEX(GroupVertices[Group],MATCH(Vertices[[#This Row],[Vertex]],GroupVertices[Vertex],0)),1,1,"")</f>
        <v>2</v>
      </c>
      <c r="BA60" s="48" t="s">
        <v>670</v>
      </c>
      <c r="BB60" s="48" t="s">
        <v>670</v>
      </c>
      <c r="BC60" s="48" t="s">
        <v>720</v>
      </c>
      <c r="BD60" s="48" t="s">
        <v>720</v>
      </c>
      <c r="BE60" s="48" t="s">
        <v>751</v>
      </c>
      <c r="BF60" s="48" t="s">
        <v>751</v>
      </c>
      <c r="BG60" s="121" t="s">
        <v>4187</v>
      </c>
      <c r="BH60" s="121" t="s">
        <v>4187</v>
      </c>
      <c r="BI60" s="121" t="s">
        <v>4325</v>
      </c>
      <c r="BJ60" s="121" t="s">
        <v>4325</v>
      </c>
      <c r="BK60" s="121">
        <v>0</v>
      </c>
      <c r="BL60" s="124">
        <v>0</v>
      </c>
      <c r="BM60" s="121">
        <v>2</v>
      </c>
      <c r="BN60" s="124">
        <v>12.5</v>
      </c>
      <c r="BO60" s="121">
        <v>0</v>
      </c>
      <c r="BP60" s="124">
        <v>0</v>
      </c>
      <c r="BQ60" s="121">
        <v>14</v>
      </c>
      <c r="BR60" s="124">
        <v>87.5</v>
      </c>
      <c r="BS60" s="121">
        <v>16</v>
      </c>
      <c r="BT60" s="2"/>
      <c r="BU60" s="3"/>
      <c r="BV60" s="3"/>
      <c r="BW60" s="3"/>
      <c r="BX60" s="3"/>
    </row>
    <row r="61" spans="1:76" ht="15">
      <c r="A61" s="64" t="s">
        <v>246</v>
      </c>
      <c r="B61" s="65"/>
      <c r="C61" s="65" t="s">
        <v>64</v>
      </c>
      <c r="D61" s="66">
        <v>162.02650578742433</v>
      </c>
      <c r="E61" s="68"/>
      <c r="F61" s="101" t="s">
        <v>913</v>
      </c>
      <c r="G61" s="65"/>
      <c r="H61" s="69" t="s">
        <v>246</v>
      </c>
      <c r="I61" s="70"/>
      <c r="J61" s="70"/>
      <c r="K61" s="69" t="s">
        <v>3333</v>
      </c>
      <c r="L61" s="73">
        <v>1</v>
      </c>
      <c r="M61" s="74">
        <v>7244.23974609375</v>
      </c>
      <c r="N61" s="74">
        <v>4690.70751953125</v>
      </c>
      <c r="O61" s="75"/>
      <c r="P61" s="76"/>
      <c r="Q61" s="76"/>
      <c r="R61" s="87"/>
      <c r="S61" s="48">
        <v>0</v>
      </c>
      <c r="T61" s="48">
        <v>1</v>
      </c>
      <c r="U61" s="49">
        <v>0</v>
      </c>
      <c r="V61" s="49">
        <v>1</v>
      </c>
      <c r="W61" s="49">
        <v>0</v>
      </c>
      <c r="X61" s="49">
        <v>0.999998</v>
      </c>
      <c r="Y61" s="49">
        <v>0</v>
      </c>
      <c r="Z61" s="49">
        <v>0</v>
      </c>
      <c r="AA61" s="71">
        <v>61</v>
      </c>
      <c r="AB61" s="71"/>
      <c r="AC61" s="72"/>
      <c r="AD61" s="78" t="s">
        <v>1744</v>
      </c>
      <c r="AE61" s="78">
        <v>376</v>
      </c>
      <c r="AF61" s="78">
        <v>38</v>
      </c>
      <c r="AG61" s="78">
        <v>4060</v>
      </c>
      <c r="AH61" s="78">
        <v>3048</v>
      </c>
      <c r="AI61" s="78"/>
      <c r="AJ61" s="78" t="s">
        <v>2010</v>
      </c>
      <c r="AK61" s="78"/>
      <c r="AL61" s="78"/>
      <c r="AM61" s="78"/>
      <c r="AN61" s="80">
        <v>39868.82798611111</v>
      </c>
      <c r="AO61" s="82" t="s">
        <v>2619</v>
      </c>
      <c r="AP61" s="78" t="b">
        <v>0</v>
      </c>
      <c r="AQ61" s="78" t="b">
        <v>0</v>
      </c>
      <c r="AR61" s="78" t="b">
        <v>0</v>
      </c>
      <c r="AS61" s="78" t="s">
        <v>1508</v>
      </c>
      <c r="AT61" s="78">
        <v>0</v>
      </c>
      <c r="AU61" s="82" t="s">
        <v>2824</v>
      </c>
      <c r="AV61" s="78" t="b">
        <v>0</v>
      </c>
      <c r="AW61" s="78" t="s">
        <v>2994</v>
      </c>
      <c r="AX61" s="82" t="s">
        <v>3053</v>
      </c>
      <c r="AY61" s="78" t="s">
        <v>66</v>
      </c>
      <c r="AZ61" s="78" t="str">
        <f>REPLACE(INDEX(GroupVertices[Group],MATCH(Vertices[[#This Row],[Vertex]],GroupVertices[Vertex],0)),1,1,"")</f>
        <v>49</v>
      </c>
      <c r="BA61" s="48"/>
      <c r="BB61" s="48"/>
      <c r="BC61" s="48"/>
      <c r="BD61" s="48"/>
      <c r="BE61" s="48" t="s">
        <v>736</v>
      </c>
      <c r="BF61" s="48" t="s">
        <v>736</v>
      </c>
      <c r="BG61" s="121" t="s">
        <v>4188</v>
      </c>
      <c r="BH61" s="121" t="s">
        <v>4188</v>
      </c>
      <c r="BI61" s="121" t="s">
        <v>4326</v>
      </c>
      <c r="BJ61" s="121" t="s">
        <v>4326</v>
      </c>
      <c r="BK61" s="121">
        <v>1</v>
      </c>
      <c r="BL61" s="124">
        <v>10</v>
      </c>
      <c r="BM61" s="121">
        <v>1</v>
      </c>
      <c r="BN61" s="124">
        <v>10</v>
      </c>
      <c r="BO61" s="121">
        <v>0</v>
      </c>
      <c r="BP61" s="124">
        <v>0</v>
      </c>
      <c r="BQ61" s="121">
        <v>8</v>
      </c>
      <c r="BR61" s="124">
        <v>80</v>
      </c>
      <c r="BS61" s="121">
        <v>10</v>
      </c>
      <c r="BT61" s="2"/>
      <c r="BU61" s="3"/>
      <c r="BV61" s="3"/>
      <c r="BW61" s="3"/>
      <c r="BX61" s="3"/>
    </row>
    <row r="62" spans="1:76" ht="15">
      <c r="A62" s="64" t="s">
        <v>399</v>
      </c>
      <c r="B62" s="65"/>
      <c r="C62" s="65" t="s">
        <v>64</v>
      </c>
      <c r="D62" s="66">
        <v>1000</v>
      </c>
      <c r="E62" s="68"/>
      <c r="F62" s="101" t="s">
        <v>2869</v>
      </c>
      <c r="G62" s="65"/>
      <c r="H62" s="69" t="s">
        <v>399</v>
      </c>
      <c r="I62" s="70"/>
      <c r="J62" s="70"/>
      <c r="K62" s="69" t="s">
        <v>3334</v>
      </c>
      <c r="L62" s="73">
        <v>1</v>
      </c>
      <c r="M62" s="74">
        <v>7244.23974609375</v>
      </c>
      <c r="N62" s="74">
        <v>5037.73193359375</v>
      </c>
      <c r="O62" s="75"/>
      <c r="P62" s="76"/>
      <c r="Q62" s="76"/>
      <c r="R62" s="87"/>
      <c r="S62" s="48">
        <v>1</v>
      </c>
      <c r="T62" s="48">
        <v>0</v>
      </c>
      <c r="U62" s="49">
        <v>0</v>
      </c>
      <c r="V62" s="49">
        <v>1</v>
      </c>
      <c r="W62" s="49">
        <v>0</v>
      </c>
      <c r="X62" s="49">
        <v>0.999998</v>
      </c>
      <c r="Y62" s="49">
        <v>0</v>
      </c>
      <c r="Z62" s="49">
        <v>0</v>
      </c>
      <c r="AA62" s="71">
        <v>62</v>
      </c>
      <c r="AB62" s="71"/>
      <c r="AC62" s="72"/>
      <c r="AD62" s="78" t="s">
        <v>1745</v>
      </c>
      <c r="AE62" s="78">
        <v>3878</v>
      </c>
      <c r="AF62" s="78">
        <v>4750749</v>
      </c>
      <c r="AG62" s="78">
        <v>43871</v>
      </c>
      <c r="AH62" s="78">
        <v>579</v>
      </c>
      <c r="AI62" s="78"/>
      <c r="AJ62" s="78" t="s">
        <v>2011</v>
      </c>
      <c r="AK62" s="78"/>
      <c r="AL62" s="82" t="s">
        <v>2428</v>
      </c>
      <c r="AM62" s="78"/>
      <c r="AN62" s="80">
        <v>39800.167905092596</v>
      </c>
      <c r="AO62" s="82" t="s">
        <v>2620</v>
      </c>
      <c r="AP62" s="78" t="b">
        <v>0</v>
      </c>
      <c r="AQ62" s="78" t="b">
        <v>0</v>
      </c>
      <c r="AR62" s="78" t="b">
        <v>0</v>
      </c>
      <c r="AS62" s="78" t="s">
        <v>1508</v>
      </c>
      <c r="AT62" s="78">
        <v>20517</v>
      </c>
      <c r="AU62" s="82" t="s">
        <v>2812</v>
      </c>
      <c r="AV62" s="78" t="b">
        <v>1</v>
      </c>
      <c r="AW62" s="78" t="s">
        <v>2994</v>
      </c>
      <c r="AX62" s="82" t="s">
        <v>3054</v>
      </c>
      <c r="AY62" s="78" t="s">
        <v>65</v>
      </c>
      <c r="AZ62" s="78" t="str">
        <f>REPLACE(INDEX(GroupVertices[Group],MATCH(Vertices[[#This Row],[Vertex]],GroupVertices[Vertex],0)),1,1,"")</f>
        <v>49</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247</v>
      </c>
      <c r="B63" s="65"/>
      <c r="C63" s="65" t="s">
        <v>64</v>
      </c>
      <c r="D63" s="66">
        <v>162.02650578742433</v>
      </c>
      <c r="E63" s="68"/>
      <c r="F63" s="101" t="s">
        <v>914</v>
      </c>
      <c r="G63" s="65"/>
      <c r="H63" s="69" t="s">
        <v>247</v>
      </c>
      <c r="I63" s="70"/>
      <c r="J63" s="70"/>
      <c r="K63" s="69" t="s">
        <v>3335</v>
      </c>
      <c r="L63" s="73">
        <v>1</v>
      </c>
      <c r="M63" s="74">
        <v>2298.746826171875</v>
      </c>
      <c r="N63" s="74">
        <v>2040.972412109375</v>
      </c>
      <c r="O63" s="75"/>
      <c r="P63" s="76"/>
      <c r="Q63" s="76"/>
      <c r="R63" s="87"/>
      <c r="S63" s="48">
        <v>1</v>
      </c>
      <c r="T63" s="48">
        <v>1</v>
      </c>
      <c r="U63" s="49">
        <v>0</v>
      </c>
      <c r="V63" s="49">
        <v>0</v>
      </c>
      <c r="W63" s="49">
        <v>0</v>
      </c>
      <c r="X63" s="49">
        <v>0.999998</v>
      </c>
      <c r="Y63" s="49">
        <v>0</v>
      </c>
      <c r="Z63" s="49" t="s">
        <v>4881</v>
      </c>
      <c r="AA63" s="71">
        <v>63</v>
      </c>
      <c r="AB63" s="71"/>
      <c r="AC63" s="72"/>
      <c r="AD63" s="78">
        <v>1863</v>
      </c>
      <c r="AE63" s="78">
        <v>154</v>
      </c>
      <c r="AF63" s="78">
        <v>38</v>
      </c>
      <c r="AG63" s="78">
        <v>454</v>
      </c>
      <c r="AH63" s="78">
        <v>229</v>
      </c>
      <c r="AI63" s="78"/>
      <c r="AJ63" s="78" t="s">
        <v>2012</v>
      </c>
      <c r="AK63" s="78" t="s">
        <v>1641</v>
      </c>
      <c r="AL63" s="78"/>
      <c r="AM63" s="78"/>
      <c r="AN63" s="80">
        <v>42736.917708333334</v>
      </c>
      <c r="AO63" s="82" t="s">
        <v>2621</v>
      </c>
      <c r="AP63" s="78" t="b">
        <v>0</v>
      </c>
      <c r="AQ63" s="78" t="b">
        <v>0</v>
      </c>
      <c r="AR63" s="78" t="b">
        <v>0</v>
      </c>
      <c r="AS63" s="78" t="s">
        <v>1508</v>
      </c>
      <c r="AT63" s="78">
        <v>1</v>
      </c>
      <c r="AU63" s="82" t="s">
        <v>2812</v>
      </c>
      <c r="AV63" s="78" t="b">
        <v>0</v>
      </c>
      <c r="AW63" s="78" t="s">
        <v>2994</v>
      </c>
      <c r="AX63" s="82" t="s">
        <v>3055</v>
      </c>
      <c r="AY63" s="78" t="s">
        <v>66</v>
      </c>
      <c r="AZ63" s="78" t="str">
        <f>REPLACE(INDEX(GroupVertices[Group],MATCH(Vertices[[#This Row],[Vertex]],GroupVertices[Vertex],0)),1,1,"")</f>
        <v>2</v>
      </c>
      <c r="BA63" s="48" t="s">
        <v>671</v>
      </c>
      <c r="BB63" s="48" t="s">
        <v>671</v>
      </c>
      <c r="BC63" s="48" t="s">
        <v>718</v>
      </c>
      <c r="BD63" s="48" t="s">
        <v>718</v>
      </c>
      <c r="BE63" s="48" t="s">
        <v>752</v>
      </c>
      <c r="BF63" s="48" t="s">
        <v>752</v>
      </c>
      <c r="BG63" s="121" t="s">
        <v>4189</v>
      </c>
      <c r="BH63" s="121" t="s">
        <v>4189</v>
      </c>
      <c r="BI63" s="121" t="s">
        <v>4327</v>
      </c>
      <c r="BJ63" s="121" t="s">
        <v>4327</v>
      </c>
      <c r="BK63" s="121">
        <v>1</v>
      </c>
      <c r="BL63" s="124">
        <v>3.8461538461538463</v>
      </c>
      <c r="BM63" s="121">
        <v>3</v>
      </c>
      <c r="BN63" s="124">
        <v>11.538461538461538</v>
      </c>
      <c r="BO63" s="121">
        <v>0</v>
      </c>
      <c r="BP63" s="124">
        <v>0</v>
      </c>
      <c r="BQ63" s="121">
        <v>22</v>
      </c>
      <c r="BR63" s="124">
        <v>84.61538461538461</v>
      </c>
      <c r="BS63" s="121">
        <v>26</v>
      </c>
      <c r="BT63" s="2"/>
      <c r="BU63" s="3"/>
      <c r="BV63" s="3"/>
      <c r="BW63" s="3"/>
      <c r="BX63" s="3"/>
    </row>
    <row r="64" spans="1:76" ht="15">
      <c r="A64" s="64" t="s">
        <v>248</v>
      </c>
      <c r="B64" s="65"/>
      <c r="C64" s="65" t="s">
        <v>64</v>
      </c>
      <c r="D64" s="66">
        <v>162.61521327653284</v>
      </c>
      <c r="E64" s="68"/>
      <c r="F64" s="101" t="s">
        <v>915</v>
      </c>
      <c r="G64" s="65"/>
      <c r="H64" s="69" t="s">
        <v>248</v>
      </c>
      <c r="I64" s="70"/>
      <c r="J64" s="70"/>
      <c r="K64" s="69" t="s">
        <v>3336</v>
      </c>
      <c r="L64" s="73">
        <v>8.362749310507855</v>
      </c>
      <c r="M64" s="74">
        <v>6357.38916015625</v>
      </c>
      <c r="N64" s="74">
        <v>6940.482421875</v>
      </c>
      <c r="O64" s="75"/>
      <c r="P64" s="76"/>
      <c r="Q64" s="76"/>
      <c r="R64" s="87"/>
      <c r="S64" s="48">
        <v>0</v>
      </c>
      <c r="T64" s="48">
        <v>2</v>
      </c>
      <c r="U64" s="49">
        <v>2</v>
      </c>
      <c r="V64" s="49">
        <v>0.5</v>
      </c>
      <c r="W64" s="49">
        <v>0</v>
      </c>
      <c r="X64" s="49">
        <v>1.459457</v>
      </c>
      <c r="Y64" s="49">
        <v>0</v>
      </c>
      <c r="Z64" s="49">
        <v>0</v>
      </c>
      <c r="AA64" s="71">
        <v>64</v>
      </c>
      <c r="AB64" s="71"/>
      <c r="AC64" s="72"/>
      <c r="AD64" s="78" t="s">
        <v>1746</v>
      </c>
      <c r="AE64" s="78">
        <v>948</v>
      </c>
      <c r="AF64" s="78">
        <v>882</v>
      </c>
      <c r="AG64" s="78">
        <v>19254</v>
      </c>
      <c r="AH64" s="78">
        <v>62188</v>
      </c>
      <c r="AI64" s="78"/>
      <c r="AJ64" s="78" t="s">
        <v>2013</v>
      </c>
      <c r="AK64" s="78" t="s">
        <v>2256</v>
      </c>
      <c r="AL64" s="78"/>
      <c r="AM64" s="78"/>
      <c r="AN64" s="80">
        <v>41929.99912037037</v>
      </c>
      <c r="AO64" s="82" t="s">
        <v>2622</v>
      </c>
      <c r="AP64" s="78" t="b">
        <v>0</v>
      </c>
      <c r="AQ64" s="78" t="b">
        <v>0</v>
      </c>
      <c r="AR64" s="78" t="b">
        <v>1</v>
      </c>
      <c r="AS64" s="78" t="s">
        <v>1513</v>
      </c>
      <c r="AT64" s="78">
        <v>22</v>
      </c>
      <c r="AU64" s="82" t="s">
        <v>2812</v>
      </c>
      <c r="AV64" s="78" t="b">
        <v>0</v>
      </c>
      <c r="AW64" s="78" t="s">
        <v>2994</v>
      </c>
      <c r="AX64" s="82" t="s">
        <v>3056</v>
      </c>
      <c r="AY64" s="78" t="s">
        <v>66</v>
      </c>
      <c r="AZ64" s="78" t="str">
        <f>REPLACE(INDEX(GroupVertices[Group],MATCH(Vertices[[#This Row],[Vertex]],GroupVertices[Vertex],0)),1,1,"")</f>
        <v>27</v>
      </c>
      <c r="BA64" s="48"/>
      <c r="BB64" s="48"/>
      <c r="BC64" s="48"/>
      <c r="BD64" s="48"/>
      <c r="BE64" s="48" t="s">
        <v>736</v>
      </c>
      <c r="BF64" s="48" t="s">
        <v>736</v>
      </c>
      <c r="BG64" s="121" t="s">
        <v>4190</v>
      </c>
      <c r="BH64" s="121" t="s">
        <v>4190</v>
      </c>
      <c r="BI64" s="121" t="s">
        <v>4328</v>
      </c>
      <c r="BJ64" s="121" t="s">
        <v>4328</v>
      </c>
      <c r="BK64" s="121">
        <v>0</v>
      </c>
      <c r="BL64" s="124">
        <v>0</v>
      </c>
      <c r="BM64" s="121">
        <v>0</v>
      </c>
      <c r="BN64" s="124">
        <v>0</v>
      </c>
      <c r="BO64" s="121">
        <v>0</v>
      </c>
      <c r="BP64" s="124">
        <v>0</v>
      </c>
      <c r="BQ64" s="121">
        <v>9</v>
      </c>
      <c r="BR64" s="124">
        <v>100</v>
      </c>
      <c r="BS64" s="121">
        <v>9</v>
      </c>
      <c r="BT64" s="2"/>
      <c r="BU64" s="3"/>
      <c r="BV64" s="3"/>
      <c r="BW64" s="3"/>
      <c r="BX64" s="3"/>
    </row>
    <row r="65" spans="1:76" ht="15">
      <c r="A65" s="64" t="s">
        <v>400</v>
      </c>
      <c r="B65" s="65"/>
      <c r="C65" s="65" t="s">
        <v>64</v>
      </c>
      <c r="D65" s="66">
        <v>162.04812892979677</v>
      </c>
      <c r="E65" s="68"/>
      <c r="F65" s="101" t="s">
        <v>2870</v>
      </c>
      <c r="G65" s="65"/>
      <c r="H65" s="69" t="s">
        <v>400</v>
      </c>
      <c r="I65" s="70"/>
      <c r="J65" s="70"/>
      <c r="K65" s="69" t="s">
        <v>3337</v>
      </c>
      <c r="L65" s="73">
        <v>1</v>
      </c>
      <c r="M65" s="74">
        <v>6357.38916015625</v>
      </c>
      <c r="N65" s="74">
        <v>7434.55078125</v>
      </c>
      <c r="O65" s="75"/>
      <c r="P65" s="76"/>
      <c r="Q65" s="76"/>
      <c r="R65" s="87"/>
      <c r="S65" s="48">
        <v>1</v>
      </c>
      <c r="T65" s="48">
        <v>0</v>
      </c>
      <c r="U65" s="49">
        <v>0</v>
      </c>
      <c r="V65" s="49">
        <v>0.333333</v>
      </c>
      <c r="W65" s="49">
        <v>0</v>
      </c>
      <c r="X65" s="49">
        <v>0.770269</v>
      </c>
      <c r="Y65" s="49">
        <v>0</v>
      </c>
      <c r="Z65" s="49">
        <v>0</v>
      </c>
      <c r="AA65" s="71">
        <v>65</v>
      </c>
      <c r="AB65" s="71"/>
      <c r="AC65" s="72"/>
      <c r="AD65" s="78" t="s">
        <v>1747</v>
      </c>
      <c r="AE65" s="78">
        <v>207</v>
      </c>
      <c r="AF65" s="78">
        <v>69</v>
      </c>
      <c r="AG65" s="78">
        <v>99</v>
      </c>
      <c r="AH65" s="78">
        <v>159</v>
      </c>
      <c r="AI65" s="78"/>
      <c r="AJ65" s="78" t="s">
        <v>2014</v>
      </c>
      <c r="AK65" s="78" t="s">
        <v>2257</v>
      </c>
      <c r="AL65" s="78"/>
      <c r="AM65" s="78"/>
      <c r="AN65" s="80">
        <v>43466.5246412037</v>
      </c>
      <c r="AO65" s="82" t="s">
        <v>2623</v>
      </c>
      <c r="AP65" s="78" t="b">
        <v>1</v>
      </c>
      <c r="AQ65" s="78" t="b">
        <v>0</v>
      </c>
      <c r="AR65" s="78" t="b">
        <v>0</v>
      </c>
      <c r="AS65" s="78" t="s">
        <v>1508</v>
      </c>
      <c r="AT65" s="78">
        <v>0</v>
      </c>
      <c r="AU65" s="78"/>
      <c r="AV65" s="78" t="b">
        <v>0</v>
      </c>
      <c r="AW65" s="78" t="s">
        <v>2994</v>
      </c>
      <c r="AX65" s="82" t="s">
        <v>3057</v>
      </c>
      <c r="AY65" s="78" t="s">
        <v>65</v>
      </c>
      <c r="AZ65" s="78" t="str">
        <f>REPLACE(INDEX(GroupVertices[Group],MATCH(Vertices[[#This Row],[Vertex]],GroupVertices[Vertex],0)),1,1,"")</f>
        <v>27</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401</v>
      </c>
      <c r="B66" s="65"/>
      <c r="C66" s="65" t="s">
        <v>64</v>
      </c>
      <c r="D66" s="66">
        <v>162.18275042908346</v>
      </c>
      <c r="E66" s="68"/>
      <c r="F66" s="101" t="s">
        <v>2871</v>
      </c>
      <c r="G66" s="65"/>
      <c r="H66" s="69" t="s">
        <v>401</v>
      </c>
      <c r="I66" s="70"/>
      <c r="J66" s="70"/>
      <c r="K66" s="69" t="s">
        <v>3338</v>
      </c>
      <c r="L66" s="73">
        <v>1</v>
      </c>
      <c r="M66" s="74">
        <v>6636.7626953125</v>
      </c>
      <c r="N66" s="74">
        <v>7434.55078125</v>
      </c>
      <c r="O66" s="75"/>
      <c r="P66" s="76"/>
      <c r="Q66" s="76"/>
      <c r="R66" s="87"/>
      <c r="S66" s="48">
        <v>1</v>
      </c>
      <c r="T66" s="48">
        <v>0</v>
      </c>
      <c r="U66" s="49">
        <v>0</v>
      </c>
      <c r="V66" s="49">
        <v>0.333333</v>
      </c>
      <c r="W66" s="49">
        <v>0</v>
      </c>
      <c r="X66" s="49">
        <v>0.770269</v>
      </c>
      <c r="Y66" s="49">
        <v>0</v>
      </c>
      <c r="Z66" s="49">
        <v>0</v>
      </c>
      <c r="AA66" s="71">
        <v>66</v>
      </c>
      <c r="AB66" s="71"/>
      <c r="AC66" s="72"/>
      <c r="AD66" s="78" t="s">
        <v>1748</v>
      </c>
      <c r="AE66" s="78">
        <v>84</v>
      </c>
      <c r="AF66" s="78">
        <v>262</v>
      </c>
      <c r="AG66" s="78">
        <v>32125</v>
      </c>
      <c r="AH66" s="78">
        <v>903</v>
      </c>
      <c r="AI66" s="78"/>
      <c r="AJ66" s="78" t="s">
        <v>2015</v>
      </c>
      <c r="AK66" s="78" t="s">
        <v>2258</v>
      </c>
      <c r="AL66" s="82" t="s">
        <v>2429</v>
      </c>
      <c r="AM66" s="78"/>
      <c r="AN66" s="80">
        <v>39901.40709490741</v>
      </c>
      <c r="AO66" s="82" t="s">
        <v>2624</v>
      </c>
      <c r="AP66" s="78" t="b">
        <v>0</v>
      </c>
      <c r="AQ66" s="78" t="b">
        <v>0</v>
      </c>
      <c r="AR66" s="78" t="b">
        <v>0</v>
      </c>
      <c r="AS66" s="78" t="s">
        <v>1513</v>
      </c>
      <c r="AT66" s="78">
        <v>44</v>
      </c>
      <c r="AU66" s="82" t="s">
        <v>2817</v>
      </c>
      <c r="AV66" s="78" t="b">
        <v>0</v>
      </c>
      <c r="AW66" s="78" t="s">
        <v>2994</v>
      </c>
      <c r="AX66" s="82" t="s">
        <v>3058</v>
      </c>
      <c r="AY66" s="78" t="s">
        <v>65</v>
      </c>
      <c r="AZ66" s="78" t="str">
        <f>REPLACE(INDEX(GroupVertices[Group],MATCH(Vertices[[#This Row],[Vertex]],GroupVertices[Vertex],0)),1,1,"")</f>
        <v>27</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249</v>
      </c>
      <c r="B67" s="65"/>
      <c r="C67" s="65" t="s">
        <v>64</v>
      </c>
      <c r="D67" s="66">
        <v>162.1876330741353</v>
      </c>
      <c r="E67" s="68"/>
      <c r="F67" s="101" t="s">
        <v>916</v>
      </c>
      <c r="G67" s="65"/>
      <c r="H67" s="69" t="s">
        <v>249</v>
      </c>
      <c r="I67" s="70"/>
      <c r="J67" s="70"/>
      <c r="K67" s="69" t="s">
        <v>3339</v>
      </c>
      <c r="L67" s="73">
        <v>1</v>
      </c>
      <c r="M67" s="74">
        <v>8108.35107421875</v>
      </c>
      <c r="N67" s="74">
        <v>8993.4921875</v>
      </c>
      <c r="O67" s="75"/>
      <c r="P67" s="76"/>
      <c r="Q67" s="76"/>
      <c r="R67" s="87"/>
      <c r="S67" s="48">
        <v>0</v>
      </c>
      <c r="T67" s="48">
        <v>1</v>
      </c>
      <c r="U67" s="49">
        <v>0</v>
      </c>
      <c r="V67" s="49">
        <v>0.111111</v>
      </c>
      <c r="W67" s="49">
        <v>0</v>
      </c>
      <c r="X67" s="49">
        <v>0.585365</v>
      </c>
      <c r="Y67" s="49">
        <v>0</v>
      </c>
      <c r="Z67" s="49">
        <v>0</v>
      </c>
      <c r="AA67" s="71">
        <v>67</v>
      </c>
      <c r="AB67" s="71"/>
      <c r="AC67" s="72"/>
      <c r="AD67" s="78" t="s">
        <v>1749</v>
      </c>
      <c r="AE67" s="78">
        <v>316</v>
      </c>
      <c r="AF67" s="78">
        <v>269</v>
      </c>
      <c r="AG67" s="78">
        <v>2736</v>
      </c>
      <c r="AH67" s="78">
        <v>704</v>
      </c>
      <c r="AI67" s="78"/>
      <c r="AJ67" s="78" t="s">
        <v>2016</v>
      </c>
      <c r="AK67" s="78"/>
      <c r="AL67" s="82" t="s">
        <v>2430</v>
      </c>
      <c r="AM67" s="78"/>
      <c r="AN67" s="80">
        <v>40752.265914351854</v>
      </c>
      <c r="AO67" s="82" t="s">
        <v>2625</v>
      </c>
      <c r="AP67" s="78" t="b">
        <v>1</v>
      </c>
      <c r="AQ67" s="78" t="b">
        <v>0</v>
      </c>
      <c r="AR67" s="78" t="b">
        <v>1</v>
      </c>
      <c r="AS67" s="78" t="s">
        <v>1514</v>
      </c>
      <c r="AT67" s="78">
        <v>2</v>
      </c>
      <c r="AU67" s="82" t="s">
        <v>2812</v>
      </c>
      <c r="AV67" s="78" t="b">
        <v>0</v>
      </c>
      <c r="AW67" s="78" t="s">
        <v>2994</v>
      </c>
      <c r="AX67" s="82" t="s">
        <v>3059</v>
      </c>
      <c r="AY67" s="78" t="s">
        <v>66</v>
      </c>
      <c r="AZ67" s="78" t="str">
        <f>REPLACE(INDEX(GroupVertices[Group],MATCH(Vertices[[#This Row],[Vertex]],GroupVertices[Vertex],0)),1,1,"")</f>
        <v>6</v>
      </c>
      <c r="BA67" s="48"/>
      <c r="BB67" s="48"/>
      <c r="BC67" s="48"/>
      <c r="BD67" s="48"/>
      <c r="BE67" s="48"/>
      <c r="BF67" s="48"/>
      <c r="BG67" s="121" t="s">
        <v>4191</v>
      </c>
      <c r="BH67" s="121" t="s">
        <v>4191</v>
      </c>
      <c r="BI67" s="121" t="s">
        <v>4329</v>
      </c>
      <c r="BJ67" s="121" t="s">
        <v>4329</v>
      </c>
      <c r="BK67" s="121">
        <v>0</v>
      </c>
      <c r="BL67" s="124">
        <v>0</v>
      </c>
      <c r="BM67" s="121">
        <v>0</v>
      </c>
      <c r="BN67" s="124">
        <v>0</v>
      </c>
      <c r="BO67" s="121">
        <v>0</v>
      </c>
      <c r="BP67" s="124">
        <v>0</v>
      </c>
      <c r="BQ67" s="121">
        <v>12</v>
      </c>
      <c r="BR67" s="124">
        <v>100</v>
      </c>
      <c r="BS67" s="121">
        <v>12</v>
      </c>
      <c r="BT67" s="2"/>
      <c r="BU67" s="3"/>
      <c r="BV67" s="3"/>
      <c r="BW67" s="3"/>
      <c r="BX67" s="3"/>
    </row>
    <row r="68" spans="1:76" ht="15">
      <c r="A68" s="64" t="s">
        <v>316</v>
      </c>
      <c r="B68" s="65"/>
      <c r="C68" s="65" t="s">
        <v>64</v>
      </c>
      <c r="D68" s="66">
        <v>162.70868105323964</v>
      </c>
      <c r="E68" s="68"/>
      <c r="F68" s="101" t="s">
        <v>2872</v>
      </c>
      <c r="G68" s="65"/>
      <c r="H68" s="69" t="s">
        <v>316</v>
      </c>
      <c r="I68" s="70"/>
      <c r="J68" s="70"/>
      <c r="K68" s="69" t="s">
        <v>3340</v>
      </c>
      <c r="L68" s="73">
        <v>74.62749310507856</v>
      </c>
      <c r="M68" s="74">
        <v>8535.337890625</v>
      </c>
      <c r="N68" s="74">
        <v>8771.873046875</v>
      </c>
      <c r="O68" s="75"/>
      <c r="P68" s="76"/>
      <c r="Q68" s="76"/>
      <c r="R68" s="87"/>
      <c r="S68" s="48">
        <v>6</v>
      </c>
      <c r="T68" s="48">
        <v>1</v>
      </c>
      <c r="U68" s="49">
        <v>20</v>
      </c>
      <c r="V68" s="49">
        <v>0.2</v>
      </c>
      <c r="W68" s="49">
        <v>0</v>
      </c>
      <c r="X68" s="49">
        <v>3.073164</v>
      </c>
      <c r="Y68" s="49">
        <v>0</v>
      </c>
      <c r="Z68" s="49">
        <v>0</v>
      </c>
      <c r="AA68" s="71">
        <v>68</v>
      </c>
      <c r="AB68" s="71"/>
      <c r="AC68" s="72"/>
      <c r="AD68" s="78" t="s">
        <v>1750</v>
      </c>
      <c r="AE68" s="78">
        <v>1088</v>
      </c>
      <c r="AF68" s="78">
        <v>1016</v>
      </c>
      <c r="AG68" s="78">
        <v>1477</v>
      </c>
      <c r="AH68" s="78">
        <v>63425</v>
      </c>
      <c r="AI68" s="78"/>
      <c r="AJ68" s="78" t="s">
        <v>2017</v>
      </c>
      <c r="AK68" s="78" t="s">
        <v>2259</v>
      </c>
      <c r="AL68" s="82" t="s">
        <v>2431</v>
      </c>
      <c r="AM68" s="78"/>
      <c r="AN68" s="80">
        <v>43407.3334375</v>
      </c>
      <c r="AO68" s="82" t="s">
        <v>2626</v>
      </c>
      <c r="AP68" s="78" t="b">
        <v>1</v>
      </c>
      <c r="AQ68" s="78" t="b">
        <v>0</v>
      </c>
      <c r="AR68" s="78" t="b">
        <v>0</v>
      </c>
      <c r="AS68" s="78" t="s">
        <v>1514</v>
      </c>
      <c r="AT68" s="78">
        <v>4</v>
      </c>
      <c r="AU68" s="78"/>
      <c r="AV68" s="78" t="b">
        <v>0</v>
      </c>
      <c r="AW68" s="78" t="s">
        <v>2994</v>
      </c>
      <c r="AX68" s="82" t="s">
        <v>3060</v>
      </c>
      <c r="AY68" s="78" t="s">
        <v>66</v>
      </c>
      <c r="AZ68" s="78" t="str">
        <f>REPLACE(INDEX(GroupVertices[Group],MATCH(Vertices[[#This Row],[Vertex]],GroupVertices[Vertex],0)),1,1,"")</f>
        <v>6</v>
      </c>
      <c r="BA68" s="48" t="s">
        <v>4130</v>
      </c>
      <c r="BB68" s="48" t="s">
        <v>4130</v>
      </c>
      <c r="BC68" s="48" t="s">
        <v>4137</v>
      </c>
      <c r="BD68" s="48" t="s">
        <v>4137</v>
      </c>
      <c r="BE68" s="48" t="s">
        <v>3787</v>
      </c>
      <c r="BF68" s="48" t="s">
        <v>4153</v>
      </c>
      <c r="BG68" s="121" t="s">
        <v>4192</v>
      </c>
      <c r="BH68" s="121" t="s">
        <v>4285</v>
      </c>
      <c r="BI68" s="121" t="s">
        <v>4330</v>
      </c>
      <c r="BJ68" s="121" t="s">
        <v>4330</v>
      </c>
      <c r="BK68" s="121">
        <v>0</v>
      </c>
      <c r="BL68" s="124">
        <v>0</v>
      </c>
      <c r="BM68" s="121">
        <v>3</v>
      </c>
      <c r="BN68" s="124">
        <v>6.25</v>
      </c>
      <c r="BO68" s="121">
        <v>0</v>
      </c>
      <c r="BP68" s="124">
        <v>0</v>
      </c>
      <c r="BQ68" s="121">
        <v>45</v>
      </c>
      <c r="BR68" s="124">
        <v>93.75</v>
      </c>
      <c r="BS68" s="121">
        <v>48</v>
      </c>
      <c r="BT68" s="2"/>
      <c r="BU68" s="3"/>
      <c r="BV68" s="3"/>
      <c r="BW68" s="3"/>
      <c r="BX68" s="3"/>
    </row>
    <row r="69" spans="1:76" ht="15">
      <c r="A69" s="64" t="s">
        <v>251</v>
      </c>
      <c r="B69" s="65"/>
      <c r="C69" s="65" t="s">
        <v>64</v>
      </c>
      <c r="D69" s="66">
        <v>162.00279008288678</v>
      </c>
      <c r="E69" s="68"/>
      <c r="F69" s="101" t="s">
        <v>917</v>
      </c>
      <c r="G69" s="65"/>
      <c r="H69" s="69" t="s">
        <v>251</v>
      </c>
      <c r="I69" s="70"/>
      <c r="J69" s="70"/>
      <c r="K69" s="69" t="s">
        <v>3341</v>
      </c>
      <c r="L69" s="73">
        <v>1</v>
      </c>
      <c r="M69" s="74">
        <v>9215.19140625</v>
      </c>
      <c r="N69" s="74">
        <v>9646.09375</v>
      </c>
      <c r="O69" s="75"/>
      <c r="P69" s="76"/>
      <c r="Q69" s="76"/>
      <c r="R69" s="87"/>
      <c r="S69" s="48">
        <v>0</v>
      </c>
      <c r="T69" s="48">
        <v>1</v>
      </c>
      <c r="U69" s="49">
        <v>0</v>
      </c>
      <c r="V69" s="49">
        <v>0.142857</v>
      </c>
      <c r="W69" s="49">
        <v>0</v>
      </c>
      <c r="X69" s="49">
        <v>0.595237</v>
      </c>
      <c r="Y69" s="49">
        <v>0</v>
      </c>
      <c r="Z69" s="49">
        <v>0</v>
      </c>
      <c r="AA69" s="71">
        <v>69</v>
      </c>
      <c r="AB69" s="71"/>
      <c r="AC69" s="72"/>
      <c r="AD69" s="78" t="s">
        <v>1751</v>
      </c>
      <c r="AE69" s="78">
        <v>34</v>
      </c>
      <c r="AF69" s="78">
        <v>4</v>
      </c>
      <c r="AG69" s="78">
        <v>1231</v>
      </c>
      <c r="AH69" s="78">
        <v>1185</v>
      </c>
      <c r="AI69" s="78"/>
      <c r="AJ69" s="78"/>
      <c r="AK69" s="78" t="s">
        <v>2260</v>
      </c>
      <c r="AL69" s="78"/>
      <c r="AM69" s="78"/>
      <c r="AN69" s="80">
        <v>43063.61121527778</v>
      </c>
      <c r="AO69" s="78"/>
      <c r="AP69" s="78" t="b">
        <v>1</v>
      </c>
      <c r="AQ69" s="78" t="b">
        <v>0</v>
      </c>
      <c r="AR69" s="78" t="b">
        <v>0</v>
      </c>
      <c r="AS69" s="78" t="s">
        <v>1509</v>
      </c>
      <c r="AT69" s="78">
        <v>0</v>
      </c>
      <c r="AU69" s="78"/>
      <c r="AV69" s="78" t="b">
        <v>0</v>
      </c>
      <c r="AW69" s="78" t="s">
        <v>2994</v>
      </c>
      <c r="AX69" s="82" t="s">
        <v>3061</v>
      </c>
      <c r="AY69" s="78" t="s">
        <v>66</v>
      </c>
      <c r="AZ69" s="78" t="str">
        <f>REPLACE(INDEX(GroupVertices[Group],MATCH(Vertices[[#This Row],[Vertex]],GroupVertices[Vertex],0)),1,1,"")</f>
        <v>11</v>
      </c>
      <c r="BA69" s="48"/>
      <c r="BB69" s="48"/>
      <c r="BC69" s="48"/>
      <c r="BD69" s="48"/>
      <c r="BE69" s="48"/>
      <c r="BF69" s="48"/>
      <c r="BG69" s="121" t="s">
        <v>4175</v>
      </c>
      <c r="BH69" s="121" t="s">
        <v>4175</v>
      </c>
      <c r="BI69" s="121" t="s">
        <v>4313</v>
      </c>
      <c r="BJ69" s="121" t="s">
        <v>4313</v>
      </c>
      <c r="BK69" s="121">
        <v>0</v>
      </c>
      <c r="BL69" s="124">
        <v>0</v>
      </c>
      <c r="BM69" s="121">
        <v>1</v>
      </c>
      <c r="BN69" s="124">
        <v>4</v>
      </c>
      <c r="BO69" s="121">
        <v>0</v>
      </c>
      <c r="BP69" s="124">
        <v>0</v>
      </c>
      <c r="BQ69" s="121">
        <v>24</v>
      </c>
      <c r="BR69" s="124">
        <v>96</v>
      </c>
      <c r="BS69" s="121">
        <v>25</v>
      </c>
      <c r="BT69" s="2"/>
      <c r="BU69" s="3"/>
      <c r="BV69" s="3"/>
      <c r="BW69" s="3"/>
      <c r="BX69" s="3"/>
    </row>
    <row r="70" spans="1:76" ht="15">
      <c r="A70" s="64" t="s">
        <v>252</v>
      </c>
      <c r="B70" s="65"/>
      <c r="C70" s="65" t="s">
        <v>64</v>
      </c>
      <c r="D70" s="66">
        <v>163.60011253556274</v>
      </c>
      <c r="E70" s="68"/>
      <c r="F70" s="101" t="s">
        <v>2873</v>
      </c>
      <c r="G70" s="65"/>
      <c r="H70" s="69" t="s">
        <v>252</v>
      </c>
      <c r="I70" s="70"/>
      <c r="J70" s="70"/>
      <c r="K70" s="69" t="s">
        <v>3342</v>
      </c>
      <c r="L70" s="73">
        <v>1</v>
      </c>
      <c r="M70" s="74">
        <v>9385.0263671875</v>
      </c>
      <c r="N70" s="74">
        <v>7434.55078125</v>
      </c>
      <c r="O70" s="75"/>
      <c r="P70" s="76"/>
      <c r="Q70" s="76"/>
      <c r="R70" s="87"/>
      <c r="S70" s="48">
        <v>0</v>
      </c>
      <c r="T70" s="48">
        <v>1</v>
      </c>
      <c r="U70" s="49">
        <v>0</v>
      </c>
      <c r="V70" s="49">
        <v>0.333333</v>
      </c>
      <c r="W70" s="49">
        <v>0</v>
      </c>
      <c r="X70" s="49">
        <v>0.770269</v>
      </c>
      <c r="Y70" s="49">
        <v>0</v>
      </c>
      <c r="Z70" s="49">
        <v>0</v>
      </c>
      <c r="AA70" s="71">
        <v>70</v>
      </c>
      <c r="AB70" s="71"/>
      <c r="AC70" s="72"/>
      <c r="AD70" s="78" t="s">
        <v>1752</v>
      </c>
      <c r="AE70" s="78">
        <v>3122</v>
      </c>
      <c r="AF70" s="78">
        <v>2294</v>
      </c>
      <c r="AG70" s="78">
        <v>12285</v>
      </c>
      <c r="AH70" s="78">
        <v>2473</v>
      </c>
      <c r="AI70" s="78"/>
      <c r="AJ70" s="78" t="s">
        <v>2018</v>
      </c>
      <c r="AK70" s="78" t="s">
        <v>2261</v>
      </c>
      <c r="AL70" s="82" t="s">
        <v>2432</v>
      </c>
      <c r="AM70" s="78"/>
      <c r="AN70" s="80">
        <v>40292.496828703705</v>
      </c>
      <c r="AO70" s="82" t="s">
        <v>2627</v>
      </c>
      <c r="AP70" s="78" t="b">
        <v>0</v>
      </c>
      <c r="AQ70" s="78" t="b">
        <v>0</v>
      </c>
      <c r="AR70" s="78" t="b">
        <v>1</v>
      </c>
      <c r="AS70" s="78" t="s">
        <v>1508</v>
      </c>
      <c r="AT70" s="78">
        <v>94</v>
      </c>
      <c r="AU70" s="82" t="s">
        <v>2812</v>
      </c>
      <c r="AV70" s="78" t="b">
        <v>0</v>
      </c>
      <c r="AW70" s="78" t="s">
        <v>2994</v>
      </c>
      <c r="AX70" s="82" t="s">
        <v>3062</v>
      </c>
      <c r="AY70" s="78" t="s">
        <v>66</v>
      </c>
      <c r="AZ70" s="78" t="str">
        <f>REPLACE(INDEX(GroupVertices[Group],MATCH(Vertices[[#This Row],[Vertex]],GroupVertices[Vertex],0)),1,1,"")</f>
        <v>23</v>
      </c>
      <c r="BA70" s="48"/>
      <c r="BB70" s="48"/>
      <c r="BC70" s="48"/>
      <c r="BD70" s="48"/>
      <c r="BE70" s="48" t="s">
        <v>736</v>
      </c>
      <c r="BF70" s="48" t="s">
        <v>736</v>
      </c>
      <c r="BG70" s="121" t="s">
        <v>4193</v>
      </c>
      <c r="BH70" s="121" t="s">
        <v>4193</v>
      </c>
      <c r="BI70" s="121" t="s">
        <v>4331</v>
      </c>
      <c r="BJ70" s="121" t="s">
        <v>4331</v>
      </c>
      <c r="BK70" s="121">
        <v>0</v>
      </c>
      <c r="BL70" s="124">
        <v>0</v>
      </c>
      <c r="BM70" s="121">
        <v>0</v>
      </c>
      <c r="BN70" s="124">
        <v>0</v>
      </c>
      <c r="BO70" s="121">
        <v>0</v>
      </c>
      <c r="BP70" s="124">
        <v>0</v>
      </c>
      <c r="BQ70" s="121">
        <v>6</v>
      </c>
      <c r="BR70" s="124">
        <v>100</v>
      </c>
      <c r="BS70" s="121">
        <v>6</v>
      </c>
      <c r="BT70" s="2"/>
      <c r="BU70" s="3"/>
      <c r="BV70" s="3"/>
      <c r="BW70" s="3"/>
      <c r="BX70" s="3"/>
    </row>
    <row r="71" spans="1:76" ht="15">
      <c r="A71" s="64" t="s">
        <v>402</v>
      </c>
      <c r="B71" s="65"/>
      <c r="C71" s="65" t="s">
        <v>64</v>
      </c>
      <c r="D71" s="66">
        <v>1000</v>
      </c>
      <c r="E71" s="68"/>
      <c r="F71" s="101" t="s">
        <v>2874</v>
      </c>
      <c r="G71" s="65"/>
      <c r="H71" s="69" t="s">
        <v>402</v>
      </c>
      <c r="I71" s="70"/>
      <c r="J71" s="70"/>
      <c r="K71" s="69" t="s">
        <v>3343</v>
      </c>
      <c r="L71" s="73">
        <v>8.362749310507855</v>
      </c>
      <c r="M71" s="74">
        <v>9385.0263671875</v>
      </c>
      <c r="N71" s="74">
        <v>6940.482421875</v>
      </c>
      <c r="O71" s="75"/>
      <c r="P71" s="76"/>
      <c r="Q71" s="76"/>
      <c r="R71" s="87"/>
      <c r="S71" s="48">
        <v>2</v>
      </c>
      <c r="T71" s="48">
        <v>0</v>
      </c>
      <c r="U71" s="49">
        <v>2</v>
      </c>
      <c r="V71" s="49">
        <v>0.5</v>
      </c>
      <c r="W71" s="49">
        <v>0</v>
      </c>
      <c r="X71" s="49">
        <v>1.459457</v>
      </c>
      <c r="Y71" s="49">
        <v>0</v>
      </c>
      <c r="Z71" s="49">
        <v>0</v>
      </c>
      <c r="AA71" s="71">
        <v>71</v>
      </c>
      <c r="AB71" s="71"/>
      <c r="AC71" s="72"/>
      <c r="AD71" s="78" t="s">
        <v>1753</v>
      </c>
      <c r="AE71" s="78">
        <v>186</v>
      </c>
      <c r="AF71" s="78">
        <v>7120183</v>
      </c>
      <c r="AG71" s="78">
        <v>6237</v>
      </c>
      <c r="AH71" s="78">
        <v>345</v>
      </c>
      <c r="AI71" s="78"/>
      <c r="AJ71" s="78" t="s">
        <v>2019</v>
      </c>
      <c r="AK71" s="78"/>
      <c r="AL71" s="78"/>
      <c r="AM71" s="78"/>
      <c r="AN71" s="80">
        <v>40985.61791666667</v>
      </c>
      <c r="AO71" s="82" t="s">
        <v>2628</v>
      </c>
      <c r="AP71" s="78" t="b">
        <v>1</v>
      </c>
      <c r="AQ71" s="78" t="b">
        <v>0</v>
      </c>
      <c r="AR71" s="78" t="b">
        <v>0</v>
      </c>
      <c r="AS71" s="78" t="s">
        <v>1508</v>
      </c>
      <c r="AT71" s="78">
        <v>10683</v>
      </c>
      <c r="AU71" s="82" t="s">
        <v>2812</v>
      </c>
      <c r="AV71" s="78" t="b">
        <v>1</v>
      </c>
      <c r="AW71" s="78" t="s">
        <v>2994</v>
      </c>
      <c r="AX71" s="82" t="s">
        <v>3063</v>
      </c>
      <c r="AY71" s="78" t="s">
        <v>65</v>
      </c>
      <c r="AZ71" s="78" t="str">
        <f>REPLACE(INDEX(GroupVertices[Group],MATCH(Vertices[[#This Row],[Vertex]],GroupVertices[Vertex],0)),1,1,"")</f>
        <v>23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253</v>
      </c>
      <c r="B72" s="65"/>
      <c r="C72" s="65" t="s">
        <v>64</v>
      </c>
      <c r="D72" s="66">
        <v>203.5952531966925</v>
      </c>
      <c r="E72" s="68"/>
      <c r="F72" s="101" t="s">
        <v>2875</v>
      </c>
      <c r="G72" s="65"/>
      <c r="H72" s="69" t="s">
        <v>253</v>
      </c>
      <c r="I72" s="70"/>
      <c r="J72" s="70"/>
      <c r="K72" s="69" t="s">
        <v>3344</v>
      </c>
      <c r="L72" s="73">
        <v>1</v>
      </c>
      <c r="M72" s="74">
        <v>5884.7265625</v>
      </c>
      <c r="N72" s="74">
        <v>3817.265380859375</v>
      </c>
      <c r="O72" s="75"/>
      <c r="P72" s="76"/>
      <c r="Q72" s="76"/>
      <c r="R72" s="87"/>
      <c r="S72" s="48">
        <v>1</v>
      </c>
      <c r="T72" s="48">
        <v>1</v>
      </c>
      <c r="U72" s="49">
        <v>0</v>
      </c>
      <c r="V72" s="49">
        <v>0.5</v>
      </c>
      <c r="W72" s="49">
        <v>0</v>
      </c>
      <c r="X72" s="49">
        <v>0.999998</v>
      </c>
      <c r="Y72" s="49">
        <v>0.5</v>
      </c>
      <c r="Z72" s="49">
        <v>0</v>
      </c>
      <c r="AA72" s="71">
        <v>72</v>
      </c>
      <c r="AB72" s="71"/>
      <c r="AC72" s="72"/>
      <c r="AD72" s="78" t="s">
        <v>1754</v>
      </c>
      <c r="AE72" s="78">
        <v>637</v>
      </c>
      <c r="AF72" s="78">
        <v>59633</v>
      </c>
      <c r="AG72" s="78">
        <v>19101</v>
      </c>
      <c r="AH72" s="78">
        <v>8122</v>
      </c>
      <c r="AI72" s="78"/>
      <c r="AJ72" s="78" t="s">
        <v>2020</v>
      </c>
      <c r="AK72" s="78" t="s">
        <v>1575</v>
      </c>
      <c r="AL72" s="82" t="s">
        <v>2433</v>
      </c>
      <c r="AM72" s="78"/>
      <c r="AN72" s="80">
        <v>40332.70491898148</v>
      </c>
      <c r="AO72" s="82" t="s">
        <v>2629</v>
      </c>
      <c r="AP72" s="78" t="b">
        <v>0</v>
      </c>
      <c r="AQ72" s="78" t="b">
        <v>0</v>
      </c>
      <c r="AR72" s="78" t="b">
        <v>1</v>
      </c>
      <c r="AS72" s="78" t="s">
        <v>1510</v>
      </c>
      <c r="AT72" s="78">
        <v>560</v>
      </c>
      <c r="AU72" s="82" t="s">
        <v>2810</v>
      </c>
      <c r="AV72" s="78" t="b">
        <v>1</v>
      </c>
      <c r="AW72" s="78" t="s">
        <v>2994</v>
      </c>
      <c r="AX72" s="82" t="s">
        <v>3064</v>
      </c>
      <c r="AY72" s="78" t="s">
        <v>66</v>
      </c>
      <c r="AZ72" s="78" t="str">
        <f>REPLACE(INDEX(GroupVertices[Group],MATCH(Vertices[[#This Row],[Vertex]],GroupVertices[Vertex],0)),1,1,"")</f>
        <v>26</v>
      </c>
      <c r="BA72" s="48"/>
      <c r="BB72" s="48"/>
      <c r="BC72" s="48"/>
      <c r="BD72" s="48"/>
      <c r="BE72" s="48" t="s">
        <v>3793</v>
      </c>
      <c r="BF72" s="48" t="s">
        <v>3793</v>
      </c>
      <c r="BG72" s="121" t="s">
        <v>4194</v>
      </c>
      <c r="BH72" s="121" t="s">
        <v>4194</v>
      </c>
      <c r="BI72" s="121" t="s">
        <v>4332</v>
      </c>
      <c r="BJ72" s="121" t="s">
        <v>4332</v>
      </c>
      <c r="BK72" s="121">
        <v>3</v>
      </c>
      <c r="BL72" s="124">
        <v>6.25</v>
      </c>
      <c r="BM72" s="121">
        <v>1</v>
      </c>
      <c r="BN72" s="124">
        <v>2.0833333333333335</v>
      </c>
      <c r="BO72" s="121">
        <v>0</v>
      </c>
      <c r="BP72" s="124">
        <v>0</v>
      </c>
      <c r="BQ72" s="121">
        <v>44</v>
      </c>
      <c r="BR72" s="124">
        <v>91.66666666666667</v>
      </c>
      <c r="BS72" s="121">
        <v>48</v>
      </c>
      <c r="BT72" s="2"/>
      <c r="BU72" s="3"/>
      <c r="BV72" s="3"/>
      <c r="BW72" s="3"/>
      <c r="BX72" s="3"/>
    </row>
    <row r="73" spans="1:76" ht="15">
      <c r="A73" s="64" t="s">
        <v>403</v>
      </c>
      <c r="B73" s="65"/>
      <c r="C73" s="65" t="s">
        <v>64</v>
      </c>
      <c r="D73" s="66">
        <v>220.04209429348143</v>
      </c>
      <c r="E73" s="68"/>
      <c r="F73" s="101" t="s">
        <v>2876</v>
      </c>
      <c r="G73" s="65"/>
      <c r="H73" s="69" t="s">
        <v>403</v>
      </c>
      <c r="I73" s="70"/>
      <c r="J73" s="70"/>
      <c r="K73" s="69" t="s">
        <v>3345</v>
      </c>
      <c r="L73" s="73">
        <v>1</v>
      </c>
      <c r="M73" s="74">
        <v>5608.60107421875</v>
      </c>
      <c r="N73" s="74">
        <v>3817.265380859375</v>
      </c>
      <c r="O73" s="75"/>
      <c r="P73" s="76"/>
      <c r="Q73" s="76"/>
      <c r="R73" s="87"/>
      <c r="S73" s="48">
        <v>2</v>
      </c>
      <c r="T73" s="48">
        <v>0</v>
      </c>
      <c r="U73" s="49">
        <v>0</v>
      </c>
      <c r="V73" s="49">
        <v>0.5</v>
      </c>
      <c r="W73" s="49">
        <v>0</v>
      </c>
      <c r="X73" s="49">
        <v>0.999998</v>
      </c>
      <c r="Y73" s="49">
        <v>0.5</v>
      </c>
      <c r="Z73" s="49">
        <v>0</v>
      </c>
      <c r="AA73" s="71">
        <v>73</v>
      </c>
      <c r="AB73" s="71"/>
      <c r="AC73" s="72"/>
      <c r="AD73" s="78" t="s">
        <v>1755</v>
      </c>
      <c r="AE73" s="78">
        <v>762</v>
      </c>
      <c r="AF73" s="78">
        <v>83212</v>
      </c>
      <c r="AG73" s="78">
        <v>8853</v>
      </c>
      <c r="AH73" s="78">
        <v>5572</v>
      </c>
      <c r="AI73" s="78"/>
      <c r="AJ73" s="78" t="s">
        <v>2021</v>
      </c>
      <c r="AK73" s="78"/>
      <c r="AL73" s="82" t="s">
        <v>2434</v>
      </c>
      <c r="AM73" s="78"/>
      <c r="AN73" s="80">
        <v>40920.890393518515</v>
      </c>
      <c r="AO73" s="82" t="s">
        <v>2630</v>
      </c>
      <c r="AP73" s="78" t="b">
        <v>1</v>
      </c>
      <c r="AQ73" s="78" t="b">
        <v>0</v>
      </c>
      <c r="AR73" s="78" t="b">
        <v>0</v>
      </c>
      <c r="AS73" s="78" t="s">
        <v>1508</v>
      </c>
      <c r="AT73" s="78">
        <v>1061</v>
      </c>
      <c r="AU73" s="82" t="s">
        <v>2812</v>
      </c>
      <c r="AV73" s="78" t="b">
        <v>1</v>
      </c>
      <c r="AW73" s="78" t="s">
        <v>2994</v>
      </c>
      <c r="AX73" s="82" t="s">
        <v>3065</v>
      </c>
      <c r="AY73" s="78" t="s">
        <v>65</v>
      </c>
      <c r="AZ73" s="78" t="str">
        <f>REPLACE(INDEX(GroupVertices[Group],MATCH(Vertices[[#This Row],[Vertex]],GroupVertices[Vertex],0)),1,1,"")</f>
        <v>26</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254</v>
      </c>
      <c r="B74" s="65"/>
      <c r="C74" s="65" t="s">
        <v>64</v>
      </c>
      <c r="D74" s="66">
        <v>162.00558016577355</v>
      </c>
      <c r="E74" s="68"/>
      <c r="F74" s="101" t="s">
        <v>918</v>
      </c>
      <c r="G74" s="65"/>
      <c r="H74" s="69" t="s">
        <v>254</v>
      </c>
      <c r="I74" s="70"/>
      <c r="J74" s="70"/>
      <c r="K74" s="69" t="s">
        <v>3346</v>
      </c>
      <c r="L74" s="73">
        <v>1</v>
      </c>
      <c r="M74" s="74">
        <v>5608.60107421875</v>
      </c>
      <c r="N74" s="74">
        <v>3311.43359375</v>
      </c>
      <c r="O74" s="75"/>
      <c r="P74" s="76"/>
      <c r="Q74" s="76"/>
      <c r="R74" s="87"/>
      <c r="S74" s="48">
        <v>0</v>
      </c>
      <c r="T74" s="48">
        <v>2</v>
      </c>
      <c r="U74" s="49">
        <v>0</v>
      </c>
      <c r="V74" s="49">
        <v>0.5</v>
      </c>
      <c r="W74" s="49">
        <v>0</v>
      </c>
      <c r="X74" s="49">
        <v>0.999998</v>
      </c>
      <c r="Y74" s="49">
        <v>0.5</v>
      </c>
      <c r="Z74" s="49">
        <v>0</v>
      </c>
      <c r="AA74" s="71">
        <v>74</v>
      </c>
      <c r="AB74" s="71"/>
      <c r="AC74" s="72"/>
      <c r="AD74" s="78" t="s">
        <v>1756</v>
      </c>
      <c r="AE74" s="78">
        <v>44</v>
      </c>
      <c r="AF74" s="78">
        <v>8</v>
      </c>
      <c r="AG74" s="78">
        <v>1719</v>
      </c>
      <c r="AH74" s="78">
        <v>1888</v>
      </c>
      <c r="AI74" s="78"/>
      <c r="AJ74" s="78"/>
      <c r="AK74" s="78"/>
      <c r="AL74" s="78"/>
      <c r="AM74" s="78"/>
      <c r="AN74" s="80">
        <v>43095.41017361111</v>
      </c>
      <c r="AO74" s="82" t="s">
        <v>2631</v>
      </c>
      <c r="AP74" s="78" t="b">
        <v>1</v>
      </c>
      <c r="AQ74" s="78" t="b">
        <v>0</v>
      </c>
      <c r="AR74" s="78" t="b">
        <v>0</v>
      </c>
      <c r="AS74" s="78" t="s">
        <v>2807</v>
      </c>
      <c r="AT74" s="78">
        <v>0</v>
      </c>
      <c r="AU74" s="78"/>
      <c r="AV74" s="78" t="b">
        <v>0</v>
      </c>
      <c r="AW74" s="78" t="s">
        <v>2994</v>
      </c>
      <c r="AX74" s="82" t="s">
        <v>3066</v>
      </c>
      <c r="AY74" s="78" t="s">
        <v>66</v>
      </c>
      <c r="AZ74" s="78" t="str">
        <f>REPLACE(INDEX(GroupVertices[Group],MATCH(Vertices[[#This Row],[Vertex]],GroupVertices[Vertex],0)),1,1,"")</f>
        <v>26</v>
      </c>
      <c r="BA74" s="48"/>
      <c r="BB74" s="48"/>
      <c r="BC74" s="48"/>
      <c r="BD74" s="48"/>
      <c r="BE74" s="48" t="s">
        <v>736</v>
      </c>
      <c r="BF74" s="48" t="s">
        <v>736</v>
      </c>
      <c r="BG74" s="121" t="s">
        <v>4195</v>
      </c>
      <c r="BH74" s="121" t="s">
        <v>4195</v>
      </c>
      <c r="BI74" s="121" t="s">
        <v>4333</v>
      </c>
      <c r="BJ74" s="121" t="s">
        <v>4333</v>
      </c>
      <c r="BK74" s="121">
        <v>0</v>
      </c>
      <c r="BL74" s="124">
        <v>0</v>
      </c>
      <c r="BM74" s="121">
        <v>0</v>
      </c>
      <c r="BN74" s="124">
        <v>0</v>
      </c>
      <c r="BO74" s="121">
        <v>0</v>
      </c>
      <c r="BP74" s="124">
        <v>0</v>
      </c>
      <c r="BQ74" s="121">
        <v>25</v>
      </c>
      <c r="BR74" s="124">
        <v>100</v>
      </c>
      <c r="BS74" s="121">
        <v>25</v>
      </c>
      <c r="BT74" s="2"/>
      <c r="BU74" s="3"/>
      <c r="BV74" s="3"/>
      <c r="BW74" s="3"/>
      <c r="BX74" s="3"/>
    </row>
    <row r="75" spans="1:76" ht="15">
      <c r="A75" s="64" t="s">
        <v>255</v>
      </c>
      <c r="B75" s="65"/>
      <c r="C75" s="65" t="s">
        <v>64</v>
      </c>
      <c r="D75" s="66">
        <v>165.9375044739545</v>
      </c>
      <c r="E75" s="68"/>
      <c r="F75" s="101" t="s">
        <v>2877</v>
      </c>
      <c r="G75" s="65"/>
      <c r="H75" s="69" t="s">
        <v>255</v>
      </c>
      <c r="I75" s="70"/>
      <c r="J75" s="70"/>
      <c r="K75" s="69" t="s">
        <v>3347</v>
      </c>
      <c r="L75" s="73">
        <v>104.07849034710998</v>
      </c>
      <c r="M75" s="74">
        <v>5298.94775390625</v>
      </c>
      <c r="N75" s="74">
        <v>8484.4794921875</v>
      </c>
      <c r="O75" s="75"/>
      <c r="P75" s="76"/>
      <c r="Q75" s="76"/>
      <c r="R75" s="87"/>
      <c r="S75" s="48">
        <v>4</v>
      </c>
      <c r="T75" s="48">
        <v>1</v>
      </c>
      <c r="U75" s="49">
        <v>28</v>
      </c>
      <c r="V75" s="49">
        <v>0.1</v>
      </c>
      <c r="W75" s="49">
        <v>0</v>
      </c>
      <c r="X75" s="49">
        <v>2.038211</v>
      </c>
      <c r="Y75" s="49">
        <v>0.1</v>
      </c>
      <c r="Z75" s="49">
        <v>0</v>
      </c>
      <c r="AA75" s="71">
        <v>75</v>
      </c>
      <c r="AB75" s="71"/>
      <c r="AC75" s="72"/>
      <c r="AD75" s="78" t="s">
        <v>1757</v>
      </c>
      <c r="AE75" s="78">
        <v>689</v>
      </c>
      <c r="AF75" s="78">
        <v>5645</v>
      </c>
      <c r="AG75" s="78">
        <v>3789</v>
      </c>
      <c r="AH75" s="78">
        <v>4338</v>
      </c>
      <c r="AI75" s="78"/>
      <c r="AJ75" s="78" t="s">
        <v>1966</v>
      </c>
      <c r="AK75" s="78" t="s">
        <v>1584</v>
      </c>
      <c r="AL75" s="82" t="s">
        <v>2435</v>
      </c>
      <c r="AM75" s="78"/>
      <c r="AN75" s="80">
        <v>40396.837326388886</v>
      </c>
      <c r="AO75" s="82" t="s">
        <v>2632</v>
      </c>
      <c r="AP75" s="78" t="b">
        <v>0</v>
      </c>
      <c r="AQ75" s="78" t="b">
        <v>0</v>
      </c>
      <c r="AR75" s="78" t="b">
        <v>1</v>
      </c>
      <c r="AS75" s="78" t="s">
        <v>1508</v>
      </c>
      <c r="AT75" s="78">
        <v>61</v>
      </c>
      <c r="AU75" s="82" t="s">
        <v>2812</v>
      </c>
      <c r="AV75" s="78" t="b">
        <v>1</v>
      </c>
      <c r="AW75" s="78" t="s">
        <v>2994</v>
      </c>
      <c r="AX75" s="82" t="s">
        <v>3067</v>
      </c>
      <c r="AY75" s="78" t="s">
        <v>66</v>
      </c>
      <c r="AZ75" s="78" t="str">
        <f>REPLACE(INDEX(GroupVertices[Group],MATCH(Vertices[[#This Row],[Vertex]],GroupVertices[Vertex],0)),1,1,"")</f>
        <v>5</v>
      </c>
      <c r="BA75" s="48"/>
      <c r="BB75" s="48"/>
      <c r="BC75" s="48"/>
      <c r="BD75" s="48"/>
      <c r="BE75" s="48" t="s">
        <v>755</v>
      </c>
      <c r="BF75" s="48" t="s">
        <v>755</v>
      </c>
      <c r="BG75" s="121" t="s">
        <v>4196</v>
      </c>
      <c r="BH75" s="121" t="s">
        <v>4196</v>
      </c>
      <c r="BI75" s="121" t="s">
        <v>4334</v>
      </c>
      <c r="BJ75" s="121" t="s">
        <v>4334</v>
      </c>
      <c r="BK75" s="121">
        <v>2</v>
      </c>
      <c r="BL75" s="124">
        <v>10.526315789473685</v>
      </c>
      <c r="BM75" s="121">
        <v>0</v>
      </c>
      <c r="BN75" s="124">
        <v>0</v>
      </c>
      <c r="BO75" s="121">
        <v>0</v>
      </c>
      <c r="BP75" s="124">
        <v>0</v>
      </c>
      <c r="BQ75" s="121">
        <v>17</v>
      </c>
      <c r="BR75" s="124">
        <v>89.47368421052632</v>
      </c>
      <c r="BS75" s="121">
        <v>19</v>
      </c>
      <c r="BT75" s="2"/>
      <c r="BU75" s="3"/>
      <c r="BV75" s="3"/>
      <c r="BW75" s="3"/>
      <c r="BX75" s="3"/>
    </row>
    <row r="76" spans="1:76" ht="15">
      <c r="A76" s="64" t="s">
        <v>404</v>
      </c>
      <c r="B76" s="65"/>
      <c r="C76" s="65" t="s">
        <v>64</v>
      </c>
      <c r="D76" s="66">
        <v>1000</v>
      </c>
      <c r="E76" s="68"/>
      <c r="F76" s="101" t="s">
        <v>2878</v>
      </c>
      <c r="G76" s="65"/>
      <c r="H76" s="69" t="s">
        <v>404</v>
      </c>
      <c r="I76" s="70"/>
      <c r="J76" s="70"/>
      <c r="K76" s="69" t="s">
        <v>3348</v>
      </c>
      <c r="L76" s="73">
        <v>1</v>
      </c>
      <c r="M76" s="74">
        <v>5853.86572265625</v>
      </c>
      <c r="N76" s="74">
        <v>8554.2978515625</v>
      </c>
      <c r="O76" s="75"/>
      <c r="P76" s="76"/>
      <c r="Q76" s="76"/>
      <c r="R76" s="87"/>
      <c r="S76" s="48">
        <v>2</v>
      </c>
      <c r="T76" s="48">
        <v>0</v>
      </c>
      <c r="U76" s="49">
        <v>0</v>
      </c>
      <c r="V76" s="49">
        <v>0.066667</v>
      </c>
      <c r="W76" s="49">
        <v>0</v>
      </c>
      <c r="X76" s="49">
        <v>0.863471</v>
      </c>
      <c r="Y76" s="49">
        <v>0.5</v>
      </c>
      <c r="Z76" s="49">
        <v>0</v>
      </c>
      <c r="AA76" s="71">
        <v>76</v>
      </c>
      <c r="AB76" s="71"/>
      <c r="AC76" s="72"/>
      <c r="AD76" s="78" t="s">
        <v>1758</v>
      </c>
      <c r="AE76" s="78">
        <v>265</v>
      </c>
      <c r="AF76" s="78">
        <v>13280689</v>
      </c>
      <c r="AG76" s="78">
        <v>23044</v>
      </c>
      <c r="AH76" s="78">
        <v>199</v>
      </c>
      <c r="AI76" s="78"/>
      <c r="AJ76" s="78" t="s">
        <v>2022</v>
      </c>
      <c r="AK76" s="78"/>
      <c r="AL76" s="82" t="s">
        <v>2436</v>
      </c>
      <c r="AM76" s="78"/>
      <c r="AN76" s="80">
        <v>40585.92650462963</v>
      </c>
      <c r="AO76" s="82" t="s">
        <v>2633</v>
      </c>
      <c r="AP76" s="78" t="b">
        <v>0</v>
      </c>
      <c r="AQ76" s="78" t="b">
        <v>0</v>
      </c>
      <c r="AR76" s="78" t="b">
        <v>0</v>
      </c>
      <c r="AS76" s="78" t="s">
        <v>1508</v>
      </c>
      <c r="AT76" s="78">
        <v>32004</v>
      </c>
      <c r="AU76" s="82" t="s">
        <v>2810</v>
      </c>
      <c r="AV76" s="78" t="b">
        <v>1</v>
      </c>
      <c r="AW76" s="78" t="s">
        <v>2994</v>
      </c>
      <c r="AX76" s="82" t="s">
        <v>3068</v>
      </c>
      <c r="AY76" s="78" t="s">
        <v>65</v>
      </c>
      <c r="AZ76" s="78" t="str">
        <f>REPLACE(INDEX(GroupVertices[Group],MATCH(Vertices[[#This Row],[Vertex]],GroupVertices[Vertex],0)),1,1,"")</f>
        <v>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256</v>
      </c>
      <c r="B77" s="65"/>
      <c r="C77" s="65" t="s">
        <v>64</v>
      </c>
      <c r="D77" s="66">
        <v>163.35319020008356</v>
      </c>
      <c r="E77" s="68"/>
      <c r="F77" s="101" t="s">
        <v>919</v>
      </c>
      <c r="G77" s="65"/>
      <c r="H77" s="69" t="s">
        <v>256</v>
      </c>
      <c r="I77" s="70"/>
      <c r="J77" s="70"/>
      <c r="K77" s="69" t="s">
        <v>3349</v>
      </c>
      <c r="L77" s="73">
        <v>1</v>
      </c>
      <c r="M77" s="74">
        <v>5740.4169921875</v>
      </c>
      <c r="N77" s="74">
        <v>8261.4453125</v>
      </c>
      <c r="O77" s="75"/>
      <c r="P77" s="76"/>
      <c r="Q77" s="76"/>
      <c r="R77" s="87"/>
      <c r="S77" s="48">
        <v>0</v>
      </c>
      <c r="T77" s="48">
        <v>2</v>
      </c>
      <c r="U77" s="49">
        <v>0</v>
      </c>
      <c r="V77" s="49">
        <v>0.066667</v>
      </c>
      <c r="W77" s="49">
        <v>0</v>
      </c>
      <c r="X77" s="49">
        <v>0.863471</v>
      </c>
      <c r="Y77" s="49">
        <v>0.5</v>
      </c>
      <c r="Z77" s="49">
        <v>0</v>
      </c>
      <c r="AA77" s="71">
        <v>77</v>
      </c>
      <c r="AB77" s="71"/>
      <c r="AC77" s="72"/>
      <c r="AD77" s="78" t="s">
        <v>1759</v>
      </c>
      <c r="AE77" s="78">
        <v>3047</v>
      </c>
      <c r="AF77" s="78">
        <v>1940</v>
      </c>
      <c r="AG77" s="78">
        <v>2157</v>
      </c>
      <c r="AH77" s="78">
        <v>1350</v>
      </c>
      <c r="AI77" s="78"/>
      <c r="AJ77" s="78" t="s">
        <v>2023</v>
      </c>
      <c r="AK77" s="78" t="s">
        <v>2262</v>
      </c>
      <c r="AL77" s="82" t="s">
        <v>2437</v>
      </c>
      <c r="AM77" s="78"/>
      <c r="AN77" s="80">
        <v>43514.55024305556</v>
      </c>
      <c r="AO77" s="82" t="s">
        <v>2634</v>
      </c>
      <c r="AP77" s="78" t="b">
        <v>1</v>
      </c>
      <c r="AQ77" s="78" t="b">
        <v>0</v>
      </c>
      <c r="AR77" s="78" t="b">
        <v>0</v>
      </c>
      <c r="AS77" s="78" t="s">
        <v>1508</v>
      </c>
      <c r="AT77" s="78">
        <v>1</v>
      </c>
      <c r="AU77" s="78"/>
      <c r="AV77" s="78" t="b">
        <v>0</v>
      </c>
      <c r="AW77" s="78" t="s">
        <v>2994</v>
      </c>
      <c r="AX77" s="82" t="s">
        <v>3069</v>
      </c>
      <c r="AY77" s="78" t="s">
        <v>66</v>
      </c>
      <c r="AZ77" s="78" t="str">
        <f>REPLACE(INDEX(GroupVertices[Group],MATCH(Vertices[[#This Row],[Vertex]],GroupVertices[Vertex],0)),1,1,"")</f>
        <v>5</v>
      </c>
      <c r="BA77" s="48"/>
      <c r="BB77" s="48"/>
      <c r="BC77" s="48"/>
      <c r="BD77" s="48"/>
      <c r="BE77" s="48" t="s">
        <v>755</v>
      </c>
      <c r="BF77" s="48" t="s">
        <v>755</v>
      </c>
      <c r="BG77" s="121" t="s">
        <v>4197</v>
      </c>
      <c r="BH77" s="121" t="s">
        <v>4197</v>
      </c>
      <c r="BI77" s="121" t="s">
        <v>4335</v>
      </c>
      <c r="BJ77" s="121" t="s">
        <v>4335</v>
      </c>
      <c r="BK77" s="121">
        <v>2</v>
      </c>
      <c r="BL77" s="124">
        <v>9.523809523809524</v>
      </c>
      <c r="BM77" s="121">
        <v>0</v>
      </c>
      <c r="BN77" s="124">
        <v>0</v>
      </c>
      <c r="BO77" s="121">
        <v>0</v>
      </c>
      <c r="BP77" s="124">
        <v>0</v>
      </c>
      <c r="BQ77" s="121">
        <v>19</v>
      </c>
      <c r="BR77" s="124">
        <v>90.47619047619048</v>
      </c>
      <c r="BS77" s="121">
        <v>21</v>
      </c>
      <c r="BT77" s="2"/>
      <c r="BU77" s="3"/>
      <c r="BV77" s="3"/>
      <c r="BW77" s="3"/>
      <c r="BX77" s="3"/>
    </row>
    <row r="78" spans="1:76" ht="15">
      <c r="A78" s="64" t="s">
        <v>257</v>
      </c>
      <c r="B78" s="65"/>
      <c r="C78" s="65" t="s">
        <v>64</v>
      </c>
      <c r="D78" s="66">
        <v>162.14299174794698</v>
      </c>
      <c r="E78" s="68"/>
      <c r="F78" s="101" t="s">
        <v>2879</v>
      </c>
      <c r="G78" s="65"/>
      <c r="H78" s="69" t="s">
        <v>257</v>
      </c>
      <c r="I78" s="70"/>
      <c r="J78" s="70"/>
      <c r="K78" s="69" t="s">
        <v>3350</v>
      </c>
      <c r="L78" s="73">
        <v>1</v>
      </c>
      <c r="M78" s="74">
        <v>9602.6787109375</v>
      </c>
      <c r="N78" s="74">
        <v>5758.24755859375</v>
      </c>
      <c r="O78" s="75"/>
      <c r="P78" s="76"/>
      <c r="Q78" s="76"/>
      <c r="R78" s="87"/>
      <c r="S78" s="48">
        <v>0</v>
      </c>
      <c r="T78" s="48">
        <v>1</v>
      </c>
      <c r="U78" s="49">
        <v>0</v>
      </c>
      <c r="V78" s="49">
        <v>1</v>
      </c>
      <c r="W78" s="49">
        <v>0</v>
      </c>
      <c r="X78" s="49">
        <v>0.999998</v>
      </c>
      <c r="Y78" s="49">
        <v>0</v>
      </c>
      <c r="Z78" s="49">
        <v>0</v>
      </c>
      <c r="AA78" s="71">
        <v>78</v>
      </c>
      <c r="AB78" s="71"/>
      <c r="AC78" s="72"/>
      <c r="AD78" s="78" t="s">
        <v>1760</v>
      </c>
      <c r="AE78" s="78">
        <v>125</v>
      </c>
      <c r="AF78" s="78">
        <v>205</v>
      </c>
      <c r="AG78" s="78">
        <v>3407</v>
      </c>
      <c r="AH78" s="78">
        <v>2681</v>
      </c>
      <c r="AI78" s="78"/>
      <c r="AJ78" s="78" t="s">
        <v>2024</v>
      </c>
      <c r="AK78" s="78" t="s">
        <v>2263</v>
      </c>
      <c r="AL78" s="82" t="s">
        <v>2438</v>
      </c>
      <c r="AM78" s="78"/>
      <c r="AN78" s="80">
        <v>41227.55574074074</v>
      </c>
      <c r="AO78" s="82" t="s">
        <v>2635</v>
      </c>
      <c r="AP78" s="78" t="b">
        <v>0</v>
      </c>
      <c r="AQ78" s="78" t="b">
        <v>0</v>
      </c>
      <c r="AR78" s="78" t="b">
        <v>1</v>
      </c>
      <c r="AS78" s="78" t="s">
        <v>1508</v>
      </c>
      <c r="AT78" s="78">
        <v>8</v>
      </c>
      <c r="AU78" s="82" t="s">
        <v>2825</v>
      </c>
      <c r="AV78" s="78" t="b">
        <v>0</v>
      </c>
      <c r="AW78" s="78" t="s">
        <v>2994</v>
      </c>
      <c r="AX78" s="82" t="s">
        <v>3070</v>
      </c>
      <c r="AY78" s="78" t="s">
        <v>66</v>
      </c>
      <c r="AZ78" s="78" t="str">
        <f>REPLACE(INDEX(GroupVertices[Group],MATCH(Vertices[[#This Row],[Vertex]],GroupVertices[Vertex],0)),1,1,"")</f>
        <v>48</v>
      </c>
      <c r="BA78" s="48"/>
      <c r="BB78" s="48"/>
      <c r="BC78" s="48"/>
      <c r="BD78" s="48"/>
      <c r="BE78" s="48" t="s">
        <v>756</v>
      </c>
      <c r="BF78" s="48" t="s">
        <v>756</v>
      </c>
      <c r="BG78" s="121" t="s">
        <v>4198</v>
      </c>
      <c r="BH78" s="121" t="s">
        <v>4198</v>
      </c>
      <c r="BI78" s="121" t="s">
        <v>4336</v>
      </c>
      <c r="BJ78" s="121" t="s">
        <v>4336</v>
      </c>
      <c r="BK78" s="121">
        <v>1</v>
      </c>
      <c r="BL78" s="124">
        <v>3.8461538461538463</v>
      </c>
      <c r="BM78" s="121">
        <v>0</v>
      </c>
      <c r="BN78" s="124">
        <v>0</v>
      </c>
      <c r="BO78" s="121">
        <v>0</v>
      </c>
      <c r="BP78" s="124">
        <v>0</v>
      </c>
      <c r="BQ78" s="121">
        <v>25</v>
      </c>
      <c r="BR78" s="124">
        <v>96.15384615384616</v>
      </c>
      <c r="BS78" s="121">
        <v>26</v>
      </c>
      <c r="BT78" s="2"/>
      <c r="BU78" s="3"/>
      <c r="BV78" s="3"/>
      <c r="BW78" s="3"/>
      <c r="BX78" s="3"/>
    </row>
    <row r="79" spans="1:76" ht="15">
      <c r="A79" s="64" t="s">
        <v>405</v>
      </c>
      <c r="B79" s="65"/>
      <c r="C79" s="65" t="s">
        <v>64</v>
      </c>
      <c r="D79" s="66">
        <v>162.29644630671933</v>
      </c>
      <c r="E79" s="68"/>
      <c r="F79" s="101" t="s">
        <v>2880</v>
      </c>
      <c r="G79" s="65"/>
      <c r="H79" s="69" t="s">
        <v>405</v>
      </c>
      <c r="I79" s="70"/>
      <c r="J79" s="70"/>
      <c r="K79" s="69" t="s">
        <v>3351</v>
      </c>
      <c r="L79" s="73">
        <v>1</v>
      </c>
      <c r="M79" s="74">
        <v>9602.6787109375</v>
      </c>
      <c r="N79" s="74">
        <v>6146.4443359375</v>
      </c>
      <c r="O79" s="75"/>
      <c r="P79" s="76"/>
      <c r="Q79" s="76"/>
      <c r="R79" s="87"/>
      <c r="S79" s="48">
        <v>1</v>
      </c>
      <c r="T79" s="48">
        <v>0</v>
      </c>
      <c r="U79" s="49">
        <v>0</v>
      </c>
      <c r="V79" s="49">
        <v>1</v>
      </c>
      <c r="W79" s="49">
        <v>0</v>
      </c>
      <c r="X79" s="49">
        <v>0.999998</v>
      </c>
      <c r="Y79" s="49">
        <v>0</v>
      </c>
      <c r="Z79" s="49">
        <v>0</v>
      </c>
      <c r="AA79" s="71">
        <v>79</v>
      </c>
      <c r="AB79" s="71"/>
      <c r="AC79" s="72"/>
      <c r="AD79" s="78" t="s">
        <v>1761</v>
      </c>
      <c r="AE79" s="78">
        <v>634</v>
      </c>
      <c r="AF79" s="78">
        <v>425</v>
      </c>
      <c r="AG79" s="78">
        <v>1079</v>
      </c>
      <c r="AH79" s="78">
        <v>1322</v>
      </c>
      <c r="AI79" s="78"/>
      <c r="AJ79" s="78" t="s">
        <v>2025</v>
      </c>
      <c r="AK79" s="78"/>
      <c r="AL79" s="82" t="s">
        <v>2439</v>
      </c>
      <c r="AM79" s="78"/>
      <c r="AN79" s="80">
        <v>41145.65505787037</v>
      </c>
      <c r="AO79" s="82" t="s">
        <v>2636</v>
      </c>
      <c r="AP79" s="78" t="b">
        <v>0</v>
      </c>
      <c r="AQ79" s="78" t="b">
        <v>0</v>
      </c>
      <c r="AR79" s="78" t="b">
        <v>1</v>
      </c>
      <c r="AS79" s="78" t="s">
        <v>1508</v>
      </c>
      <c r="AT79" s="78">
        <v>6</v>
      </c>
      <c r="AU79" s="82" t="s">
        <v>2812</v>
      </c>
      <c r="AV79" s="78" t="b">
        <v>0</v>
      </c>
      <c r="AW79" s="78" t="s">
        <v>2994</v>
      </c>
      <c r="AX79" s="82" t="s">
        <v>3071</v>
      </c>
      <c r="AY79" s="78" t="s">
        <v>65</v>
      </c>
      <c r="AZ79" s="78" t="str">
        <f>REPLACE(INDEX(GroupVertices[Group],MATCH(Vertices[[#This Row],[Vertex]],GroupVertices[Vertex],0)),1,1,"")</f>
        <v>48</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258</v>
      </c>
      <c r="B80" s="65"/>
      <c r="C80" s="65" t="s">
        <v>64</v>
      </c>
      <c r="D80" s="66">
        <v>164.32902168973146</v>
      </c>
      <c r="E80" s="68"/>
      <c r="F80" s="101" t="s">
        <v>920</v>
      </c>
      <c r="G80" s="65"/>
      <c r="H80" s="69" t="s">
        <v>258</v>
      </c>
      <c r="I80" s="70"/>
      <c r="J80" s="70"/>
      <c r="K80" s="69" t="s">
        <v>3352</v>
      </c>
      <c r="L80" s="73">
        <v>1</v>
      </c>
      <c r="M80" s="74">
        <v>2240.735595703125</v>
      </c>
      <c r="N80" s="74">
        <v>8408.7578125</v>
      </c>
      <c r="O80" s="75"/>
      <c r="P80" s="76"/>
      <c r="Q80" s="76"/>
      <c r="R80" s="87"/>
      <c r="S80" s="48">
        <v>0</v>
      </c>
      <c r="T80" s="48">
        <v>1</v>
      </c>
      <c r="U80" s="49">
        <v>0</v>
      </c>
      <c r="V80" s="49">
        <v>0.008929</v>
      </c>
      <c r="W80" s="49">
        <v>0.010431</v>
      </c>
      <c r="X80" s="49">
        <v>0.389046</v>
      </c>
      <c r="Y80" s="49">
        <v>0</v>
      </c>
      <c r="Z80" s="49">
        <v>0</v>
      </c>
      <c r="AA80" s="71">
        <v>80</v>
      </c>
      <c r="AB80" s="71"/>
      <c r="AC80" s="72"/>
      <c r="AD80" s="78" t="s">
        <v>1762</v>
      </c>
      <c r="AE80" s="78">
        <v>1840</v>
      </c>
      <c r="AF80" s="78">
        <v>3339</v>
      </c>
      <c r="AG80" s="78">
        <v>26963</v>
      </c>
      <c r="AH80" s="78">
        <v>17260</v>
      </c>
      <c r="AI80" s="78"/>
      <c r="AJ80" s="78" t="s">
        <v>2026</v>
      </c>
      <c r="AK80" s="78" t="s">
        <v>2264</v>
      </c>
      <c r="AL80" s="82" t="s">
        <v>2440</v>
      </c>
      <c r="AM80" s="78"/>
      <c r="AN80" s="80">
        <v>41963.47074074074</v>
      </c>
      <c r="AO80" s="82" t="s">
        <v>2637</v>
      </c>
      <c r="AP80" s="78" t="b">
        <v>0</v>
      </c>
      <c r="AQ80" s="78" t="b">
        <v>0</v>
      </c>
      <c r="AR80" s="78" t="b">
        <v>0</v>
      </c>
      <c r="AS80" s="78" t="s">
        <v>1508</v>
      </c>
      <c r="AT80" s="78">
        <v>140</v>
      </c>
      <c r="AU80" s="82" t="s">
        <v>2812</v>
      </c>
      <c r="AV80" s="78" t="b">
        <v>0</v>
      </c>
      <c r="AW80" s="78" t="s">
        <v>2994</v>
      </c>
      <c r="AX80" s="82" t="s">
        <v>3072</v>
      </c>
      <c r="AY80" s="78" t="s">
        <v>66</v>
      </c>
      <c r="AZ80" s="78" t="str">
        <f>REPLACE(INDEX(GroupVertices[Group],MATCH(Vertices[[#This Row],[Vertex]],GroupVertices[Vertex],0)),1,1,"")</f>
        <v>1</v>
      </c>
      <c r="BA80" s="48"/>
      <c r="BB80" s="48"/>
      <c r="BC80" s="48"/>
      <c r="BD80" s="48"/>
      <c r="BE80" s="48" t="s">
        <v>757</v>
      </c>
      <c r="BF80" s="48" t="s">
        <v>757</v>
      </c>
      <c r="BG80" s="121" t="s">
        <v>4199</v>
      </c>
      <c r="BH80" s="121" t="s">
        <v>4199</v>
      </c>
      <c r="BI80" s="121" t="s">
        <v>4337</v>
      </c>
      <c r="BJ80" s="121" t="s">
        <v>4337</v>
      </c>
      <c r="BK80" s="121">
        <v>4</v>
      </c>
      <c r="BL80" s="124">
        <v>21.05263157894737</v>
      </c>
      <c r="BM80" s="121">
        <v>0</v>
      </c>
      <c r="BN80" s="124">
        <v>0</v>
      </c>
      <c r="BO80" s="121">
        <v>0</v>
      </c>
      <c r="BP80" s="124">
        <v>0</v>
      </c>
      <c r="BQ80" s="121">
        <v>15</v>
      </c>
      <c r="BR80" s="124">
        <v>78.94736842105263</v>
      </c>
      <c r="BS80" s="121">
        <v>19</v>
      </c>
      <c r="BT80" s="2"/>
      <c r="BU80" s="3"/>
      <c r="BV80" s="3"/>
      <c r="BW80" s="3"/>
      <c r="BX80" s="3"/>
    </row>
    <row r="81" spans="1:76" ht="15">
      <c r="A81" s="64" t="s">
        <v>323</v>
      </c>
      <c r="B81" s="65"/>
      <c r="C81" s="65" t="s">
        <v>64</v>
      </c>
      <c r="D81" s="66">
        <v>164.77124982728455</v>
      </c>
      <c r="E81" s="68"/>
      <c r="F81" s="101" t="s">
        <v>966</v>
      </c>
      <c r="G81" s="65"/>
      <c r="H81" s="69" t="s">
        <v>323</v>
      </c>
      <c r="I81" s="70"/>
      <c r="J81" s="70"/>
      <c r="K81" s="69" t="s">
        <v>3353</v>
      </c>
      <c r="L81" s="73">
        <v>9999</v>
      </c>
      <c r="M81" s="74">
        <v>1301.18994140625</v>
      </c>
      <c r="N81" s="74">
        <v>6766.90869140625</v>
      </c>
      <c r="O81" s="75"/>
      <c r="P81" s="76"/>
      <c r="Q81" s="76"/>
      <c r="R81" s="87"/>
      <c r="S81" s="48">
        <v>25</v>
      </c>
      <c r="T81" s="48">
        <v>35</v>
      </c>
      <c r="U81" s="49">
        <v>2715.833333</v>
      </c>
      <c r="V81" s="49">
        <v>0.017544</v>
      </c>
      <c r="W81" s="49">
        <v>0.101987</v>
      </c>
      <c r="X81" s="49">
        <v>15.748903</v>
      </c>
      <c r="Y81" s="49">
        <v>0.015824915824915825</v>
      </c>
      <c r="Z81" s="49">
        <v>0.05454545454545454</v>
      </c>
      <c r="AA81" s="71">
        <v>81</v>
      </c>
      <c r="AB81" s="71"/>
      <c r="AC81" s="72"/>
      <c r="AD81" s="78" t="s">
        <v>1763</v>
      </c>
      <c r="AE81" s="78">
        <v>4909</v>
      </c>
      <c r="AF81" s="78">
        <v>3973</v>
      </c>
      <c r="AG81" s="78">
        <v>7735</v>
      </c>
      <c r="AH81" s="78">
        <v>2074</v>
      </c>
      <c r="AI81" s="78"/>
      <c r="AJ81" s="78" t="s">
        <v>2027</v>
      </c>
      <c r="AK81" s="78" t="s">
        <v>2265</v>
      </c>
      <c r="AL81" s="82" t="s">
        <v>2441</v>
      </c>
      <c r="AM81" s="78"/>
      <c r="AN81" s="80">
        <v>40181.12505787037</v>
      </c>
      <c r="AO81" s="82" t="s">
        <v>2638</v>
      </c>
      <c r="AP81" s="78" t="b">
        <v>0</v>
      </c>
      <c r="AQ81" s="78" t="b">
        <v>0</v>
      </c>
      <c r="AR81" s="78" t="b">
        <v>1</v>
      </c>
      <c r="AS81" s="78" t="s">
        <v>1508</v>
      </c>
      <c r="AT81" s="78">
        <v>133</v>
      </c>
      <c r="AU81" s="82" t="s">
        <v>2815</v>
      </c>
      <c r="AV81" s="78" t="b">
        <v>0</v>
      </c>
      <c r="AW81" s="78" t="s">
        <v>2994</v>
      </c>
      <c r="AX81" s="82" t="s">
        <v>3073</v>
      </c>
      <c r="AY81" s="78" t="s">
        <v>66</v>
      </c>
      <c r="AZ81" s="78" t="str">
        <f>REPLACE(INDEX(GroupVertices[Group],MATCH(Vertices[[#This Row],[Vertex]],GroupVertices[Vertex],0)),1,1,"")</f>
        <v>1</v>
      </c>
      <c r="BA81" s="48" t="s">
        <v>4131</v>
      </c>
      <c r="BB81" s="48" t="s">
        <v>4131</v>
      </c>
      <c r="BC81" s="48" t="s">
        <v>718</v>
      </c>
      <c r="BD81" s="48" t="s">
        <v>718</v>
      </c>
      <c r="BE81" s="48" t="s">
        <v>4143</v>
      </c>
      <c r="BF81" s="48" t="s">
        <v>4154</v>
      </c>
      <c r="BG81" s="121" t="s">
        <v>4200</v>
      </c>
      <c r="BH81" s="121" t="s">
        <v>4286</v>
      </c>
      <c r="BI81" s="121" t="s">
        <v>4338</v>
      </c>
      <c r="BJ81" s="121" t="s">
        <v>4424</v>
      </c>
      <c r="BK81" s="121">
        <v>27</v>
      </c>
      <c r="BL81" s="124">
        <v>5.410821643286573</v>
      </c>
      <c r="BM81" s="121">
        <v>27</v>
      </c>
      <c r="BN81" s="124">
        <v>5.410821643286573</v>
      </c>
      <c r="BO81" s="121">
        <v>2</v>
      </c>
      <c r="BP81" s="124">
        <v>0.40080160320641284</v>
      </c>
      <c r="BQ81" s="121">
        <v>445</v>
      </c>
      <c r="BR81" s="124">
        <v>89.17835671342685</v>
      </c>
      <c r="BS81" s="121">
        <v>499</v>
      </c>
      <c r="BT81" s="2"/>
      <c r="BU81" s="3"/>
      <c r="BV81" s="3"/>
      <c r="BW81" s="3"/>
      <c r="BX81" s="3"/>
    </row>
    <row r="82" spans="1:76" ht="15">
      <c r="A82" s="64" t="s">
        <v>259</v>
      </c>
      <c r="B82" s="65"/>
      <c r="C82" s="65" t="s">
        <v>64</v>
      </c>
      <c r="D82" s="66">
        <v>162.52872070704296</v>
      </c>
      <c r="E82" s="68"/>
      <c r="F82" s="101" t="s">
        <v>2881</v>
      </c>
      <c r="G82" s="65"/>
      <c r="H82" s="69" t="s">
        <v>259</v>
      </c>
      <c r="I82" s="70"/>
      <c r="J82" s="70"/>
      <c r="K82" s="69" t="s">
        <v>3354</v>
      </c>
      <c r="L82" s="73">
        <v>1</v>
      </c>
      <c r="M82" s="74">
        <v>9004.947265625</v>
      </c>
      <c r="N82" s="74">
        <v>6146.4443359375</v>
      </c>
      <c r="O82" s="75"/>
      <c r="P82" s="76"/>
      <c r="Q82" s="76"/>
      <c r="R82" s="87"/>
      <c r="S82" s="48">
        <v>2</v>
      </c>
      <c r="T82" s="48">
        <v>1</v>
      </c>
      <c r="U82" s="49">
        <v>0</v>
      </c>
      <c r="V82" s="49">
        <v>1</v>
      </c>
      <c r="W82" s="49">
        <v>0</v>
      </c>
      <c r="X82" s="49">
        <v>1.298243</v>
      </c>
      <c r="Y82" s="49">
        <v>0</v>
      </c>
      <c r="Z82" s="49">
        <v>0</v>
      </c>
      <c r="AA82" s="71">
        <v>82</v>
      </c>
      <c r="AB82" s="71"/>
      <c r="AC82" s="72"/>
      <c r="AD82" s="78" t="s">
        <v>1764</v>
      </c>
      <c r="AE82" s="78">
        <v>680</v>
      </c>
      <c r="AF82" s="78">
        <v>758</v>
      </c>
      <c r="AG82" s="78">
        <v>2902</v>
      </c>
      <c r="AH82" s="78">
        <v>6126</v>
      </c>
      <c r="AI82" s="78"/>
      <c r="AJ82" s="78" t="s">
        <v>2028</v>
      </c>
      <c r="AK82" s="78"/>
      <c r="AL82" s="78"/>
      <c r="AM82" s="78"/>
      <c r="AN82" s="80">
        <v>41322.90355324074</v>
      </c>
      <c r="AO82" s="82" t="s">
        <v>2639</v>
      </c>
      <c r="AP82" s="78" t="b">
        <v>0</v>
      </c>
      <c r="AQ82" s="78" t="b">
        <v>0</v>
      </c>
      <c r="AR82" s="78" t="b">
        <v>1</v>
      </c>
      <c r="AS82" s="78" t="s">
        <v>1508</v>
      </c>
      <c r="AT82" s="78">
        <v>6</v>
      </c>
      <c r="AU82" s="82" t="s">
        <v>2820</v>
      </c>
      <c r="AV82" s="78" t="b">
        <v>0</v>
      </c>
      <c r="AW82" s="78" t="s">
        <v>2994</v>
      </c>
      <c r="AX82" s="82" t="s">
        <v>3074</v>
      </c>
      <c r="AY82" s="78" t="s">
        <v>66</v>
      </c>
      <c r="AZ82" s="78" t="str">
        <f>REPLACE(INDEX(GroupVertices[Group],MATCH(Vertices[[#This Row],[Vertex]],GroupVertices[Vertex],0)),1,1,"")</f>
        <v>47</v>
      </c>
      <c r="BA82" s="48"/>
      <c r="BB82" s="48"/>
      <c r="BC82" s="48"/>
      <c r="BD82" s="48"/>
      <c r="BE82" s="48" t="s">
        <v>736</v>
      </c>
      <c r="BF82" s="48" t="s">
        <v>736</v>
      </c>
      <c r="BG82" s="121" t="s">
        <v>3894</v>
      </c>
      <c r="BH82" s="121" t="s">
        <v>3894</v>
      </c>
      <c r="BI82" s="121" t="s">
        <v>4009</v>
      </c>
      <c r="BJ82" s="121" t="s">
        <v>4009</v>
      </c>
      <c r="BK82" s="121">
        <v>0</v>
      </c>
      <c r="BL82" s="124">
        <v>0</v>
      </c>
      <c r="BM82" s="121">
        <v>0</v>
      </c>
      <c r="BN82" s="124">
        <v>0</v>
      </c>
      <c r="BO82" s="121">
        <v>0</v>
      </c>
      <c r="BP82" s="124">
        <v>0</v>
      </c>
      <c r="BQ82" s="121">
        <v>20</v>
      </c>
      <c r="BR82" s="124">
        <v>100</v>
      </c>
      <c r="BS82" s="121">
        <v>20</v>
      </c>
      <c r="BT82" s="2"/>
      <c r="BU82" s="3"/>
      <c r="BV82" s="3"/>
      <c r="BW82" s="3"/>
      <c r="BX82" s="3"/>
    </row>
    <row r="83" spans="1:76" ht="15">
      <c r="A83" s="64" t="s">
        <v>260</v>
      </c>
      <c r="B83" s="65"/>
      <c r="C83" s="65" t="s">
        <v>64</v>
      </c>
      <c r="D83" s="66">
        <v>162.0006975207217</v>
      </c>
      <c r="E83" s="68"/>
      <c r="F83" s="101" t="s">
        <v>921</v>
      </c>
      <c r="G83" s="65"/>
      <c r="H83" s="69" t="s">
        <v>260</v>
      </c>
      <c r="I83" s="70"/>
      <c r="J83" s="70"/>
      <c r="K83" s="69" t="s">
        <v>3355</v>
      </c>
      <c r="L83" s="73">
        <v>1</v>
      </c>
      <c r="M83" s="74">
        <v>9004.947265625</v>
      </c>
      <c r="N83" s="74">
        <v>5758.24755859375</v>
      </c>
      <c r="O83" s="75"/>
      <c r="P83" s="76"/>
      <c r="Q83" s="76"/>
      <c r="R83" s="87"/>
      <c r="S83" s="48">
        <v>0</v>
      </c>
      <c r="T83" s="48">
        <v>1</v>
      </c>
      <c r="U83" s="49">
        <v>0</v>
      </c>
      <c r="V83" s="49">
        <v>1</v>
      </c>
      <c r="W83" s="49">
        <v>0</v>
      </c>
      <c r="X83" s="49">
        <v>0.701753</v>
      </c>
      <c r="Y83" s="49">
        <v>0</v>
      </c>
      <c r="Z83" s="49">
        <v>0</v>
      </c>
      <c r="AA83" s="71">
        <v>83</v>
      </c>
      <c r="AB83" s="71"/>
      <c r="AC83" s="72"/>
      <c r="AD83" s="78" t="s">
        <v>1765</v>
      </c>
      <c r="AE83" s="78">
        <v>9</v>
      </c>
      <c r="AF83" s="78">
        <v>1</v>
      </c>
      <c r="AG83" s="78">
        <v>46</v>
      </c>
      <c r="AH83" s="78">
        <v>22</v>
      </c>
      <c r="AI83" s="78"/>
      <c r="AJ83" s="78"/>
      <c r="AK83" s="78"/>
      <c r="AL83" s="82" t="s">
        <v>2442</v>
      </c>
      <c r="AM83" s="78"/>
      <c r="AN83" s="80">
        <v>43423.10849537037</v>
      </c>
      <c r="AO83" s="82" t="s">
        <v>2640</v>
      </c>
      <c r="AP83" s="78" t="b">
        <v>1</v>
      </c>
      <c r="AQ83" s="78" t="b">
        <v>0</v>
      </c>
      <c r="AR83" s="78" t="b">
        <v>0</v>
      </c>
      <c r="AS83" s="78" t="s">
        <v>1508</v>
      </c>
      <c r="AT83" s="78">
        <v>0</v>
      </c>
      <c r="AU83" s="78"/>
      <c r="AV83" s="78" t="b">
        <v>0</v>
      </c>
      <c r="AW83" s="78" t="s">
        <v>2994</v>
      </c>
      <c r="AX83" s="82" t="s">
        <v>3075</v>
      </c>
      <c r="AY83" s="78" t="s">
        <v>66</v>
      </c>
      <c r="AZ83" s="78" t="str">
        <f>REPLACE(INDEX(GroupVertices[Group],MATCH(Vertices[[#This Row],[Vertex]],GroupVertices[Vertex],0)),1,1,"")</f>
        <v>47</v>
      </c>
      <c r="BA83" s="48"/>
      <c r="BB83" s="48"/>
      <c r="BC83" s="48"/>
      <c r="BD83" s="48"/>
      <c r="BE83" s="48" t="s">
        <v>736</v>
      </c>
      <c r="BF83" s="48" t="s">
        <v>736</v>
      </c>
      <c r="BG83" s="121" t="s">
        <v>4201</v>
      </c>
      <c r="BH83" s="121" t="s">
        <v>4201</v>
      </c>
      <c r="BI83" s="121" t="s">
        <v>4339</v>
      </c>
      <c r="BJ83" s="121" t="s">
        <v>4339</v>
      </c>
      <c r="BK83" s="121">
        <v>0</v>
      </c>
      <c r="BL83" s="124">
        <v>0</v>
      </c>
      <c r="BM83" s="121">
        <v>0</v>
      </c>
      <c r="BN83" s="124">
        <v>0</v>
      </c>
      <c r="BO83" s="121">
        <v>0</v>
      </c>
      <c r="BP83" s="124">
        <v>0</v>
      </c>
      <c r="BQ83" s="121">
        <v>23</v>
      </c>
      <c r="BR83" s="124">
        <v>100</v>
      </c>
      <c r="BS83" s="121">
        <v>23</v>
      </c>
      <c r="BT83" s="2"/>
      <c r="BU83" s="3"/>
      <c r="BV83" s="3"/>
      <c r="BW83" s="3"/>
      <c r="BX83" s="3"/>
    </row>
    <row r="84" spans="1:76" ht="15">
      <c r="A84" s="64" t="s">
        <v>261</v>
      </c>
      <c r="B84" s="65"/>
      <c r="C84" s="65" t="s">
        <v>64</v>
      </c>
      <c r="D84" s="66">
        <v>162.67240997571162</v>
      </c>
      <c r="E84" s="68"/>
      <c r="F84" s="101" t="s">
        <v>2882</v>
      </c>
      <c r="G84" s="65"/>
      <c r="H84" s="69" t="s">
        <v>261</v>
      </c>
      <c r="I84" s="70"/>
      <c r="J84" s="70"/>
      <c r="K84" s="69" t="s">
        <v>3356</v>
      </c>
      <c r="L84" s="73">
        <v>8.362749310507855</v>
      </c>
      <c r="M84" s="74">
        <v>5608.60107421875</v>
      </c>
      <c r="N84" s="74">
        <v>1955.686767578125</v>
      </c>
      <c r="O84" s="75"/>
      <c r="P84" s="76"/>
      <c r="Q84" s="76"/>
      <c r="R84" s="87"/>
      <c r="S84" s="48">
        <v>0</v>
      </c>
      <c r="T84" s="48">
        <v>2</v>
      </c>
      <c r="U84" s="49">
        <v>2</v>
      </c>
      <c r="V84" s="49">
        <v>0.5</v>
      </c>
      <c r="W84" s="49">
        <v>0</v>
      </c>
      <c r="X84" s="49">
        <v>1.459457</v>
      </c>
      <c r="Y84" s="49">
        <v>0</v>
      </c>
      <c r="Z84" s="49">
        <v>0</v>
      </c>
      <c r="AA84" s="71">
        <v>84</v>
      </c>
      <c r="AB84" s="71"/>
      <c r="AC84" s="72"/>
      <c r="AD84" s="78" t="s">
        <v>1766</v>
      </c>
      <c r="AE84" s="78">
        <v>330</v>
      </c>
      <c r="AF84" s="78">
        <v>964</v>
      </c>
      <c r="AG84" s="78">
        <v>7785</v>
      </c>
      <c r="AH84" s="78">
        <v>5459</v>
      </c>
      <c r="AI84" s="78"/>
      <c r="AJ84" s="78" t="s">
        <v>2029</v>
      </c>
      <c r="AK84" s="78" t="s">
        <v>2266</v>
      </c>
      <c r="AL84" s="78"/>
      <c r="AM84" s="78"/>
      <c r="AN84" s="80">
        <v>40708.83913194444</v>
      </c>
      <c r="AO84" s="82" t="s">
        <v>2641</v>
      </c>
      <c r="AP84" s="78" t="b">
        <v>0</v>
      </c>
      <c r="AQ84" s="78" t="b">
        <v>0</v>
      </c>
      <c r="AR84" s="78" t="b">
        <v>1</v>
      </c>
      <c r="AS84" s="78" t="s">
        <v>1508</v>
      </c>
      <c r="AT84" s="78">
        <v>71</v>
      </c>
      <c r="AU84" s="82" t="s">
        <v>2812</v>
      </c>
      <c r="AV84" s="78" t="b">
        <v>0</v>
      </c>
      <c r="AW84" s="78" t="s">
        <v>2994</v>
      </c>
      <c r="AX84" s="82" t="s">
        <v>3076</v>
      </c>
      <c r="AY84" s="78" t="s">
        <v>66</v>
      </c>
      <c r="AZ84" s="78" t="str">
        <f>REPLACE(INDEX(GroupVertices[Group],MATCH(Vertices[[#This Row],[Vertex]],GroupVertices[Vertex],0)),1,1,"")</f>
        <v>25</v>
      </c>
      <c r="BA84" s="48"/>
      <c r="BB84" s="48"/>
      <c r="BC84" s="48"/>
      <c r="BD84" s="48"/>
      <c r="BE84" s="48" t="s">
        <v>736</v>
      </c>
      <c r="BF84" s="48" t="s">
        <v>736</v>
      </c>
      <c r="BG84" s="121" t="s">
        <v>4202</v>
      </c>
      <c r="BH84" s="121" t="s">
        <v>4202</v>
      </c>
      <c r="BI84" s="121" t="s">
        <v>4340</v>
      </c>
      <c r="BJ84" s="121" t="s">
        <v>4340</v>
      </c>
      <c r="BK84" s="121">
        <v>0</v>
      </c>
      <c r="BL84" s="124">
        <v>0</v>
      </c>
      <c r="BM84" s="121">
        <v>3</v>
      </c>
      <c r="BN84" s="124">
        <v>13.043478260869565</v>
      </c>
      <c r="BO84" s="121">
        <v>0</v>
      </c>
      <c r="BP84" s="124">
        <v>0</v>
      </c>
      <c r="BQ84" s="121">
        <v>20</v>
      </c>
      <c r="BR84" s="124">
        <v>86.95652173913044</v>
      </c>
      <c r="BS84" s="121">
        <v>23</v>
      </c>
      <c r="BT84" s="2"/>
      <c r="BU84" s="3"/>
      <c r="BV84" s="3"/>
      <c r="BW84" s="3"/>
      <c r="BX84" s="3"/>
    </row>
    <row r="85" spans="1:76" ht="15">
      <c r="A85" s="64" t="s">
        <v>406</v>
      </c>
      <c r="B85" s="65"/>
      <c r="C85" s="65" t="s">
        <v>64</v>
      </c>
      <c r="D85" s="66">
        <v>165.99888629746346</v>
      </c>
      <c r="E85" s="68"/>
      <c r="F85" s="101" t="s">
        <v>2883</v>
      </c>
      <c r="G85" s="65"/>
      <c r="H85" s="69" t="s">
        <v>406</v>
      </c>
      <c r="I85" s="70"/>
      <c r="J85" s="70"/>
      <c r="K85" s="69" t="s">
        <v>3357</v>
      </c>
      <c r="L85" s="73">
        <v>1</v>
      </c>
      <c r="M85" s="74">
        <v>5608.60107421875</v>
      </c>
      <c r="N85" s="74">
        <v>2455.63671875</v>
      </c>
      <c r="O85" s="75"/>
      <c r="P85" s="76"/>
      <c r="Q85" s="76"/>
      <c r="R85" s="87"/>
      <c r="S85" s="48">
        <v>1</v>
      </c>
      <c r="T85" s="48">
        <v>0</v>
      </c>
      <c r="U85" s="49">
        <v>0</v>
      </c>
      <c r="V85" s="49">
        <v>0.333333</v>
      </c>
      <c r="W85" s="49">
        <v>0</v>
      </c>
      <c r="X85" s="49">
        <v>0.770269</v>
      </c>
      <c r="Y85" s="49">
        <v>0</v>
      </c>
      <c r="Z85" s="49">
        <v>0</v>
      </c>
      <c r="AA85" s="71">
        <v>85</v>
      </c>
      <c r="AB85" s="71"/>
      <c r="AC85" s="72"/>
      <c r="AD85" s="78" t="s">
        <v>1767</v>
      </c>
      <c r="AE85" s="78">
        <v>1986</v>
      </c>
      <c r="AF85" s="78">
        <v>5733</v>
      </c>
      <c r="AG85" s="78">
        <v>3561</v>
      </c>
      <c r="AH85" s="78">
        <v>242</v>
      </c>
      <c r="AI85" s="78">
        <v>0</v>
      </c>
      <c r="AJ85" s="78" t="s">
        <v>2030</v>
      </c>
      <c r="AK85" s="78" t="s">
        <v>2267</v>
      </c>
      <c r="AL85" s="82" t="s">
        <v>2443</v>
      </c>
      <c r="AM85" s="78" t="s">
        <v>2265</v>
      </c>
      <c r="AN85" s="80">
        <v>39841.47820601852</v>
      </c>
      <c r="AO85" s="82" t="s">
        <v>2642</v>
      </c>
      <c r="AP85" s="78" t="b">
        <v>0</v>
      </c>
      <c r="AQ85" s="78" t="b">
        <v>0</v>
      </c>
      <c r="AR85" s="78" t="b">
        <v>0</v>
      </c>
      <c r="AS85" s="78" t="s">
        <v>1508</v>
      </c>
      <c r="AT85" s="78">
        <v>163</v>
      </c>
      <c r="AU85" s="82" t="s">
        <v>2826</v>
      </c>
      <c r="AV85" s="78" t="b">
        <v>0</v>
      </c>
      <c r="AW85" s="78" t="s">
        <v>2994</v>
      </c>
      <c r="AX85" s="82" t="s">
        <v>3077</v>
      </c>
      <c r="AY85" s="78" t="s">
        <v>65</v>
      </c>
      <c r="AZ85" s="78" t="str">
        <f>REPLACE(INDEX(GroupVertices[Group],MATCH(Vertices[[#This Row],[Vertex]],GroupVertices[Vertex],0)),1,1,"")</f>
        <v>25</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407</v>
      </c>
      <c r="B86" s="65"/>
      <c r="C86" s="65" t="s">
        <v>64</v>
      </c>
      <c r="D86" s="66">
        <v>294.08112881826</v>
      </c>
      <c r="E86" s="68"/>
      <c r="F86" s="101" t="s">
        <v>2884</v>
      </c>
      <c r="G86" s="65"/>
      <c r="H86" s="69" t="s">
        <v>407</v>
      </c>
      <c r="I86" s="70"/>
      <c r="J86" s="70"/>
      <c r="K86" s="69" t="s">
        <v>3358</v>
      </c>
      <c r="L86" s="73">
        <v>1</v>
      </c>
      <c r="M86" s="74">
        <v>5884.7265625</v>
      </c>
      <c r="N86" s="74">
        <v>2455.63671875</v>
      </c>
      <c r="O86" s="75"/>
      <c r="P86" s="76"/>
      <c r="Q86" s="76"/>
      <c r="R86" s="87"/>
      <c r="S86" s="48">
        <v>1</v>
      </c>
      <c r="T86" s="48">
        <v>0</v>
      </c>
      <c r="U86" s="49">
        <v>0</v>
      </c>
      <c r="V86" s="49">
        <v>0.333333</v>
      </c>
      <c r="W86" s="49">
        <v>0</v>
      </c>
      <c r="X86" s="49">
        <v>0.770269</v>
      </c>
      <c r="Y86" s="49">
        <v>0</v>
      </c>
      <c r="Z86" s="49">
        <v>0</v>
      </c>
      <c r="AA86" s="71">
        <v>86</v>
      </c>
      <c r="AB86" s="71"/>
      <c r="AC86" s="72"/>
      <c r="AD86" s="78" t="s">
        <v>1768</v>
      </c>
      <c r="AE86" s="78">
        <v>330</v>
      </c>
      <c r="AF86" s="78">
        <v>189358</v>
      </c>
      <c r="AG86" s="78">
        <v>31352</v>
      </c>
      <c r="AH86" s="78">
        <v>163</v>
      </c>
      <c r="AI86" s="78"/>
      <c r="AJ86" s="78" t="s">
        <v>2031</v>
      </c>
      <c r="AK86" s="78" t="s">
        <v>2268</v>
      </c>
      <c r="AL86" s="82" t="s">
        <v>2444</v>
      </c>
      <c r="AM86" s="78"/>
      <c r="AN86" s="80">
        <v>39853.439930555556</v>
      </c>
      <c r="AO86" s="82" t="s">
        <v>2643</v>
      </c>
      <c r="AP86" s="78" t="b">
        <v>0</v>
      </c>
      <c r="AQ86" s="78" t="b">
        <v>0</v>
      </c>
      <c r="AR86" s="78" t="b">
        <v>0</v>
      </c>
      <c r="AS86" s="78" t="s">
        <v>1508</v>
      </c>
      <c r="AT86" s="78">
        <v>1109</v>
      </c>
      <c r="AU86" s="82" t="s">
        <v>2815</v>
      </c>
      <c r="AV86" s="78" t="b">
        <v>1</v>
      </c>
      <c r="AW86" s="78" t="s">
        <v>2994</v>
      </c>
      <c r="AX86" s="82" t="s">
        <v>3078</v>
      </c>
      <c r="AY86" s="78" t="s">
        <v>65</v>
      </c>
      <c r="AZ86" s="78" t="str">
        <f>REPLACE(INDEX(GroupVertices[Group],MATCH(Vertices[[#This Row],[Vertex]],GroupVertices[Vertex],0)),1,1,"")</f>
        <v>25</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262</v>
      </c>
      <c r="B87" s="65"/>
      <c r="C87" s="65" t="s">
        <v>64</v>
      </c>
      <c r="D87" s="66">
        <v>162.18205290836175</v>
      </c>
      <c r="E87" s="68"/>
      <c r="F87" s="101" t="s">
        <v>2885</v>
      </c>
      <c r="G87" s="65"/>
      <c r="H87" s="69" t="s">
        <v>262</v>
      </c>
      <c r="I87" s="70"/>
      <c r="J87" s="70"/>
      <c r="K87" s="69" t="s">
        <v>3359</v>
      </c>
      <c r="L87" s="73">
        <v>1</v>
      </c>
      <c r="M87" s="74">
        <v>1916.2313232421875</v>
      </c>
      <c r="N87" s="74">
        <v>2040.972412109375</v>
      </c>
      <c r="O87" s="75"/>
      <c r="P87" s="76"/>
      <c r="Q87" s="76"/>
      <c r="R87" s="87"/>
      <c r="S87" s="48">
        <v>1</v>
      </c>
      <c r="T87" s="48">
        <v>1</v>
      </c>
      <c r="U87" s="49">
        <v>0</v>
      </c>
      <c r="V87" s="49">
        <v>0</v>
      </c>
      <c r="W87" s="49">
        <v>0</v>
      </c>
      <c r="X87" s="49">
        <v>0.999998</v>
      </c>
      <c r="Y87" s="49">
        <v>0</v>
      </c>
      <c r="Z87" s="49" t="s">
        <v>4881</v>
      </c>
      <c r="AA87" s="71">
        <v>87</v>
      </c>
      <c r="AB87" s="71"/>
      <c r="AC87" s="72"/>
      <c r="AD87" s="78" t="s">
        <v>1769</v>
      </c>
      <c r="AE87" s="78">
        <v>433</v>
      </c>
      <c r="AF87" s="78">
        <v>261</v>
      </c>
      <c r="AG87" s="78">
        <v>2092</v>
      </c>
      <c r="AH87" s="78">
        <v>2802</v>
      </c>
      <c r="AI87" s="78"/>
      <c r="AJ87" s="78" t="s">
        <v>2032</v>
      </c>
      <c r="AK87" s="78" t="s">
        <v>2269</v>
      </c>
      <c r="AL87" s="82" t="s">
        <v>2445</v>
      </c>
      <c r="AM87" s="78"/>
      <c r="AN87" s="80">
        <v>42224.958819444444</v>
      </c>
      <c r="AO87" s="82" t="s">
        <v>2644</v>
      </c>
      <c r="AP87" s="78" t="b">
        <v>0</v>
      </c>
      <c r="AQ87" s="78" t="b">
        <v>0</v>
      </c>
      <c r="AR87" s="78" t="b">
        <v>0</v>
      </c>
      <c r="AS87" s="78" t="s">
        <v>1508</v>
      </c>
      <c r="AT87" s="78">
        <v>5</v>
      </c>
      <c r="AU87" s="82" t="s">
        <v>2812</v>
      </c>
      <c r="AV87" s="78" t="b">
        <v>0</v>
      </c>
      <c r="AW87" s="78" t="s">
        <v>2994</v>
      </c>
      <c r="AX87" s="82" t="s">
        <v>3079</v>
      </c>
      <c r="AY87" s="78" t="s">
        <v>66</v>
      </c>
      <c r="AZ87" s="78" t="str">
        <f>REPLACE(INDEX(GroupVertices[Group],MATCH(Vertices[[#This Row],[Vertex]],GroupVertices[Vertex],0)),1,1,"")</f>
        <v>2</v>
      </c>
      <c r="BA87" s="48"/>
      <c r="BB87" s="48"/>
      <c r="BC87" s="48"/>
      <c r="BD87" s="48"/>
      <c r="BE87" s="48" t="s">
        <v>736</v>
      </c>
      <c r="BF87" s="48" t="s">
        <v>736</v>
      </c>
      <c r="BG87" s="121" t="s">
        <v>4203</v>
      </c>
      <c r="BH87" s="121" t="s">
        <v>4203</v>
      </c>
      <c r="BI87" s="121" t="s">
        <v>4341</v>
      </c>
      <c r="BJ87" s="121" t="s">
        <v>4341</v>
      </c>
      <c r="BK87" s="121">
        <v>4</v>
      </c>
      <c r="BL87" s="124">
        <v>7.547169811320755</v>
      </c>
      <c r="BM87" s="121">
        <v>0</v>
      </c>
      <c r="BN87" s="124">
        <v>0</v>
      </c>
      <c r="BO87" s="121">
        <v>0</v>
      </c>
      <c r="BP87" s="124">
        <v>0</v>
      </c>
      <c r="BQ87" s="121">
        <v>49</v>
      </c>
      <c r="BR87" s="124">
        <v>92.45283018867924</v>
      </c>
      <c r="BS87" s="121">
        <v>53</v>
      </c>
      <c r="BT87" s="2"/>
      <c r="BU87" s="3"/>
      <c r="BV87" s="3"/>
      <c r="BW87" s="3"/>
      <c r="BX87" s="3"/>
    </row>
    <row r="88" spans="1:76" ht="15">
      <c r="A88" s="64" t="s">
        <v>263</v>
      </c>
      <c r="B88" s="65"/>
      <c r="C88" s="65" t="s">
        <v>64</v>
      </c>
      <c r="D88" s="66">
        <v>162.00767272793863</v>
      </c>
      <c r="E88" s="68"/>
      <c r="F88" s="101" t="s">
        <v>922</v>
      </c>
      <c r="G88" s="65"/>
      <c r="H88" s="69" t="s">
        <v>263</v>
      </c>
      <c r="I88" s="70"/>
      <c r="J88" s="70"/>
      <c r="K88" s="69" t="s">
        <v>3360</v>
      </c>
      <c r="L88" s="73">
        <v>1</v>
      </c>
      <c r="M88" s="74">
        <v>768.6853637695312</v>
      </c>
      <c r="N88" s="74">
        <v>690.5193481445312</v>
      </c>
      <c r="O88" s="75"/>
      <c r="P88" s="76"/>
      <c r="Q88" s="76"/>
      <c r="R88" s="87"/>
      <c r="S88" s="48">
        <v>1</v>
      </c>
      <c r="T88" s="48">
        <v>1</v>
      </c>
      <c r="U88" s="49">
        <v>0</v>
      </c>
      <c r="V88" s="49">
        <v>0</v>
      </c>
      <c r="W88" s="49">
        <v>0</v>
      </c>
      <c r="X88" s="49">
        <v>0.999998</v>
      </c>
      <c r="Y88" s="49">
        <v>0</v>
      </c>
      <c r="Z88" s="49" t="s">
        <v>4881</v>
      </c>
      <c r="AA88" s="71">
        <v>88</v>
      </c>
      <c r="AB88" s="71"/>
      <c r="AC88" s="72"/>
      <c r="AD88" s="78" t="s">
        <v>1770</v>
      </c>
      <c r="AE88" s="78">
        <v>42</v>
      </c>
      <c r="AF88" s="78">
        <v>11</v>
      </c>
      <c r="AG88" s="78">
        <v>26</v>
      </c>
      <c r="AH88" s="78">
        <v>40</v>
      </c>
      <c r="AI88" s="78"/>
      <c r="AJ88" s="78" t="s">
        <v>2033</v>
      </c>
      <c r="AK88" s="78" t="s">
        <v>2270</v>
      </c>
      <c r="AL88" s="78"/>
      <c r="AM88" s="78"/>
      <c r="AN88" s="80">
        <v>43481.84884259259</v>
      </c>
      <c r="AO88" s="78"/>
      <c r="AP88" s="78" t="b">
        <v>1</v>
      </c>
      <c r="AQ88" s="78" t="b">
        <v>0</v>
      </c>
      <c r="AR88" s="78" t="b">
        <v>0</v>
      </c>
      <c r="AS88" s="78" t="s">
        <v>1508</v>
      </c>
      <c r="AT88" s="78">
        <v>0</v>
      </c>
      <c r="AU88" s="78"/>
      <c r="AV88" s="78" t="b">
        <v>0</v>
      </c>
      <c r="AW88" s="78" t="s">
        <v>2994</v>
      </c>
      <c r="AX88" s="82" t="s">
        <v>3080</v>
      </c>
      <c r="AY88" s="78" t="s">
        <v>66</v>
      </c>
      <c r="AZ88" s="78" t="str">
        <f>REPLACE(INDEX(GroupVertices[Group],MATCH(Vertices[[#This Row],[Vertex]],GroupVertices[Vertex],0)),1,1,"")</f>
        <v>2</v>
      </c>
      <c r="BA88" s="48" t="s">
        <v>672</v>
      </c>
      <c r="BB88" s="48" t="s">
        <v>672</v>
      </c>
      <c r="BC88" s="48" t="s">
        <v>718</v>
      </c>
      <c r="BD88" s="48" t="s">
        <v>718</v>
      </c>
      <c r="BE88" s="48" t="s">
        <v>758</v>
      </c>
      <c r="BF88" s="48" t="s">
        <v>758</v>
      </c>
      <c r="BG88" s="121" t="s">
        <v>758</v>
      </c>
      <c r="BH88" s="121" t="s">
        <v>758</v>
      </c>
      <c r="BI88" s="121" t="s">
        <v>4342</v>
      </c>
      <c r="BJ88" s="121" t="s">
        <v>4342</v>
      </c>
      <c r="BK88" s="121">
        <v>0</v>
      </c>
      <c r="BL88" s="124">
        <v>0</v>
      </c>
      <c r="BM88" s="121">
        <v>0</v>
      </c>
      <c r="BN88" s="124">
        <v>0</v>
      </c>
      <c r="BO88" s="121">
        <v>0</v>
      </c>
      <c r="BP88" s="124">
        <v>0</v>
      </c>
      <c r="BQ88" s="121">
        <v>4</v>
      </c>
      <c r="BR88" s="124">
        <v>100</v>
      </c>
      <c r="BS88" s="121">
        <v>4</v>
      </c>
      <c r="BT88" s="2"/>
      <c r="BU88" s="3"/>
      <c r="BV88" s="3"/>
      <c r="BW88" s="3"/>
      <c r="BX88" s="3"/>
    </row>
    <row r="89" spans="1:76" ht="15">
      <c r="A89" s="64" t="s">
        <v>264</v>
      </c>
      <c r="B89" s="65"/>
      <c r="C89" s="65" t="s">
        <v>64</v>
      </c>
      <c r="D89" s="66">
        <v>162</v>
      </c>
      <c r="E89" s="68"/>
      <c r="F89" s="101" t="s">
        <v>923</v>
      </c>
      <c r="G89" s="65"/>
      <c r="H89" s="69" t="s">
        <v>264</v>
      </c>
      <c r="I89" s="70"/>
      <c r="J89" s="70"/>
      <c r="K89" s="69" t="s">
        <v>3361</v>
      </c>
      <c r="L89" s="73">
        <v>1</v>
      </c>
      <c r="M89" s="74">
        <v>7244.23974609375</v>
      </c>
      <c r="N89" s="74">
        <v>1570.43115234375</v>
      </c>
      <c r="O89" s="75"/>
      <c r="P89" s="76"/>
      <c r="Q89" s="76"/>
      <c r="R89" s="87"/>
      <c r="S89" s="48">
        <v>0</v>
      </c>
      <c r="T89" s="48">
        <v>1</v>
      </c>
      <c r="U89" s="49">
        <v>0</v>
      </c>
      <c r="V89" s="49">
        <v>1</v>
      </c>
      <c r="W89" s="49">
        <v>0</v>
      </c>
      <c r="X89" s="49">
        <v>0.999998</v>
      </c>
      <c r="Y89" s="49">
        <v>0</v>
      </c>
      <c r="Z89" s="49">
        <v>0</v>
      </c>
      <c r="AA89" s="71">
        <v>89</v>
      </c>
      <c r="AB89" s="71"/>
      <c r="AC89" s="72"/>
      <c r="AD89" s="78" t="s">
        <v>1771</v>
      </c>
      <c r="AE89" s="78">
        <v>0</v>
      </c>
      <c r="AF89" s="78">
        <v>0</v>
      </c>
      <c r="AG89" s="78">
        <v>12</v>
      </c>
      <c r="AH89" s="78">
        <v>9</v>
      </c>
      <c r="AI89" s="78"/>
      <c r="AJ89" s="78" t="s">
        <v>2034</v>
      </c>
      <c r="AK89" s="78"/>
      <c r="AL89" s="78"/>
      <c r="AM89" s="78"/>
      <c r="AN89" s="80">
        <v>43535.79824074074</v>
      </c>
      <c r="AO89" s="78"/>
      <c r="AP89" s="78" t="b">
        <v>1</v>
      </c>
      <c r="AQ89" s="78" t="b">
        <v>0</v>
      </c>
      <c r="AR89" s="78" t="b">
        <v>0</v>
      </c>
      <c r="AS89" s="78" t="s">
        <v>1508</v>
      </c>
      <c r="AT89" s="78">
        <v>0</v>
      </c>
      <c r="AU89" s="78"/>
      <c r="AV89" s="78" t="b">
        <v>0</v>
      </c>
      <c r="AW89" s="78" t="s">
        <v>2994</v>
      </c>
      <c r="AX89" s="82" t="s">
        <v>3081</v>
      </c>
      <c r="AY89" s="78" t="s">
        <v>66</v>
      </c>
      <c r="AZ89" s="78" t="str">
        <f>REPLACE(INDEX(GroupVertices[Group],MATCH(Vertices[[#This Row],[Vertex]],GroupVertices[Vertex],0)),1,1,"")</f>
        <v>46</v>
      </c>
      <c r="BA89" s="48"/>
      <c r="BB89" s="48"/>
      <c r="BC89" s="48"/>
      <c r="BD89" s="48"/>
      <c r="BE89" s="48" t="s">
        <v>736</v>
      </c>
      <c r="BF89" s="48" t="s">
        <v>736</v>
      </c>
      <c r="BG89" s="121" t="s">
        <v>4204</v>
      </c>
      <c r="BH89" s="121" t="s">
        <v>4204</v>
      </c>
      <c r="BI89" s="121" t="s">
        <v>4343</v>
      </c>
      <c r="BJ89" s="121" t="s">
        <v>4343</v>
      </c>
      <c r="BK89" s="121">
        <v>1</v>
      </c>
      <c r="BL89" s="124">
        <v>7.6923076923076925</v>
      </c>
      <c r="BM89" s="121">
        <v>0</v>
      </c>
      <c r="BN89" s="124">
        <v>0</v>
      </c>
      <c r="BO89" s="121">
        <v>0</v>
      </c>
      <c r="BP89" s="124">
        <v>0</v>
      </c>
      <c r="BQ89" s="121">
        <v>12</v>
      </c>
      <c r="BR89" s="124">
        <v>92.3076923076923</v>
      </c>
      <c r="BS89" s="121">
        <v>13</v>
      </c>
      <c r="BT89" s="2"/>
      <c r="BU89" s="3"/>
      <c r="BV89" s="3"/>
      <c r="BW89" s="3"/>
      <c r="BX89" s="3"/>
    </row>
    <row r="90" spans="1:76" ht="15">
      <c r="A90" s="64" t="s">
        <v>408</v>
      </c>
      <c r="B90" s="65"/>
      <c r="C90" s="65" t="s">
        <v>64</v>
      </c>
      <c r="D90" s="66">
        <v>163.22205630440536</v>
      </c>
      <c r="E90" s="68"/>
      <c r="F90" s="101" t="s">
        <v>2886</v>
      </c>
      <c r="G90" s="65"/>
      <c r="H90" s="69" t="s">
        <v>408</v>
      </c>
      <c r="I90" s="70"/>
      <c r="J90" s="70"/>
      <c r="K90" s="69" t="s">
        <v>3362</v>
      </c>
      <c r="L90" s="73">
        <v>1</v>
      </c>
      <c r="M90" s="74">
        <v>7244.23974609375</v>
      </c>
      <c r="N90" s="74">
        <v>1911.573486328125</v>
      </c>
      <c r="O90" s="75"/>
      <c r="P90" s="76"/>
      <c r="Q90" s="76"/>
      <c r="R90" s="87"/>
      <c r="S90" s="48">
        <v>1</v>
      </c>
      <c r="T90" s="48">
        <v>0</v>
      </c>
      <c r="U90" s="49">
        <v>0</v>
      </c>
      <c r="V90" s="49">
        <v>1</v>
      </c>
      <c r="W90" s="49">
        <v>0</v>
      </c>
      <c r="X90" s="49">
        <v>0.999998</v>
      </c>
      <c r="Y90" s="49">
        <v>0</v>
      </c>
      <c r="Z90" s="49">
        <v>0</v>
      </c>
      <c r="AA90" s="71">
        <v>90</v>
      </c>
      <c r="AB90" s="71"/>
      <c r="AC90" s="72"/>
      <c r="AD90" s="78" t="s">
        <v>1772</v>
      </c>
      <c r="AE90" s="78">
        <v>475</v>
      </c>
      <c r="AF90" s="78">
        <v>1752</v>
      </c>
      <c r="AG90" s="78">
        <v>76286</v>
      </c>
      <c r="AH90" s="78">
        <v>10440</v>
      </c>
      <c r="AI90" s="78"/>
      <c r="AJ90" s="78" t="s">
        <v>2035</v>
      </c>
      <c r="AK90" s="78" t="s">
        <v>2271</v>
      </c>
      <c r="AL90" s="82" t="s">
        <v>2446</v>
      </c>
      <c r="AM90" s="78"/>
      <c r="AN90" s="80">
        <v>40689.4153125</v>
      </c>
      <c r="AO90" s="82" t="s">
        <v>2645</v>
      </c>
      <c r="AP90" s="78" t="b">
        <v>1</v>
      </c>
      <c r="AQ90" s="78" t="b">
        <v>0</v>
      </c>
      <c r="AR90" s="78" t="b">
        <v>1</v>
      </c>
      <c r="AS90" s="78" t="s">
        <v>1508</v>
      </c>
      <c r="AT90" s="78">
        <v>65</v>
      </c>
      <c r="AU90" s="82" t="s">
        <v>2812</v>
      </c>
      <c r="AV90" s="78" t="b">
        <v>0</v>
      </c>
      <c r="AW90" s="78" t="s">
        <v>2994</v>
      </c>
      <c r="AX90" s="82" t="s">
        <v>3082</v>
      </c>
      <c r="AY90" s="78" t="s">
        <v>65</v>
      </c>
      <c r="AZ90" s="78" t="str">
        <f>REPLACE(INDEX(GroupVertices[Group],MATCH(Vertices[[#This Row],[Vertex]],GroupVertices[Vertex],0)),1,1,"")</f>
        <v>46</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265</v>
      </c>
      <c r="B91" s="65"/>
      <c r="C91" s="65" t="s">
        <v>64</v>
      </c>
      <c r="D91" s="66">
        <v>162.14229422722528</v>
      </c>
      <c r="E91" s="68"/>
      <c r="F91" s="101" t="s">
        <v>924</v>
      </c>
      <c r="G91" s="65"/>
      <c r="H91" s="69" t="s">
        <v>265</v>
      </c>
      <c r="I91" s="70"/>
      <c r="J91" s="70"/>
      <c r="K91" s="69" t="s">
        <v>3363</v>
      </c>
      <c r="L91" s="73">
        <v>1</v>
      </c>
      <c r="M91" s="74">
        <v>1798.4345703125</v>
      </c>
      <c r="N91" s="74">
        <v>4466.806640625</v>
      </c>
      <c r="O91" s="75"/>
      <c r="P91" s="76"/>
      <c r="Q91" s="76"/>
      <c r="R91" s="87"/>
      <c r="S91" s="48">
        <v>0</v>
      </c>
      <c r="T91" s="48">
        <v>1</v>
      </c>
      <c r="U91" s="49">
        <v>0</v>
      </c>
      <c r="V91" s="49">
        <v>0.008929</v>
      </c>
      <c r="W91" s="49">
        <v>0.010431</v>
      </c>
      <c r="X91" s="49">
        <v>0.389046</v>
      </c>
      <c r="Y91" s="49">
        <v>0</v>
      </c>
      <c r="Z91" s="49">
        <v>0</v>
      </c>
      <c r="AA91" s="71">
        <v>91</v>
      </c>
      <c r="AB91" s="71"/>
      <c r="AC91" s="72"/>
      <c r="AD91" s="78" t="s">
        <v>1773</v>
      </c>
      <c r="AE91" s="78">
        <v>186</v>
      </c>
      <c r="AF91" s="78">
        <v>204</v>
      </c>
      <c r="AG91" s="78">
        <v>3382</v>
      </c>
      <c r="AH91" s="78">
        <v>2766</v>
      </c>
      <c r="AI91" s="78"/>
      <c r="AJ91" s="78" t="s">
        <v>2036</v>
      </c>
      <c r="AK91" s="78" t="s">
        <v>2272</v>
      </c>
      <c r="AL91" s="82" t="s">
        <v>2447</v>
      </c>
      <c r="AM91" s="78"/>
      <c r="AN91" s="80">
        <v>41526.44646990741</v>
      </c>
      <c r="AO91" s="82" t="s">
        <v>2646</v>
      </c>
      <c r="AP91" s="78" t="b">
        <v>1</v>
      </c>
      <c r="AQ91" s="78" t="b">
        <v>0</v>
      </c>
      <c r="AR91" s="78" t="b">
        <v>1</v>
      </c>
      <c r="AS91" s="78" t="s">
        <v>2808</v>
      </c>
      <c r="AT91" s="78">
        <v>4</v>
      </c>
      <c r="AU91" s="82" t="s">
        <v>2812</v>
      </c>
      <c r="AV91" s="78" t="b">
        <v>0</v>
      </c>
      <c r="AW91" s="78" t="s">
        <v>2994</v>
      </c>
      <c r="AX91" s="82" t="s">
        <v>3083</v>
      </c>
      <c r="AY91" s="78" t="s">
        <v>66</v>
      </c>
      <c r="AZ91" s="78" t="str">
        <f>REPLACE(INDEX(GroupVertices[Group],MATCH(Vertices[[#This Row],[Vertex]],GroupVertices[Vertex],0)),1,1,"")</f>
        <v>1</v>
      </c>
      <c r="BA91" s="48"/>
      <c r="BB91" s="48"/>
      <c r="BC91" s="48"/>
      <c r="BD91" s="48"/>
      <c r="BE91" s="48" t="s">
        <v>757</v>
      </c>
      <c r="BF91" s="48" t="s">
        <v>757</v>
      </c>
      <c r="BG91" s="121" t="s">
        <v>4205</v>
      </c>
      <c r="BH91" s="121" t="s">
        <v>4205</v>
      </c>
      <c r="BI91" s="121" t="s">
        <v>4344</v>
      </c>
      <c r="BJ91" s="121" t="s">
        <v>4344</v>
      </c>
      <c r="BK91" s="121">
        <v>0</v>
      </c>
      <c r="BL91" s="124">
        <v>0</v>
      </c>
      <c r="BM91" s="121">
        <v>3</v>
      </c>
      <c r="BN91" s="124">
        <v>13.636363636363637</v>
      </c>
      <c r="BO91" s="121">
        <v>0</v>
      </c>
      <c r="BP91" s="124">
        <v>0</v>
      </c>
      <c r="BQ91" s="121">
        <v>19</v>
      </c>
      <c r="BR91" s="124">
        <v>86.36363636363636</v>
      </c>
      <c r="BS91" s="121">
        <v>22</v>
      </c>
      <c r="BT91" s="2"/>
      <c r="BU91" s="3"/>
      <c r="BV91" s="3"/>
      <c r="BW91" s="3"/>
      <c r="BX91" s="3"/>
    </row>
    <row r="92" spans="1:76" ht="15">
      <c r="A92" s="64" t="s">
        <v>266</v>
      </c>
      <c r="B92" s="65"/>
      <c r="C92" s="65" t="s">
        <v>64</v>
      </c>
      <c r="D92" s="66">
        <v>162.00627768649522</v>
      </c>
      <c r="E92" s="68"/>
      <c r="F92" s="101" t="s">
        <v>925</v>
      </c>
      <c r="G92" s="65"/>
      <c r="H92" s="69" t="s">
        <v>266</v>
      </c>
      <c r="I92" s="70"/>
      <c r="J92" s="70"/>
      <c r="K92" s="69" t="s">
        <v>3364</v>
      </c>
      <c r="L92" s="73">
        <v>1</v>
      </c>
      <c r="M92" s="74">
        <v>7244.23974609375</v>
      </c>
      <c r="N92" s="74">
        <v>2955.586669921875</v>
      </c>
      <c r="O92" s="75"/>
      <c r="P92" s="76"/>
      <c r="Q92" s="76"/>
      <c r="R92" s="87"/>
      <c r="S92" s="48">
        <v>2</v>
      </c>
      <c r="T92" s="48">
        <v>1</v>
      </c>
      <c r="U92" s="49">
        <v>0</v>
      </c>
      <c r="V92" s="49">
        <v>1</v>
      </c>
      <c r="W92" s="49">
        <v>0</v>
      </c>
      <c r="X92" s="49">
        <v>1.298243</v>
      </c>
      <c r="Y92" s="49">
        <v>0</v>
      </c>
      <c r="Z92" s="49">
        <v>0</v>
      </c>
      <c r="AA92" s="71">
        <v>92</v>
      </c>
      <c r="AB92" s="71"/>
      <c r="AC92" s="72"/>
      <c r="AD92" s="78" t="s">
        <v>1774</v>
      </c>
      <c r="AE92" s="78">
        <v>33</v>
      </c>
      <c r="AF92" s="78">
        <v>9</v>
      </c>
      <c r="AG92" s="78">
        <v>32</v>
      </c>
      <c r="AH92" s="78">
        <v>56</v>
      </c>
      <c r="AI92" s="78"/>
      <c r="AJ92" s="78" t="s">
        <v>2037</v>
      </c>
      <c r="AK92" s="78" t="s">
        <v>2273</v>
      </c>
      <c r="AL92" s="78"/>
      <c r="AM92" s="78"/>
      <c r="AN92" s="80">
        <v>43355.04368055556</v>
      </c>
      <c r="AO92" s="82" t="s">
        <v>2647</v>
      </c>
      <c r="AP92" s="78" t="b">
        <v>1</v>
      </c>
      <c r="AQ92" s="78" t="b">
        <v>0</v>
      </c>
      <c r="AR92" s="78" t="b">
        <v>0</v>
      </c>
      <c r="AS92" s="78" t="s">
        <v>1508</v>
      </c>
      <c r="AT92" s="78">
        <v>0</v>
      </c>
      <c r="AU92" s="78"/>
      <c r="AV92" s="78" t="b">
        <v>0</v>
      </c>
      <c r="AW92" s="78" t="s">
        <v>2994</v>
      </c>
      <c r="AX92" s="82" t="s">
        <v>3084</v>
      </c>
      <c r="AY92" s="78" t="s">
        <v>66</v>
      </c>
      <c r="AZ92" s="78" t="str">
        <f>REPLACE(INDEX(GroupVertices[Group],MATCH(Vertices[[#This Row],[Vertex]],GroupVertices[Vertex],0)),1,1,"")</f>
        <v>45</v>
      </c>
      <c r="BA92" s="48" t="s">
        <v>673</v>
      </c>
      <c r="BB92" s="48" t="s">
        <v>673</v>
      </c>
      <c r="BC92" s="48" t="s">
        <v>720</v>
      </c>
      <c r="BD92" s="48" t="s">
        <v>720</v>
      </c>
      <c r="BE92" s="48" t="s">
        <v>759</v>
      </c>
      <c r="BF92" s="48" t="s">
        <v>759</v>
      </c>
      <c r="BG92" s="121" t="s">
        <v>4206</v>
      </c>
      <c r="BH92" s="121" t="s">
        <v>4206</v>
      </c>
      <c r="BI92" s="121" t="s">
        <v>4345</v>
      </c>
      <c r="BJ92" s="121" t="s">
        <v>4345</v>
      </c>
      <c r="BK92" s="121">
        <v>1</v>
      </c>
      <c r="BL92" s="124">
        <v>10</v>
      </c>
      <c r="BM92" s="121">
        <v>1</v>
      </c>
      <c r="BN92" s="124">
        <v>10</v>
      </c>
      <c r="BO92" s="121">
        <v>0</v>
      </c>
      <c r="BP92" s="124">
        <v>0</v>
      </c>
      <c r="BQ92" s="121">
        <v>8</v>
      </c>
      <c r="BR92" s="124">
        <v>80</v>
      </c>
      <c r="BS92" s="121">
        <v>10</v>
      </c>
      <c r="BT92" s="2"/>
      <c r="BU92" s="3"/>
      <c r="BV92" s="3"/>
      <c r="BW92" s="3"/>
      <c r="BX92" s="3"/>
    </row>
    <row r="93" spans="1:76" ht="15">
      <c r="A93" s="64" t="s">
        <v>267</v>
      </c>
      <c r="B93" s="65"/>
      <c r="C93" s="65" t="s">
        <v>64</v>
      </c>
      <c r="D93" s="66">
        <v>162.25738514630456</v>
      </c>
      <c r="E93" s="68"/>
      <c r="F93" s="101" t="s">
        <v>926</v>
      </c>
      <c r="G93" s="65"/>
      <c r="H93" s="69" t="s">
        <v>267</v>
      </c>
      <c r="I93" s="70"/>
      <c r="J93" s="70"/>
      <c r="K93" s="69" t="s">
        <v>3365</v>
      </c>
      <c r="L93" s="73">
        <v>1</v>
      </c>
      <c r="M93" s="74">
        <v>7244.23974609375</v>
      </c>
      <c r="N93" s="74">
        <v>2608.562744140625</v>
      </c>
      <c r="O93" s="75"/>
      <c r="P93" s="76"/>
      <c r="Q93" s="76"/>
      <c r="R93" s="87"/>
      <c r="S93" s="48">
        <v>0</v>
      </c>
      <c r="T93" s="48">
        <v>1</v>
      </c>
      <c r="U93" s="49">
        <v>0</v>
      </c>
      <c r="V93" s="49">
        <v>1</v>
      </c>
      <c r="W93" s="49">
        <v>0</v>
      </c>
      <c r="X93" s="49">
        <v>0.701753</v>
      </c>
      <c r="Y93" s="49">
        <v>0</v>
      </c>
      <c r="Z93" s="49">
        <v>0</v>
      </c>
      <c r="AA93" s="71">
        <v>93</v>
      </c>
      <c r="AB93" s="71"/>
      <c r="AC93" s="72"/>
      <c r="AD93" s="78" t="s">
        <v>1775</v>
      </c>
      <c r="AE93" s="78">
        <v>604</v>
      </c>
      <c r="AF93" s="78">
        <v>369</v>
      </c>
      <c r="AG93" s="78">
        <v>4029</v>
      </c>
      <c r="AH93" s="78">
        <v>4758</v>
      </c>
      <c r="AI93" s="78"/>
      <c r="AJ93" s="78" t="s">
        <v>2038</v>
      </c>
      <c r="AK93" s="78" t="s">
        <v>2274</v>
      </c>
      <c r="AL93" s="78"/>
      <c r="AM93" s="78"/>
      <c r="AN93" s="80">
        <v>41611.757314814815</v>
      </c>
      <c r="AO93" s="82" t="s">
        <v>2648</v>
      </c>
      <c r="AP93" s="78" t="b">
        <v>0</v>
      </c>
      <c r="AQ93" s="78" t="b">
        <v>0</v>
      </c>
      <c r="AR93" s="78" t="b">
        <v>0</v>
      </c>
      <c r="AS93" s="78" t="s">
        <v>1508</v>
      </c>
      <c r="AT93" s="78">
        <v>21</v>
      </c>
      <c r="AU93" s="82" t="s">
        <v>2812</v>
      </c>
      <c r="AV93" s="78" t="b">
        <v>0</v>
      </c>
      <c r="AW93" s="78" t="s">
        <v>2994</v>
      </c>
      <c r="AX93" s="82" t="s">
        <v>3085</v>
      </c>
      <c r="AY93" s="78" t="s">
        <v>66</v>
      </c>
      <c r="AZ93" s="78" t="str">
        <f>REPLACE(INDEX(GroupVertices[Group],MATCH(Vertices[[#This Row],[Vertex]],GroupVertices[Vertex],0)),1,1,"")</f>
        <v>45</v>
      </c>
      <c r="BA93" s="48"/>
      <c r="BB93" s="48"/>
      <c r="BC93" s="48"/>
      <c r="BD93" s="48"/>
      <c r="BE93" s="48" t="s">
        <v>760</v>
      </c>
      <c r="BF93" s="48" t="s">
        <v>760</v>
      </c>
      <c r="BG93" s="121" t="s">
        <v>4207</v>
      </c>
      <c r="BH93" s="121" t="s">
        <v>4207</v>
      </c>
      <c r="BI93" s="121" t="s">
        <v>4346</v>
      </c>
      <c r="BJ93" s="121" t="s">
        <v>4346</v>
      </c>
      <c r="BK93" s="121">
        <v>1</v>
      </c>
      <c r="BL93" s="124">
        <v>10</v>
      </c>
      <c r="BM93" s="121">
        <v>1</v>
      </c>
      <c r="BN93" s="124">
        <v>10</v>
      </c>
      <c r="BO93" s="121">
        <v>0</v>
      </c>
      <c r="BP93" s="124">
        <v>0</v>
      </c>
      <c r="BQ93" s="121">
        <v>8</v>
      </c>
      <c r="BR93" s="124">
        <v>80</v>
      </c>
      <c r="BS93" s="121">
        <v>10</v>
      </c>
      <c r="BT93" s="2"/>
      <c r="BU93" s="3"/>
      <c r="BV93" s="3"/>
      <c r="BW93" s="3"/>
      <c r="BX93" s="3"/>
    </row>
    <row r="94" spans="1:76" ht="15">
      <c r="A94" s="64" t="s">
        <v>268</v>
      </c>
      <c r="B94" s="65"/>
      <c r="C94" s="65" t="s">
        <v>64</v>
      </c>
      <c r="D94" s="66">
        <v>162.10602314969728</v>
      </c>
      <c r="E94" s="68"/>
      <c r="F94" s="101" t="s">
        <v>927</v>
      </c>
      <c r="G94" s="65"/>
      <c r="H94" s="69" t="s">
        <v>268</v>
      </c>
      <c r="I94" s="70"/>
      <c r="J94" s="70"/>
      <c r="K94" s="69" t="s">
        <v>3366</v>
      </c>
      <c r="L94" s="73">
        <v>1</v>
      </c>
      <c r="M94" s="74">
        <v>386.1699523925781</v>
      </c>
      <c r="N94" s="74">
        <v>690.5193481445312</v>
      </c>
      <c r="O94" s="75"/>
      <c r="P94" s="76"/>
      <c r="Q94" s="76"/>
      <c r="R94" s="87"/>
      <c r="S94" s="48">
        <v>1</v>
      </c>
      <c r="T94" s="48">
        <v>1</v>
      </c>
      <c r="U94" s="49">
        <v>0</v>
      </c>
      <c r="V94" s="49">
        <v>0</v>
      </c>
      <c r="W94" s="49">
        <v>0</v>
      </c>
      <c r="X94" s="49">
        <v>0.999998</v>
      </c>
      <c r="Y94" s="49">
        <v>0</v>
      </c>
      <c r="Z94" s="49" t="s">
        <v>4881</v>
      </c>
      <c r="AA94" s="71">
        <v>94</v>
      </c>
      <c r="AB94" s="71"/>
      <c r="AC94" s="72"/>
      <c r="AD94" s="78" t="s">
        <v>1776</v>
      </c>
      <c r="AE94" s="78">
        <v>188</v>
      </c>
      <c r="AF94" s="78">
        <v>152</v>
      </c>
      <c r="AG94" s="78">
        <v>1100</v>
      </c>
      <c r="AH94" s="78">
        <v>32</v>
      </c>
      <c r="AI94" s="78"/>
      <c r="AJ94" s="78" t="s">
        <v>2039</v>
      </c>
      <c r="AK94" s="78" t="s">
        <v>2275</v>
      </c>
      <c r="AL94" s="82" t="s">
        <v>2448</v>
      </c>
      <c r="AM94" s="78"/>
      <c r="AN94" s="80">
        <v>39825.95395833333</v>
      </c>
      <c r="AO94" s="82" t="s">
        <v>2649</v>
      </c>
      <c r="AP94" s="78" t="b">
        <v>0</v>
      </c>
      <c r="AQ94" s="78" t="b">
        <v>0</v>
      </c>
      <c r="AR94" s="78" t="b">
        <v>0</v>
      </c>
      <c r="AS94" s="78" t="s">
        <v>1508</v>
      </c>
      <c r="AT94" s="78">
        <v>12</v>
      </c>
      <c r="AU94" s="82" t="s">
        <v>2817</v>
      </c>
      <c r="AV94" s="78" t="b">
        <v>0</v>
      </c>
      <c r="AW94" s="78" t="s">
        <v>2994</v>
      </c>
      <c r="AX94" s="82" t="s">
        <v>3086</v>
      </c>
      <c r="AY94" s="78" t="s">
        <v>66</v>
      </c>
      <c r="AZ94" s="78" t="str">
        <f>REPLACE(INDEX(GroupVertices[Group],MATCH(Vertices[[#This Row],[Vertex]],GroupVertices[Vertex],0)),1,1,"")</f>
        <v>2</v>
      </c>
      <c r="BA94" s="48" t="s">
        <v>674</v>
      </c>
      <c r="BB94" s="48" t="s">
        <v>674</v>
      </c>
      <c r="BC94" s="48" t="s">
        <v>718</v>
      </c>
      <c r="BD94" s="48" t="s">
        <v>718</v>
      </c>
      <c r="BE94" s="48" t="s">
        <v>736</v>
      </c>
      <c r="BF94" s="48" t="s">
        <v>736</v>
      </c>
      <c r="BG94" s="121" t="s">
        <v>4208</v>
      </c>
      <c r="BH94" s="121" t="s">
        <v>4208</v>
      </c>
      <c r="BI94" s="121" t="s">
        <v>4347</v>
      </c>
      <c r="BJ94" s="121" t="s">
        <v>4347</v>
      </c>
      <c r="BK94" s="121">
        <v>1</v>
      </c>
      <c r="BL94" s="124">
        <v>3.7037037037037037</v>
      </c>
      <c r="BM94" s="121">
        <v>0</v>
      </c>
      <c r="BN94" s="124">
        <v>0</v>
      </c>
      <c r="BO94" s="121">
        <v>0</v>
      </c>
      <c r="BP94" s="124">
        <v>0</v>
      </c>
      <c r="BQ94" s="121">
        <v>26</v>
      </c>
      <c r="BR94" s="124">
        <v>96.29629629629629</v>
      </c>
      <c r="BS94" s="121">
        <v>27</v>
      </c>
      <c r="BT94" s="2"/>
      <c r="BU94" s="3"/>
      <c r="BV94" s="3"/>
      <c r="BW94" s="3"/>
      <c r="BX94" s="3"/>
    </row>
    <row r="95" spans="1:76" ht="15">
      <c r="A95" s="64" t="s">
        <v>269</v>
      </c>
      <c r="B95" s="65"/>
      <c r="C95" s="65" t="s">
        <v>64</v>
      </c>
      <c r="D95" s="66">
        <v>162.06417190639573</v>
      </c>
      <c r="E95" s="68"/>
      <c r="F95" s="101" t="s">
        <v>928</v>
      </c>
      <c r="G95" s="65"/>
      <c r="H95" s="69" t="s">
        <v>269</v>
      </c>
      <c r="I95" s="70"/>
      <c r="J95" s="70"/>
      <c r="K95" s="69" t="s">
        <v>3367</v>
      </c>
      <c r="L95" s="73">
        <v>1</v>
      </c>
      <c r="M95" s="74">
        <v>1533.716064453125</v>
      </c>
      <c r="N95" s="74">
        <v>690.5193481445312</v>
      </c>
      <c r="O95" s="75"/>
      <c r="P95" s="76"/>
      <c r="Q95" s="76"/>
      <c r="R95" s="87"/>
      <c r="S95" s="48">
        <v>1</v>
      </c>
      <c r="T95" s="48">
        <v>1</v>
      </c>
      <c r="U95" s="49">
        <v>0</v>
      </c>
      <c r="V95" s="49">
        <v>0</v>
      </c>
      <c r="W95" s="49">
        <v>0</v>
      </c>
      <c r="X95" s="49">
        <v>0.999998</v>
      </c>
      <c r="Y95" s="49">
        <v>0</v>
      </c>
      <c r="Z95" s="49" t="s">
        <v>4881</v>
      </c>
      <c r="AA95" s="71">
        <v>95</v>
      </c>
      <c r="AB95" s="71"/>
      <c r="AC95" s="72"/>
      <c r="AD95" s="78" t="s">
        <v>1777</v>
      </c>
      <c r="AE95" s="78">
        <v>75</v>
      </c>
      <c r="AF95" s="78">
        <v>92</v>
      </c>
      <c r="AG95" s="78">
        <v>529</v>
      </c>
      <c r="AH95" s="78">
        <v>2</v>
      </c>
      <c r="AI95" s="78"/>
      <c r="AJ95" s="78" t="s">
        <v>2040</v>
      </c>
      <c r="AK95" s="78" t="s">
        <v>2276</v>
      </c>
      <c r="AL95" s="82" t="s">
        <v>2449</v>
      </c>
      <c r="AM95" s="78"/>
      <c r="AN95" s="80">
        <v>40259.59261574074</v>
      </c>
      <c r="AO95" s="78"/>
      <c r="AP95" s="78" t="b">
        <v>1</v>
      </c>
      <c r="AQ95" s="78" t="b">
        <v>0</v>
      </c>
      <c r="AR95" s="78" t="b">
        <v>1</v>
      </c>
      <c r="AS95" s="78" t="s">
        <v>1509</v>
      </c>
      <c r="AT95" s="78">
        <v>5</v>
      </c>
      <c r="AU95" s="82" t="s">
        <v>2812</v>
      </c>
      <c r="AV95" s="78" t="b">
        <v>0</v>
      </c>
      <c r="AW95" s="78" t="s">
        <v>2994</v>
      </c>
      <c r="AX95" s="82" t="s">
        <v>3087</v>
      </c>
      <c r="AY95" s="78" t="s">
        <v>66</v>
      </c>
      <c r="AZ95" s="78" t="str">
        <f>REPLACE(INDEX(GroupVertices[Group],MATCH(Vertices[[#This Row],[Vertex]],GroupVertices[Vertex],0)),1,1,"")</f>
        <v>2</v>
      </c>
      <c r="BA95" s="48" t="s">
        <v>675</v>
      </c>
      <c r="BB95" s="48" t="s">
        <v>675</v>
      </c>
      <c r="BC95" s="48" t="s">
        <v>720</v>
      </c>
      <c r="BD95" s="48" t="s">
        <v>720</v>
      </c>
      <c r="BE95" s="48" t="s">
        <v>4144</v>
      </c>
      <c r="BF95" s="48" t="s">
        <v>4144</v>
      </c>
      <c r="BG95" s="121" t="s">
        <v>4144</v>
      </c>
      <c r="BH95" s="121" t="s">
        <v>4144</v>
      </c>
      <c r="BI95" s="121" t="s">
        <v>4348</v>
      </c>
      <c r="BJ95" s="121" t="s">
        <v>4348</v>
      </c>
      <c r="BK95" s="121">
        <v>0</v>
      </c>
      <c r="BL95" s="124">
        <v>0</v>
      </c>
      <c r="BM95" s="121">
        <v>0</v>
      </c>
      <c r="BN95" s="124">
        <v>0</v>
      </c>
      <c r="BO95" s="121">
        <v>0</v>
      </c>
      <c r="BP95" s="124">
        <v>0</v>
      </c>
      <c r="BQ95" s="121">
        <v>17</v>
      </c>
      <c r="BR95" s="124">
        <v>100</v>
      </c>
      <c r="BS95" s="121">
        <v>17</v>
      </c>
      <c r="BT95" s="2"/>
      <c r="BU95" s="3"/>
      <c r="BV95" s="3"/>
      <c r="BW95" s="3"/>
      <c r="BX95" s="3"/>
    </row>
    <row r="96" spans="1:76" ht="15">
      <c r="A96" s="64" t="s">
        <v>270</v>
      </c>
      <c r="B96" s="65"/>
      <c r="C96" s="65" t="s">
        <v>64</v>
      </c>
      <c r="D96" s="66">
        <v>162.1869355534136</v>
      </c>
      <c r="E96" s="68"/>
      <c r="F96" s="101" t="s">
        <v>929</v>
      </c>
      <c r="G96" s="65"/>
      <c r="H96" s="69" t="s">
        <v>270</v>
      </c>
      <c r="I96" s="70"/>
      <c r="J96" s="70"/>
      <c r="K96" s="69" t="s">
        <v>3368</v>
      </c>
      <c r="L96" s="73">
        <v>1</v>
      </c>
      <c r="M96" s="74">
        <v>5209.05615234375</v>
      </c>
      <c r="N96" s="74">
        <v>5893.5283203125</v>
      </c>
      <c r="O96" s="75"/>
      <c r="P96" s="76"/>
      <c r="Q96" s="76"/>
      <c r="R96" s="87"/>
      <c r="S96" s="48">
        <v>0</v>
      </c>
      <c r="T96" s="48">
        <v>1</v>
      </c>
      <c r="U96" s="49">
        <v>0</v>
      </c>
      <c r="V96" s="49">
        <v>0.142857</v>
      </c>
      <c r="W96" s="49">
        <v>0</v>
      </c>
      <c r="X96" s="49">
        <v>0.595237</v>
      </c>
      <c r="Y96" s="49">
        <v>0</v>
      </c>
      <c r="Z96" s="49">
        <v>0</v>
      </c>
      <c r="AA96" s="71">
        <v>96</v>
      </c>
      <c r="AB96" s="71"/>
      <c r="AC96" s="72"/>
      <c r="AD96" s="78" t="s">
        <v>1778</v>
      </c>
      <c r="AE96" s="78">
        <v>386</v>
      </c>
      <c r="AF96" s="78">
        <v>268</v>
      </c>
      <c r="AG96" s="78">
        <v>3019</v>
      </c>
      <c r="AH96" s="78">
        <v>326</v>
      </c>
      <c r="AI96" s="78"/>
      <c r="AJ96" s="78" t="s">
        <v>2041</v>
      </c>
      <c r="AK96" s="78" t="s">
        <v>2277</v>
      </c>
      <c r="AL96" s="78"/>
      <c r="AM96" s="78"/>
      <c r="AN96" s="80">
        <v>40562.41423611111</v>
      </c>
      <c r="AO96" s="82" t="s">
        <v>2650</v>
      </c>
      <c r="AP96" s="78" t="b">
        <v>0</v>
      </c>
      <c r="AQ96" s="78" t="b">
        <v>0</v>
      </c>
      <c r="AR96" s="78" t="b">
        <v>0</v>
      </c>
      <c r="AS96" s="78" t="s">
        <v>1510</v>
      </c>
      <c r="AT96" s="78">
        <v>0</v>
      </c>
      <c r="AU96" s="82" t="s">
        <v>2824</v>
      </c>
      <c r="AV96" s="78" t="b">
        <v>0</v>
      </c>
      <c r="AW96" s="78" t="s">
        <v>2994</v>
      </c>
      <c r="AX96" s="82" t="s">
        <v>3088</v>
      </c>
      <c r="AY96" s="78" t="s">
        <v>66</v>
      </c>
      <c r="AZ96" s="78" t="str">
        <f>REPLACE(INDEX(GroupVertices[Group],MATCH(Vertices[[#This Row],[Vertex]],GroupVertices[Vertex],0)),1,1,"")</f>
        <v>10</v>
      </c>
      <c r="BA96" s="48"/>
      <c r="BB96" s="48"/>
      <c r="BC96" s="48"/>
      <c r="BD96" s="48"/>
      <c r="BE96" s="48" t="s">
        <v>750</v>
      </c>
      <c r="BF96" s="48" t="s">
        <v>750</v>
      </c>
      <c r="BG96" s="121" t="s">
        <v>4181</v>
      </c>
      <c r="BH96" s="121" t="s">
        <v>4181</v>
      </c>
      <c r="BI96" s="121" t="s">
        <v>4319</v>
      </c>
      <c r="BJ96" s="121" t="s">
        <v>4319</v>
      </c>
      <c r="BK96" s="121">
        <v>0</v>
      </c>
      <c r="BL96" s="124">
        <v>0</v>
      </c>
      <c r="BM96" s="121">
        <v>0</v>
      </c>
      <c r="BN96" s="124">
        <v>0</v>
      </c>
      <c r="BO96" s="121">
        <v>0</v>
      </c>
      <c r="BP96" s="124">
        <v>0</v>
      </c>
      <c r="BQ96" s="121">
        <v>21</v>
      </c>
      <c r="BR96" s="124">
        <v>100</v>
      </c>
      <c r="BS96" s="121">
        <v>21</v>
      </c>
      <c r="BT96" s="2"/>
      <c r="BU96" s="3"/>
      <c r="BV96" s="3"/>
      <c r="BW96" s="3"/>
      <c r="BX96" s="3"/>
    </row>
    <row r="97" spans="1:76" ht="15">
      <c r="A97" s="64" t="s">
        <v>271</v>
      </c>
      <c r="B97" s="65"/>
      <c r="C97" s="65" t="s">
        <v>64</v>
      </c>
      <c r="D97" s="66">
        <v>162.7686678353052</v>
      </c>
      <c r="E97" s="68"/>
      <c r="F97" s="101" t="s">
        <v>930</v>
      </c>
      <c r="G97" s="65"/>
      <c r="H97" s="69" t="s">
        <v>271</v>
      </c>
      <c r="I97" s="70"/>
      <c r="J97" s="70"/>
      <c r="K97" s="69" t="s">
        <v>3369</v>
      </c>
      <c r="L97" s="73">
        <v>1</v>
      </c>
      <c r="M97" s="74">
        <v>7244.23974609375</v>
      </c>
      <c r="N97" s="74">
        <v>3652.575927734375</v>
      </c>
      <c r="O97" s="75"/>
      <c r="P97" s="76"/>
      <c r="Q97" s="76"/>
      <c r="R97" s="87"/>
      <c r="S97" s="48">
        <v>0</v>
      </c>
      <c r="T97" s="48">
        <v>1</v>
      </c>
      <c r="U97" s="49">
        <v>0</v>
      </c>
      <c r="V97" s="49">
        <v>1</v>
      </c>
      <c r="W97" s="49">
        <v>0</v>
      </c>
      <c r="X97" s="49">
        <v>0.999998</v>
      </c>
      <c r="Y97" s="49">
        <v>0</v>
      </c>
      <c r="Z97" s="49">
        <v>0</v>
      </c>
      <c r="AA97" s="71">
        <v>97</v>
      </c>
      <c r="AB97" s="71"/>
      <c r="AC97" s="72"/>
      <c r="AD97" s="78" t="s">
        <v>1779</v>
      </c>
      <c r="AE97" s="78">
        <v>809</v>
      </c>
      <c r="AF97" s="78">
        <v>1102</v>
      </c>
      <c r="AG97" s="78">
        <v>39012</v>
      </c>
      <c r="AH97" s="78">
        <v>50337</v>
      </c>
      <c r="AI97" s="78"/>
      <c r="AJ97" s="78" t="s">
        <v>2042</v>
      </c>
      <c r="AK97" s="78" t="s">
        <v>2278</v>
      </c>
      <c r="AL97" s="78"/>
      <c r="AM97" s="78"/>
      <c r="AN97" s="80">
        <v>42046.83594907408</v>
      </c>
      <c r="AO97" s="82" t="s">
        <v>2651</v>
      </c>
      <c r="AP97" s="78" t="b">
        <v>0</v>
      </c>
      <c r="AQ97" s="78" t="b">
        <v>0</v>
      </c>
      <c r="AR97" s="78" t="b">
        <v>1</v>
      </c>
      <c r="AS97" s="78" t="s">
        <v>1513</v>
      </c>
      <c r="AT97" s="78">
        <v>44</v>
      </c>
      <c r="AU97" s="82" t="s">
        <v>2812</v>
      </c>
      <c r="AV97" s="78" t="b">
        <v>0</v>
      </c>
      <c r="AW97" s="78" t="s">
        <v>2994</v>
      </c>
      <c r="AX97" s="82" t="s">
        <v>3089</v>
      </c>
      <c r="AY97" s="78" t="s">
        <v>66</v>
      </c>
      <c r="AZ97" s="78" t="str">
        <f>REPLACE(INDEX(GroupVertices[Group],MATCH(Vertices[[#This Row],[Vertex]],GroupVertices[Vertex],0)),1,1,"")</f>
        <v>44</v>
      </c>
      <c r="BA97" s="48"/>
      <c r="BB97" s="48"/>
      <c r="BC97" s="48"/>
      <c r="BD97" s="48"/>
      <c r="BE97" s="48" t="s">
        <v>736</v>
      </c>
      <c r="BF97" s="48" t="s">
        <v>736</v>
      </c>
      <c r="BG97" s="121" t="s">
        <v>4209</v>
      </c>
      <c r="BH97" s="121" t="s">
        <v>4209</v>
      </c>
      <c r="BI97" s="121" t="s">
        <v>4349</v>
      </c>
      <c r="BJ97" s="121" t="s">
        <v>4349</v>
      </c>
      <c r="BK97" s="121">
        <v>0</v>
      </c>
      <c r="BL97" s="124">
        <v>0</v>
      </c>
      <c r="BM97" s="121">
        <v>0</v>
      </c>
      <c r="BN97" s="124">
        <v>0</v>
      </c>
      <c r="BO97" s="121">
        <v>0</v>
      </c>
      <c r="BP97" s="124">
        <v>0</v>
      </c>
      <c r="BQ97" s="121">
        <v>17</v>
      </c>
      <c r="BR97" s="124">
        <v>100</v>
      </c>
      <c r="BS97" s="121">
        <v>17</v>
      </c>
      <c r="BT97" s="2"/>
      <c r="BU97" s="3"/>
      <c r="BV97" s="3"/>
      <c r="BW97" s="3"/>
      <c r="BX97" s="3"/>
    </row>
    <row r="98" spans="1:76" ht="15">
      <c r="A98" s="64" t="s">
        <v>409</v>
      </c>
      <c r="B98" s="65"/>
      <c r="C98" s="65" t="s">
        <v>64</v>
      </c>
      <c r="D98" s="66">
        <v>163.26041994409846</v>
      </c>
      <c r="E98" s="68"/>
      <c r="F98" s="101" t="s">
        <v>2887</v>
      </c>
      <c r="G98" s="65"/>
      <c r="H98" s="69" t="s">
        <v>409</v>
      </c>
      <c r="I98" s="70"/>
      <c r="J98" s="70"/>
      <c r="K98" s="69" t="s">
        <v>3370</v>
      </c>
      <c r="L98" s="73">
        <v>1</v>
      </c>
      <c r="M98" s="74">
        <v>7244.23974609375</v>
      </c>
      <c r="N98" s="74">
        <v>3993.71826171875</v>
      </c>
      <c r="O98" s="75"/>
      <c r="P98" s="76"/>
      <c r="Q98" s="76"/>
      <c r="R98" s="87"/>
      <c r="S98" s="48">
        <v>1</v>
      </c>
      <c r="T98" s="48">
        <v>0</v>
      </c>
      <c r="U98" s="49">
        <v>0</v>
      </c>
      <c r="V98" s="49">
        <v>1</v>
      </c>
      <c r="W98" s="49">
        <v>0</v>
      </c>
      <c r="X98" s="49">
        <v>0.999998</v>
      </c>
      <c r="Y98" s="49">
        <v>0</v>
      </c>
      <c r="Z98" s="49">
        <v>0</v>
      </c>
      <c r="AA98" s="71">
        <v>98</v>
      </c>
      <c r="AB98" s="71"/>
      <c r="AC98" s="72"/>
      <c r="AD98" s="78" t="s">
        <v>1780</v>
      </c>
      <c r="AE98" s="78">
        <v>1062</v>
      </c>
      <c r="AF98" s="78">
        <v>1807</v>
      </c>
      <c r="AG98" s="78">
        <v>102774</v>
      </c>
      <c r="AH98" s="78">
        <v>132881</v>
      </c>
      <c r="AI98" s="78"/>
      <c r="AJ98" s="78" t="s">
        <v>2043</v>
      </c>
      <c r="AK98" s="78" t="s">
        <v>2279</v>
      </c>
      <c r="AL98" s="82" t="s">
        <v>2450</v>
      </c>
      <c r="AM98" s="78"/>
      <c r="AN98" s="80">
        <v>41410.482881944445</v>
      </c>
      <c r="AO98" s="82" t="s">
        <v>2652</v>
      </c>
      <c r="AP98" s="78" t="b">
        <v>0</v>
      </c>
      <c r="AQ98" s="78" t="b">
        <v>0</v>
      </c>
      <c r="AR98" s="78" t="b">
        <v>1</v>
      </c>
      <c r="AS98" s="78" t="s">
        <v>1513</v>
      </c>
      <c r="AT98" s="78">
        <v>116</v>
      </c>
      <c r="AU98" s="82" t="s">
        <v>2812</v>
      </c>
      <c r="AV98" s="78" t="b">
        <v>0</v>
      </c>
      <c r="AW98" s="78" t="s">
        <v>2994</v>
      </c>
      <c r="AX98" s="82" t="s">
        <v>3090</v>
      </c>
      <c r="AY98" s="78" t="s">
        <v>65</v>
      </c>
      <c r="AZ98" s="78" t="str">
        <f>REPLACE(INDEX(GroupVertices[Group],MATCH(Vertices[[#This Row],[Vertex]],GroupVertices[Vertex],0)),1,1,"")</f>
        <v>44</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273</v>
      </c>
      <c r="B99" s="65"/>
      <c r="C99" s="65" t="s">
        <v>64</v>
      </c>
      <c r="D99" s="66">
        <v>162.04324628474495</v>
      </c>
      <c r="E99" s="68"/>
      <c r="F99" s="101" t="s">
        <v>931</v>
      </c>
      <c r="G99" s="65"/>
      <c r="H99" s="69" t="s">
        <v>273</v>
      </c>
      <c r="I99" s="70"/>
      <c r="J99" s="70"/>
      <c r="K99" s="69" t="s">
        <v>3371</v>
      </c>
      <c r="L99" s="73">
        <v>1</v>
      </c>
      <c r="M99" s="74">
        <v>4744.46435546875</v>
      </c>
      <c r="N99" s="74">
        <v>7681.58447265625</v>
      </c>
      <c r="O99" s="75"/>
      <c r="P99" s="76"/>
      <c r="Q99" s="76"/>
      <c r="R99" s="87"/>
      <c r="S99" s="48">
        <v>0</v>
      </c>
      <c r="T99" s="48">
        <v>1</v>
      </c>
      <c r="U99" s="49">
        <v>0</v>
      </c>
      <c r="V99" s="49">
        <v>0.142857</v>
      </c>
      <c r="W99" s="49">
        <v>0</v>
      </c>
      <c r="X99" s="49">
        <v>0.595237</v>
      </c>
      <c r="Y99" s="49">
        <v>0</v>
      </c>
      <c r="Z99" s="49">
        <v>0</v>
      </c>
      <c r="AA99" s="71">
        <v>99</v>
      </c>
      <c r="AB99" s="71"/>
      <c r="AC99" s="72"/>
      <c r="AD99" s="78" t="s">
        <v>1781</v>
      </c>
      <c r="AE99" s="78">
        <v>83</v>
      </c>
      <c r="AF99" s="78">
        <v>62</v>
      </c>
      <c r="AG99" s="78">
        <v>137</v>
      </c>
      <c r="AH99" s="78">
        <v>18</v>
      </c>
      <c r="AI99" s="78"/>
      <c r="AJ99" s="78"/>
      <c r="AK99" s="78"/>
      <c r="AL99" s="78"/>
      <c r="AM99" s="78"/>
      <c r="AN99" s="80">
        <v>40951.74747685185</v>
      </c>
      <c r="AO99" s="82" t="s">
        <v>2653</v>
      </c>
      <c r="AP99" s="78" t="b">
        <v>0</v>
      </c>
      <c r="AQ99" s="78" t="b">
        <v>0</v>
      </c>
      <c r="AR99" s="78" t="b">
        <v>1</v>
      </c>
      <c r="AS99" s="78" t="s">
        <v>1510</v>
      </c>
      <c r="AT99" s="78">
        <v>0</v>
      </c>
      <c r="AU99" s="82" t="s">
        <v>2827</v>
      </c>
      <c r="AV99" s="78" t="b">
        <v>0</v>
      </c>
      <c r="AW99" s="78" t="s">
        <v>2994</v>
      </c>
      <c r="AX99" s="82" t="s">
        <v>3091</v>
      </c>
      <c r="AY99" s="78" t="s">
        <v>66</v>
      </c>
      <c r="AZ99" s="78" t="str">
        <f>REPLACE(INDEX(GroupVertices[Group],MATCH(Vertices[[#This Row],[Vertex]],GroupVertices[Vertex],0)),1,1,"")</f>
        <v>10</v>
      </c>
      <c r="BA99" s="48"/>
      <c r="BB99" s="48"/>
      <c r="BC99" s="48"/>
      <c r="BD99" s="48"/>
      <c r="BE99" s="48" t="s">
        <v>750</v>
      </c>
      <c r="BF99" s="48" t="s">
        <v>750</v>
      </c>
      <c r="BG99" s="121" t="s">
        <v>4181</v>
      </c>
      <c r="BH99" s="121" t="s">
        <v>4181</v>
      </c>
      <c r="BI99" s="121" t="s">
        <v>4319</v>
      </c>
      <c r="BJ99" s="121" t="s">
        <v>4319</v>
      </c>
      <c r="BK99" s="121">
        <v>0</v>
      </c>
      <c r="BL99" s="124">
        <v>0</v>
      </c>
      <c r="BM99" s="121">
        <v>0</v>
      </c>
      <c r="BN99" s="124">
        <v>0</v>
      </c>
      <c r="BO99" s="121">
        <v>0</v>
      </c>
      <c r="BP99" s="124">
        <v>0</v>
      </c>
      <c r="BQ99" s="121">
        <v>21</v>
      </c>
      <c r="BR99" s="124">
        <v>100</v>
      </c>
      <c r="BS99" s="121">
        <v>21</v>
      </c>
      <c r="BT99" s="2"/>
      <c r="BU99" s="3"/>
      <c r="BV99" s="3"/>
      <c r="BW99" s="3"/>
      <c r="BX99" s="3"/>
    </row>
    <row r="100" spans="1:76" ht="15">
      <c r="A100" s="64" t="s">
        <v>274</v>
      </c>
      <c r="B100" s="65"/>
      <c r="C100" s="65" t="s">
        <v>64</v>
      </c>
      <c r="D100" s="66">
        <v>164.86332256254798</v>
      </c>
      <c r="E100" s="68"/>
      <c r="F100" s="101" t="s">
        <v>932</v>
      </c>
      <c r="G100" s="65"/>
      <c r="H100" s="69" t="s">
        <v>274</v>
      </c>
      <c r="I100" s="70"/>
      <c r="J100" s="70"/>
      <c r="K100" s="69" t="s">
        <v>3372</v>
      </c>
      <c r="L100" s="73">
        <v>1</v>
      </c>
      <c r="M100" s="74">
        <v>5060.880859375</v>
      </c>
      <c r="N100" s="74">
        <v>8034.49072265625</v>
      </c>
      <c r="O100" s="75"/>
      <c r="P100" s="76"/>
      <c r="Q100" s="76"/>
      <c r="R100" s="87"/>
      <c r="S100" s="48">
        <v>0</v>
      </c>
      <c r="T100" s="48">
        <v>1</v>
      </c>
      <c r="U100" s="49">
        <v>0</v>
      </c>
      <c r="V100" s="49">
        <v>0.0625</v>
      </c>
      <c r="W100" s="49">
        <v>0</v>
      </c>
      <c r="X100" s="49">
        <v>0.496496</v>
      </c>
      <c r="Y100" s="49">
        <v>0</v>
      </c>
      <c r="Z100" s="49">
        <v>0</v>
      </c>
      <c r="AA100" s="71">
        <v>100</v>
      </c>
      <c r="AB100" s="71"/>
      <c r="AC100" s="72"/>
      <c r="AD100" s="78" t="s">
        <v>1782</v>
      </c>
      <c r="AE100" s="78">
        <v>1545</v>
      </c>
      <c r="AF100" s="78">
        <v>4105</v>
      </c>
      <c r="AG100" s="78">
        <v>20297</v>
      </c>
      <c r="AH100" s="78">
        <v>6031</v>
      </c>
      <c r="AI100" s="78"/>
      <c r="AJ100" s="78" t="s">
        <v>2044</v>
      </c>
      <c r="AK100" s="78" t="s">
        <v>1584</v>
      </c>
      <c r="AL100" s="82" t="s">
        <v>2451</v>
      </c>
      <c r="AM100" s="78"/>
      <c r="AN100" s="80">
        <v>40426.83447916667</v>
      </c>
      <c r="AO100" s="82" t="s">
        <v>2654</v>
      </c>
      <c r="AP100" s="78" t="b">
        <v>0</v>
      </c>
      <c r="AQ100" s="78" t="b">
        <v>0</v>
      </c>
      <c r="AR100" s="78" t="b">
        <v>0</v>
      </c>
      <c r="AS100" s="78" t="s">
        <v>1508</v>
      </c>
      <c r="AT100" s="78">
        <v>49</v>
      </c>
      <c r="AU100" s="82" t="s">
        <v>2824</v>
      </c>
      <c r="AV100" s="78" t="b">
        <v>0</v>
      </c>
      <c r="AW100" s="78" t="s">
        <v>2994</v>
      </c>
      <c r="AX100" s="82" t="s">
        <v>3092</v>
      </c>
      <c r="AY100" s="78" t="s">
        <v>66</v>
      </c>
      <c r="AZ100" s="78" t="str">
        <f>REPLACE(INDEX(GroupVertices[Group],MATCH(Vertices[[#This Row],[Vertex]],GroupVertices[Vertex],0)),1,1,"")</f>
        <v>5</v>
      </c>
      <c r="BA100" s="48"/>
      <c r="BB100" s="48"/>
      <c r="BC100" s="48"/>
      <c r="BD100" s="48"/>
      <c r="BE100" s="48" t="s">
        <v>736</v>
      </c>
      <c r="BF100" s="48" t="s">
        <v>736</v>
      </c>
      <c r="BG100" s="121" t="s">
        <v>4210</v>
      </c>
      <c r="BH100" s="121" t="s">
        <v>4210</v>
      </c>
      <c r="BI100" s="121" t="s">
        <v>4350</v>
      </c>
      <c r="BJ100" s="121" t="s">
        <v>4350</v>
      </c>
      <c r="BK100" s="121">
        <v>0</v>
      </c>
      <c r="BL100" s="124">
        <v>0</v>
      </c>
      <c r="BM100" s="121">
        <v>1</v>
      </c>
      <c r="BN100" s="124">
        <v>4</v>
      </c>
      <c r="BO100" s="121">
        <v>0</v>
      </c>
      <c r="BP100" s="124">
        <v>0</v>
      </c>
      <c r="BQ100" s="121">
        <v>24</v>
      </c>
      <c r="BR100" s="124">
        <v>96</v>
      </c>
      <c r="BS100" s="121">
        <v>25</v>
      </c>
      <c r="BT100" s="2"/>
      <c r="BU100" s="3"/>
      <c r="BV100" s="3"/>
      <c r="BW100" s="3"/>
      <c r="BX100" s="3"/>
    </row>
    <row r="101" spans="1:76" ht="15">
      <c r="A101" s="64" t="s">
        <v>275</v>
      </c>
      <c r="B101" s="65"/>
      <c r="C101" s="65" t="s">
        <v>64</v>
      </c>
      <c r="D101" s="66">
        <v>190.69739753187537</v>
      </c>
      <c r="E101" s="68"/>
      <c r="F101" s="101" t="s">
        <v>2888</v>
      </c>
      <c r="G101" s="65"/>
      <c r="H101" s="69" t="s">
        <v>275</v>
      </c>
      <c r="I101" s="70"/>
      <c r="J101" s="70"/>
      <c r="K101" s="69" t="s">
        <v>3373</v>
      </c>
      <c r="L101" s="73">
        <v>1</v>
      </c>
      <c r="M101" s="74">
        <v>7900.4443359375</v>
      </c>
      <c r="N101" s="74">
        <v>2870.30126953125</v>
      </c>
      <c r="O101" s="75"/>
      <c r="P101" s="76"/>
      <c r="Q101" s="76"/>
      <c r="R101" s="87"/>
      <c r="S101" s="48">
        <v>2</v>
      </c>
      <c r="T101" s="48">
        <v>1</v>
      </c>
      <c r="U101" s="49">
        <v>0</v>
      </c>
      <c r="V101" s="49">
        <v>1</v>
      </c>
      <c r="W101" s="49">
        <v>0</v>
      </c>
      <c r="X101" s="49">
        <v>1.298243</v>
      </c>
      <c r="Y101" s="49">
        <v>0</v>
      </c>
      <c r="Z101" s="49">
        <v>0</v>
      </c>
      <c r="AA101" s="71">
        <v>101</v>
      </c>
      <c r="AB101" s="71"/>
      <c r="AC101" s="72"/>
      <c r="AD101" s="78" t="s">
        <v>1783</v>
      </c>
      <c r="AE101" s="78">
        <v>2378</v>
      </c>
      <c r="AF101" s="78">
        <v>41142</v>
      </c>
      <c r="AG101" s="78">
        <v>35079</v>
      </c>
      <c r="AH101" s="78">
        <v>3814</v>
      </c>
      <c r="AI101" s="78"/>
      <c r="AJ101" s="78" t="s">
        <v>2045</v>
      </c>
      <c r="AK101" s="78" t="s">
        <v>2280</v>
      </c>
      <c r="AL101" s="82" t="s">
        <v>2452</v>
      </c>
      <c r="AM101" s="78"/>
      <c r="AN101" s="80">
        <v>39905.64702546296</v>
      </c>
      <c r="AO101" s="82" t="s">
        <v>2655</v>
      </c>
      <c r="AP101" s="78" t="b">
        <v>0</v>
      </c>
      <c r="AQ101" s="78" t="b">
        <v>0</v>
      </c>
      <c r="AR101" s="78" t="b">
        <v>0</v>
      </c>
      <c r="AS101" s="78" t="s">
        <v>1508</v>
      </c>
      <c r="AT101" s="78">
        <v>266</v>
      </c>
      <c r="AU101" s="82" t="s">
        <v>2812</v>
      </c>
      <c r="AV101" s="78" t="b">
        <v>1</v>
      </c>
      <c r="AW101" s="78" t="s">
        <v>2994</v>
      </c>
      <c r="AX101" s="82" t="s">
        <v>3093</v>
      </c>
      <c r="AY101" s="78" t="s">
        <v>66</v>
      </c>
      <c r="AZ101" s="78" t="str">
        <f>REPLACE(INDEX(GroupVertices[Group],MATCH(Vertices[[#This Row],[Vertex]],GroupVertices[Vertex],0)),1,1,"")</f>
        <v>43</v>
      </c>
      <c r="BA101" s="48" t="s">
        <v>676</v>
      </c>
      <c r="BB101" s="48" t="s">
        <v>676</v>
      </c>
      <c r="BC101" s="48" t="s">
        <v>721</v>
      </c>
      <c r="BD101" s="48" t="s">
        <v>721</v>
      </c>
      <c r="BE101" s="48" t="s">
        <v>763</v>
      </c>
      <c r="BF101" s="48" t="s">
        <v>763</v>
      </c>
      <c r="BG101" s="121" t="s">
        <v>3891</v>
      </c>
      <c r="BH101" s="121" t="s">
        <v>3891</v>
      </c>
      <c r="BI101" s="121" t="s">
        <v>4007</v>
      </c>
      <c r="BJ101" s="121" t="s">
        <v>4007</v>
      </c>
      <c r="BK101" s="121">
        <v>1</v>
      </c>
      <c r="BL101" s="124">
        <v>2.6315789473684212</v>
      </c>
      <c r="BM101" s="121">
        <v>0</v>
      </c>
      <c r="BN101" s="124">
        <v>0</v>
      </c>
      <c r="BO101" s="121">
        <v>0</v>
      </c>
      <c r="BP101" s="124">
        <v>0</v>
      </c>
      <c r="BQ101" s="121">
        <v>37</v>
      </c>
      <c r="BR101" s="124">
        <v>97.36842105263158</v>
      </c>
      <c r="BS101" s="121">
        <v>38</v>
      </c>
      <c r="BT101" s="2"/>
      <c r="BU101" s="3"/>
      <c r="BV101" s="3"/>
      <c r="BW101" s="3"/>
      <c r="BX101" s="3"/>
    </row>
    <row r="102" spans="1:76" ht="15">
      <c r="A102" s="64" t="s">
        <v>276</v>
      </c>
      <c r="B102" s="65"/>
      <c r="C102" s="65" t="s">
        <v>64</v>
      </c>
      <c r="D102" s="66">
        <v>162.00558016577355</v>
      </c>
      <c r="E102" s="68"/>
      <c r="F102" s="101" t="s">
        <v>933</v>
      </c>
      <c r="G102" s="65"/>
      <c r="H102" s="69" t="s">
        <v>276</v>
      </c>
      <c r="I102" s="70"/>
      <c r="J102" s="70"/>
      <c r="K102" s="69" t="s">
        <v>3374</v>
      </c>
      <c r="L102" s="73">
        <v>1</v>
      </c>
      <c r="M102" s="74">
        <v>7900.4443359375</v>
      </c>
      <c r="N102" s="74">
        <v>2540.92236328125</v>
      </c>
      <c r="O102" s="75"/>
      <c r="P102" s="76"/>
      <c r="Q102" s="76"/>
      <c r="R102" s="87"/>
      <c r="S102" s="48">
        <v>0</v>
      </c>
      <c r="T102" s="48">
        <v>1</v>
      </c>
      <c r="U102" s="49">
        <v>0</v>
      </c>
      <c r="V102" s="49">
        <v>1</v>
      </c>
      <c r="W102" s="49">
        <v>0</v>
      </c>
      <c r="X102" s="49">
        <v>0.701753</v>
      </c>
      <c r="Y102" s="49">
        <v>0</v>
      </c>
      <c r="Z102" s="49">
        <v>0</v>
      </c>
      <c r="AA102" s="71">
        <v>102</v>
      </c>
      <c r="AB102" s="71"/>
      <c r="AC102" s="72"/>
      <c r="AD102" s="78" t="s">
        <v>1784</v>
      </c>
      <c r="AE102" s="78">
        <v>92</v>
      </c>
      <c r="AF102" s="78">
        <v>8</v>
      </c>
      <c r="AG102" s="78">
        <v>143</v>
      </c>
      <c r="AH102" s="78">
        <v>265</v>
      </c>
      <c r="AI102" s="78"/>
      <c r="AJ102" s="78" t="s">
        <v>2046</v>
      </c>
      <c r="AK102" s="78" t="s">
        <v>2281</v>
      </c>
      <c r="AL102" s="78"/>
      <c r="AM102" s="78"/>
      <c r="AN102" s="80">
        <v>43535.44363425926</v>
      </c>
      <c r="AO102" s="82" t="s">
        <v>2656</v>
      </c>
      <c r="AP102" s="78" t="b">
        <v>1</v>
      </c>
      <c r="AQ102" s="78" t="b">
        <v>0</v>
      </c>
      <c r="AR102" s="78" t="b">
        <v>0</v>
      </c>
      <c r="AS102" s="78" t="s">
        <v>1508</v>
      </c>
      <c r="AT102" s="78">
        <v>0</v>
      </c>
      <c r="AU102" s="78"/>
      <c r="AV102" s="78" t="b">
        <v>0</v>
      </c>
      <c r="AW102" s="78" t="s">
        <v>2994</v>
      </c>
      <c r="AX102" s="82" t="s">
        <v>3094</v>
      </c>
      <c r="AY102" s="78" t="s">
        <v>66</v>
      </c>
      <c r="AZ102" s="78" t="str">
        <f>REPLACE(INDEX(GroupVertices[Group],MATCH(Vertices[[#This Row],[Vertex]],GroupVertices[Vertex],0)),1,1,"")</f>
        <v>43</v>
      </c>
      <c r="BA102" s="48"/>
      <c r="BB102" s="48"/>
      <c r="BC102" s="48"/>
      <c r="BD102" s="48"/>
      <c r="BE102" s="48"/>
      <c r="BF102" s="48"/>
      <c r="BG102" s="121" t="s">
        <v>4211</v>
      </c>
      <c r="BH102" s="121" t="s">
        <v>4211</v>
      </c>
      <c r="BI102" s="121" t="s">
        <v>4351</v>
      </c>
      <c r="BJ102" s="121" t="s">
        <v>4351</v>
      </c>
      <c r="BK102" s="121">
        <v>1</v>
      </c>
      <c r="BL102" s="124">
        <v>3.5714285714285716</v>
      </c>
      <c r="BM102" s="121">
        <v>0</v>
      </c>
      <c r="BN102" s="124">
        <v>0</v>
      </c>
      <c r="BO102" s="121">
        <v>0</v>
      </c>
      <c r="BP102" s="124">
        <v>0</v>
      </c>
      <c r="BQ102" s="121">
        <v>27</v>
      </c>
      <c r="BR102" s="124">
        <v>96.42857142857143</v>
      </c>
      <c r="BS102" s="121">
        <v>28</v>
      </c>
      <c r="BT102" s="2"/>
      <c r="BU102" s="3"/>
      <c r="BV102" s="3"/>
      <c r="BW102" s="3"/>
      <c r="BX102" s="3"/>
    </row>
    <row r="103" spans="1:76" ht="15">
      <c r="A103" s="64" t="s">
        <v>277</v>
      </c>
      <c r="B103" s="65"/>
      <c r="C103" s="65" t="s">
        <v>64</v>
      </c>
      <c r="D103" s="66">
        <v>162.12555372990465</v>
      </c>
      <c r="E103" s="68"/>
      <c r="F103" s="101" t="s">
        <v>934</v>
      </c>
      <c r="G103" s="65"/>
      <c r="H103" s="69" t="s">
        <v>277</v>
      </c>
      <c r="I103" s="70"/>
      <c r="J103" s="70"/>
      <c r="K103" s="69" t="s">
        <v>3375</v>
      </c>
      <c r="L103" s="73">
        <v>1</v>
      </c>
      <c r="M103" s="74">
        <v>9186.865234375</v>
      </c>
      <c r="N103" s="74">
        <v>2040.972412109375</v>
      </c>
      <c r="O103" s="75"/>
      <c r="P103" s="76"/>
      <c r="Q103" s="76"/>
      <c r="R103" s="87"/>
      <c r="S103" s="48">
        <v>0</v>
      </c>
      <c r="T103" s="48">
        <v>1</v>
      </c>
      <c r="U103" s="49">
        <v>0</v>
      </c>
      <c r="V103" s="49">
        <v>1</v>
      </c>
      <c r="W103" s="49">
        <v>0</v>
      </c>
      <c r="X103" s="49">
        <v>0.999998</v>
      </c>
      <c r="Y103" s="49">
        <v>0</v>
      </c>
      <c r="Z103" s="49">
        <v>0</v>
      </c>
      <c r="AA103" s="71">
        <v>103</v>
      </c>
      <c r="AB103" s="71"/>
      <c r="AC103" s="72"/>
      <c r="AD103" s="78" t="s">
        <v>1785</v>
      </c>
      <c r="AE103" s="78">
        <v>480</v>
      </c>
      <c r="AF103" s="78">
        <v>180</v>
      </c>
      <c r="AG103" s="78">
        <v>3340</v>
      </c>
      <c r="AH103" s="78">
        <v>694</v>
      </c>
      <c r="AI103" s="78"/>
      <c r="AJ103" s="78" t="s">
        <v>2047</v>
      </c>
      <c r="AK103" s="78" t="s">
        <v>2282</v>
      </c>
      <c r="AL103" s="78"/>
      <c r="AM103" s="78"/>
      <c r="AN103" s="80">
        <v>40152.480462962965</v>
      </c>
      <c r="AO103" s="82" t="s">
        <v>2657</v>
      </c>
      <c r="AP103" s="78" t="b">
        <v>0</v>
      </c>
      <c r="AQ103" s="78" t="b">
        <v>0</v>
      </c>
      <c r="AR103" s="78" t="b">
        <v>1</v>
      </c>
      <c r="AS103" s="78" t="s">
        <v>1508</v>
      </c>
      <c r="AT103" s="78">
        <v>0</v>
      </c>
      <c r="AU103" s="82" t="s">
        <v>2812</v>
      </c>
      <c r="AV103" s="78" t="b">
        <v>0</v>
      </c>
      <c r="AW103" s="78" t="s">
        <v>2994</v>
      </c>
      <c r="AX103" s="82" t="s">
        <v>3095</v>
      </c>
      <c r="AY103" s="78" t="s">
        <v>66</v>
      </c>
      <c r="AZ103" s="78" t="str">
        <f>REPLACE(INDEX(GroupVertices[Group],MATCH(Vertices[[#This Row],[Vertex]],GroupVertices[Vertex],0)),1,1,"")</f>
        <v>42</v>
      </c>
      <c r="BA103" s="48"/>
      <c r="BB103" s="48"/>
      <c r="BC103" s="48"/>
      <c r="BD103" s="48"/>
      <c r="BE103" s="48" t="s">
        <v>736</v>
      </c>
      <c r="BF103" s="48" t="s">
        <v>736</v>
      </c>
      <c r="BG103" s="121" t="s">
        <v>4212</v>
      </c>
      <c r="BH103" s="121" t="s">
        <v>4212</v>
      </c>
      <c r="BI103" s="121" t="s">
        <v>4352</v>
      </c>
      <c r="BJ103" s="121" t="s">
        <v>4352</v>
      </c>
      <c r="BK103" s="121">
        <v>0</v>
      </c>
      <c r="BL103" s="124">
        <v>0</v>
      </c>
      <c r="BM103" s="121">
        <v>0</v>
      </c>
      <c r="BN103" s="124">
        <v>0</v>
      </c>
      <c r="BO103" s="121">
        <v>0</v>
      </c>
      <c r="BP103" s="124">
        <v>0</v>
      </c>
      <c r="BQ103" s="121">
        <v>10</v>
      </c>
      <c r="BR103" s="124">
        <v>100</v>
      </c>
      <c r="BS103" s="121">
        <v>10</v>
      </c>
      <c r="BT103" s="2"/>
      <c r="BU103" s="3"/>
      <c r="BV103" s="3"/>
      <c r="BW103" s="3"/>
      <c r="BX103" s="3"/>
    </row>
    <row r="104" spans="1:76" ht="15">
      <c r="A104" s="64" t="s">
        <v>410</v>
      </c>
      <c r="B104" s="65"/>
      <c r="C104" s="65" t="s">
        <v>64</v>
      </c>
      <c r="D104" s="66">
        <v>163.14951414934933</v>
      </c>
      <c r="E104" s="68"/>
      <c r="F104" s="101" t="s">
        <v>2889</v>
      </c>
      <c r="G104" s="65"/>
      <c r="H104" s="69" t="s">
        <v>410</v>
      </c>
      <c r="I104" s="70"/>
      <c r="J104" s="70"/>
      <c r="K104" s="69" t="s">
        <v>3376</v>
      </c>
      <c r="L104" s="73">
        <v>1</v>
      </c>
      <c r="M104" s="74">
        <v>9186.865234375</v>
      </c>
      <c r="N104" s="74">
        <v>2570.3310546875</v>
      </c>
      <c r="O104" s="75"/>
      <c r="P104" s="76"/>
      <c r="Q104" s="76"/>
      <c r="R104" s="87"/>
      <c r="S104" s="48">
        <v>1</v>
      </c>
      <c r="T104" s="48">
        <v>0</v>
      </c>
      <c r="U104" s="49">
        <v>0</v>
      </c>
      <c r="V104" s="49">
        <v>1</v>
      </c>
      <c r="W104" s="49">
        <v>0</v>
      </c>
      <c r="X104" s="49">
        <v>0.999998</v>
      </c>
      <c r="Y104" s="49">
        <v>0</v>
      </c>
      <c r="Z104" s="49">
        <v>0</v>
      </c>
      <c r="AA104" s="71">
        <v>104</v>
      </c>
      <c r="AB104" s="71"/>
      <c r="AC104" s="72"/>
      <c r="AD104" s="78" t="s">
        <v>1786</v>
      </c>
      <c r="AE104" s="78">
        <v>435</v>
      </c>
      <c r="AF104" s="78">
        <v>1648</v>
      </c>
      <c r="AG104" s="78">
        <v>4041</v>
      </c>
      <c r="AH104" s="78">
        <v>5979</v>
      </c>
      <c r="AI104" s="78"/>
      <c r="AJ104" s="78" t="s">
        <v>2048</v>
      </c>
      <c r="AK104" s="78" t="s">
        <v>2283</v>
      </c>
      <c r="AL104" s="78"/>
      <c r="AM104" s="78"/>
      <c r="AN104" s="80">
        <v>43105.26291666667</v>
      </c>
      <c r="AO104" s="82" t="s">
        <v>2658</v>
      </c>
      <c r="AP104" s="78" t="b">
        <v>1</v>
      </c>
      <c r="AQ104" s="78" t="b">
        <v>0</v>
      </c>
      <c r="AR104" s="78" t="b">
        <v>1</v>
      </c>
      <c r="AS104" s="78" t="s">
        <v>1508</v>
      </c>
      <c r="AT104" s="78">
        <v>3</v>
      </c>
      <c r="AU104" s="78"/>
      <c r="AV104" s="78" t="b">
        <v>0</v>
      </c>
      <c r="AW104" s="78" t="s">
        <v>2994</v>
      </c>
      <c r="AX104" s="82" t="s">
        <v>3096</v>
      </c>
      <c r="AY104" s="78" t="s">
        <v>65</v>
      </c>
      <c r="AZ104" s="78" t="str">
        <f>REPLACE(INDEX(GroupVertices[Group],MATCH(Vertices[[#This Row],[Vertex]],GroupVertices[Vertex],0)),1,1,"")</f>
        <v>42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278</v>
      </c>
      <c r="B105" s="65"/>
      <c r="C105" s="65" t="s">
        <v>64</v>
      </c>
      <c r="D105" s="66">
        <v>162.11927604340943</v>
      </c>
      <c r="E105" s="68"/>
      <c r="F105" s="101" t="s">
        <v>935</v>
      </c>
      <c r="G105" s="65"/>
      <c r="H105" s="69" t="s">
        <v>278</v>
      </c>
      <c r="I105" s="70"/>
      <c r="J105" s="70"/>
      <c r="K105" s="69" t="s">
        <v>3377</v>
      </c>
      <c r="L105" s="73">
        <v>15.72549862101571</v>
      </c>
      <c r="M105" s="74">
        <v>4827.32763671875</v>
      </c>
      <c r="N105" s="74">
        <v>691.1073608398438</v>
      </c>
      <c r="O105" s="75"/>
      <c r="P105" s="76"/>
      <c r="Q105" s="76"/>
      <c r="R105" s="87"/>
      <c r="S105" s="48">
        <v>0</v>
      </c>
      <c r="T105" s="48">
        <v>2</v>
      </c>
      <c r="U105" s="49">
        <v>4</v>
      </c>
      <c r="V105" s="49">
        <v>0.25</v>
      </c>
      <c r="W105" s="49">
        <v>0</v>
      </c>
      <c r="X105" s="49">
        <v>1.298243</v>
      </c>
      <c r="Y105" s="49">
        <v>0</v>
      </c>
      <c r="Z105" s="49">
        <v>0</v>
      </c>
      <c r="AA105" s="71">
        <v>105</v>
      </c>
      <c r="AB105" s="71"/>
      <c r="AC105" s="72"/>
      <c r="AD105" s="78" t="s">
        <v>1787</v>
      </c>
      <c r="AE105" s="78">
        <v>434</v>
      </c>
      <c r="AF105" s="78">
        <v>171</v>
      </c>
      <c r="AG105" s="78">
        <v>11211</v>
      </c>
      <c r="AH105" s="78">
        <v>30468</v>
      </c>
      <c r="AI105" s="78"/>
      <c r="AJ105" s="78" t="s">
        <v>2049</v>
      </c>
      <c r="AK105" s="78" t="s">
        <v>2284</v>
      </c>
      <c r="AL105" s="82" t="s">
        <v>2453</v>
      </c>
      <c r="AM105" s="78"/>
      <c r="AN105" s="80">
        <v>41769.94527777778</v>
      </c>
      <c r="AO105" s="82" t="s">
        <v>2659</v>
      </c>
      <c r="AP105" s="78" t="b">
        <v>0</v>
      </c>
      <c r="AQ105" s="78" t="b">
        <v>0</v>
      </c>
      <c r="AR105" s="78" t="b">
        <v>1</v>
      </c>
      <c r="AS105" s="78" t="s">
        <v>1508</v>
      </c>
      <c r="AT105" s="78">
        <v>24</v>
      </c>
      <c r="AU105" s="82" t="s">
        <v>2812</v>
      </c>
      <c r="AV105" s="78" t="b">
        <v>0</v>
      </c>
      <c r="AW105" s="78" t="s">
        <v>2994</v>
      </c>
      <c r="AX105" s="82" t="s">
        <v>3097</v>
      </c>
      <c r="AY105" s="78" t="s">
        <v>66</v>
      </c>
      <c r="AZ105" s="78" t="str">
        <f>REPLACE(INDEX(GroupVertices[Group],MATCH(Vertices[[#This Row],[Vertex]],GroupVertices[Vertex],0)),1,1,"")</f>
        <v>15</v>
      </c>
      <c r="BA105" s="48"/>
      <c r="BB105" s="48"/>
      <c r="BC105" s="48"/>
      <c r="BD105" s="48"/>
      <c r="BE105" s="48" t="s">
        <v>736</v>
      </c>
      <c r="BF105" s="48" t="s">
        <v>736</v>
      </c>
      <c r="BG105" s="121" t="s">
        <v>4213</v>
      </c>
      <c r="BH105" s="121" t="s">
        <v>4213</v>
      </c>
      <c r="BI105" s="121" t="s">
        <v>4353</v>
      </c>
      <c r="BJ105" s="121" t="s">
        <v>4353</v>
      </c>
      <c r="BK105" s="121">
        <v>1</v>
      </c>
      <c r="BL105" s="124">
        <v>4</v>
      </c>
      <c r="BM105" s="121">
        <v>0</v>
      </c>
      <c r="BN105" s="124">
        <v>0</v>
      </c>
      <c r="BO105" s="121">
        <v>0</v>
      </c>
      <c r="BP105" s="124">
        <v>0</v>
      </c>
      <c r="BQ105" s="121">
        <v>24</v>
      </c>
      <c r="BR105" s="124">
        <v>96</v>
      </c>
      <c r="BS105" s="121">
        <v>25</v>
      </c>
      <c r="BT105" s="2"/>
      <c r="BU105" s="3"/>
      <c r="BV105" s="3"/>
      <c r="BW105" s="3"/>
      <c r="BX105" s="3"/>
    </row>
    <row r="106" spans="1:76" ht="15">
      <c r="A106" s="64" t="s">
        <v>411</v>
      </c>
      <c r="B106" s="65"/>
      <c r="C106" s="65" t="s">
        <v>64</v>
      </c>
      <c r="D106" s="66">
        <v>162.05091901268355</v>
      </c>
      <c r="E106" s="68"/>
      <c r="F106" s="101" t="s">
        <v>2890</v>
      </c>
      <c r="G106" s="65"/>
      <c r="H106" s="69" t="s">
        <v>411</v>
      </c>
      <c r="I106" s="70"/>
      <c r="J106" s="70"/>
      <c r="K106" s="69" t="s">
        <v>3378</v>
      </c>
      <c r="L106" s="73">
        <v>1</v>
      </c>
      <c r="M106" s="74">
        <v>5126.19287109375</v>
      </c>
      <c r="N106" s="74">
        <v>1367.51025390625</v>
      </c>
      <c r="O106" s="75"/>
      <c r="P106" s="76"/>
      <c r="Q106" s="76"/>
      <c r="R106" s="87"/>
      <c r="S106" s="48">
        <v>1</v>
      </c>
      <c r="T106" s="48">
        <v>0</v>
      </c>
      <c r="U106" s="49">
        <v>0</v>
      </c>
      <c r="V106" s="49">
        <v>0.166667</v>
      </c>
      <c r="W106" s="49">
        <v>0</v>
      </c>
      <c r="X106" s="49">
        <v>0.701753</v>
      </c>
      <c r="Y106" s="49">
        <v>0</v>
      </c>
      <c r="Z106" s="49">
        <v>0</v>
      </c>
      <c r="AA106" s="71">
        <v>106</v>
      </c>
      <c r="AB106" s="71"/>
      <c r="AC106" s="72"/>
      <c r="AD106" s="78" t="s">
        <v>411</v>
      </c>
      <c r="AE106" s="78">
        <v>3</v>
      </c>
      <c r="AF106" s="78">
        <v>73</v>
      </c>
      <c r="AG106" s="78">
        <v>301</v>
      </c>
      <c r="AH106" s="78">
        <v>0</v>
      </c>
      <c r="AI106" s="78">
        <v>28800</v>
      </c>
      <c r="AJ106" s="78"/>
      <c r="AK106" s="78"/>
      <c r="AL106" s="78"/>
      <c r="AM106" s="78" t="s">
        <v>2563</v>
      </c>
      <c r="AN106" s="80">
        <v>39318.25351851852</v>
      </c>
      <c r="AO106" s="78"/>
      <c r="AP106" s="78" t="b">
        <v>0</v>
      </c>
      <c r="AQ106" s="78" t="b">
        <v>0</v>
      </c>
      <c r="AR106" s="78" t="b">
        <v>0</v>
      </c>
      <c r="AS106" s="78" t="s">
        <v>1508</v>
      </c>
      <c r="AT106" s="78">
        <v>0</v>
      </c>
      <c r="AU106" s="82" t="s">
        <v>2828</v>
      </c>
      <c r="AV106" s="78" t="b">
        <v>0</v>
      </c>
      <c r="AW106" s="78" t="s">
        <v>2994</v>
      </c>
      <c r="AX106" s="82" t="s">
        <v>3098</v>
      </c>
      <c r="AY106" s="78" t="s">
        <v>65</v>
      </c>
      <c r="AZ106" s="78" t="str">
        <f>REPLACE(INDEX(GroupVertices[Group],MATCH(Vertices[[#This Row],[Vertex]],GroupVertices[Vertex],0)),1,1,"")</f>
        <v>15</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279</v>
      </c>
      <c r="B107" s="65"/>
      <c r="C107" s="65" t="s">
        <v>64</v>
      </c>
      <c r="D107" s="66">
        <v>162.44083309610969</v>
      </c>
      <c r="E107" s="68"/>
      <c r="F107" s="101" t="s">
        <v>2891</v>
      </c>
      <c r="G107" s="65"/>
      <c r="H107" s="69" t="s">
        <v>279</v>
      </c>
      <c r="I107" s="70"/>
      <c r="J107" s="70"/>
      <c r="K107" s="69" t="s">
        <v>3379</v>
      </c>
      <c r="L107" s="73">
        <v>1</v>
      </c>
      <c r="M107" s="74">
        <v>8589.134765625</v>
      </c>
      <c r="N107" s="74">
        <v>794.0382080078125</v>
      </c>
      <c r="O107" s="75"/>
      <c r="P107" s="76"/>
      <c r="Q107" s="76"/>
      <c r="R107" s="87"/>
      <c r="S107" s="48">
        <v>1</v>
      </c>
      <c r="T107" s="48">
        <v>1</v>
      </c>
      <c r="U107" s="49">
        <v>0</v>
      </c>
      <c r="V107" s="49">
        <v>1</v>
      </c>
      <c r="W107" s="49">
        <v>0</v>
      </c>
      <c r="X107" s="49">
        <v>0.999998</v>
      </c>
      <c r="Y107" s="49">
        <v>0</v>
      </c>
      <c r="Z107" s="49">
        <v>1</v>
      </c>
      <c r="AA107" s="71">
        <v>107</v>
      </c>
      <c r="AB107" s="71"/>
      <c r="AC107" s="72"/>
      <c r="AD107" s="78" t="s">
        <v>1788</v>
      </c>
      <c r="AE107" s="78">
        <v>611</v>
      </c>
      <c r="AF107" s="78">
        <v>632</v>
      </c>
      <c r="AG107" s="78">
        <v>866</v>
      </c>
      <c r="AH107" s="78">
        <v>72</v>
      </c>
      <c r="AI107" s="78"/>
      <c r="AJ107" s="78" t="s">
        <v>2050</v>
      </c>
      <c r="AK107" s="78" t="s">
        <v>2285</v>
      </c>
      <c r="AL107" s="82" t="s">
        <v>2454</v>
      </c>
      <c r="AM107" s="78"/>
      <c r="AN107" s="80">
        <v>39951.409375</v>
      </c>
      <c r="AO107" s="82" t="s">
        <v>2660</v>
      </c>
      <c r="AP107" s="78" t="b">
        <v>0</v>
      </c>
      <c r="AQ107" s="78" t="b">
        <v>0</v>
      </c>
      <c r="AR107" s="78" t="b">
        <v>1</v>
      </c>
      <c r="AS107" s="78" t="s">
        <v>1508</v>
      </c>
      <c r="AT107" s="78">
        <v>11</v>
      </c>
      <c r="AU107" s="82" t="s">
        <v>2812</v>
      </c>
      <c r="AV107" s="78" t="b">
        <v>0</v>
      </c>
      <c r="AW107" s="78" t="s">
        <v>2994</v>
      </c>
      <c r="AX107" s="82" t="s">
        <v>3099</v>
      </c>
      <c r="AY107" s="78" t="s">
        <v>66</v>
      </c>
      <c r="AZ107" s="78" t="str">
        <f>REPLACE(INDEX(GroupVertices[Group],MATCH(Vertices[[#This Row],[Vertex]],GroupVertices[Vertex],0)),1,1,"")</f>
        <v>41</v>
      </c>
      <c r="BA107" s="48" t="s">
        <v>677</v>
      </c>
      <c r="BB107" s="48" t="s">
        <v>677</v>
      </c>
      <c r="BC107" s="48" t="s">
        <v>716</v>
      </c>
      <c r="BD107" s="48" t="s">
        <v>716</v>
      </c>
      <c r="BE107" s="48" t="s">
        <v>764</v>
      </c>
      <c r="BF107" s="48" t="s">
        <v>764</v>
      </c>
      <c r="BG107" s="121" t="s">
        <v>3890</v>
      </c>
      <c r="BH107" s="121" t="s">
        <v>3890</v>
      </c>
      <c r="BI107" s="121" t="s">
        <v>4006</v>
      </c>
      <c r="BJ107" s="121" t="s">
        <v>4006</v>
      </c>
      <c r="BK107" s="121">
        <v>0</v>
      </c>
      <c r="BL107" s="124">
        <v>0</v>
      </c>
      <c r="BM107" s="121">
        <v>0</v>
      </c>
      <c r="BN107" s="124">
        <v>0</v>
      </c>
      <c r="BO107" s="121">
        <v>0</v>
      </c>
      <c r="BP107" s="124">
        <v>0</v>
      </c>
      <c r="BQ107" s="121">
        <v>21</v>
      </c>
      <c r="BR107" s="124">
        <v>100</v>
      </c>
      <c r="BS107" s="121">
        <v>21</v>
      </c>
      <c r="BT107" s="2"/>
      <c r="BU107" s="3"/>
      <c r="BV107" s="3"/>
      <c r="BW107" s="3"/>
      <c r="BX107" s="3"/>
    </row>
    <row r="108" spans="1:76" ht="15">
      <c r="A108" s="64" t="s">
        <v>280</v>
      </c>
      <c r="B108" s="65"/>
      <c r="C108" s="65" t="s">
        <v>64</v>
      </c>
      <c r="D108" s="66">
        <v>162.31388432476166</v>
      </c>
      <c r="E108" s="68"/>
      <c r="F108" s="101" t="s">
        <v>936</v>
      </c>
      <c r="G108" s="65"/>
      <c r="H108" s="69" t="s">
        <v>280</v>
      </c>
      <c r="I108" s="70"/>
      <c r="J108" s="70"/>
      <c r="K108" s="69" t="s">
        <v>3380</v>
      </c>
      <c r="L108" s="73">
        <v>1</v>
      </c>
      <c r="M108" s="74">
        <v>8589.134765625</v>
      </c>
      <c r="N108" s="74">
        <v>499.95001220703125</v>
      </c>
      <c r="O108" s="75"/>
      <c r="P108" s="76"/>
      <c r="Q108" s="76"/>
      <c r="R108" s="87"/>
      <c r="S108" s="48">
        <v>1</v>
      </c>
      <c r="T108" s="48">
        <v>1</v>
      </c>
      <c r="U108" s="49">
        <v>0</v>
      </c>
      <c r="V108" s="49">
        <v>1</v>
      </c>
      <c r="W108" s="49">
        <v>0</v>
      </c>
      <c r="X108" s="49">
        <v>0.999998</v>
      </c>
      <c r="Y108" s="49">
        <v>0</v>
      </c>
      <c r="Z108" s="49">
        <v>1</v>
      </c>
      <c r="AA108" s="71">
        <v>108</v>
      </c>
      <c r="AB108" s="71"/>
      <c r="AC108" s="72"/>
      <c r="AD108" s="78" t="s">
        <v>1789</v>
      </c>
      <c r="AE108" s="78">
        <v>1213</v>
      </c>
      <c r="AF108" s="78">
        <v>450</v>
      </c>
      <c r="AG108" s="78">
        <v>843</v>
      </c>
      <c r="AH108" s="78">
        <v>418</v>
      </c>
      <c r="AI108" s="78"/>
      <c r="AJ108" s="78" t="s">
        <v>2051</v>
      </c>
      <c r="AK108" s="78" t="s">
        <v>2286</v>
      </c>
      <c r="AL108" s="82" t="s">
        <v>2455</v>
      </c>
      <c r="AM108" s="78"/>
      <c r="AN108" s="80">
        <v>43061.3849537037</v>
      </c>
      <c r="AO108" s="82" t="s">
        <v>2661</v>
      </c>
      <c r="AP108" s="78" t="b">
        <v>1</v>
      </c>
      <c r="AQ108" s="78" t="b">
        <v>0</v>
      </c>
      <c r="AR108" s="78" t="b">
        <v>0</v>
      </c>
      <c r="AS108" s="78" t="s">
        <v>2808</v>
      </c>
      <c r="AT108" s="78">
        <v>2</v>
      </c>
      <c r="AU108" s="78"/>
      <c r="AV108" s="78" t="b">
        <v>0</v>
      </c>
      <c r="AW108" s="78" t="s">
        <v>2994</v>
      </c>
      <c r="AX108" s="82" t="s">
        <v>3100</v>
      </c>
      <c r="AY108" s="78" t="s">
        <v>66</v>
      </c>
      <c r="AZ108" s="78" t="str">
        <f>REPLACE(INDEX(GroupVertices[Group],MATCH(Vertices[[#This Row],[Vertex]],GroupVertices[Vertex],0)),1,1,"")</f>
        <v>41</v>
      </c>
      <c r="BA108" s="48" t="s">
        <v>677</v>
      </c>
      <c r="BB108" s="48" t="s">
        <v>677</v>
      </c>
      <c r="BC108" s="48" t="s">
        <v>716</v>
      </c>
      <c r="BD108" s="48" t="s">
        <v>716</v>
      </c>
      <c r="BE108" s="48"/>
      <c r="BF108" s="48"/>
      <c r="BG108" s="121" t="s">
        <v>4214</v>
      </c>
      <c r="BH108" s="121" t="s">
        <v>4214</v>
      </c>
      <c r="BI108" s="121" t="s">
        <v>4354</v>
      </c>
      <c r="BJ108" s="121" t="s">
        <v>4354</v>
      </c>
      <c r="BK108" s="121">
        <v>0</v>
      </c>
      <c r="BL108" s="124">
        <v>0</v>
      </c>
      <c r="BM108" s="121">
        <v>0</v>
      </c>
      <c r="BN108" s="124">
        <v>0</v>
      </c>
      <c r="BO108" s="121">
        <v>0</v>
      </c>
      <c r="BP108" s="124">
        <v>0</v>
      </c>
      <c r="BQ108" s="121">
        <v>18</v>
      </c>
      <c r="BR108" s="124">
        <v>100</v>
      </c>
      <c r="BS108" s="121">
        <v>18</v>
      </c>
      <c r="BT108" s="2"/>
      <c r="BU108" s="3"/>
      <c r="BV108" s="3"/>
      <c r="BW108" s="3"/>
      <c r="BX108" s="3"/>
    </row>
    <row r="109" spans="1:76" ht="15">
      <c r="A109" s="64" t="s">
        <v>281</v>
      </c>
      <c r="B109" s="65"/>
      <c r="C109" s="65" t="s">
        <v>64</v>
      </c>
      <c r="D109" s="66">
        <v>163.55198360576594</v>
      </c>
      <c r="E109" s="68"/>
      <c r="F109" s="101" t="s">
        <v>937</v>
      </c>
      <c r="G109" s="65"/>
      <c r="H109" s="69" t="s">
        <v>281</v>
      </c>
      <c r="I109" s="70"/>
      <c r="J109" s="70"/>
      <c r="K109" s="69" t="s">
        <v>3381</v>
      </c>
      <c r="L109" s="73">
        <v>1</v>
      </c>
      <c r="M109" s="74">
        <v>1151.2005615234375</v>
      </c>
      <c r="N109" s="74">
        <v>690.5193481445312</v>
      </c>
      <c r="O109" s="75"/>
      <c r="P109" s="76"/>
      <c r="Q109" s="76"/>
      <c r="R109" s="87"/>
      <c r="S109" s="48">
        <v>1</v>
      </c>
      <c r="T109" s="48">
        <v>1</v>
      </c>
      <c r="U109" s="49">
        <v>0</v>
      </c>
      <c r="V109" s="49">
        <v>0</v>
      </c>
      <c r="W109" s="49">
        <v>0</v>
      </c>
      <c r="X109" s="49">
        <v>0.999998</v>
      </c>
      <c r="Y109" s="49">
        <v>0</v>
      </c>
      <c r="Z109" s="49" t="s">
        <v>4881</v>
      </c>
      <c r="AA109" s="71">
        <v>109</v>
      </c>
      <c r="AB109" s="71"/>
      <c r="AC109" s="72"/>
      <c r="AD109" s="78" t="s">
        <v>281</v>
      </c>
      <c r="AE109" s="78">
        <v>2163</v>
      </c>
      <c r="AF109" s="78">
        <v>2225</v>
      </c>
      <c r="AG109" s="78">
        <v>9058</v>
      </c>
      <c r="AH109" s="78">
        <v>4409</v>
      </c>
      <c r="AI109" s="78"/>
      <c r="AJ109" s="78" t="s">
        <v>2052</v>
      </c>
      <c r="AK109" s="78" t="s">
        <v>2287</v>
      </c>
      <c r="AL109" s="82" t="s">
        <v>2456</v>
      </c>
      <c r="AM109" s="78"/>
      <c r="AN109" s="80">
        <v>41415.483923611115</v>
      </c>
      <c r="AO109" s="82" t="s">
        <v>2662</v>
      </c>
      <c r="AP109" s="78" t="b">
        <v>0</v>
      </c>
      <c r="AQ109" s="78" t="b">
        <v>0</v>
      </c>
      <c r="AR109" s="78" t="b">
        <v>1</v>
      </c>
      <c r="AS109" s="78" t="s">
        <v>1508</v>
      </c>
      <c r="AT109" s="78">
        <v>92</v>
      </c>
      <c r="AU109" s="82" t="s">
        <v>2812</v>
      </c>
      <c r="AV109" s="78" t="b">
        <v>0</v>
      </c>
      <c r="AW109" s="78" t="s">
        <v>2994</v>
      </c>
      <c r="AX109" s="82" t="s">
        <v>3101</v>
      </c>
      <c r="AY109" s="78" t="s">
        <v>66</v>
      </c>
      <c r="AZ109" s="78" t="str">
        <f>REPLACE(INDEX(GroupVertices[Group],MATCH(Vertices[[#This Row],[Vertex]],GroupVertices[Vertex],0)),1,1,"")</f>
        <v>2</v>
      </c>
      <c r="BA109" s="48" t="s">
        <v>678</v>
      </c>
      <c r="BB109" s="48" t="s">
        <v>678</v>
      </c>
      <c r="BC109" s="48" t="s">
        <v>718</v>
      </c>
      <c r="BD109" s="48" t="s">
        <v>718</v>
      </c>
      <c r="BE109" s="48" t="s">
        <v>765</v>
      </c>
      <c r="BF109" s="48" t="s">
        <v>765</v>
      </c>
      <c r="BG109" s="121" t="s">
        <v>4215</v>
      </c>
      <c r="BH109" s="121" t="s">
        <v>4215</v>
      </c>
      <c r="BI109" s="121" t="s">
        <v>4355</v>
      </c>
      <c r="BJ109" s="121" t="s">
        <v>4355</v>
      </c>
      <c r="BK109" s="121">
        <v>0</v>
      </c>
      <c r="BL109" s="124">
        <v>0</v>
      </c>
      <c r="BM109" s="121">
        <v>0</v>
      </c>
      <c r="BN109" s="124">
        <v>0</v>
      </c>
      <c r="BO109" s="121">
        <v>0</v>
      </c>
      <c r="BP109" s="124">
        <v>0</v>
      </c>
      <c r="BQ109" s="121">
        <v>11</v>
      </c>
      <c r="BR109" s="124">
        <v>100</v>
      </c>
      <c r="BS109" s="121">
        <v>11</v>
      </c>
      <c r="BT109" s="2"/>
      <c r="BU109" s="3"/>
      <c r="BV109" s="3"/>
      <c r="BW109" s="3"/>
      <c r="BX109" s="3"/>
    </row>
    <row r="110" spans="1:76" ht="15">
      <c r="A110" s="64" t="s">
        <v>282</v>
      </c>
      <c r="B110" s="65"/>
      <c r="C110" s="65" t="s">
        <v>64</v>
      </c>
      <c r="D110" s="66">
        <v>165.85101190446463</v>
      </c>
      <c r="E110" s="68"/>
      <c r="F110" s="101" t="s">
        <v>2892</v>
      </c>
      <c r="G110" s="65"/>
      <c r="H110" s="69" t="s">
        <v>282</v>
      </c>
      <c r="I110" s="70"/>
      <c r="J110" s="70"/>
      <c r="K110" s="69" t="s">
        <v>3382</v>
      </c>
      <c r="L110" s="73">
        <v>1</v>
      </c>
      <c r="M110" s="74">
        <v>8297.26171875</v>
      </c>
      <c r="N110" s="74">
        <v>8034.49072265625</v>
      </c>
      <c r="O110" s="75"/>
      <c r="P110" s="76"/>
      <c r="Q110" s="76"/>
      <c r="R110" s="87"/>
      <c r="S110" s="48">
        <v>0</v>
      </c>
      <c r="T110" s="48">
        <v>1</v>
      </c>
      <c r="U110" s="49">
        <v>0</v>
      </c>
      <c r="V110" s="49">
        <v>0.111111</v>
      </c>
      <c r="W110" s="49">
        <v>0</v>
      </c>
      <c r="X110" s="49">
        <v>0.585365</v>
      </c>
      <c r="Y110" s="49">
        <v>0</v>
      </c>
      <c r="Z110" s="49">
        <v>0</v>
      </c>
      <c r="AA110" s="71">
        <v>110</v>
      </c>
      <c r="AB110" s="71"/>
      <c r="AC110" s="72"/>
      <c r="AD110" s="78" t="s">
        <v>1790</v>
      </c>
      <c r="AE110" s="78">
        <v>5723</v>
      </c>
      <c r="AF110" s="78">
        <v>5521</v>
      </c>
      <c r="AG110" s="78">
        <v>90073</v>
      </c>
      <c r="AH110" s="78">
        <v>173620</v>
      </c>
      <c r="AI110" s="78"/>
      <c r="AJ110" s="78" t="s">
        <v>2053</v>
      </c>
      <c r="AK110" s="78" t="s">
        <v>2288</v>
      </c>
      <c r="AL110" s="78"/>
      <c r="AM110" s="78"/>
      <c r="AN110" s="80">
        <v>42154.48841435185</v>
      </c>
      <c r="AO110" s="82" t="s">
        <v>2663</v>
      </c>
      <c r="AP110" s="78" t="b">
        <v>1</v>
      </c>
      <c r="AQ110" s="78" t="b">
        <v>0</v>
      </c>
      <c r="AR110" s="78" t="b">
        <v>0</v>
      </c>
      <c r="AS110" s="78" t="s">
        <v>1514</v>
      </c>
      <c r="AT110" s="78">
        <v>17</v>
      </c>
      <c r="AU110" s="82" t="s">
        <v>2812</v>
      </c>
      <c r="AV110" s="78" t="b">
        <v>0</v>
      </c>
      <c r="AW110" s="78" t="s">
        <v>2994</v>
      </c>
      <c r="AX110" s="82" t="s">
        <v>3102</v>
      </c>
      <c r="AY110" s="78" t="s">
        <v>66</v>
      </c>
      <c r="AZ110" s="78" t="str">
        <f>REPLACE(INDEX(GroupVertices[Group],MATCH(Vertices[[#This Row],[Vertex]],GroupVertices[Vertex],0)),1,1,"")</f>
        <v>6</v>
      </c>
      <c r="BA110" s="48"/>
      <c r="BB110" s="48"/>
      <c r="BC110" s="48"/>
      <c r="BD110" s="48"/>
      <c r="BE110" s="48" t="s">
        <v>766</v>
      </c>
      <c r="BF110" s="48" t="s">
        <v>766</v>
      </c>
      <c r="BG110" s="121" t="s">
        <v>4216</v>
      </c>
      <c r="BH110" s="121" t="s">
        <v>4216</v>
      </c>
      <c r="BI110" s="121" t="s">
        <v>4356</v>
      </c>
      <c r="BJ110" s="121" t="s">
        <v>4356</v>
      </c>
      <c r="BK110" s="121">
        <v>0</v>
      </c>
      <c r="BL110" s="124">
        <v>0</v>
      </c>
      <c r="BM110" s="121">
        <v>0</v>
      </c>
      <c r="BN110" s="124">
        <v>0</v>
      </c>
      <c r="BO110" s="121">
        <v>0</v>
      </c>
      <c r="BP110" s="124">
        <v>0</v>
      </c>
      <c r="BQ110" s="121">
        <v>11</v>
      </c>
      <c r="BR110" s="124">
        <v>100</v>
      </c>
      <c r="BS110" s="121">
        <v>11</v>
      </c>
      <c r="BT110" s="2"/>
      <c r="BU110" s="3"/>
      <c r="BV110" s="3"/>
      <c r="BW110" s="3"/>
      <c r="BX110" s="3"/>
    </row>
    <row r="111" spans="1:76" ht="15">
      <c r="A111" s="64" t="s">
        <v>283</v>
      </c>
      <c r="B111" s="65"/>
      <c r="C111" s="65" t="s">
        <v>64</v>
      </c>
      <c r="D111" s="66">
        <v>166.85892934731038</v>
      </c>
      <c r="E111" s="68"/>
      <c r="F111" s="101" t="s">
        <v>938</v>
      </c>
      <c r="G111" s="65"/>
      <c r="H111" s="69" t="s">
        <v>283</v>
      </c>
      <c r="I111" s="70"/>
      <c r="J111" s="70"/>
      <c r="K111" s="69" t="s">
        <v>3383</v>
      </c>
      <c r="L111" s="73">
        <v>1</v>
      </c>
      <c r="M111" s="74">
        <v>3063.77734375</v>
      </c>
      <c r="N111" s="74">
        <v>1365.7454833984375</v>
      </c>
      <c r="O111" s="75"/>
      <c r="P111" s="76"/>
      <c r="Q111" s="76"/>
      <c r="R111" s="87"/>
      <c r="S111" s="48">
        <v>1</v>
      </c>
      <c r="T111" s="48">
        <v>1</v>
      </c>
      <c r="U111" s="49">
        <v>0</v>
      </c>
      <c r="V111" s="49">
        <v>0</v>
      </c>
      <c r="W111" s="49">
        <v>0</v>
      </c>
      <c r="X111" s="49">
        <v>0.999998</v>
      </c>
      <c r="Y111" s="49">
        <v>0</v>
      </c>
      <c r="Z111" s="49" t="s">
        <v>4881</v>
      </c>
      <c r="AA111" s="71">
        <v>111</v>
      </c>
      <c r="AB111" s="71"/>
      <c r="AC111" s="72"/>
      <c r="AD111" s="78" t="s">
        <v>1791</v>
      </c>
      <c r="AE111" s="78">
        <v>2307</v>
      </c>
      <c r="AF111" s="78">
        <v>6966</v>
      </c>
      <c r="AG111" s="78">
        <v>21801</v>
      </c>
      <c r="AH111" s="78">
        <v>53888</v>
      </c>
      <c r="AI111" s="78"/>
      <c r="AJ111" s="78" t="s">
        <v>2054</v>
      </c>
      <c r="AK111" s="78" t="s">
        <v>2289</v>
      </c>
      <c r="AL111" s="82" t="s">
        <v>2457</v>
      </c>
      <c r="AM111" s="78"/>
      <c r="AN111" s="80">
        <v>42737.534363425926</v>
      </c>
      <c r="AO111" s="82" t="s">
        <v>2664</v>
      </c>
      <c r="AP111" s="78" t="b">
        <v>1</v>
      </c>
      <c r="AQ111" s="78" t="b">
        <v>0</v>
      </c>
      <c r="AR111" s="78" t="b">
        <v>0</v>
      </c>
      <c r="AS111" s="78" t="s">
        <v>1508</v>
      </c>
      <c r="AT111" s="78">
        <v>38</v>
      </c>
      <c r="AU111" s="78"/>
      <c r="AV111" s="78" t="b">
        <v>0</v>
      </c>
      <c r="AW111" s="78" t="s">
        <v>2994</v>
      </c>
      <c r="AX111" s="82" t="s">
        <v>3103</v>
      </c>
      <c r="AY111" s="78" t="s">
        <v>66</v>
      </c>
      <c r="AZ111" s="78" t="str">
        <f>REPLACE(INDEX(GroupVertices[Group],MATCH(Vertices[[#This Row],[Vertex]],GroupVertices[Vertex],0)),1,1,"")</f>
        <v>2</v>
      </c>
      <c r="BA111" s="48" t="s">
        <v>679</v>
      </c>
      <c r="BB111" s="48" t="s">
        <v>679</v>
      </c>
      <c r="BC111" s="48" t="s">
        <v>718</v>
      </c>
      <c r="BD111" s="48" t="s">
        <v>718</v>
      </c>
      <c r="BE111" s="48" t="s">
        <v>767</v>
      </c>
      <c r="BF111" s="48" t="s">
        <v>767</v>
      </c>
      <c r="BG111" s="121" t="s">
        <v>4217</v>
      </c>
      <c r="BH111" s="121" t="s">
        <v>4217</v>
      </c>
      <c r="BI111" s="121" t="s">
        <v>4357</v>
      </c>
      <c r="BJ111" s="121" t="s">
        <v>4357</v>
      </c>
      <c r="BK111" s="121">
        <v>0</v>
      </c>
      <c r="BL111" s="124">
        <v>0</v>
      </c>
      <c r="BM111" s="121">
        <v>0</v>
      </c>
      <c r="BN111" s="124">
        <v>0</v>
      </c>
      <c r="BO111" s="121">
        <v>0</v>
      </c>
      <c r="BP111" s="124">
        <v>0</v>
      </c>
      <c r="BQ111" s="121">
        <v>29</v>
      </c>
      <c r="BR111" s="124">
        <v>100</v>
      </c>
      <c r="BS111" s="121">
        <v>29</v>
      </c>
      <c r="BT111" s="2"/>
      <c r="BU111" s="3"/>
      <c r="BV111" s="3"/>
      <c r="BW111" s="3"/>
      <c r="BX111" s="3"/>
    </row>
    <row r="112" spans="1:76" ht="15">
      <c r="A112" s="64" t="s">
        <v>284</v>
      </c>
      <c r="B112" s="65"/>
      <c r="C112" s="65" t="s">
        <v>64</v>
      </c>
      <c r="D112" s="66">
        <v>173.45677785380033</v>
      </c>
      <c r="E112" s="68"/>
      <c r="F112" s="101" t="s">
        <v>2893</v>
      </c>
      <c r="G112" s="65"/>
      <c r="H112" s="69" t="s">
        <v>284</v>
      </c>
      <c r="I112" s="70"/>
      <c r="J112" s="70"/>
      <c r="K112" s="69" t="s">
        <v>3384</v>
      </c>
      <c r="L112" s="73">
        <v>8.362749310507855</v>
      </c>
      <c r="M112" s="74">
        <v>5608.60107421875</v>
      </c>
      <c r="N112" s="74">
        <v>602.880859375</v>
      </c>
      <c r="O112" s="75"/>
      <c r="P112" s="76"/>
      <c r="Q112" s="76"/>
      <c r="R112" s="87"/>
      <c r="S112" s="48">
        <v>0</v>
      </c>
      <c r="T112" s="48">
        <v>2</v>
      </c>
      <c r="U112" s="49">
        <v>2</v>
      </c>
      <c r="V112" s="49">
        <v>0.5</v>
      </c>
      <c r="W112" s="49">
        <v>0</v>
      </c>
      <c r="X112" s="49">
        <v>1.459457</v>
      </c>
      <c r="Y112" s="49">
        <v>0</v>
      </c>
      <c r="Z112" s="49">
        <v>0</v>
      </c>
      <c r="AA112" s="71">
        <v>112</v>
      </c>
      <c r="AB112" s="71"/>
      <c r="AC112" s="72"/>
      <c r="AD112" s="78" t="s">
        <v>1792</v>
      </c>
      <c r="AE112" s="78">
        <v>6969</v>
      </c>
      <c r="AF112" s="78">
        <v>16425</v>
      </c>
      <c r="AG112" s="78">
        <v>22376</v>
      </c>
      <c r="AH112" s="78">
        <v>11221</v>
      </c>
      <c r="AI112" s="78"/>
      <c r="AJ112" s="78" t="s">
        <v>2055</v>
      </c>
      <c r="AK112" s="78"/>
      <c r="AL112" s="82" t="s">
        <v>2458</v>
      </c>
      <c r="AM112" s="78"/>
      <c r="AN112" s="80">
        <v>39717.691030092596</v>
      </c>
      <c r="AO112" s="82" t="s">
        <v>2665</v>
      </c>
      <c r="AP112" s="78" t="b">
        <v>0</v>
      </c>
      <c r="AQ112" s="78" t="b">
        <v>0</v>
      </c>
      <c r="AR112" s="78" t="b">
        <v>1</v>
      </c>
      <c r="AS112" s="78" t="s">
        <v>1508</v>
      </c>
      <c r="AT112" s="78">
        <v>808</v>
      </c>
      <c r="AU112" s="82" t="s">
        <v>2812</v>
      </c>
      <c r="AV112" s="78" t="b">
        <v>1</v>
      </c>
      <c r="AW112" s="78" t="s">
        <v>2994</v>
      </c>
      <c r="AX112" s="82" t="s">
        <v>3104</v>
      </c>
      <c r="AY112" s="78" t="s">
        <v>66</v>
      </c>
      <c r="AZ112" s="78" t="str">
        <f>REPLACE(INDEX(GroupVertices[Group],MATCH(Vertices[[#This Row],[Vertex]],GroupVertices[Vertex],0)),1,1,"")</f>
        <v>24</v>
      </c>
      <c r="BA112" s="48"/>
      <c r="BB112" s="48"/>
      <c r="BC112" s="48"/>
      <c r="BD112" s="48"/>
      <c r="BE112" s="48" t="s">
        <v>736</v>
      </c>
      <c r="BF112" s="48" t="s">
        <v>736</v>
      </c>
      <c r="BG112" s="121" t="s">
        <v>4218</v>
      </c>
      <c r="BH112" s="121" t="s">
        <v>4218</v>
      </c>
      <c r="BI112" s="121" t="s">
        <v>4358</v>
      </c>
      <c r="BJ112" s="121" t="s">
        <v>4358</v>
      </c>
      <c r="BK112" s="121">
        <v>3</v>
      </c>
      <c r="BL112" s="124">
        <v>18.75</v>
      </c>
      <c r="BM112" s="121">
        <v>0</v>
      </c>
      <c r="BN112" s="124">
        <v>0</v>
      </c>
      <c r="BO112" s="121">
        <v>0</v>
      </c>
      <c r="BP112" s="124">
        <v>0</v>
      </c>
      <c r="BQ112" s="121">
        <v>13</v>
      </c>
      <c r="BR112" s="124">
        <v>81.25</v>
      </c>
      <c r="BS112" s="121">
        <v>16</v>
      </c>
      <c r="BT112" s="2"/>
      <c r="BU112" s="3"/>
      <c r="BV112" s="3"/>
      <c r="BW112" s="3"/>
      <c r="BX112" s="3"/>
    </row>
    <row r="113" spans="1:76" ht="15">
      <c r="A113" s="64" t="s">
        <v>412</v>
      </c>
      <c r="B113" s="65"/>
      <c r="C113" s="65" t="s">
        <v>64</v>
      </c>
      <c r="D113" s="66">
        <v>187.2816385577469</v>
      </c>
      <c r="E113" s="68"/>
      <c r="F113" s="101" t="s">
        <v>2894</v>
      </c>
      <c r="G113" s="65"/>
      <c r="H113" s="69" t="s">
        <v>412</v>
      </c>
      <c r="I113" s="70"/>
      <c r="J113" s="70"/>
      <c r="K113" s="69" t="s">
        <v>3385</v>
      </c>
      <c r="L113" s="73">
        <v>1</v>
      </c>
      <c r="M113" s="74">
        <v>5608.60107421875</v>
      </c>
      <c r="N113" s="74">
        <v>1102.8309326171875</v>
      </c>
      <c r="O113" s="75"/>
      <c r="P113" s="76"/>
      <c r="Q113" s="76"/>
      <c r="R113" s="87"/>
      <c r="S113" s="48">
        <v>1</v>
      </c>
      <c r="T113" s="48">
        <v>0</v>
      </c>
      <c r="U113" s="49">
        <v>0</v>
      </c>
      <c r="V113" s="49">
        <v>0.333333</v>
      </c>
      <c r="W113" s="49">
        <v>0</v>
      </c>
      <c r="X113" s="49">
        <v>0.770269</v>
      </c>
      <c r="Y113" s="49">
        <v>0</v>
      </c>
      <c r="Z113" s="49">
        <v>0</v>
      </c>
      <c r="AA113" s="71">
        <v>113</v>
      </c>
      <c r="AB113" s="71"/>
      <c r="AC113" s="72"/>
      <c r="AD113" s="78" t="s">
        <v>1793</v>
      </c>
      <c r="AE113" s="78">
        <v>1743</v>
      </c>
      <c r="AF113" s="78">
        <v>36245</v>
      </c>
      <c r="AG113" s="78">
        <v>19462</v>
      </c>
      <c r="AH113" s="78">
        <v>2516</v>
      </c>
      <c r="AI113" s="78"/>
      <c r="AJ113" s="78" t="s">
        <v>2056</v>
      </c>
      <c r="AK113" s="78" t="s">
        <v>2290</v>
      </c>
      <c r="AL113" s="82" t="s">
        <v>2459</v>
      </c>
      <c r="AM113" s="78"/>
      <c r="AN113" s="80">
        <v>39758.40642361111</v>
      </c>
      <c r="AO113" s="82" t="s">
        <v>2666</v>
      </c>
      <c r="AP113" s="78" t="b">
        <v>0</v>
      </c>
      <c r="AQ113" s="78" t="b">
        <v>0</v>
      </c>
      <c r="AR113" s="78" t="b">
        <v>1</v>
      </c>
      <c r="AS113" s="78" t="s">
        <v>1508</v>
      </c>
      <c r="AT113" s="78">
        <v>1554</v>
      </c>
      <c r="AU113" s="82" t="s">
        <v>2812</v>
      </c>
      <c r="AV113" s="78" t="b">
        <v>1</v>
      </c>
      <c r="AW113" s="78" t="s">
        <v>2994</v>
      </c>
      <c r="AX113" s="82" t="s">
        <v>3105</v>
      </c>
      <c r="AY113" s="78" t="s">
        <v>65</v>
      </c>
      <c r="AZ113" s="78" t="str">
        <f>REPLACE(INDEX(GroupVertices[Group],MATCH(Vertices[[#This Row],[Vertex]],GroupVertices[Vertex],0)),1,1,"")</f>
        <v>24</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413</v>
      </c>
      <c r="B114" s="65"/>
      <c r="C114" s="65" t="s">
        <v>64</v>
      </c>
      <c r="D114" s="66">
        <v>168.50926337483497</v>
      </c>
      <c r="E114" s="68"/>
      <c r="F114" s="101" t="s">
        <v>2895</v>
      </c>
      <c r="G114" s="65"/>
      <c r="H114" s="69" t="s">
        <v>413</v>
      </c>
      <c r="I114" s="70"/>
      <c r="J114" s="70"/>
      <c r="K114" s="69" t="s">
        <v>3386</v>
      </c>
      <c r="L114" s="73">
        <v>1</v>
      </c>
      <c r="M114" s="74">
        <v>5884.7265625</v>
      </c>
      <c r="N114" s="74">
        <v>1102.8309326171875</v>
      </c>
      <c r="O114" s="75"/>
      <c r="P114" s="76"/>
      <c r="Q114" s="76"/>
      <c r="R114" s="87"/>
      <c r="S114" s="48">
        <v>1</v>
      </c>
      <c r="T114" s="48">
        <v>0</v>
      </c>
      <c r="U114" s="49">
        <v>0</v>
      </c>
      <c r="V114" s="49">
        <v>0.333333</v>
      </c>
      <c r="W114" s="49">
        <v>0</v>
      </c>
      <c r="X114" s="49">
        <v>0.770269</v>
      </c>
      <c r="Y114" s="49">
        <v>0</v>
      </c>
      <c r="Z114" s="49">
        <v>0</v>
      </c>
      <c r="AA114" s="71">
        <v>114</v>
      </c>
      <c r="AB114" s="71"/>
      <c r="AC114" s="72"/>
      <c r="AD114" s="78" t="s">
        <v>1794</v>
      </c>
      <c r="AE114" s="78">
        <v>805</v>
      </c>
      <c r="AF114" s="78">
        <v>9332</v>
      </c>
      <c r="AG114" s="78">
        <v>3971</v>
      </c>
      <c r="AH114" s="78">
        <v>666</v>
      </c>
      <c r="AI114" s="78"/>
      <c r="AJ114" s="78" t="s">
        <v>2057</v>
      </c>
      <c r="AK114" s="78"/>
      <c r="AL114" s="82" t="s">
        <v>2460</v>
      </c>
      <c r="AM114" s="78"/>
      <c r="AN114" s="80">
        <v>41456.46025462963</v>
      </c>
      <c r="AO114" s="82" t="s">
        <v>2667</v>
      </c>
      <c r="AP114" s="78" t="b">
        <v>0</v>
      </c>
      <c r="AQ114" s="78" t="b">
        <v>0</v>
      </c>
      <c r="AR114" s="78" t="b">
        <v>1</v>
      </c>
      <c r="AS114" s="78" t="s">
        <v>1508</v>
      </c>
      <c r="AT114" s="78">
        <v>188</v>
      </c>
      <c r="AU114" s="82" t="s">
        <v>2812</v>
      </c>
      <c r="AV114" s="78" t="b">
        <v>1</v>
      </c>
      <c r="AW114" s="78" t="s">
        <v>2994</v>
      </c>
      <c r="AX114" s="82" t="s">
        <v>3106</v>
      </c>
      <c r="AY114" s="78" t="s">
        <v>65</v>
      </c>
      <c r="AZ114" s="78" t="str">
        <f>REPLACE(INDEX(GroupVertices[Group],MATCH(Vertices[[#This Row],[Vertex]],GroupVertices[Vertex],0)),1,1,"")</f>
        <v>24</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285</v>
      </c>
      <c r="B115" s="65"/>
      <c r="C115" s="65" t="s">
        <v>64</v>
      </c>
      <c r="D115" s="66">
        <v>162.0460363676317</v>
      </c>
      <c r="E115" s="68"/>
      <c r="F115" s="101" t="s">
        <v>939</v>
      </c>
      <c r="G115" s="65"/>
      <c r="H115" s="69" t="s">
        <v>285</v>
      </c>
      <c r="I115" s="70"/>
      <c r="J115" s="70"/>
      <c r="K115" s="69" t="s">
        <v>3387</v>
      </c>
      <c r="L115" s="73">
        <v>1</v>
      </c>
      <c r="M115" s="74">
        <v>1916.2313232421875</v>
      </c>
      <c r="N115" s="74">
        <v>1365.7454833984375</v>
      </c>
      <c r="O115" s="75"/>
      <c r="P115" s="76"/>
      <c r="Q115" s="76"/>
      <c r="R115" s="87"/>
      <c r="S115" s="48">
        <v>1</v>
      </c>
      <c r="T115" s="48">
        <v>1</v>
      </c>
      <c r="U115" s="49">
        <v>0</v>
      </c>
      <c r="V115" s="49">
        <v>0</v>
      </c>
      <c r="W115" s="49">
        <v>0</v>
      </c>
      <c r="X115" s="49">
        <v>0.999998</v>
      </c>
      <c r="Y115" s="49">
        <v>0</v>
      </c>
      <c r="Z115" s="49" t="s">
        <v>4881</v>
      </c>
      <c r="AA115" s="71">
        <v>115</v>
      </c>
      <c r="AB115" s="71"/>
      <c r="AC115" s="72"/>
      <c r="AD115" s="78" t="s">
        <v>1795</v>
      </c>
      <c r="AE115" s="78">
        <v>334</v>
      </c>
      <c r="AF115" s="78">
        <v>66</v>
      </c>
      <c r="AG115" s="78">
        <v>2479</v>
      </c>
      <c r="AH115" s="78">
        <v>25</v>
      </c>
      <c r="AI115" s="78"/>
      <c r="AJ115" s="78" t="s">
        <v>2058</v>
      </c>
      <c r="AK115" s="78" t="s">
        <v>2291</v>
      </c>
      <c r="AL115" s="82" t="s">
        <v>2461</v>
      </c>
      <c r="AM115" s="78"/>
      <c r="AN115" s="80">
        <v>42094.71325231482</v>
      </c>
      <c r="AO115" s="82" t="s">
        <v>2668</v>
      </c>
      <c r="AP115" s="78" t="b">
        <v>0</v>
      </c>
      <c r="AQ115" s="78" t="b">
        <v>0</v>
      </c>
      <c r="AR115" s="78" t="b">
        <v>1</v>
      </c>
      <c r="AS115" s="78" t="s">
        <v>1516</v>
      </c>
      <c r="AT115" s="78">
        <v>9</v>
      </c>
      <c r="AU115" s="82" t="s">
        <v>2812</v>
      </c>
      <c r="AV115" s="78" t="b">
        <v>0</v>
      </c>
      <c r="AW115" s="78" t="s">
        <v>2994</v>
      </c>
      <c r="AX115" s="82" t="s">
        <v>3107</v>
      </c>
      <c r="AY115" s="78" t="s">
        <v>66</v>
      </c>
      <c r="AZ115" s="78" t="str">
        <f>REPLACE(INDEX(GroupVertices[Group],MATCH(Vertices[[#This Row],[Vertex]],GroupVertices[Vertex],0)),1,1,"")</f>
        <v>2</v>
      </c>
      <c r="BA115" s="48" t="s">
        <v>680</v>
      </c>
      <c r="BB115" s="48" t="s">
        <v>680</v>
      </c>
      <c r="BC115" s="48" t="s">
        <v>722</v>
      </c>
      <c r="BD115" s="48" t="s">
        <v>722</v>
      </c>
      <c r="BE115" s="48" t="s">
        <v>768</v>
      </c>
      <c r="BF115" s="48" t="s">
        <v>768</v>
      </c>
      <c r="BG115" s="121" t="s">
        <v>4219</v>
      </c>
      <c r="BH115" s="121" t="s">
        <v>4219</v>
      </c>
      <c r="BI115" s="121" t="s">
        <v>4359</v>
      </c>
      <c r="BJ115" s="121" t="s">
        <v>4359</v>
      </c>
      <c r="BK115" s="121">
        <v>1</v>
      </c>
      <c r="BL115" s="124">
        <v>4.545454545454546</v>
      </c>
      <c r="BM115" s="121">
        <v>0</v>
      </c>
      <c r="BN115" s="124">
        <v>0</v>
      </c>
      <c r="BO115" s="121">
        <v>0</v>
      </c>
      <c r="BP115" s="124">
        <v>0</v>
      </c>
      <c r="BQ115" s="121">
        <v>21</v>
      </c>
      <c r="BR115" s="124">
        <v>95.45454545454545</v>
      </c>
      <c r="BS115" s="121">
        <v>22</v>
      </c>
      <c r="BT115" s="2"/>
      <c r="BU115" s="3"/>
      <c r="BV115" s="3"/>
      <c r="BW115" s="3"/>
      <c r="BX115" s="3"/>
    </row>
    <row r="116" spans="1:76" ht="15">
      <c r="A116" s="64" t="s">
        <v>286</v>
      </c>
      <c r="B116" s="65"/>
      <c r="C116" s="65" t="s">
        <v>64</v>
      </c>
      <c r="D116" s="66">
        <v>162.15484960021575</v>
      </c>
      <c r="E116" s="68"/>
      <c r="F116" s="101" t="s">
        <v>940</v>
      </c>
      <c r="G116" s="65"/>
      <c r="H116" s="69" t="s">
        <v>286</v>
      </c>
      <c r="I116" s="70"/>
      <c r="J116" s="70"/>
      <c r="K116" s="69" t="s">
        <v>3388</v>
      </c>
      <c r="L116" s="73">
        <v>1</v>
      </c>
      <c r="M116" s="74">
        <v>8589.134765625</v>
      </c>
      <c r="N116" s="74">
        <v>1443.9732666015625</v>
      </c>
      <c r="O116" s="75"/>
      <c r="P116" s="76"/>
      <c r="Q116" s="76"/>
      <c r="R116" s="87"/>
      <c r="S116" s="48">
        <v>0</v>
      </c>
      <c r="T116" s="48">
        <v>1</v>
      </c>
      <c r="U116" s="49">
        <v>0</v>
      </c>
      <c r="V116" s="49">
        <v>1</v>
      </c>
      <c r="W116" s="49">
        <v>0</v>
      </c>
      <c r="X116" s="49">
        <v>0.999998</v>
      </c>
      <c r="Y116" s="49">
        <v>0</v>
      </c>
      <c r="Z116" s="49">
        <v>0</v>
      </c>
      <c r="AA116" s="71">
        <v>116</v>
      </c>
      <c r="AB116" s="71"/>
      <c r="AC116" s="72"/>
      <c r="AD116" s="78" t="s">
        <v>1796</v>
      </c>
      <c r="AE116" s="78">
        <v>476</v>
      </c>
      <c r="AF116" s="78">
        <v>222</v>
      </c>
      <c r="AG116" s="78">
        <v>3158</v>
      </c>
      <c r="AH116" s="78">
        <v>6121</v>
      </c>
      <c r="AI116" s="78"/>
      <c r="AJ116" s="78" t="s">
        <v>2059</v>
      </c>
      <c r="AK116" s="78" t="s">
        <v>2292</v>
      </c>
      <c r="AL116" s="82" t="s">
        <v>2462</v>
      </c>
      <c r="AM116" s="78"/>
      <c r="AN116" s="80">
        <v>40724.77180555555</v>
      </c>
      <c r="AO116" s="78"/>
      <c r="AP116" s="78" t="b">
        <v>0</v>
      </c>
      <c r="AQ116" s="78" t="b">
        <v>0</v>
      </c>
      <c r="AR116" s="78" t="b">
        <v>1</v>
      </c>
      <c r="AS116" s="78" t="s">
        <v>1508</v>
      </c>
      <c r="AT116" s="78">
        <v>2</v>
      </c>
      <c r="AU116" s="82" t="s">
        <v>2813</v>
      </c>
      <c r="AV116" s="78" t="b">
        <v>0</v>
      </c>
      <c r="AW116" s="78" t="s">
        <v>2994</v>
      </c>
      <c r="AX116" s="82" t="s">
        <v>3108</v>
      </c>
      <c r="AY116" s="78" t="s">
        <v>66</v>
      </c>
      <c r="AZ116" s="78" t="str">
        <f>REPLACE(INDEX(GroupVertices[Group],MATCH(Vertices[[#This Row],[Vertex]],GroupVertices[Vertex],0)),1,1,"")</f>
        <v>40</v>
      </c>
      <c r="BA116" s="48"/>
      <c r="BB116" s="48"/>
      <c r="BC116" s="48"/>
      <c r="BD116" s="48"/>
      <c r="BE116" s="48" t="s">
        <v>736</v>
      </c>
      <c r="BF116" s="48" t="s">
        <v>736</v>
      </c>
      <c r="BG116" s="121" t="s">
        <v>4220</v>
      </c>
      <c r="BH116" s="121" t="s">
        <v>4220</v>
      </c>
      <c r="BI116" s="121" t="s">
        <v>4360</v>
      </c>
      <c r="BJ116" s="121" t="s">
        <v>4360</v>
      </c>
      <c r="BK116" s="121">
        <v>3</v>
      </c>
      <c r="BL116" s="124">
        <v>11.538461538461538</v>
      </c>
      <c r="BM116" s="121">
        <v>1</v>
      </c>
      <c r="BN116" s="124">
        <v>3.8461538461538463</v>
      </c>
      <c r="BO116" s="121">
        <v>0</v>
      </c>
      <c r="BP116" s="124">
        <v>0</v>
      </c>
      <c r="BQ116" s="121">
        <v>22</v>
      </c>
      <c r="BR116" s="124">
        <v>84.61538461538461</v>
      </c>
      <c r="BS116" s="121">
        <v>26</v>
      </c>
      <c r="BT116" s="2"/>
      <c r="BU116" s="3"/>
      <c r="BV116" s="3"/>
      <c r="BW116" s="3"/>
      <c r="BX116" s="3"/>
    </row>
    <row r="117" spans="1:76" ht="15">
      <c r="A117" s="64" t="s">
        <v>414</v>
      </c>
      <c r="B117" s="65"/>
      <c r="C117" s="65" t="s">
        <v>64</v>
      </c>
      <c r="D117" s="66">
        <v>164.3422745834436</v>
      </c>
      <c r="E117" s="68"/>
      <c r="F117" s="101" t="s">
        <v>2896</v>
      </c>
      <c r="G117" s="65"/>
      <c r="H117" s="69" t="s">
        <v>414</v>
      </c>
      <c r="I117" s="70"/>
      <c r="J117" s="70"/>
      <c r="K117" s="69" t="s">
        <v>3389</v>
      </c>
      <c r="L117" s="73">
        <v>1</v>
      </c>
      <c r="M117" s="74">
        <v>8589.134765625</v>
      </c>
      <c r="N117" s="74">
        <v>1743.9432373046875</v>
      </c>
      <c r="O117" s="75"/>
      <c r="P117" s="76"/>
      <c r="Q117" s="76"/>
      <c r="R117" s="87"/>
      <c r="S117" s="48">
        <v>1</v>
      </c>
      <c r="T117" s="48">
        <v>0</v>
      </c>
      <c r="U117" s="49">
        <v>0</v>
      </c>
      <c r="V117" s="49">
        <v>1</v>
      </c>
      <c r="W117" s="49">
        <v>0</v>
      </c>
      <c r="X117" s="49">
        <v>0.999998</v>
      </c>
      <c r="Y117" s="49">
        <v>0</v>
      </c>
      <c r="Z117" s="49">
        <v>0</v>
      </c>
      <c r="AA117" s="71">
        <v>117</v>
      </c>
      <c r="AB117" s="71"/>
      <c r="AC117" s="72"/>
      <c r="AD117" s="78" t="s">
        <v>1797</v>
      </c>
      <c r="AE117" s="78">
        <v>38</v>
      </c>
      <c r="AF117" s="78">
        <v>3358</v>
      </c>
      <c r="AG117" s="78">
        <v>11</v>
      </c>
      <c r="AH117" s="78">
        <v>32</v>
      </c>
      <c r="AI117" s="78">
        <v>-28800</v>
      </c>
      <c r="AJ117" s="78" t="s">
        <v>2060</v>
      </c>
      <c r="AK117" s="78" t="s">
        <v>2293</v>
      </c>
      <c r="AL117" s="82" t="s">
        <v>2463</v>
      </c>
      <c r="AM117" s="78" t="s">
        <v>2564</v>
      </c>
      <c r="AN117" s="80">
        <v>42283.11460648148</v>
      </c>
      <c r="AO117" s="82" t="s">
        <v>2669</v>
      </c>
      <c r="AP117" s="78" t="b">
        <v>1</v>
      </c>
      <c r="AQ117" s="78" t="b">
        <v>0</v>
      </c>
      <c r="AR117" s="78" t="b">
        <v>0</v>
      </c>
      <c r="AS117" s="78" t="s">
        <v>1508</v>
      </c>
      <c r="AT117" s="78">
        <v>19</v>
      </c>
      <c r="AU117" s="82" t="s">
        <v>2812</v>
      </c>
      <c r="AV117" s="78" t="b">
        <v>1</v>
      </c>
      <c r="AW117" s="78" t="s">
        <v>2994</v>
      </c>
      <c r="AX117" s="82" t="s">
        <v>3109</v>
      </c>
      <c r="AY117" s="78" t="s">
        <v>65</v>
      </c>
      <c r="AZ117" s="78" t="str">
        <f>REPLACE(INDEX(GroupVertices[Group],MATCH(Vertices[[#This Row],[Vertex]],GroupVertices[Vertex],0)),1,1,"")</f>
        <v>40</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287</v>
      </c>
      <c r="B118" s="65"/>
      <c r="C118" s="65" t="s">
        <v>64</v>
      </c>
      <c r="D118" s="66">
        <v>162.00139504144337</v>
      </c>
      <c r="E118" s="68"/>
      <c r="F118" s="101" t="s">
        <v>908</v>
      </c>
      <c r="G118" s="65"/>
      <c r="H118" s="69" t="s">
        <v>287</v>
      </c>
      <c r="I118" s="70"/>
      <c r="J118" s="70"/>
      <c r="K118" s="69" t="s">
        <v>3390</v>
      </c>
      <c r="L118" s="73">
        <v>1</v>
      </c>
      <c r="M118" s="74">
        <v>1533.716064453125</v>
      </c>
      <c r="N118" s="74">
        <v>1365.7454833984375</v>
      </c>
      <c r="O118" s="75"/>
      <c r="P118" s="76"/>
      <c r="Q118" s="76"/>
      <c r="R118" s="87"/>
      <c r="S118" s="48">
        <v>1</v>
      </c>
      <c r="T118" s="48">
        <v>1</v>
      </c>
      <c r="U118" s="49">
        <v>0</v>
      </c>
      <c r="V118" s="49">
        <v>0</v>
      </c>
      <c r="W118" s="49">
        <v>0</v>
      </c>
      <c r="X118" s="49">
        <v>0.999998</v>
      </c>
      <c r="Y118" s="49">
        <v>0</v>
      </c>
      <c r="Z118" s="49" t="s">
        <v>4881</v>
      </c>
      <c r="AA118" s="71">
        <v>118</v>
      </c>
      <c r="AB118" s="71"/>
      <c r="AC118" s="72"/>
      <c r="AD118" s="78" t="s">
        <v>1798</v>
      </c>
      <c r="AE118" s="78">
        <v>24</v>
      </c>
      <c r="AF118" s="78">
        <v>2</v>
      </c>
      <c r="AG118" s="78">
        <v>1</v>
      </c>
      <c r="AH118" s="78">
        <v>0</v>
      </c>
      <c r="AI118" s="78"/>
      <c r="AJ118" s="78"/>
      <c r="AK118" s="78"/>
      <c r="AL118" s="78"/>
      <c r="AM118" s="78"/>
      <c r="AN118" s="80">
        <v>42283.399201388886</v>
      </c>
      <c r="AO118" s="78"/>
      <c r="AP118" s="78" t="b">
        <v>1</v>
      </c>
      <c r="AQ118" s="78" t="b">
        <v>1</v>
      </c>
      <c r="AR118" s="78" t="b">
        <v>0</v>
      </c>
      <c r="AS118" s="78" t="s">
        <v>1517</v>
      </c>
      <c r="AT118" s="78">
        <v>0</v>
      </c>
      <c r="AU118" s="82" t="s">
        <v>2812</v>
      </c>
      <c r="AV118" s="78" t="b">
        <v>0</v>
      </c>
      <c r="AW118" s="78" t="s">
        <v>2994</v>
      </c>
      <c r="AX118" s="82" t="s">
        <v>3110</v>
      </c>
      <c r="AY118" s="78" t="s">
        <v>66</v>
      </c>
      <c r="AZ118" s="78" t="str">
        <f>REPLACE(INDEX(GroupVertices[Group],MATCH(Vertices[[#This Row],[Vertex]],GroupVertices[Vertex],0)),1,1,"")</f>
        <v>2</v>
      </c>
      <c r="BA118" s="48"/>
      <c r="BB118" s="48"/>
      <c r="BC118" s="48"/>
      <c r="BD118" s="48"/>
      <c r="BE118" s="48" t="s">
        <v>769</v>
      </c>
      <c r="BF118" s="48" t="s">
        <v>769</v>
      </c>
      <c r="BG118" s="121" t="s">
        <v>4221</v>
      </c>
      <c r="BH118" s="121" t="s">
        <v>4221</v>
      </c>
      <c r="BI118" s="121" t="s">
        <v>4361</v>
      </c>
      <c r="BJ118" s="121" t="s">
        <v>4361</v>
      </c>
      <c r="BK118" s="121">
        <v>0</v>
      </c>
      <c r="BL118" s="124">
        <v>0</v>
      </c>
      <c r="BM118" s="121">
        <v>0</v>
      </c>
      <c r="BN118" s="124">
        <v>0</v>
      </c>
      <c r="BO118" s="121">
        <v>0</v>
      </c>
      <c r="BP118" s="124">
        <v>0</v>
      </c>
      <c r="BQ118" s="121">
        <v>34</v>
      </c>
      <c r="BR118" s="124">
        <v>100</v>
      </c>
      <c r="BS118" s="121">
        <v>34</v>
      </c>
      <c r="BT118" s="2"/>
      <c r="BU118" s="3"/>
      <c r="BV118" s="3"/>
      <c r="BW118" s="3"/>
      <c r="BX118" s="3"/>
    </row>
    <row r="119" spans="1:76" ht="15">
      <c r="A119" s="64" t="s">
        <v>288</v>
      </c>
      <c r="B119" s="65"/>
      <c r="C119" s="65" t="s">
        <v>64</v>
      </c>
      <c r="D119" s="66">
        <v>175.20825238597035</v>
      </c>
      <c r="E119" s="68"/>
      <c r="F119" s="101" t="s">
        <v>941</v>
      </c>
      <c r="G119" s="65"/>
      <c r="H119" s="69" t="s">
        <v>288</v>
      </c>
      <c r="I119" s="70"/>
      <c r="J119" s="70"/>
      <c r="K119" s="69" t="s">
        <v>3391</v>
      </c>
      <c r="L119" s="73">
        <v>1</v>
      </c>
      <c r="M119" s="74">
        <v>4677.89453125</v>
      </c>
      <c r="N119" s="74">
        <v>4604.296875</v>
      </c>
      <c r="O119" s="75"/>
      <c r="P119" s="76"/>
      <c r="Q119" s="76"/>
      <c r="R119" s="87"/>
      <c r="S119" s="48">
        <v>0</v>
      </c>
      <c r="T119" s="48">
        <v>2</v>
      </c>
      <c r="U119" s="49">
        <v>0</v>
      </c>
      <c r="V119" s="49">
        <v>0.166667</v>
      </c>
      <c r="W119" s="49">
        <v>0</v>
      </c>
      <c r="X119" s="49">
        <v>0.974383</v>
      </c>
      <c r="Y119" s="49">
        <v>0.5</v>
      </c>
      <c r="Z119" s="49">
        <v>0</v>
      </c>
      <c r="AA119" s="71">
        <v>119</v>
      </c>
      <c r="AB119" s="71"/>
      <c r="AC119" s="72"/>
      <c r="AD119" s="78" t="s">
        <v>1799</v>
      </c>
      <c r="AE119" s="78">
        <v>20675</v>
      </c>
      <c r="AF119" s="78">
        <v>18936</v>
      </c>
      <c r="AG119" s="78">
        <v>288146</v>
      </c>
      <c r="AH119" s="78">
        <v>7092</v>
      </c>
      <c r="AI119" s="78"/>
      <c r="AJ119" s="78" t="s">
        <v>2061</v>
      </c>
      <c r="AK119" s="78"/>
      <c r="AL119" s="78"/>
      <c r="AM119" s="78"/>
      <c r="AN119" s="80">
        <v>41661.57078703704</v>
      </c>
      <c r="AO119" s="82" t="s">
        <v>2670</v>
      </c>
      <c r="AP119" s="78" t="b">
        <v>1</v>
      </c>
      <c r="AQ119" s="78" t="b">
        <v>0</v>
      </c>
      <c r="AR119" s="78" t="b">
        <v>1</v>
      </c>
      <c r="AS119" s="78" t="s">
        <v>2808</v>
      </c>
      <c r="AT119" s="78">
        <v>1302</v>
      </c>
      <c r="AU119" s="82" t="s">
        <v>2812</v>
      </c>
      <c r="AV119" s="78" t="b">
        <v>0</v>
      </c>
      <c r="AW119" s="78" t="s">
        <v>2994</v>
      </c>
      <c r="AX119" s="82" t="s">
        <v>3111</v>
      </c>
      <c r="AY119" s="78" t="s">
        <v>66</v>
      </c>
      <c r="AZ119" s="78" t="str">
        <f>REPLACE(INDEX(GroupVertices[Group],MATCH(Vertices[[#This Row],[Vertex]],GroupVertices[Vertex],0)),1,1,"")</f>
        <v>9</v>
      </c>
      <c r="BA119" s="48"/>
      <c r="BB119" s="48"/>
      <c r="BC119" s="48"/>
      <c r="BD119" s="48"/>
      <c r="BE119" s="48" t="s">
        <v>770</v>
      </c>
      <c r="BF119" s="48" t="s">
        <v>770</v>
      </c>
      <c r="BG119" s="121" t="s">
        <v>4222</v>
      </c>
      <c r="BH119" s="121" t="s">
        <v>4222</v>
      </c>
      <c r="BI119" s="121" t="s">
        <v>4362</v>
      </c>
      <c r="BJ119" s="121" t="s">
        <v>4362</v>
      </c>
      <c r="BK119" s="121">
        <v>0</v>
      </c>
      <c r="BL119" s="124">
        <v>0</v>
      </c>
      <c r="BM119" s="121">
        <v>0</v>
      </c>
      <c r="BN119" s="124">
        <v>0</v>
      </c>
      <c r="BO119" s="121">
        <v>0</v>
      </c>
      <c r="BP119" s="124">
        <v>0</v>
      </c>
      <c r="BQ119" s="121">
        <v>24</v>
      </c>
      <c r="BR119" s="124">
        <v>100</v>
      </c>
      <c r="BS119" s="121">
        <v>24</v>
      </c>
      <c r="BT119" s="2"/>
      <c r="BU119" s="3"/>
      <c r="BV119" s="3"/>
      <c r="BW119" s="3"/>
      <c r="BX119" s="3"/>
    </row>
    <row r="120" spans="1:76" ht="15">
      <c r="A120" s="64" t="s">
        <v>415</v>
      </c>
      <c r="B120" s="65"/>
      <c r="C120" s="65" t="s">
        <v>64</v>
      </c>
      <c r="D120" s="66">
        <v>162.04254876402325</v>
      </c>
      <c r="E120" s="68"/>
      <c r="F120" s="101" t="s">
        <v>2897</v>
      </c>
      <c r="G120" s="65"/>
      <c r="H120" s="69" t="s">
        <v>415</v>
      </c>
      <c r="I120" s="70"/>
      <c r="J120" s="70"/>
      <c r="K120" s="69" t="s">
        <v>3392</v>
      </c>
      <c r="L120" s="73">
        <v>1</v>
      </c>
      <c r="M120" s="74">
        <v>5275.62548828125</v>
      </c>
      <c r="N120" s="74">
        <v>4702.37158203125</v>
      </c>
      <c r="O120" s="75"/>
      <c r="P120" s="76"/>
      <c r="Q120" s="76"/>
      <c r="R120" s="87"/>
      <c r="S120" s="48">
        <v>2</v>
      </c>
      <c r="T120" s="48">
        <v>0</v>
      </c>
      <c r="U120" s="49">
        <v>0</v>
      </c>
      <c r="V120" s="49">
        <v>0.166667</v>
      </c>
      <c r="W120" s="49">
        <v>0</v>
      </c>
      <c r="X120" s="49">
        <v>0.974383</v>
      </c>
      <c r="Y120" s="49">
        <v>0.5</v>
      </c>
      <c r="Z120" s="49">
        <v>0</v>
      </c>
      <c r="AA120" s="71">
        <v>120</v>
      </c>
      <c r="AB120" s="71"/>
      <c r="AC120" s="72"/>
      <c r="AD120" s="78" t="s">
        <v>1800</v>
      </c>
      <c r="AE120" s="78">
        <v>121</v>
      </c>
      <c r="AF120" s="78">
        <v>61</v>
      </c>
      <c r="AG120" s="78">
        <v>178</v>
      </c>
      <c r="AH120" s="78">
        <v>87</v>
      </c>
      <c r="AI120" s="78"/>
      <c r="AJ120" s="78" t="s">
        <v>2062</v>
      </c>
      <c r="AK120" s="78" t="s">
        <v>2294</v>
      </c>
      <c r="AL120" s="82" t="s">
        <v>2464</v>
      </c>
      <c r="AM120" s="78"/>
      <c r="AN120" s="80">
        <v>42203.866319444445</v>
      </c>
      <c r="AO120" s="82" t="s">
        <v>2671</v>
      </c>
      <c r="AP120" s="78" t="b">
        <v>0</v>
      </c>
      <c r="AQ120" s="78" t="b">
        <v>0</v>
      </c>
      <c r="AR120" s="78" t="b">
        <v>0</v>
      </c>
      <c r="AS120" s="78" t="s">
        <v>1508</v>
      </c>
      <c r="AT120" s="78">
        <v>1</v>
      </c>
      <c r="AU120" s="82" t="s">
        <v>2812</v>
      </c>
      <c r="AV120" s="78" t="b">
        <v>0</v>
      </c>
      <c r="AW120" s="78" t="s">
        <v>2994</v>
      </c>
      <c r="AX120" s="82" t="s">
        <v>3112</v>
      </c>
      <c r="AY120" s="78" t="s">
        <v>65</v>
      </c>
      <c r="AZ120" s="78" t="str">
        <f>REPLACE(INDEX(GroupVertices[Group],MATCH(Vertices[[#This Row],[Vertex]],GroupVertices[Vertex],0)),1,1,"")</f>
        <v>9</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375</v>
      </c>
      <c r="B121" s="65"/>
      <c r="C121" s="65" t="s">
        <v>64</v>
      </c>
      <c r="D121" s="66">
        <v>163.86935553413608</v>
      </c>
      <c r="E121" s="68"/>
      <c r="F121" s="101" t="s">
        <v>2898</v>
      </c>
      <c r="G121" s="65"/>
      <c r="H121" s="69" t="s">
        <v>375</v>
      </c>
      <c r="I121" s="70"/>
      <c r="J121" s="70"/>
      <c r="K121" s="69" t="s">
        <v>3393</v>
      </c>
      <c r="L121" s="73">
        <v>37.81374655253928</v>
      </c>
      <c r="M121" s="74">
        <v>4976.60400390625</v>
      </c>
      <c r="N121" s="74">
        <v>4652.357421875</v>
      </c>
      <c r="O121" s="75"/>
      <c r="P121" s="76"/>
      <c r="Q121" s="76"/>
      <c r="R121" s="87"/>
      <c r="S121" s="48">
        <v>1</v>
      </c>
      <c r="T121" s="48">
        <v>3</v>
      </c>
      <c r="U121" s="49">
        <v>10</v>
      </c>
      <c r="V121" s="49">
        <v>0.25</v>
      </c>
      <c r="W121" s="49">
        <v>0</v>
      </c>
      <c r="X121" s="49">
        <v>1.930684</v>
      </c>
      <c r="Y121" s="49">
        <v>0.08333333333333333</v>
      </c>
      <c r="Z121" s="49">
        <v>0</v>
      </c>
      <c r="AA121" s="71">
        <v>121</v>
      </c>
      <c r="AB121" s="71"/>
      <c r="AC121" s="72"/>
      <c r="AD121" s="78" t="s">
        <v>1801</v>
      </c>
      <c r="AE121" s="78">
        <v>739</v>
      </c>
      <c r="AF121" s="78">
        <v>2680</v>
      </c>
      <c r="AG121" s="78">
        <v>387179</v>
      </c>
      <c r="AH121" s="78">
        <v>245330</v>
      </c>
      <c r="AI121" s="78"/>
      <c r="AJ121" s="78" t="s">
        <v>2063</v>
      </c>
      <c r="AK121" s="78" t="s">
        <v>2294</v>
      </c>
      <c r="AL121" s="82" t="s">
        <v>2465</v>
      </c>
      <c r="AM121" s="78"/>
      <c r="AN121" s="80">
        <v>40337.030381944445</v>
      </c>
      <c r="AO121" s="82" t="s">
        <v>2672</v>
      </c>
      <c r="AP121" s="78" t="b">
        <v>0</v>
      </c>
      <c r="AQ121" s="78" t="b">
        <v>0</v>
      </c>
      <c r="AR121" s="78" t="b">
        <v>0</v>
      </c>
      <c r="AS121" s="78" t="s">
        <v>1508</v>
      </c>
      <c r="AT121" s="78">
        <v>645</v>
      </c>
      <c r="AU121" s="82" t="s">
        <v>2812</v>
      </c>
      <c r="AV121" s="78" t="b">
        <v>0</v>
      </c>
      <c r="AW121" s="78" t="s">
        <v>2994</v>
      </c>
      <c r="AX121" s="82" t="s">
        <v>3113</v>
      </c>
      <c r="AY121" s="78" t="s">
        <v>66</v>
      </c>
      <c r="AZ121" s="78" t="str">
        <f>REPLACE(INDEX(GroupVertices[Group],MATCH(Vertices[[#This Row],[Vertex]],GroupVertices[Vertex],0)),1,1,"")</f>
        <v>9</v>
      </c>
      <c r="BA121" s="48"/>
      <c r="BB121" s="48"/>
      <c r="BC121" s="48"/>
      <c r="BD121" s="48"/>
      <c r="BE121" s="48" t="s">
        <v>770</v>
      </c>
      <c r="BF121" s="48" t="s">
        <v>4155</v>
      </c>
      <c r="BG121" s="121" t="s">
        <v>4223</v>
      </c>
      <c r="BH121" s="121" t="s">
        <v>4287</v>
      </c>
      <c r="BI121" s="121" t="s">
        <v>4363</v>
      </c>
      <c r="BJ121" s="121" t="s">
        <v>4425</v>
      </c>
      <c r="BK121" s="121">
        <v>0</v>
      </c>
      <c r="BL121" s="124">
        <v>0</v>
      </c>
      <c r="BM121" s="121">
        <v>0</v>
      </c>
      <c r="BN121" s="124">
        <v>0</v>
      </c>
      <c r="BO121" s="121">
        <v>0</v>
      </c>
      <c r="BP121" s="124">
        <v>0</v>
      </c>
      <c r="BQ121" s="121">
        <v>39</v>
      </c>
      <c r="BR121" s="124">
        <v>100</v>
      </c>
      <c r="BS121" s="121">
        <v>39</v>
      </c>
      <c r="BT121" s="2"/>
      <c r="BU121" s="3"/>
      <c r="BV121" s="3"/>
      <c r="BW121" s="3"/>
      <c r="BX121" s="3"/>
    </row>
    <row r="122" spans="1:76" ht="15">
      <c r="A122" s="64" t="s">
        <v>289</v>
      </c>
      <c r="B122" s="65"/>
      <c r="C122" s="65" t="s">
        <v>64</v>
      </c>
      <c r="D122" s="66">
        <v>175.85276153281427</v>
      </c>
      <c r="E122" s="68"/>
      <c r="F122" s="101" t="s">
        <v>2899</v>
      </c>
      <c r="G122" s="65"/>
      <c r="H122" s="69" t="s">
        <v>289</v>
      </c>
      <c r="I122" s="70"/>
      <c r="J122" s="70"/>
      <c r="K122" s="69" t="s">
        <v>3394</v>
      </c>
      <c r="L122" s="73">
        <v>1</v>
      </c>
      <c r="M122" s="74">
        <v>2681.261962890625</v>
      </c>
      <c r="N122" s="74">
        <v>1365.7454833984375</v>
      </c>
      <c r="O122" s="75"/>
      <c r="P122" s="76"/>
      <c r="Q122" s="76"/>
      <c r="R122" s="87"/>
      <c r="S122" s="48">
        <v>1</v>
      </c>
      <c r="T122" s="48">
        <v>1</v>
      </c>
      <c r="U122" s="49">
        <v>0</v>
      </c>
      <c r="V122" s="49">
        <v>0</v>
      </c>
      <c r="W122" s="49">
        <v>0</v>
      </c>
      <c r="X122" s="49">
        <v>0.999998</v>
      </c>
      <c r="Y122" s="49">
        <v>0</v>
      </c>
      <c r="Z122" s="49" t="s">
        <v>4881</v>
      </c>
      <c r="AA122" s="71">
        <v>122</v>
      </c>
      <c r="AB122" s="71"/>
      <c r="AC122" s="72"/>
      <c r="AD122" s="78" t="s">
        <v>1802</v>
      </c>
      <c r="AE122" s="78">
        <v>4828</v>
      </c>
      <c r="AF122" s="78">
        <v>19860</v>
      </c>
      <c r="AG122" s="78">
        <v>948489</v>
      </c>
      <c r="AH122" s="78">
        <v>3213</v>
      </c>
      <c r="AI122" s="78"/>
      <c r="AJ122" s="78" t="s">
        <v>2064</v>
      </c>
      <c r="AK122" s="78"/>
      <c r="AL122" s="82" t="s">
        <v>2466</v>
      </c>
      <c r="AM122" s="78"/>
      <c r="AN122" s="80">
        <v>41000.859305555554</v>
      </c>
      <c r="AO122" s="82" t="s">
        <v>2673</v>
      </c>
      <c r="AP122" s="78" t="b">
        <v>0</v>
      </c>
      <c r="AQ122" s="78" t="b">
        <v>0</v>
      </c>
      <c r="AR122" s="78" t="b">
        <v>0</v>
      </c>
      <c r="AS122" s="78" t="s">
        <v>1508</v>
      </c>
      <c r="AT122" s="78">
        <v>1264</v>
      </c>
      <c r="AU122" s="82" t="s">
        <v>2829</v>
      </c>
      <c r="AV122" s="78" t="b">
        <v>0</v>
      </c>
      <c r="AW122" s="78" t="s">
        <v>2994</v>
      </c>
      <c r="AX122" s="82" t="s">
        <v>3114</v>
      </c>
      <c r="AY122" s="78" t="s">
        <v>66</v>
      </c>
      <c r="AZ122" s="78" t="str">
        <f>REPLACE(INDEX(GroupVertices[Group],MATCH(Vertices[[#This Row],[Vertex]],GroupVertices[Vertex],0)),1,1,"")</f>
        <v>2</v>
      </c>
      <c r="BA122" s="48" t="s">
        <v>681</v>
      </c>
      <c r="BB122" s="48" t="s">
        <v>681</v>
      </c>
      <c r="BC122" s="48" t="s">
        <v>716</v>
      </c>
      <c r="BD122" s="48" t="s">
        <v>716</v>
      </c>
      <c r="BE122" s="48" t="s">
        <v>736</v>
      </c>
      <c r="BF122" s="48" t="s">
        <v>736</v>
      </c>
      <c r="BG122" s="121" t="s">
        <v>4224</v>
      </c>
      <c r="BH122" s="121" t="s">
        <v>4224</v>
      </c>
      <c r="BI122" s="121" t="s">
        <v>4364</v>
      </c>
      <c r="BJ122" s="121" t="s">
        <v>4364</v>
      </c>
      <c r="BK122" s="121">
        <v>0</v>
      </c>
      <c r="BL122" s="124">
        <v>0</v>
      </c>
      <c r="BM122" s="121">
        <v>0</v>
      </c>
      <c r="BN122" s="124">
        <v>0</v>
      </c>
      <c r="BO122" s="121">
        <v>0</v>
      </c>
      <c r="BP122" s="124">
        <v>0</v>
      </c>
      <c r="BQ122" s="121">
        <v>4</v>
      </c>
      <c r="BR122" s="124">
        <v>100</v>
      </c>
      <c r="BS122" s="121">
        <v>4</v>
      </c>
      <c r="BT122" s="2"/>
      <c r="BU122" s="3"/>
      <c r="BV122" s="3"/>
      <c r="BW122" s="3"/>
      <c r="BX122" s="3"/>
    </row>
    <row r="123" spans="1:76" ht="15">
      <c r="A123" s="64" t="s">
        <v>290</v>
      </c>
      <c r="B123" s="65"/>
      <c r="C123" s="65" t="s">
        <v>64</v>
      </c>
      <c r="D123" s="66">
        <v>162.04882645051848</v>
      </c>
      <c r="E123" s="68"/>
      <c r="F123" s="101" t="s">
        <v>942</v>
      </c>
      <c r="G123" s="65"/>
      <c r="H123" s="69" t="s">
        <v>290</v>
      </c>
      <c r="I123" s="70"/>
      <c r="J123" s="70"/>
      <c r="K123" s="69" t="s">
        <v>3395</v>
      </c>
      <c r="L123" s="73">
        <v>1</v>
      </c>
      <c r="M123" s="74">
        <v>2298.746826171875</v>
      </c>
      <c r="N123" s="74">
        <v>1365.7454833984375</v>
      </c>
      <c r="O123" s="75"/>
      <c r="P123" s="76"/>
      <c r="Q123" s="76"/>
      <c r="R123" s="87"/>
      <c r="S123" s="48">
        <v>1</v>
      </c>
      <c r="T123" s="48">
        <v>1</v>
      </c>
      <c r="U123" s="49">
        <v>0</v>
      </c>
      <c r="V123" s="49">
        <v>0</v>
      </c>
      <c r="W123" s="49">
        <v>0</v>
      </c>
      <c r="X123" s="49">
        <v>0.999998</v>
      </c>
      <c r="Y123" s="49">
        <v>0</v>
      </c>
      <c r="Z123" s="49" t="s">
        <v>4881</v>
      </c>
      <c r="AA123" s="71">
        <v>123</v>
      </c>
      <c r="AB123" s="71"/>
      <c r="AC123" s="72"/>
      <c r="AD123" s="78" t="s">
        <v>1803</v>
      </c>
      <c r="AE123" s="78">
        <v>480</v>
      </c>
      <c r="AF123" s="78">
        <v>70</v>
      </c>
      <c r="AG123" s="78">
        <v>39</v>
      </c>
      <c r="AH123" s="78">
        <v>27</v>
      </c>
      <c r="AI123" s="78"/>
      <c r="AJ123" s="78" t="s">
        <v>2065</v>
      </c>
      <c r="AK123" s="78" t="s">
        <v>2295</v>
      </c>
      <c r="AL123" s="82" t="s">
        <v>2467</v>
      </c>
      <c r="AM123" s="78"/>
      <c r="AN123" s="80">
        <v>43521.80241898148</v>
      </c>
      <c r="AO123" s="82" t="s">
        <v>2674</v>
      </c>
      <c r="AP123" s="78" t="b">
        <v>0</v>
      </c>
      <c r="AQ123" s="78" t="b">
        <v>0</v>
      </c>
      <c r="AR123" s="78" t="b">
        <v>0</v>
      </c>
      <c r="AS123" s="78" t="s">
        <v>1508</v>
      </c>
      <c r="AT123" s="78">
        <v>0</v>
      </c>
      <c r="AU123" s="82" t="s">
        <v>2812</v>
      </c>
      <c r="AV123" s="78" t="b">
        <v>0</v>
      </c>
      <c r="AW123" s="78" t="s">
        <v>2994</v>
      </c>
      <c r="AX123" s="82" t="s">
        <v>3115</v>
      </c>
      <c r="AY123" s="78" t="s">
        <v>66</v>
      </c>
      <c r="AZ123" s="78" t="str">
        <f>REPLACE(INDEX(GroupVertices[Group],MATCH(Vertices[[#This Row],[Vertex]],GroupVertices[Vertex],0)),1,1,"")</f>
        <v>2</v>
      </c>
      <c r="BA123" s="48" t="s">
        <v>682</v>
      </c>
      <c r="BB123" s="48" t="s">
        <v>682</v>
      </c>
      <c r="BC123" s="48" t="s">
        <v>716</v>
      </c>
      <c r="BD123" s="48" t="s">
        <v>716</v>
      </c>
      <c r="BE123" s="48" t="s">
        <v>771</v>
      </c>
      <c r="BF123" s="48" t="s">
        <v>771</v>
      </c>
      <c r="BG123" s="121" t="s">
        <v>4225</v>
      </c>
      <c r="BH123" s="121" t="s">
        <v>4225</v>
      </c>
      <c r="BI123" s="121" t="s">
        <v>4365</v>
      </c>
      <c r="BJ123" s="121" t="s">
        <v>4365</v>
      </c>
      <c r="BK123" s="121">
        <v>4</v>
      </c>
      <c r="BL123" s="124">
        <v>10</v>
      </c>
      <c r="BM123" s="121">
        <v>0</v>
      </c>
      <c r="BN123" s="124">
        <v>0</v>
      </c>
      <c r="BO123" s="121">
        <v>0</v>
      </c>
      <c r="BP123" s="124">
        <v>0</v>
      </c>
      <c r="BQ123" s="121">
        <v>36</v>
      </c>
      <c r="BR123" s="124">
        <v>90</v>
      </c>
      <c r="BS123" s="121">
        <v>40</v>
      </c>
      <c r="BT123" s="2"/>
      <c r="BU123" s="3"/>
      <c r="BV123" s="3"/>
      <c r="BW123" s="3"/>
      <c r="BX123" s="3"/>
    </row>
    <row r="124" spans="1:76" ht="15">
      <c r="A124" s="64" t="s">
        <v>291</v>
      </c>
      <c r="B124" s="65"/>
      <c r="C124" s="65" t="s">
        <v>64</v>
      </c>
      <c r="D124" s="66">
        <v>162.02022810092907</v>
      </c>
      <c r="E124" s="68"/>
      <c r="F124" s="101" t="s">
        <v>2900</v>
      </c>
      <c r="G124" s="65"/>
      <c r="H124" s="69" t="s">
        <v>291</v>
      </c>
      <c r="I124" s="70"/>
      <c r="J124" s="70"/>
      <c r="K124" s="69" t="s">
        <v>3396</v>
      </c>
      <c r="L124" s="73">
        <v>1</v>
      </c>
      <c r="M124" s="74">
        <v>2681.261962890625</v>
      </c>
      <c r="N124" s="74">
        <v>3391.42529296875</v>
      </c>
      <c r="O124" s="75"/>
      <c r="P124" s="76"/>
      <c r="Q124" s="76"/>
      <c r="R124" s="87"/>
      <c r="S124" s="48">
        <v>1</v>
      </c>
      <c r="T124" s="48">
        <v>1</v>
      </c>
      <c r="U124" s="49">
        <v>0</v>
      </c>
      <c r="V124" s="49">
        <v>0</v>
      </c>
      <c r="W124" s="49">
        <v>0</v>
      </c>
      <c r="X124" s="49">
        <v>0.999998</v>
      </c>
      <c r="Y124" s="49">
        <v>0</v>
      </c>
      <c r="Z124" s="49" t="s">
        <v>4881</v>
      </c>
      <c r="AA124" s="71">
        <v>124</v>
      </c>
      <c r="AB124" s="71"/>
      <c r="AC124" s="72"/>
      <c r="AD124" s="78" t="s">
        <v>1804</v>
      </c>
      <c r="AE124" s="78">
        <v>165</v>
      </c>
      <c r="AF124" s="78">
        <v>29</v>
      </c>
      <c r="AG124" s="78">
        <v>162</v>
      </c>
      <c r="AH124" s="78">
        <v>34</v>
      </c>
      <c r="AI124" s="78"/>
      <c r="AJ124" s="78" t="s">
        <v>2066</v>
      </c>
      <c r="AK124" s="78" t="s">
        <v>2296</v>
      </c>
      <c r="AL124" s="82" t="s">
        <v>2468</v>
      </c>
      <c r="AM124" s="78"/>
      <c r="AN124" s="80">
        <v>42991.569606481484</v>
      </c>
      <c r="AO124" s="82" t="s">
        <v>2675</v>
      </c>
      <c r="AP124" s="78" t="b">
        <v>0</v>
      </c>
      <c r="AQ124" s="78" t="b">
        <v>0</v>
      </c>
      <c r="AR124" s="78" t="b">
        <v>1</v>
      </c>
      <c r="AS124" s="78" t="s">
        <v>1508</v>
      </c>
      <c r="AT124" s="78">
        <v>0</v>
      </c>
      <c r="AU124" s="82" t="s">
        <v>2812</v>
      </c>
      <c r="AV124" s="78" t="b">
        <v>0</v>
      </c>
      <c r="AW124" s="78" t="s">
        <v>2994</v>
      </c>
      <c r="AX124" s="82" t="s">
        <v>3116</v>
      </c>
      <c r="AY124" s="78" t="s">
        <v>66</v>
      </c>
      <c r="AZ124" s="78" t="str">
        <f>REPLACE(INDEX(GroupVertices[Group],MATCH(Vertices[[#This Row],[Vertex]],GroupVertices[Vertex],0)),1,1,"")</f>
        <v>2</v>
      </c>
      <c r="BA124" s="48"/>
      <c r="BB124" s="48"/>
      <c r="BC124" s="48"/>
      <c r="BD124" s="48"/>
      <c r="BE124" s="48" t="s">
        <v>772</v>
      </c>
      <c r="BF124" s="48" t="s">
        <v>772</v>
      </c>
      <c r="BG124" s="121" t="s">
        <v>4226</v>
      </c>
      <c r="BH124" s="121" t="s">
        <v>4226</v>
      </c>
      <c r="BI124" s="121" t="s">
        <v>4366</v>
      </c>
      <c r="BJ124" s="121" t="s">
        <v>4366</v>
      </c>
      <c r="BK124" s="121">
        <v>2</v>
      </c>
      <c r="BL124" s="124">
        <v>7.407407407407407</v>
      </c>
      <c r="BM124" s="121">
        <v>0</v>
      </c>
      <c r="BN124" s="124">
        <v>0</v>
      </c>
      <c r="BO124" s="121">
        <v>0</v>
      </c>
      <c r="BP124" s="124">
        <v>0</v>
      </c>
      <c r="BQ124" s="121">
        <v>25</v>
      </c>
      <c r="BR124" s="124">
        <v>92.5925925925926</v>
      </c>
      <c r="BS124" s="121">
        <v>27</v>
      </c>
      <c r="BT124" s="2"/>
      <c r="BU124" s="3"/>
      <c r="BV124" s="3"/>
      <c r="BW124" s="3"/>
      <c r="BX124" s="3"/>
    </row>
    <row r="125" spans="1:76" ht="15">
      <c r="A125" s="64" t="s">
        <v>292</v>
      </c>
      <c r="B125" s="65"/>
      <c r="C125" s="65" t="s">
        <v>64</v>
      </c>
      <c r="D125" s="66">
        <v>165.49039369134957</v>
      </c>
      <c r="E125" s="68"/>
      <c r="F125" s="101" t="s">
        <v>943</v>
      </c>
      <c r="G125" s="65"/>
      <c r="H125" s="69" t="s">
        <v>292</v>
      </c>
      <c r="I125" s="70"/>
      <c r="J125" s="70"/>
      <c r="K125" s="69" t="s">
        <v>3397</v>
      </c>
      <c r="L125" s="73">
        <v>1</v>
      </c>
      <c r="M125" s="74">
        <v>3449.947265625</v>
      </c>
      <c r="N125" s="74">
        <v>1988.5577392578125</v>
      </c>
      <c r="O125" s="75"/>
      <c r="P125" s="76"/>
      <c r="Q125" s="76"/>
      <c r="R125" s="87"/>
      <c r="S125" s="48">
        <v>0</v>
      </c>
      <c r="T125" s="48">
        <v>1</v>
      </c>
      <c r="U125" s="49">
        <v>0</v>
      </c>
      <c r="V125" s="49">
        <v>0.035714</v>
      </c>
      <c r="W125" s="49">
        <v>0</v>
      </c>
      <c r="X125" s="49">
        <v>0.617029</v>
      </c>
      <c r="Y125" s="49">
        <v>0</v>
      </c>
      <c r="Z125" s="49">
        <v>0</v>
      </c>
      <c r="AA125" s="71">
        <v>125</v>
      </c>
      <c r="AB125" s="71"/>
      <c r="AC125" s="72"/>
      <c r="AD125" s="78" t="s">
        <v>1805</v>
      </c>
      <c r="AE125" s="78">
        <v>3650</v>
      </c>
      <c r="AF125" s="78">
        <v>5004</v>
      </c>
      <c r="AG125" s="78">
        <v>345804</v>
      </c>
      <c r="AH125" s="78">
        <v>134879</v>
      </c>
      <c r="AI125" s="78"/>
      <c r="AJ125" s="78" t="s">
        <v>2067</v>
      </c>
      <c r="AK125" s="78" t="s">
        <v>2297</v>
      </c>
      <c r="AL125" s="78"/>
      <c r="AM125" s="78"/>
      <c r="AN125" s="80">
        <v>41102.738958333335</v>
      </c>
      <c r="AO125" s="82" t="s">
        <v>2676</v>
      </c>
      <c r="AP125" s="78" t="b">
        <v>0</v>
      </c>
      <c r="AQ125" s="78" t="b">
        <v>0</v>
      </c>
      <c r="AR125" s="78" t="b">
        <v>1</v>
      </c>
      <c r="AS125" s="78" t="s">
        <v>2808</v>
      </c>
      <c r="AT125" s="78">
        <v>112</v>
      </c>
      <c r="AU125" s="82" t="s">
        <v>2810</v>
      </c>
      <c r="AV125" s="78" t="b">
        <v>0</v>
      </c>
      <c r="AW125" s="78" t="s">
        <v>2994</v>
      </c>
      <c r="AX125" s="82" t="s">
        <v>3117</v>
      </c>
      <c r="AY125" s="78" t="s">
        <v>66</v>
      </c>
      <c r="AZ125" s="78" t="str">
        <f>REPLACE(INDEX(GroupVertices[Group],MATCH(Vertices[[#This Row],[Vertex]],GroupVertices[Vertex],0)),1,1,"")</f>
        <v>4</v>
      </c>
      <c r="BA125" s="48"/>
      <c r="BB125" s="48"/>
      <c r="BC125" s="48"/>
      <c r="BD125" s="48"/>
      <c r="BE125" s="48" t="s">
        <v>773</v>
      </c>
      <c r="BF125" s="48" t="s">
        <v>773</v>
      </c>
      <c r="BG125" s="121" t="s">
        <v>4227</v>
      </c>
      <c r="BH125" s="121" t="s">
        <v>4227</v>
      </c>
      <c r="BI125" s="121" t="s">
        <v>4367</v>
      </c>
      <c r="BJ125" s="121" t="s">
        <v>4367</v>
      </c>
      <c r="BK125" s="121">
        <v>0</v>
      </c>
      <c r="BL125" s="124">
        <v>0</v>
      </c>
      <c r="BM125" s="121">
        <v>0</v>
      </c>
      <c r="BN125" s="124">
        <v>0</v>
      </c>
      <c r="BO125" s="121">
        <v>0</v>
      </c>
      <c r="BP125" s="124">
        <v>0</v>
      </c>
      <c r="BQ125" s="121">
        <v>25</v>
      </c>
      <c r="BR125" s="124">
        <v>100</v>
      </c>
      <c r="BS125" s="121">
        <v>25</v>
      </c>
      <c r="BT125" s="2"/>
      <c r="BU125" s="3"/>
      <c r="BV125" s="3"/>
      <c r="BW125" s="3"/>
      <c r="BX125" s="3"/>
    </row>
    <row r="126" spans="1:76" ht="15">
      <c r="A126" s="64" t="s">
        <v>293</v>
      </c>
      <c r="B126" s="65"/>
      <c r="C126" s="65" t="s">
        <v>64</v>
      </c>
      <c r="D126" s="66">
        <v>162.19391076063053</v>
      </c>
      <c r="E126" s="68"/>
      <c r="F126" s="101" t="s">
        <v>944</v>
      </c>
      <c r="G126" s="65"/>
      <c r="H126" s="69" t="s">
        <v>293</v>
      </c>
      <c r="I126" s="70"/>
      <c r="J126" s="70"/>
      <c r="K126" s="69" t="s">
        <v>3398</v>
      </c>
      <c r="L126" s="73">
        <v>1</v>
      </c>
      <c r="M126" s="74">
        <v>9664.400390625</v>
      </c>
      <c r="N126" s="74">
        <v>7434.55078125</v>
      </c>
      <c r="O126" s="75"/>
      <c r="P126" s="76"/>
      <c r="Q126" s="76"/>
      <c r="R126" s="87"/>
      <c r="S126" s="48">
        <v>0</v>
      </c>
      <c r="T126" s="48">
        <v>1</v>
      </c>
      <c r="U126" s="49">
        <v>0</v>
      </c>
      <c r="V126" s="49">
        <v>0.333333</v>
      </c>
      <c r="W126" s="49">
        <v>0</v>
      </c>
      <c r="X126" s="49">
        <v>0.770269</v>
      </c>
      <c r="Y126" s="49">
        <v>0</v>
      </c>
      <c r="Z126" s="49">
        <v>0</v>
      </c>
      <c r="AA126" s="71">
        <v>126</v>
      </c>
      <c r="AB126" s="71"/>
      <c r="AC126" s="72"/>
      <c r="AD126" s="78" t="s">
        <v>1806</v>
      </c>
      <c r="AE126" s="78">
        <v>1930</v>
      </c>
      <c r="AF126" s="78">
        <v>278</v>
      </c>
      <c r="AG126" s="78">
        <v>693</v>
      </c>
      <c r="AH126" s="78">
        <v>3668</v>
      </c>
      <c r="AI126" s="78"/>
      <c r="AJ126" s="78" t="s">
        <v>2068</v>
      </c>
      <c r="AK126" s="78" t="s">
        <v>2271</v>
      </c>
      <c r="AL126" s="82" t="s">
        <v>2469</v>
      </c>
      <c r="AM126" s="78"/>
      <c r="AN126" s="80">
        <v>43451.39943287037</v>
      </c>
      <c r="AO126" s="82" t="s">
        <v>2677</v>
      </c>
      <c r="AP126" s="78" t="b">
        <v>0</v>
      </c>
      <c r="AQ126" s="78" t="b">
        <v>0</v>
      </c>
      <c r="AR126" s="78" t="b">
        <v>0</v>
      </c>
      <c r="AS126" s="78" t="s">
        <v>1508</v>
      </c>
      <c r="AT126" s="78">
        <v>3</v>
      </c>
      <c r="AU126" s="82" t="s">
        <v>2812</v>
      </c>
      <c r="AV126" s="78" t="b">
        <v>0</v>
      </c>
      <c r="AW126" s="78" t="s">
        <v>2994</v>
      </c>
      <c r="AX126" s="82" t="s">
        <v>3118</v>
      </c>
      <c r="AY126" s="78" t="s">
        <v>66</v>
      </c>
      <c r="AZ126" s="78" t="str">
        <f>REPLACE(INDEX(GroupVertices[Group],MATCH(Vertices[[#This Row],[Vertex]],GroupVertices[Vertex],0)),1,1,"")</f>
        <v>23</v>
      </c>
      <c r="BA126" s="48"/>
      <c r="BB126" s="48"/>
      <c r="BC126" s="48"/>
      <c r="BD126" s="48"/>
      <c r="BE126" s="48" t="s">
        <v>736</v>
      </c>
      <c r="BF126" s="48" t="s">
        <v>736</v>
      </c>
      <c r="BG126" s="121" t="s">
        <v>4228</v>
      </c>
      <c r="BH126" s="121" t="s">
        <v>4228</v>
      </c>
      <c r="BI126" s="121" t="s">
        <v>4368</v>
      </c>
      <c r="BJ126" s="121" t="s">
        <v>4368</v>
      </c>
      <c r="BK126" s="121">
        <v>0</v>
      </c>
      <c r="BL126" s="124">
        <v>0</v>
      </c>
      <c r="BM126" s="121">
        <v>0</v>
      </c>
      <c r="BN126" s="124">
        <v>0</v>
      </c>
      <c r="BO126" s="121">
        <v>0</v>
      </c>
      <c r="BP126" s="124">
        <v>0</v>
      </c>
      <c r="BQ126" s="121">
        <v>4</v>
      </c>
      <c r="BR126" s="124">
        <v>100</v>
      </c>
      <c r="BS126" s="121">
        <v>4</v>
      </c>
      <c r="BT126" s="2"/>
      <c r="BU126" s="3"/>
      <c r="BV126" s="3"/>
      <c r="BW126" s="3"/>
      <c r="BX126" s="3"/>
    </row>
    <row r="127" spans="1:76" ht="15">
      <c r="A127" s="64" t="s">
        <v>294</v>
      </c>
      <c r="B127" s="65"/>
      <c r="C127" s="65" t="s">
        <v>64</v>
      </c>
      <c r="D127" s="66">
        <v>162.56220170168422</v>
      </c>
      <c r="E127" s="68"/>
      <c r="F127" s="101" t="s">
        <v>2901</v>
      </c>
      <c r="G127" s="65"/>
      <c r="H127" s="69" t="s">
        <v>294</v>
      </c>
      <c r="I127" s="70"/>
      <c r="J127" s="70"/>
      <c r="K127" s="69" t="s">
        <v>3399</v>
      </c>
      <c r="L127" s="73">
        <v>1</v>
      </c>
      <c r="M127" s="74">
        <v>2298.746826171875</v>
      </c>
      <c r="N127" s="74">
        <v>3391.42529296875</v>
      </c>
      <c r="O127" s="75"/>
      <c r="P127" s="76"/>
      <c r="Q127" s="76"/>
      <c r="R127" s="87"/>
      <c r="S127" s="48">
        <v>1</v>
      </c>
      <c r="T127" s="48">
        <v>1</v>
      </c>
      <c r="U127" s="49">
        <v>0</v>
      </c>
      <c r="V127" s="49">
        <v>0</v>
      </c>
      <c r="W127" s="49">
        <v>0</v>
      </c>
      <c r="X127" s="49">
        <v>0.999998</v>
      </c>
      <c r="Y127" s="49">
        <v>0</v>
      </c>
      <c r="Z127" s="49" t="s">
        <v>4881</v>
      </c>
      <c r="AA127" s="71">
        <v>127</v>
      </c>
      <c r="AB127" s="71"/>
      <c r="AC127" s="72"/>
      <c r="AD127" s="78" t="s">
        <v>1807</v>
      </c>
      <c r="AE127" s="78">
        <v>738</v>
      </c>
      <c r="AF127" s="78">
        <v>806</v>
      </c>
      <c r="AG127" s="78">
        <v>2683</v>
      </c>
      <c r="AH127" s="78">
        <v>873</v>
      </c>
      <c r="AI127" s="78"/>
      <c r="AJ127" s="78" t="s">
        <v>2069</v>
      </c>
      <c r="AK127" s="78" t="s">
        <v>2298</v>
      </c>
      <c r="AL127" s="82" t="s">
        <v>2470</v>
      </c>
      <c r="AM127" s="78"/>
      <c r="AN127" s="80">
        <v>42033.3908912037</v>
      </c>
      <c r="AO127" s="82" t="s">
        <v>2678</v>
      </c>
      <c r="AP127" s="78" t="b">
        <v>0</v>
      </c>
      <c r="AQ127" s="78" t="b">
        <v>0</v>
      </c>
      <c r="AR127" s="78" t="b">
        <v>0</v>
      </c>
      <c r="AS127" s="78" t="s">
        <v>2808</v>
      </c>
      <c r="AT127" s="78">
        <v>12</v>
      </c>
      <c r="AU127" s="82" t="s">
        <v>2812</v>
      </c>
      <c r="AV127" s="78" t="b">
        <v>0</v>
      </c>
      <c r="AW127" s="78" t="s">
        <v>2994</v>
      </c>
      <c r="AX127" s="82" t="s">
        <v>3119</v>
      </c>
      <c r="AY127" s="78" t="s">
        <v>66</v>
      </c>
      <c r="AZ127" s="78" t="str">
        <f>REPLACE(INDEX(GroupVertices[Group],MATCH(Vertices[[#This Row],[Vertex]],GroupVertices[Vertex],0)),1,1,"")</f>
        <v>2</v>
      </c>
      <c r="BA127" s="48"/>
      <c r="BB127" s="48"/>
      <c r="BC127" s="48"/>
      <c r="BD127" s="48"/>
      <c r="BE127" s="48" t="s">
        <v>736</v>
      </c>
      <c r="BF127" s="48" t="s">
        <v>736</v>
      </c>
      <c r="BG127" s="121" t="s">
        <v>4229</v>
      </c>
      <c r="BH127" s="121" t="s">
        <v>4229</v>
      </c>
      <c r="BI127" s="121" t="s">
        <v>4369</v>
      </c>
      <c r="BJ127" s="121" t="s">
        <v>4369</v>
      </c>
      <c r="BK127" s="121">
        <v>4</v>
      </c>
      <c r="BL127" s="124">
        <v>8</v>
      </c>
      <c r="BM127" s="121">
        <v>0</v>
      </c>
      <c r="BN127" s="124">
        <v>0</v>
      </c>
      <c r="BO127" s="121">
        <v>0</v>
      </c>
      <c r="BP127" s="124">
        <v>0</v>
      </c>
      <c r="BQ127" s="121">
        <v>46</v>
      </c>
      <c r="BR127" s="124">
        <v>92</v>
      </c>
      <c r="BS127" s="121">
        <v>50</v>
      </c>
      <c r="BT127" s="2"/>
      <c r="BU127" s="3"/>
      <c r="BV127" s="3"/>
      <c r="BW127" s="3"/>
      <c r="BX127" s="3"/>
    </row>
    <row r="128" spans="1:76" ht="15">
      <c r="A128" s="64" t="s">
        <v>295</v>
      </c>
      <c r="B128" s="65"/>
      <c r="C128" s="65" t="s">
        <v>64</v>
      </c>
      <c r="D128" s="66">
        <v>185.1807061440089</v>
      </c>
      <c r="E128" s="68"/>
      <c r="F128" s="101" t="s">
        <v>945</v>
      </c>
      <c r="G128" s="65"/>
      <c r="H128" s="69" t="s">
        <v>295</v>
      </c>
      <c r="I128" s="70"/>
      <c r="J128" s="70"/>
      <c r="K128" s="69" t="s">
        <v>3400</v>
      </c>
      <c r="L128" s="73">
        <v>1</v>
      </c>
      <c r="M128" s="74">
        <v>386.1699523925781</v>
      </c>
      <c r="N128" s="74">
        <v>2716.19921875</v>
      </c>
      <c r="O128" s="75"/>
      <c r="P128" s="76"/>
      <c r="Q128" s="76"/>
      <c r="R128" s="87"/>
      <c r="S128" s="48">
        <v>1</v>
      </c>
      <c r="T128" s="48">
        <v>1</v>
      </c>
      <c r="U128" s="49">
        <v>0</v>
      </c>
      <c r="V128" s="49">
        <v>0</v>
      </c>
      <c r="W128" s="49">
        <v>0</v>
      </c>
      <c r="X128" s="49">
        <v>0.999998</v>
      </c>
      <c r="Y128" s="49">
        <v>0</v>
      </c>
      <c r="Z128" s="49" t="s">
        <v>4881</v>
      </c>
      <c r="AA128" s="71">
        <v>128</v>
      </c>
      <c r="AB128" s="71"/>
      <c r="AC128" s="72"/>
      <c r="AD128" s="78" t="s">
        <v>1808</v>
      </c>
      <c r="AE128" s="78">
        <v>36493</v>
      </c>
      <c r="AF128" s="78">
        <v>33233</v>
      </c>
      <c r="AG128" s="78">
        <v>7584</v>
      </c>
      <c r="AH128" s="78">
        <v>27</v>
      </c>
      <c r="AI128" s="78"/>
      <c r="AJ128" s="78" t="s">
        <v>2070</v>
      </c>
      <c r="AK128" s="78" t="s">
        <v>2299</v>
      </c>
      <c r="AL128" s="82" t="s">
        <v>2471</v>
      </c>
      <c r="AM128" s="78"/>
      <c r="AN128" s="80">
        <v>40497.70261574074</v>
      </c>
      <c r="AO128" s="82" t="s">
        <v>2679</v>
      </c>
      <c r="AP128" s="78" t="b">
        <v>0</v>
      </c>
      <c r="AQ128" s="78" t="b">
        <v>0</v>
      </c>
      <c r="AR128" s="78" t="b">
        <v>0</v>
      </c>
      <c r="AS128" s="78" t="s">
        <v>1508</v>
      </c>
      <c r="AT128" s="78">
        <v>318</v>
      </c>
      <c r="AU128" s="82" t="s">
        <v>2812</v>
      </c>
      <c r="AV128" s="78" t="b">
        <v>0</v>
      </c>
      <c r="AW128" s="78" t="s">
        <v>2994</v>
      </c>
      <c r="AX128" s="82" t="s">
        <v>3120</v>
      </c>
      <c r="AY128" s="78" t="s">
        <v>66</v>
      </c>
      <c r="AZ128" s="78" t="str">
        <f>REPLACE(INDEX(GroupVertices[Group],MATCH(Vertices[[#This Row],[Vertex]],GroupVertices[Vertex],0)),1,1,"")</f>
        <v>2</v>
      </c>
      <c r="BA128" s="48" t="s">
        <v>683</v>
      </c>
      <c r="BB128" s="48" t="s">
        <v>683</v>
      </c>
      <c r="BC128" s="48" t="s">
        <v>723</v>
      </c>
      <c r="BD128" s="48" t="s">
        <v>723</v>
      </c>
      <c r="BE128" s="48" t="s">
        <v>774</v>
      </c>
      <c r="BF128" s="48" t="s">
        <v>774</v>
      </c>
      <c r="BG128" s="121" t="s">
        <v>4230</v>
      </c>
      <c r="BH128" s="121" t="s">
        <v>4230</v>
      </c>
      <c r="BI128" s="121" t="s">
        <v>4370</v>
      </c>
      <c r="BJ128" s="121" t="s">
        <v>4370</v>
      </c>
      <c r="BK128" s="121">
        <v>1</v>
      </c>
      <c r="BL128" s="124">
        <v>12.5</v>
      </c>
      <c r="BM128" s="121">
        <v>0</v>
      </c>
      <c r="BN128" s="124">
        <v>0</v>
      </c>
      <c r="BO128" s="121">
        <v>0</v>
      </c>
      <c r="BP128" s="124">
        <v>0</v>
      </c>
      <c r="BQ128" s="121">
        <v>7</v>
      </c>
      <c r="BR128" s="124">
        <v>87.5</v>
      </c>
      <c r="BS128" s="121">
        <v>8</v>
      </c>
      <c r="BT128" s="2"/>
      <c r="BU128" s="3"/>
      <c r="BV128" s="3"/>
      <c r="BW128" s="3"/>
      <c r="BX128" s="3"/>
    </row>
    <row r="129" spans="1:76" ht="15">
      <c r="A129" s="64" t="s">
        <v>296</v>
      </c>
      <c r="B129" s="65"/>
      <c r="C129" s="65" t="s">
        <v>64</v>
      </c>
      <c r="D129" s="66">
        <v>162.13252893712158</v>
      </c>
      <c r="E129" s="68"/>
      <c r="F129" s="101" t="s">
        <v>946</v>
      </c>
      <c r="G129" s="65"/>
      <c r="H129" s="69" t="s">
        <v>296</v>
      </c>
      <c r="I129" s="70"/>
      <c r="J129" s="70"/>
      <c r="K129" s="69" t="s">
        <v>3401</v>
      </c>
      <c r="L129" s="73">
        <v>1</v>
      </c>
      <c r="M129" s="74">
        <v>3063.77734375</v>
      </c>
      <c r="N129" s="74">
        <v>3391.42529296875</v>
      </c>
      <c r="O129" s="75"/>
      <c r="P129" s="76"/>
      <c r="Q129" s="76"/>
      <c r="R129" s="87"/>
      <c r="S129" s="48">
        <v>1</v>
      </c>
      <c r="T129" s="48">
        <v>1</v>
      </c>
      <c r="U129" s="49">
        <v>0</v>
      </c>
      <c r="V129" s="49">
        <v>0</v>
      </c>
      <c r="W129" s="49">
        <v>0</v>
      </c>
      <c r="X129" s="49">
        <v>0.999998</v>
      </c>
      <c r="Y129" s="49">
        <v>0</v>
      </c>
      <c r="Z129" s="49" t="s">
        <v>4881</v>
      </c>
      <c r="AA129" s="71">
        <v>129</v>
      </c>
      <c r="AB129" s="71"/>
      <c r="AC129" s="72"/>
      <c r="AD129" s="78" t="s">
        <v>1809</v>
      </c>
      <c r="AE129" s="78">
        <v>456</v>
      </c>
      <c r="AF129" s="78">
        <v>190</v>
      </c>
      <c r="AG129" s="78">
        <v>16901</v>
      </c>
      <c r="AH129" s="78">
        <v>9</v>
      </c>
      <c r="AI129" s="78"/>
      <c r="AJ129" s="78" t="s">
        <v>2071</v>
      </c>
      <c r="AK129" s="78"/>
      <c r="AL129" s="82" t="s">
        <v>2472</v>
      </c>
      <c r="AM129" s="78"/>
      <c r="AN129" s="80">
        <v>39854.35622685185</v>
      </c>
      <c r="AO129" s="82" t="s">
        <v>2680</v>
      </c>
      <c r="AP129" s="78" t="b">
        <v>0</v>
      </c>
      <c r="AQ129" s="78" t="b">
        <v>0</v>
      </c>
      <c r="AR129" s="78" t="b">
        <v>0</v>
      </c>
      <c r="AS129" s="78" t="s">
        <v>1508</v>
      </c>
      <c r="AT129" s="78">
        <v>16</v>
      </c>
      <c r="AU129" s="82" t="s">
        <v>2817</v>
      </c>
      <c r="AV129" s="78" t="b">
        <v>0</v>
      </c>
      <c r="AW129" s="78" t="s">
        <v>2994</v>
      </c>
      <c r="AX129" s="82" t="s">
        <v>3121</v>
      </c>
      <c r="AY129" s="78" t="s">
        <v>66</v>
      </c>
      <c r="AZ129" s="78" t="str">
        <f>REPLACE(INDEX(GroupVertices[Group],MATCH(Vertices[[#This Row],[Vertex]],GroupVertices[Vertex],0)),1,1,"")</f>
        <v>2</v>
      </c>
      <c r="BA129" s="48"/>
      <c r="BB129" s="48"/>
      <c r="BC129" s="48"/>
      <c r="BD129" s="48"/>
      <c r="BE129" s="48" t="s">
        <v>775</v>
      </c>
      <c r="BF129" s="48" t="s">
        <v>775</v>
      </c>
      <c r="BG129" s="121" t="s">
        <v>4231</v>
      </c>
      <c r="BH129" s="121" t="s">
        <v>4231</v>
      </c>
      <c r="BI129" s="121" t="s">
        <v>4371</v>
      </c>
      <c r="BJ129" s="121" t="s">
        <v>4371</v>
      </c>
      <c r="BK129" s="121">
        <v>1</v>
      </c>
      <c r="BL129" s="124">
        <v>4.3478260869565215</v>
      </c>
      <c r="BM129" s="121">
        <v>0</v>
      </c>
      <c r="BN129" s="124">
        <v>0</v>
      </c>
      <c r="BO129" s="121">
        <v>0</v>
      </c>
      <c r="BP129" s="124">
        <v>0</v>
      </c>
      <c r="BQ129" s="121">
        <v>22</v>
      </c>
      <c r="BR129" s="124">
        <v>95.65217391304348</v>
      </c>
      <c r="BS129" s="121">
        <v>23</v>
      </c>
      <c r="BT129" s="2"/>
      <c r="BU129" s="3"/>
      <c r="BV129" s="3"/>
      <c r="BW129" s="3"/>
      <c r="BX129" s="3"/>
    </row>
    <row r="130" spans="1:76" ht="15">
      <c r="A130" s="64" t="s">
        <v>297</v>
      </c>
      <c r="B130" s="65"/>
      <c r="C130" s="65" t="s">
        <v>64</v>
      </c>
      <c r="D130" s="66">
        <v>162.15415207949405</v>
      </c>
      <c r="E130" s="68"/>
      <c r="F130" s="101" t="s">
        <v>947</v>
      </c>
      <c r="G130" s="65"/>
      <c r="H130" s="69" t="s">
        <v>297</v>
      </c>
      <c r="I130" s="70"/>
      <c r="J130" s="70"/>
      <c r="K130" s="69" t="s">
        <v>3402</v>
      </c>
      <c r="L130" s="73">
        <v>1</v>
      </c>
      <c r="M130" s="74">
        <v>9664.400390625</v>
      </c>
      <c r="N130" s="74">
        <v>620.5261840820312</v>
      </c>
      <c r="O130" s="75"/>
      <c r="P130" s="76"/>
      <c r="Q130" s="76"/>
      <c r="R130" s="87"/>
      <c r="S130" s="48">
        <v>0</v>
      </c>
      <c r="T130" s="48">
        <v>1</v>
      </c>
      <c r="U130" s="49">
        <v>0</v>
      </c>
      <c r="V130" s="49">
        <v>1</v>
      </c>
      <c r="W130" s="49">
        <v>0</v>
      </c>
      <c r="X130" s="49">
        <v>0.999998</v>
      </c>
      <c r="Y130" s="49">
        <v>0</v>
      </c>
      <c r="Z130" s="49">
        <v>0</v>
      </c>
      <c r="AA130" s="71">
        <v>130</v>
      </c>
      <c r="AB130" s="71"/>
      <c r="AC130" s="72"/>
      <c r="AD130" s="78" t="s">
        <v>1810</v>
      </c>
      <c r="AE130" s="78">
        <v>364</v>
      </c>
      <c r="AF130" s="78">
        <v>221</v>
      </c>
      <c r="AG130" s="78">
        <v>16788</v>
      </c>
      <c r="AH130" s="78">
        <v>342</v>
      </c>
      <c r="AI130" s="78"/>
      <c r="AJ130" s="78" t="s">
        <v>2072</v>
      </c>
      <c r="AK130" s="78" t="s">
        <v>2300</v>
      </c>
      <c r="AL130" s="82" t="s">
        <v>2473</v>
      </c>
      <c r="AM130" s="78"/>
      <c r="AN130" s="80">
        <v>40722.492418981485</v>
      </c>
      <c r="AO130" s="82" t="s">
        <v>2681</v>
      </c>
      <c r="AP130" s="78" t="b">
        <v>0</v>
      </c>
      <c r="AQ130" s="78" t="b">
        <v>0</v>
      </c>
      <c r="AR130" s="78" t="b">
        <v>1</v>
      </c>
      <c r="AS130" s="78" t="s">
        <v>1508</v>
      </c>
      <c r="AT130" s="78">
        <v>42</v>
      </c>
      <c r="AU130" s="82" t="s">
        <v>2823</v>
      </c>
      <c r="AV130" s="78" t="b">
        <v>0</v>
      </c>
      <c r="AW130" s="78" t="s">
        <v>2994</v>
      </c>
      <c r="AX130" s="82" t="s">
        <v>3122</v>
      </c>
      <c r="AY130" s="78" t="s">
        <v>66</v>
      </c>
      <c r="AZ130" s="78" t="str">
        <f>REPLACE(INDEX(GroupVertices[Group],MATCH(Vertices[[#This Row],[Vertex]],GroupVertices[Vertex],0)),1,1,"")</f>
        <v>39</v>
      </c>
      <c r="BA130" s="48"/>
      <c r="BB130" s="48"/>
      <c r="BC130" s="48"/>
      <c r="BD130" s="48"/>
      <c r="BE130" s="48" t="s">
        <v>736</v>
      </c>
      <c r="BF130" s="48" t="s">
        <v>736</v>
      </c>
      <c r="BG130" s="121" t="s">
        <v>4232</v>
      </c>
      <c r="BH130" s="121" t="s">
        <v>4232</v>
      </c>
      <c r="BI130" s="121" t="s">
        <v>4372</v>
      </c>
      <c r="BJ130" s="121" t="s">
        <v>4372</v>
      </c>
      <c r="BK130" s="121">
        <v>0</v>
      </c>
      <c r="BL130" s="124">
        <v>0</v>
      </c>
      <c r="BM130" s="121">
        <v>0</v>
      </c>
      <c r="BN130" s="124">
        <v>0</v>
      </c>
      <c r="BO130" s="121">
        <v>0</v>
      </c>
      <c r="BP130" s="124">
        <v>0</v>
      </c>
      <c r="BQ130" s="121">
        <v>6</v>
      </c>
      <c r="BR130" s="124">
        <v>100</v>
      </c>
      <c r="BS130" s="121">
        <v>6</v>
      </c>
      <c r="BT130" s="2"/>
      <c r="BU130" s="3"/>
      <c r="BV130" s="3"/>
      <c r="BW130" s="3"/>
      <c r="BX130" s="3"/>
    </row>
    <row r="131" spans="1:76" ht="15">
      <c r="A131" s="64" t="s">
        <v>416</v>
      </c>
      <c r="B131" s="65"/>
      <c r="C131" s="65" t="s">
        <v>64</v>
      </c>
      <c r="D131" s="66">
        <v>170.68971315084593</v>
      </c>
      <c r="E131" s="68"/>
      <c r="F131" s="101" t="s">
        <v>2902</v>
      </c>
      <c r="G131" s="65"/>
      <c r="H131" s="69" t="s">
        <v>416</v>
      </c>
      <c r="I131" s="70"/>
      <c r="J131" s="70"/>
      <c r="K131" s="69" t="s">
        <v>3403</v>
      </c>
      <c r="L131" s="73">
        <v>1</v>
      </c>
      <c r="M131" s="74">
        <v>9664.400390625</v>
      </c>
      <c r="N131" s="74">
        <v>1155.7667236328125</v>
      </c>
      <c r="O131" s="75"/>
      <c r="P131" s="76"/>
      <c r="Q131" s="76"/>
      <c r="R131" s="87"/>
      <c r="S131" s="48">
        <v>1</v>
      </c>
      <c r="T131" s="48">
        <v>0</v>
      </c>
      <c r="U131" s="49">
        <v>0</v>
      </c>
      <c r="V131" s="49">
        <v>1</v>
      </c>
      <c r="W131" s="49">
        <v>0</v>
      </c>
      <c r="X131" s="49">
        <v>0.999998</v>
      </c>
      <c r="Y131" s="49">
        <v>0</v>
      </c>
      <c r="Z131" s="49">
        <v>0</v>
      </c>
      <c r="AA131" s="71">
        <v>131</v>
      </c>
      <c r="AB131" s="71"/>
      <c r="AC131" s="72"/>
      <c r="AD131" s="78" t="s">
        <v>1811</v>
      </c>
      <c r="AE131" s="78">
        <v>2234</v>
      </c>
      <c r="AF131" s="78">
        <v>12458</v>
      </c>
      <c r="AG131" s="78">
        <v>122123</v>
      </c>
      <c r="AH131" s="78">
        <v>10944</v>
      </c>
      <c r="AI131" s="78"/>
      <c r="AJ131" s="78" t="s">
        <v>2073</v>
      </c>
      <c r="AK131" s="78" t="s">
        <v>2301</v>
      </c>
      <c r="AL131" s="82" t="s">
        <v>2474</v>
      </c>
      <c r="AM131" s="78"/>
      <c r="AN131" s="80">
        <v>39836.557974537034</v>
      </c>
      <c r="AO131" s="82" t="s">
        <v>2682</v>
      </c>
      <c r="AP131" s="78" t="b">
        <v>0</v>
      </c>
      <c r="AQ131" s="78" t="b">
        <v>0</v>
      </c>
      <c r="AR131" s="78" t="b">
        <v>0</v>
      </c>
      <c r="AS131" s="78" t="s">
        <v>1517</v>
      </c>
      <c r="AT131" s="78">
        <v>367</v>
      </c>
      <c r="AU131" s="82" t="s">
        <v>2810</v>
      </c>
      <c r="AV131" s="78" t="b">
        <v>1</v>
      </c>
      <c r="AW131" s="78" t="s">
        <v>2994</v>
      </c>
      <c r="AX131" s="82" t="s">
        <v>3123</v>
      </c>
      <c r="AY131" s="78" t="s">
        <v>65</v>
      </c>
      <c r="AZ131" s="78" t="str">
        <f>REPLACE(INDEX(GroupVertices[Group],MATCH(Vertices[[#This Row],[Vertex]],GroupVertices[Vertex],0)),1,1,"")</f>
        <v>39</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298</v>
      </c>
      <c r="B132" s="65"/>
      <c r="C132" s="65" t="s">
        <v>64</v>
      </c>
      <c r="D132" s="66">
        <v>162.5552264944673</v>
      </c>
      <c r="E132" s="68"/>
      <c r="F132" s="101" t="s">
        <v>948</v>
      </c>
      <c r="G132" s="65"/>
      <c r="H132" s="69" t="s">
        <v>298</v>
      </c>
      <c r="I132" s="70"/>
      <c r="J132" s="70"/>
      <c r="K132" s="69" t="s">
        <v>3404</v>
      </c>
      <c r="L132" s="73">
        <v>1</v>
      </c>
      <c r="M132" s="74">
        <v>8509.7177734375</v>
      </c>
      <c r="N132" s="74">
        <v>9646.09375</v>
      </c>
      <c r="O132" s="75"/>
      <c r="P132" s="76"/>
      <c r="Q132" s="76"/>
      <c r="R132" s="87"/>
      <c r="S132" s="48">
        <v>0</v>
      </c>
      <c r="T132" s="48">
        <v>1</v>
      </c>
      <c r="U132" s="49">
        <v>0</v>
      </c>
      <c r="V132" s="49">
        <v>0.111111</v>
      </c>
      <c r="W132" s="49">
        <v>0</v>
      </c>
      <c r="X132" s="49">
        <v>0.585365</v>
      </c>
      <c r="Y132" s="49">
        <v>0</v>
      </c>
      <c r="Z132" s="49">
        <v>0</v>
      </c>
      <c r="AA132" s="71">
        <v>132</v>
      </c>
      <c r="AB132" s="71"/>
      <c r="AC132" s="72"/>
      <c r="AD132" s="78" t="s">
        <v>1812</v>
      </c>
      <c r="AE132" s="78">
        <v>1000</v>
      </c>
      <c r="AF132" s="78">
        <v>796</v>
      </c>
      <c r="AG132" s="78">
        <v>22963</v>
      </c>
      <c r="AH132" s="78">
        <v>97031</v>
      </c>
      <c r="AI132" s="78"/>
      <c r="AJ132" s="78" t="s">
        <v>2074</v>
      </c>
      <c r="AK132" s="78" t="s">
        <v>2302</v>
      </c>
      <c r="AL132" s="78"/>
      <c r="AM132" s="78"/>
      <c r="AN132" s="80">
        <v>42631.84224537037</v>
      </c>
      <c r="AO132" s="82" t="s">
        <v>2683</v>
      </c>
      <c r="AP132" s="78" t="b">
        <v>1</v>
      </c>
      <c r="AQ132" s="78" t="b">
        <v>0</v>
      </c>
      <c r="AR132" s="78" t="b">
        <v>1</v>
      </c>
      <c r="AS132" s="78" t="s">
        <v>1514</v>
      </c>
      <c r="AT132" s="78">
        <v>10</v>
      </c>
      <c r="AU132" s="78"/>
      <c r="AV132" s="78" t="b">
        <v>0</v>
      </c>
      <c r="AW132" s="78" t="s">
        <v>2994</v>
      </c>
      <c r="AX132" s="82" t="s">
        <v>3124</v>
      </c>
      <c r="AY132" s="78" t="s">
        <v>66</v>
      </c>
      <c r="AZ132" s="78" t="str">
        <f>REPLACE(INDEX(GroupVertices[Group],MATCH(Vertices[[#This Row],[Vertex]],GroupVertices[Vertex],0)),1,1,"")</f>
        <v>6</v>
      </c>
      <c r="BA132" s="48"/>
      <c r="BB132" s="48"/>
      <c r="BC132" s="48"/>
      <c r="BD132" s="48"/>
      <c r="BE132" s="48"/>
      <c r="BF132" s="48"/>
      <c r="BG132" s="121" t="s">
        <v>4233</v>
      </c>
      <c r="BH132" s="121" t="s">
        <v>4233</v>
      </c>
      <c r="BI132" s="121" t="s">
        <v>4373</v>
      </c>
      <c r="BJ132" s="121" t="s">
        <v>4373</v>
      </c>
      <c r="BK132" s="121">
        <v>0</v>
      </c>
      <c r="BL132" s="124">
        <v>0</v>
      </c>
      <c r="BM132" s="121">
        <v>2</v>
      </c>
      <c r="BN132" s="124">
        <v>16.666666666666668</v>
      </c>
      <c r="BO132" s="121">
        <v>0</v>
      </c>
      <c r="BP132" s="124">
        <v>0</v>
      </c>
      <c r="BQ132" s="121">
        <v>10</v>
      </c>
      <c r="BR132" s="124">
        <v>83.33333333333333</v>
      </c>
      <c r="BS132" s="121">
        <v>12</v>
      </c>
      <c r="BT132" s="2"/>
      <c r="BU132" s="3"/>
      <c r="BV132" s="3"/>
      <c r="BW132" s="3"/>
      <c r="BX132" s="3"/>
    </row>
    <row r="133" spans="1:76" ht="15">
      <c r="A133" s="64" t="s">
        <v>299</v>
      </c>
      <c r="B133" s="65"/>
      <c r="C133" s="65" t="s">
        <v>64</v>
      </c>
      <c r="D133" s="66">
        <v>162.38154383476584</v>
      </c>
      <c r="E133" s="68"/>
      <c r="F133" s="101" t="s">
        <v>949</v>
      </c>
      <c r="G133" s="65"/>
      <c r="H133" s="69" t="s">
        <v>299</v>
      </c>
      <c r="I133" s="70"/>
      <c r="J133" s="70"/>
      <c r="K133" s="69" t="s">
        <v>3405</v>
      </c>
      <c r="L133" s="73">
        <v>1</v>
      </c>
      <c r="M133" s="74">
        <v>6368.7587890625</v>
      </c>
      <c r="N133" s="74">
        <v>1041.0723876953125</v>
      </c>
      <c r="O133" s="75"/>
      <c r="P133" s="76"/>
      <c r="Q133" s="76"/>
      <c r="R133" s="87"/>
      <c r="S133" s="48">
        <v>0</v>
      </c>
      <c r="T133" s="48">
        <v>1</v>
      </c>
      <c r="U133" s="49">
        <v>0</v>
      </c>
      <c r="V133" s="49">
        <v>0.333333</v>
      </c>
      <c r="W133" s="49">
        <v>0</v>
      </c>
      <c r="X133" s="49">
        <v>0.638297</v>
      </c>
      <c r="Y133" s="49">
        <v>0</v>
      </c>
      <c r="Z133" s="49">
        <v>0</v>
      </c>
      <c r="AA133" s="71">
        <v>133</v>
      </c>
      <c r="AB133" s="71"/>
      <c r="AC133" s="72"/>
      <c r="AD133" s="78" t="s">
        <v>1813</v>
      </c>
      <c r="AE133" s="78">
        <v>187</v>
      </c>
      <c r="AF133" s="78">
        <v>547</v>
      </c>
      <c r="AG133" s="78">
        <v>15249</v>
      </c>
      <c r="AH133" s="78">
        <v>101</v>
      </c>
      <c r="AI133" s="78"/>
      <c r="AJ133" s="78" t="s">
        <v>2075</v>
      </c>
      <c r="AK133" s="78" t="s">
        <v>2303</v>
      </c>
      <c r="AL133" s="82" t="s">
        <v>2475</v>
      </c>
      <c r="AM133" s="78"/>
      <c r="AN133" s="80">
        <v>43286.34978009259</v>
      </c>
      <c r="AO133" s="82" t="s">
        <v>2684</v>
      </c>
      <c r="AP133" s="78" t="b">
        <v>1</v>
      </c>
      <c r="AQ133" s="78" t="b">
        <v>0</v>
      </c>
      <c r="AR133" s="78" t="b">
        <v>0</v>
      </c>
      <c r="AS133" s="78" t="s">
        <v>1508</v>
      </c>
      <c r="AT133" s="78">
        <v>9</v>
      </c>
      <c r="AU133" s="78"/>
      <c r="AV133" s="78" t="b">
        <v>0</v>
      </c>
      <c r="AW133" s="78" t="s">
        <v>2994</v>
      </c>
      <c r="AX133" s="82" t="s">
        <v>3125</v>
      </c>
      <c r="AY133" s="78" t="s">
        <v>66</v>
      </c>
      <c r="AZ133" s="78" t="str">
        <f>REPLACE(INDEX(GroupVertices[Group],MATCH(Vertices[[#This Row],[Vertex]],GroupVertices[Vertex],0)),1,1,"")</f>
        <v>22</v>
      </c>
      <c r="BA133" s="48"/>
      <c r="BB133" s="48"/>
      <c r="BC133" s="48"/>
      <c r="BD133" s="48"/>
      <c r="BE133" s="48" t="s">
        <v>4145</v>
      </c>
      <c r="BF133" s="48" t="s">
        <v>4145</v>
      </c>
      <c r="BG133" s="121" t="s">
        <v>4234</v>
      </c>
      <c r="BH133" s="121" t="s">
        <v>4234</v>
      </c>
      <c r="BI133" s="121" t="s">
        <v>4374</v>
      </c>
      <c r="BJ133" s="121" t="s">
        <v>4374</v>
      </c>
      <c r="BK133" s="121">
        <v>0</v>
      </c>
      <c r="BL133" s="124">
        <v>0</v>
      </c>
      <c r="BM133" s="121">
        <v>1</v>
      </c>
      <c r="BN133" s="124">
        <v>5.882352941176471</v>
      </c>
      <c r="BO133" s="121">
        <v>0</v>
      </c>
      <c r="BP133" s="124">
        <v>0</v>
      </c>
      <c r="BQ133" s="121">
        <v>16</v>
      </c>
      <c r="BR133" s="124">
        <v>94.11764705882354</v>
      </c>
      <c r="BS133" s="121">
        <v>17</v>
      </c>
      <c r="BT133" s="2"/>
      <c r="BU133" s="3"/>
      <c r="BV133" s="3"/>
      <c r="BW133" s="3"/>
      <c r="BX133" s="3"/>
    </row>
    <row r="134" spans="1:76" ht="15">
      <c r="A134" s="64" t="s">
        <v>300</v>
      </c>
      <c r="B134" s="65"/>
      <c r="C134" s="65" t="s">
        <v>64</v>
      </c>
      <c r="D134" s="66">
        <v>172.1377661690797</v>
      </c>
      <c r="E134" s="68"/>
      <c r="F134" s="101" t="s">
        <v>2903</v>
      </c>
      <c r="G134" s="65"/>
      <c r="H134" s="69" t="s">
        <v>300</v>
      </c>
      <c r="I134" s="70"/>
      <c r="J134" s="70"/>
      <c r="K134" s="69" t="s">
        <v>3406</v>
      </c>
      <c r="L134" s="73">
        <v>8.362749310507855</v>
      </c>
      <c r="M134" s="74">
        <v>6368.7587890625</v>
      </c>
      <c r="N134" s="74">
        <v>582.294677734375</v>
      </c>
      <c r="O134" s="75"/>
      <c r="P134" s="76"/>
      <c r="Q134" s="76"/>
      <c r="R134" s="87"/>
      <c r="S134" s="48">
        <v>3</v>
      </c>
      <c r="T134" s="48">
        <v>1</v>
      </c>
      <c r="U134" s="49">
        <v>2</v>
      </c>
      <c r="V134" s="49">
        <v>0.5</v>
      </c>
      <c r="W134" s="49">
        <v>0</v>
      </c>
      <c r="X134" s="49">
        <v>1.723401</v>
      </c>
      <c r="Y134" s="49">
        <v>0</v>
      </c>
      <c r="Z134" s="49">
        <v>0</v>
      </c>
      <c r="AA134" s="71">
        <v>134</v>
      </c>
      <c r="AB134" s="71"/>
      <c r="AC134" s="72"/>
      <c r="AD134" s="78" t="s">
        <v>1814</v>
      </c>
      <c r="AE134" s="78">
        <v>811</v>
      </c>
      <c r="AF134" s="78">
        <v>14534</v>
      </c>
      <c r="AG134" s="78">
        <v>9989</v>
      </c>
      <c r="AH134" s="78">
        <v>29063</v>
      </c>
      <c r="AI134" s="78"/>
      <c r="AJ134" s="78" t="s">
        <v>2076</v>
      </c>
      <c r="AK134" s="78" t="s">
        <v>2304</v>
      </c>
      <c r="AL134" s="82" t="s">
        <v>2476</v>
      </c>
      <c r="AM134" s="78"/>
      <c r="AN134" s="80">
        <v>43110.24664351852</v>
      </c>
      <c r="AO134" s="82" t="s">
        <v>2685</v>
      </c>
      <c r="AP134" s="78" t="b">
        <v>0</v>
      </c>
      <c r="AQ134" s="78" t="b">
        <v>0</v>
      </c>
      <c r="AR134" s="78" t="b">
        <v>0</v>
      </c>
      <c r="AS134" s="78" t="s">
        <v>1508</v>
      </c>
      <c r="AT134" s="78">
        <v>75</v>
      </c>
      <c r="AU134" s="82" t="s">
        <v>2812</v>
      </c>
      <c r="AV134" s="78" t="b">
        <v>0</v>
      </c>
      <c r="AW134" s="78" t="s">
        <v>2994</v>
      </c>
      <c r="AX134" s="82" t="s">
        <v>3126</v>
      </c>
      <c r="AY134" s="78" t="s">
        <v>66</v>
      </c>
      <c r="AZ134" s="78" t="str">
        <f>REPLACE(INDEX(GroupVertices[Group],MATCH(Vertices[[#This Row],[Vertex]],GroupVertices[Vertex],0)),1,1,"")</f>
        <v>22</v>
      </c>
      <c r="BA134" s="48" t="s">
        <v>684</v>
      </c>
      <c r="BB134" s="48" t="s">
        <v>684</v>
      </c>
      <c r="BC134" s="48" t="s">
        <v>724</v>
      </c>
      <c r="BD134" s="48" t="s">
        <v>724</v>
      </c>
      <c r="BE134" s="48" t="s">
        <v>3792</v>
      </c>
      <c r="BF134" s="48" t="s">
        <v>3792</v>
      </c>
      <c r="BG134" s="121" t="s">
        <v>3792</v>
      </c>
      <c r="BH134" s="121" t="s">
        <v>3792</v>
      </c>
      <c r="BI134" s="121" t="s">
        <v>4001</v>
      </c>
      <c r="BJ134" s="121" t="s">
        <v>4001</v>
      </c>
      <c r="BK134" s="121">
        <v>2</v>
      </c>
      <c r="BL134" s="124">
        <v>6.666666666666667</v>
      </c>
      <c r="BM134" s="121">
        <v>1</v>
      </c>
      <c r="BN134" s="124">
        <v>3.3333333333333335</v>
      </c>
      <c r="BO134" s="121">
        <v>0</v>
      </c>
      <c r="BP134" s="124">
        <v>0</v>
      </c>
      <c r="BQ134" s="121">
        <v>27</v>
      </c>
      <c r="BR134" s="124">
        <v>90</v>
      </c>
      <c r="BS134" s="121">
        <v>30</v>
      </c>
      <c r="BT134" s="2"/>
      <c r="BU134" s="3"/>
      <c r="BV134" s="3"/>
      <c r="BW134" s="3"/>
      <c r="BX134" s="3"/>
    </row>
    <row r="135" spans="1:76" ht="15">
      <c r="A135" s="64" t="s">
        <v>301</v>
      </c>
      <c r="B135" s="65"/>
      <c r="C135" s="65" t="s">
        <v>64</v>
      </c>
      <c r="D135" s="66">
        <v>164.6254679964508</v>
      </c>
      <c r="E135" s="68"/>
      <c r="F135" s="101" t="s">
        <v>950</v>
      </c>
      <c r="G135" s="65"/>
      <c r="H135" s="69" t="s">
        <v>301</v>
      </c>
      <c r="I135" s="70"/>
      <c r="J135" s="70"/>
      <c r="K135" s="69" t="s">
        <v>3407</v>
      </c>
      <c r="L135" s="73">
        <v>1</v>
      </c>
      <c r="M135" s="74">
        <v>6670.87255859375</v>
      </c>
      <c r="N135" s="74">
        <v>1041.0723876953125</v>
      </c>
      <c r="O135" s="75"/>
      <c r="P135" s="76"/>
      <c r="Q135" s="76"/>
      <c r="R135" s="87"/>
      <c r="S135" s="48">
        <v>0</v>
      </c>
      <c r="T135" s="48">
        <v>1</v>
      </c>
      <c r="U135" s="49">
        <v>0</v>
      </c>
      <c r="V135" s="49">
        <v>0.333333</v>
      </c>
      <c r="W135" s="49">
        <v>0</v>
      </c>
      <c r="X135" s="49">
        <v>0.638297</v>
      </c>
      <c r="Y135" s="49">
        <v>0</v>
      </c>
      <c r="Z135" s="49">
        <v>0</v>
      </c>
      <c r="AA135" s="71">
        <v>135</v>
      </c>
      <c r="AB135" s="71"/>
      <c r="AC135" s="72"/>
      <c r="AD135" s="78" t="s">
        <v>1815</v>
      </c>
      <c r="AE135" s="78">
        <v>186</v>
      </c>
      <c r="AF135" s="78">
        <v>3764</v>
      </c>
      <c r="AG135" s="78">
        <v>287777</v>
      </c>
      <c r="AH135" s="78">
        <v>469</v>
      </c>
      <c r="AI135" s="78"/>
      <c r="AJ135" s="78" t="s">
        <v>2077</v>
      </c>
      <c r="AK135" s="78"/>
      <c r="AL135" s="78"/>
      <c r="AM135" s="78"/>
      <c r="AN135" s="80">
        <v>40129.089594907404</v>
      </c>
      <c r="AO135" s="82" t="s">
        <v>2686</v>
      </c>
      <c r="AP135" s="78" t="b">
        <v>1</v>
      </c>
      <c r="AQ135" s="78" t="b">
        <v>0</v>
      </c>
      <c r="AR135" s="78" t="b">
        <v>0</v>
      </c>
      <c r="AS135" s="78" t="s">
        <v>1508</v>
      </c>
      <c r="AT135" s="78">
        <v>66</v>
      </c>
      <c r="AU135" s="82" t="s">
        <v>2812</v>
      </c>
      <c r="AV135" s="78" t="b">
        <v>0</v>
      </c>
      <c r="AW135" s="78" t="s">
        <v>2994</v>
      </c>
      <c r="AX135" s="82" t="s">
        <v>3127</v>
      </c>
      <c r="AY135" s="78" t="s">
        <v>66</v>
      </c>
      <c r="AZ135" s="78" t="str">
        <f>REPLACE(INDEX(GroupVertices[Group],MATCH(Vertices[[#This Row],[Vertex]],GroupVertices[Vertex],0)),1,1,"")</f>
        <v>22</v>
      </c>
      <c r="BA135" s="48"/>
      <c r="BB135" s="48"/>
      <c r="BC135" s="48"/>
      <c r="BD135" s="48"/>
      <c r="BE135" s="48" t="s">
        <v>4145</v>
      </c>
      <c r="BF135" s="48" t="s">
        <v>4145</v>
      </c>
      <c r="BG135" s="121" t="s">
        <v>4234</v>
      </c>
      <c r="BH135" s="121" t="s">
        <v>4234</v>
      </c>
      <c r="BI135" s="121" t="s">
        <v>4374</v>
      </c>
      <c r="BJ135" s="121" t="s">
        <v>4374</v>
      </c>
      <c r="BK135" s="121">
        <v>0</v>
      </c>
      <c r="BL135" s="124">
        <v>0</v>
      </c>
      <c r="BM135" s="121">
        <v>1</v>
      </c>
      <c r="BN135" s="124">
        <v>5.882352941176471</v>
      </c>
      <c r="BO135" s="121">
        <v>0</v>
      </c>
      <c r="BP135" s="124">
        <v>0</v>
      </c>
      <c r="BQ135" s="121">
        <v>16</v>
      </c>
      <c r="BR135" s="124">
        <v>94.11764705882354</v>
      </c>
      <c r="BS135" s="121">
        <v>17</v>
      </c>
      <c r="BT135" s="2"/>
      <c r="BU135" s="3"/>
      <c r="BV135" s="3"/>
      <c r="BW135" s="3"/>
      <c r="BX135" s="3"/>
    </row>
    <row r="136" spans="1:76" ht="15">
      <c r="A136" s="64" t="s">
        <v>302</v>
      </c>
      <c r="B136" s="65"/>
      <c r="C136" s="65" t="s">
        <v>64</v>
      </c>
      <c r="D136" s="66">
        <v>162.76378519025334</v>
      </c>
      <c r="E136" s="68"/>
      <c r="F136" s="101" t="s">
        <v>951</v>
      </c>
      <c r="G136" s="65"/>
      <c r="H136" s="69" t="s">
        <v>302</v>
      </c>
      <c r="I136" s="70"/>
      <c r="J136" s="70"/>
      <c r="K136" s="69" t="s">
        <v>3408</v>
      </c>
      <c r="L136" s="73">
        <v>1</v>
      </c>
      <c r="M136" s="74">
        <v>8946.4736328125</v>
      </c>
      <c r="N136" s="74">
        <v>9090.734375</v>
      </c>
      <c r="O136" s="75"/>
      <c r="P136" s="76"/>
      <c r="Q136" s="76"/>
      <c r="R136" s="87"/>
      <c r="S136" s="48">
        <v>0</v>
      </c>
      <c r="T136" s="48">
        <v>1</v>
      </c>
      <c r="U136" s="49">
        <v>0</v>
      </c>
      <c r="V136" s="49">
        <v>0.111111</v>
      </c>
      <c r="W136" s="49">
        <v>0</v>
      </c>
      <c r="X136" s="49">
        <v>0.585365</v>
      </c>
      <c r="Y136" s="49">
        <v>0</v>
      </c>
      <c r="Z136" s="49">
        <v>0</v>
      </c>
      <c r="AA136" s="71">
        <v>136</v>
      </c>
      <c r="AB136" s="71"/>
      <c r="AC136" s="72"/>
      <c r="AD136" s="78" t="s">
        <v>1816</v>
      </c>
      <c r="AE136" s="78">
        <v>1013</v>
      </c>
      <c r="AF136" s="78">
        <v>1095</v>
      </c>
      <c r="AG136" s="78">
        <v>8071</v>
      </c>
      <c r="AH136" s="78">
        <v>30031</v>
      </c>
      <c r="AI136" s="78"/>
      <c r="AJ136" s="78" t="s">
        <v>2078</v>
      </c>
      <c r="AK136" s="78" t="s">
        <v>2305</v>
      </c>
      <c r="AL136" s="78"/>
      <c r="AM136" s="78"/>
      <c r="AN136" s="80">
        <v>40196.190358796295</v>
      </c>
      <c r="AO136" s="82" t="s">
        <v>2687</v>
      </c>
      <c r="AP136" s="78" t="b">
        <v>0</v>
      </c>
      <c r="AQ136" s="78" t="b">
        <v>0</v>
      </c>
      <c r="AR136" s="78" t="b">
        <v>0</v>
      </c>
      <c r="AS136" s="78" t="s">
        <v>1514</v>
      </c>
      <c r="AT136" s="78">
        <v>6</v>
      </c>
      <c r="AU136" s="82" t="s">
        <v>2814</v>
      </c>
      <c r="AV136" s="78" t="b">
        <v>0</v>
      </c>
      <c r="AW136" s="78" t="s">
        <v>2994</v>
      </c>
      <c r="AX136" s="82" t="s">
        <v>3128</v>
      </c>
      <c r="AY136" s="78" t="s">
        <v>66</v>
      </c>
      <c r="AZ136" s="78" t="str">
        <f>REPLACE(INDEX(GroupVertices[Group],MATCH(Vertices[[#This Row],[Vertex]],GroupVertices[Vertex],0)),1,1,"")</f>
        <v>6</v>
      </c>
      <c r="BA136" s="48"/>
      <c r="BB136" s="48"/>
      <c r="BC136" s="48"/>
      <c r="BD136" s="48"/>
      <c r="BE136" s="48"/>
      <c r="BF136" s="48"/>
      <c r="BG136" s="121" t="s">
        <v>4233</v>
      </c>
      <c r="BH136" s="121" t="s">
        <v>4233</v>
      </c>
      <c r="BI136" s="121" t="s">
        <v>4373</v>
      </c>
      <c r="BJ136" s="121" t="s">
        <v>4373</v>
      </c>
      <c r="BK136" s="121">
        <v>0</v>
      </c>
      <c r="BL136" s="124">
        <v>0</v>
      </c>
      <c r="BM136" s="121">
        <v>2</v>
      </c>
      <c r="BN136" s="124">
        <v>16.666666666666668</v>
      </c>
      <c r="BO136" s="121">
        <v>0</v>
      </c>
      <c r="BP136" s="124">
        <v>0</v>
      </c>
      <c r="BQ136" s="121">
        <v>10</v>
      </c>
      <c r="BR136" s="124">
        <v>83.33333333333333</v>
      </c>
      <c r="BS136" s="121">
        <v>12</v>
      </c>
      <c r="BT136" s="2"/>
      <c r="BU136" s="3"/>
      <c r="BV136" s="3"/>
      <c r="BW136" s="3"/>
      <c r="BX136" s="3"/>
    </row>
    <row r="137" spans="1:76" ht="15">
      <c r="A137" s="64" t="s">
        <v>303</v>
      </c>
      <c r="B137" s="65"/>
      <c r="C137" s="65" t="s">
        <v>64</v>
      </c>
      <c r="D137" s="66">
        <v>162.26924299857333</v>
      </c>
      <c r="E137" s="68"/>
      <c r="F137" s="101" t="s">
        <v>952</v>
      </c>
      <c r="G137" s="65"/>
      <c r="H137" s="69" t="s">
        <v>303</v>
      </c>
      <c r="I137" s="70"/>
      <c r="J137" s="70"/>
      <c r="K137" s="69" t="s">
        <v>3409</v>
      </c>
      <c r="L137" s="73">
        <v>8.362749310507855</v>
      </c>
      <c r="M137" s="74">
        <v>7192.26318359375</v>
      </c>
      <c r="N137" s="74">
        <v>5758.24755859375</v>
      </c>
      <c r="O137" s="75"/>
      <c r="P137" s="76"/>
      <c r="Q137" s="76"/>
      <c r="R137" s="87"/>
      <c r="S137" s="48">
        <v>0</v>
      </c>
      <c r="T137" s="48">
        <v>2</v>
      </c>
      <c r="U137" s="49">
        <v>2</v>
      </c>
      <c r="V137" s="49">
        <v>0.5</v>
      </c>
      <c r="W137" s="49">
        <v>0</v>
      </c>
      <c r="X137" s="49">
        <v>1.459457</v>
      </c>
      <c r="Y137" s="49">
        <v>0</v>
      </c>
      <c r="Z137" s="49">
        <v>0</v>
      </c>
      <c r="AA137" s="71">
        <v>137</v>
      </c>
      <c r="AB137" s="71"/>
      <c r="AC137" s="72"/>
      <c r="AD137" s="78" t="s">
        <v>1817</v>
      </c>
      <c r="AE137" s="78">
        <v>660</v>
      </c>
      <c r="AF137" s="78">
        <v>386</v>
      </c>
      <c r="AG137" s="78">
        <v>8268</v>
      </c>
      <c r="AH137" s="78">
        <v>7832</v>
      </c>
      <c r="AI137" s="78"/>
      <c r="AJ137" s="78" t="s">
        <v>2079</v>
      </c>
      <c r="AK137" s="78" t="s">
        <v>2306</v>
      </c>
      <c r="AL137" s="78"/>
      <c r="AM137" s="78"/>
      <c r="AN137" s="80">
        <v>42600.49209490741</v>
      </c>
      <c r="AO137" s="82" t="s">
        <v>2688</v>
      </c>
      <c r="AP137" s="78" t="b">
        <v>1</v>
      </c>
      <c r="AQ137" s="78" t="b">
        <v>0</v>
      </c>
      <c r="AR137" s="78" t="b">
        <v>1</v>
      </c>
      <c r="AS137" s="78" t="s">
        <v>1508</v>
      </c>
      <c r="AT137" s="78">
        <v>3</v>
      </c>
      <c r="AU137" s="78"/>
      <c r="AV137" s="78" t="b">
        <v>0</v>
      </c>
      <c r="AW137" s="78" t="s">
        <v>2994</v>
      </c>
      <c r="AX137" s="82" t="s">
        <v>3129</v>
      </c>
      <c r="AY137" s="78" t="s">
        <v>66</v>
      </c>
      <c r="AZ137" s="78" t="str">
        <f>REPLACE(INDEX(GroupVertices[Group],MATCH(Vertices[[#This Row],[Vertex]],GroupVertices[Vertex],0)),1,1,"")</f>
        <v>21</v>
      </c>
      <c r="BA137" s="48"/>
      <c r="BB137" s="48"/>
      <c r="BC137" s="48"/>
      <c r="BD137" s="48"/>
      <c r="BE137" s="48" t="s">
        <v>736</v>
      </c>
      <c r="BF137" s="48" t="s">
        <v>736</v>
      </c>
      <c r="BG137" s="121" t="s">
        <v>4235</v>
      </c>
      <c r="BH137" s="121" t="s">
        <v>4235</v>
      </c>
      <c r="BI137" s="121" t="s">
        <v>4375</v>
      </c>
      <c r="BJ137" s="121" t="s">
        <v>4375</v>
      </c>
      <c r="BK137" s="121">
        <v>0</v>
      </c>
      <c r="BL137" s="124">
        <v>0</v>
      </c>
      <c r="BM137" s="121">
        <v>0</v>
      </c>
      <c r="BN137" s="124">
        <v>0</v>
      </c>
      <c r="BO137" s="121">
        <v>0</v>
      </c>
      <c r="BP137" s="124">
        <v>0</v>
      </c>
      <c r="BQ137" s="121">
        <v>9</v>
      </c>
      <c r="BR137" s="124">
        <v>100</v>
      </c>
      <c r="BS137" s="121">
        <v>9</v>
      </c>
      <c r="BT137" s="2"/>
      <c r="BU137" s="3"/>
      <c r="BV137" s="3"/>
      <c r="BW137" s="3"/>
      <c r="BX137" s="3"/>
    </row>
    <row r="138" spans="1:76" ht="15">
      <c r="A138" s="64" t="s">
        <v>417</v>
      </c>
      <c r="B138" s="65"/>
      <c r="C138" s="65" t="s">
        <v>64</v>
      </c>
      <c r="D138" s="66">
        <v>289.9671516017173</v>
      </c>
      <c r="E138" s="68"/>
      <c r="F138" s="101" t="s">
        <v>2904</v>
      </c>
      <c r="G138" s="65"/>
      <c r="H138" s="69" t="s">
        <v>417</v>
      </c>
      <c r="I138" s="70"/>
      <c r="J138" s="70"/>
      <c r="K138" s="69" t="s">
        <v>3410</v>
      </c>
      <c r="L138" s="73">
        <v>1</v>
      </c>
      <c r="M138" s="74">
        <v>7192.26318359375</v>
      </c>
      <c r="N138" s="74">
        <v>6146.4443359375</v>
      </c>
      <c r="O138" s="75"/>
      <c r="P138" s="76"/>
      <c r="Q138" s="76"/>
      <c r="R138" s="87"/>
      <c r="S138" s="48">
        <v>1</v>
      </c>
      <c r="T138" s="48">
        <v>0</v>
      </c>
      <c r="U138" s="49">
        <v>0</v>
      </c>
      <c r="V138" s="49">
        <v>0.333333</v>
      </c>
      <c r="W138" s="49">
        <v>0</v>
      </c>
      <c r="X138" s="49">
        <v>0.770269</v>
      </c>
      <c r="Y138" s="49">
        <v>0</v>
      </c>
      <c r="Z138" s="49">
        <v>0</v>
      </c>
      <c r="AA138" s="71">
        <v>138</v>
      </c>
      <c r="AB138" s="71"/>
      <c r="AC138" s="72"/>
      <c r="AD138" s="78" t="s">
        <v>1818</v>
      </c>
      <c r="AE138" s="78">
        <v>23</v>
      </c>
      <c r="AF138" s="78">
        <v>183460</v>
      </c>
      <c r="AG138" s="78">
        <v>1739</v>
      </c>
      <c r="AH138" s="78">
        <v>68</v>
      </c>
      <c r="AI138" s="78"/>
      <c r="AJ138" s="78" t="s">
        <v>2080</v>
      </c>
      <c r="AK138" s="78"/>
      <c r="AL138" s="78"/>
      <c r="AM138" s="78"/>
      <c r="AN138" s="80">
        <v>40964.18340277778</v>
      </c>
      <c r="AO138" s="82" t="s">
        <v>2689</v>
      </c>
      <c r="AP138" s="78" t="b">
        <v>1</v>
      </c>
      <c r="AQ138" s="78" t="b">
        <v>0</v>
      </c>
      <c r="AR138" s="78" t="b">
        <v>1</v>
      </c>
      <c r="AS138" s="78" t="s">
        <v>1508</v>
      </c>
      <c r="AT138" s="78">
        <v>832</v>
      </c>
      <c r="AU138" s="82" t="s">
        <v>2812</v>
      </c>
      <c r="AV138" s="78" t="b">
        <v>1</v>
      </c>
      <c r="AW138" s="78" t="s">
        <v>2994</v>
      </c>
      <c r="AX138" s="82" t="s">
        <v>3130</v>
      </c>
      <c r="AY138" s="78" t="s">
        <v>65</v>
      </c>
      <c r="AZ138" s="78" t="str">
        <f>REPLACE(INDEX(GroupVertices[Group],MATCH(Vertices[[#This Row],[Vertex]],GroupVertices[Vertex],0)),1,1,"")</f>
        <v>21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418</v>
      </c>
      <c r="B139" s="65"/>
      <c r="C139" s="65" t="s">
        <v>64</v>
      </c>
      <c r="D139" s="66">
        <v>166.10072432283056</v>
      </c>
      <c r="E139" s="68"/>
      <c r="F139" s="101" t="s">
        <v>2905</v>
      </c>
      <c r="G139" s="65"/>
      <c r="H139" s="69" t="s">
        <v>418</v>
      </c>
      <c r="I139" s="70"/>
      <c r="J139" s="70"/>
      <c r="K139" s="69" t="s">
        <v>3411</v>
      </c>
      <c r="L139" s="73">
        <v>1</v>
      </c>
      <c r="M139" s="74">
        <v>7543.10546875</v>
      </c>
      <c r="N139" s="74">
        <v>6146.4443359375</v>
      </c>
      <c r="O139" s="75"/>
      <c r="P139" s="76"/>
      <c r="Q139" s="76"/>
      <c r="R139" s="87"/>
      <c r="S139" s="48">
        <v>1</v>
      </c>
      <c r="T139" s="48">
        <v>0</v>
      </c>
      <c r="U139" s="49">
        <v>0</v>
      </c>
      <c r="V139" s="49">
        <v>0.333333</v>
      </c>
      <c r="W139" s="49">
        <v>0</v>
      </c>
      <c r="X139" s="49">
        <v>0.770269</v>
      </c>
      <c r="Y139" s="49">
        <v>0</v>
      </c>
      <c r="Z139" s="49">
        <v>0</v>
      </c>
      <c r="AA139" s="71">
        <v>139</v>
      </c>
      <c r="AB139" s="71"/>
      <c r="AC139" s="72"/>
      <c r="AD139" s="78" t="s">
        <v>1819</v>
      </c>
      <c r="AE139" s="78">
        <v>6396</v>
      </c>
      <c r="AF139" s="78">
        <v>5879</v>
      </c>
      <c r="AG139" s="78">
        <v>167455</v>
      </c>
      <c r="AH139" s="78">
        <v>170542</v>
      </c>
      <c r="AI139" s="78"/>
      <c r="AJ139" s="78" t="s">
        <v>2081</v>
      </c>
      <c r="AK139" s="78" t="s">
        <v>2307</v>
      </c>
      <c r="AL139" s="82" t="s">
        <v>2477</v>
      </c>
      <c r="AM139" s="78"/>
      <c r="AN139" s="80">
        <v>39953.94396990741</v>
      </c>
      <c r="AO139" s="82" t="s">
        <v>2690</v>
      </c>
      <c r="AP139" s="78" t="b">
        <v>0</v>
      </c>
      <c r="AQ139" s="78" t="b">
        <v>0</v>
      </c>
      <c r="AR139" s="78" t="b">
        <v>1</v>
      </c>
      <c r="AS139" s="78" t="s">
        <v>1508</v>
      </c>
      <c r="AT139" s="78">
        <v>81</v>
      </c>
      <c r="AU139" s="82" t="s">
        <v>2830</v>
      </c>
      <c r="AV139" s="78" t="b">
        <v>0</v>
      </c>
      <c r="AW139" s="78" t="s">
        <v>2994</v>
      </c>
      <c r="AX139" s="82" t="s">
        <v>3131</v>
      </c>
      <c r="AY139" s="78" t="s">
        <v>65</v>
      </c>
      <c r="AZ139" s="78" t="str">
        <f>REPLACE(INDEX(GroupVertices[Group],MATCH(Vertices[[#This Row],[Vertex]],GroupVertices[Vertex],0)),1,1,"")</f>
        <v>21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304</v>
      </c>
      <c r="B140" s="65"/>
      <c r="C140" s="65" t="s">
        <v>64</v>
      </c>
      <c r="D140" s="66">
        <v>162.30621159682303</v>
      </c>
      <c r="E140" s="68"/>
      <c r="F140" s="101" t="s">
        <v>2906</v>
      </c>
      <c r="G140" s="65"/>
      <c r="H140" s="69" t="s">
        <v>304</v>
      </c>
      <c r="I140" s="70"/>
      <c r="J140" s="70"/>
      <c r="K140" s="69" t="s">
        <v>3412</v>
      </c>
      <c r="L140" s="73">
        <v>1</v>
      </c>
      <c r="M140" s="74">
        <v>1916.2313232421875</v>
      </c>
      <c r="N140" s="74">
        <v>3391.42529296875</v>
      </c>
      <c r="O140" s="75"/>
      <c r="P140" s="76"/>
      <c r="Q140" s="76"/>
      <c r="R140" s="87"/>
      <c r="S140" s="48">
        <v>1</v>
      </c>
      <c r="T140" s="48">
        <v>1</v>
      </c>
      <c r="U140" s="49">
        <v>0</v>
      </c>
      <c r="V140" s="49">
        <v>0</v>
      </c>
      <c r="W140" s="49">
        <v>0</v>
      </c>
      <c r="X140" s="49">
        <v>0.999998</v>
      </c>
      <c r="Y140" s="49">
        <v>0</v>
      </c>
      <c r="Z140" s="49" t="s">
        <v>4881</v>
      </c>
      <c r="AA140" s="71">
        <v>140</v>
      </c>
      <c r="AB140" s="71"/>
      <c r="AC140" s="72"/>
      <c r="AD140" s="78" t="s">
        <v>1820</v>
      </c>
      <c r="AE140" s="78">
        <v>955</v>
      </c>
      <c r="AF140" s="78">
        <v>439</v>
      </c>
      <c r="AG140" s="78">
        <v>17432</v>
      </c>
      <c r="AH140" s="78">
        <v>1182</v>
      </c>
      <c r="AI140" s="78"/>
      <c r="AJ140" s="78" t="s">
        <v>2082</v>
      </c>
      <c r="AK140" s="78" t="s">
        <v>2308</v>
      </c>
      <c r="AL140" s="82" t="s">
        <v>2478</v>
      </c>
      <c r="AM140" s="78"/>
      <c r="AN140" s="80">
        <v>39881.738020833334</v>
      </c>
      <c r="AO140" s="82" t="s">
        <v>2691</v>
      </c>
      <c r="AP140" s="78" t="b">
        <v>0</v>
      </c>
      <c r="AQ140" s="78" t="b">
        <v>0</v>
      </c>
      <c r="AR140" s="78" t="b">
        <v>0</v>
      </c>
      <c r="AS140" s="78" t="s">
        <v>1508</v>
      </c>
      <c r="AT140" s="78">
        <v>15</v>
      </c>
      <c r="AU140" s="82" t="s">
        <v>2817</v>
      </c>
      <c r="AV140" s="78" t="b">
        <v>0</v>
      </c>
      <c r="AW140" s="78" t="s">
        <v>2994</v>
      </c>
      <c r="AX140" s="82" t="s">
        <v>3132</v>
      </c>
      <c r="AY140" s="78" t="s">
        <v>66</v>
      </c>
      <c r="AZ140" s="78" t="str">
        <f>REPLACE(INDEX(GroupVertices[Group],MATCH(Vertices[[#This Row],[Vertex]],GroupVertices[Vertex],0)),1,1,"")</f>
        <v>2</v>
      </c>
      <c r="BA140" s="48"/>
      <c r="BB140" s="48"/>
      <c r="BC140" s="48"/>
      <c r="BD140" s="48"/>
      <c r="BE140" s="48" t="s">
        <v>778</v>
      </c>
      <c r="BF140" s="48" t="s">
        <v>778</v>
      </c>
      <c r="BG140" s="121" t="s">
        <v>4236</v>
      </c>
      <c r="BH140" s="121" t="s">
        <v>4236</v>
      </c>
      <c r="BI140" s="121" t="s">
        <v>4376</v>
      </c>
      <c r="BJ140" s="121" t="s">
        <v>4376</v>
      </c>
      <c r="BK140" s="121">
        <v>0</v>
      </c>
      <c r="BL140" s="124">
        <v>0</v>
      </c>
      <c r="BM140" s="121">
        <v>4</v>
      </c>
      <c r="BN140" s="124">
        <v>7.547169811320755</v>
      </c>
      <c r="BO140" s="121">
        <v>0</v>
      </c>
      <c r="BP140" s="124">
        <v>0</v>
      </c>
      <c r="BQ140" s="121">
        <v>49</v>
      </c>
      <c r="BR140" s="124">
        <v>92.45283018867924</v>
      </c>
      <c r="BS140" s="121">
        <v>53</v>
      </c>
      <c r="BT140" s="2"/>
      <c r="BU140" s="3"/>
      <c r="BV140" s="3"/>
      <c r="BW140" s="3"/>
      <c r="BX140" s="3"/>
    </row>
    <row r="141" spans="1:76" ht="15">
      <c r="A141" s="64" t="s">
        <v>305</v>
      </c>
      <c r="B141" s="65"/>
      <c r="C141" s="65" t="s">
        <v>64</v>
      </c>
      <c r="D141" s="66">
        <v>162.02511074598092</v>
      </c>
      <c r="E141" s="68"/>
      <c r="F141" s="101" t="s">
        <v>953</v>
      </c>
      <c r="G141" s="65"/>
      <c r="H141" s="69" t="s">
        <v>305</v>
      </c>
      <c r="I141" s="70"/>
      <c r="J141" s="70"/>
      <c r="K141" s="69" t="s">
        <v>3413</v>
      </c>
      <c r="L141" s="73">
        <v>1</v>
      </c>
      <c r="M141" s="74">
        <v>9186.865234375</v>
      </c>
      <c r="N141" s="74">
        <v>620.5261840820312</v>
      </c>
      <c r="O141" s="75"/>
      <c r="P141" s="76"/>
      <c r="Q141" s="76"/>
      <c r="R141" s="87"/>
      <c r="S141" s="48">
        <v>0</v>
      </c>
      <c r="T141" s="48">
        <v>1</v>
      </c>
      <c r="U141" s="49">
        <v>0</v>
      </c>
      <c r="V141" s="49">
        <v>1</v>
      </c>
      <c r="W141" s="49">
        <v>0</v>
      </c>
      <c r="X141" s="49">
        <v>0.999998</v>
      </c>
      <c r="Y141" s="49">
        <v>0</v>
      </c>
      <c r="Z141" s="49">
        <v>0</v>
      </c>
      <c r="AA141" s="71">
        <v>141</v>
      </c>
      <c r="AB141" s="71"/>
      <c r="AC141" s="72"/>
      <c r="AD141" s="78" t="s">
        <v>1821</v>
      </c>
      <c r="AE141" s="78">
        <v>123</v>
      </c>
      <c r="AF141" s="78">
        <v>36</v>
      </c>
      <c r="AG141" s="78">
        <v>1460</v>
      </c>
      <c r="AH141" s="78">
        <v>837</v>
      </c>
      <c r="AI141" s="78"/>
      <c r="AJ141" s="78" t="s">
        <v>2083</v>
      </c>
      <c r="AK141" s="78" t="s">
        <v>2309</v>
      </c>
      <c r="AL141" s="78"/>
      <c r="AM141" s="78"/>
      <c r="AN141" s="80">
        <v>42924.436273148145</v>
      </c>
      <c r="AO141" s="78"/>
      <c r="AP141" s="78" t="b">
        <v>1</v>
      </c>
      <c r="AQ141" s="78" t="b">
        <v>0</v>
      </c>
      <c r="AR141" s="78" t="b">
        <v>1</v>
      </c>
      <c r="AS141" s="78" t="s">
        <v>1508</v>
      </c>
      <c r="AT141" s="78">
        <v>0</v>
      </c>
      <c r="AU141" s="78"/>
      <c r="AV141" s="78" t="b">
        <v>0</v>
      </c>
      <c r="AW141" s="78" t="s">
        <v>2994</v>
      </c>
      <c r="AX141" s="82" t="s">
        <v>3133</v>
      </c>
      <c r="AY141" s="78" t="s">
        <v>66</v>
      </c>
      <c r="AZ141" s="78" t="str">
        <f>REPLACE(INDEX(GroupVertices[Group],MATCH(Vertices[[#This Row],[Vertex]],GroupVertices[Vertex],0)),1,1,"")</f>
        <v>38</v>
      </c>
      <c r="BA141" s="48"/>
      <c r="BB141" s="48"/>
      <c r="BC141" s="48"/>
      <c r="BD141" s="48"/>
      <c r="BE141" s="48" t="s">
        <v>736</v>
      </c>
      <c r="BF141" s="48" t="s">
        <v>736</v>
      </c>
      <c r="BG141" s="121" t="s">
        <v>4237</v>
      </c>
      <c r="BH141" s="121" t="s">
        <v>4237</v>
      </c>
      <c r="BI141" s="121" t="s">
        <v>4377</v>
      </c>
      <c r="BJ141" s="121" t="s">
        <v>4377</v>
      </c>
      <c r="BK141" s="121">
        <v>0</v>
      </c>
      <c r="BL141" s="124">
        <v>0</v>
      </c>
      <c r="BM141" s="121">
        <v>0</v>
      </c>
      <c r="BN141" s="124">
        <v>0</v>
      </c>
      <c r="BO141" s="121">
        <v>0</v>
      </c>
      <c r="BP141" s="124">
        <v>0</v>
      </c>
      <c r="BQ141" s="121">
        <v>9</v>
      </c>
      <c r="BR141" s="124">
        <v>100</v>
      </c>
      <c r="BS141" s="121">
        <v>9</v>
      </c>
      <c r="BT141" s="2"/>
      <c r="BU141" s="3"/>
      <c r="BV141" s="3"/>
      <c r="BW141" s="3"/>
      <c r="BX141" s="3"/>
    </row>
    <row r="142" spans="1:76" ht="15">
      <c r="A142" s="64" t="s">
        <v>419</v>
      </c>
      <c r="B142" s="65"/>
      <c r="C142" s="65" t="s">
        <v>64</v>
      </c>
      <c r="D142" s="66">
        <v>1000</v>
      </c>
      <c r="E142" s="68"/>
      <c r="F142" s="101" t="s">
        <v>2907</v>
      </c>
      <c r="G142" s="65"/>
      <c r="H142" s="69" t="s">
        <v>419</v>
      </c>
      <c r="I142" s="70"/>
      <c r="J142" s="70"/>
      <c r="K142" s="69" t="s">
        <v>3414</v>
      </c>
      <c r="L142" s="73">
        <v>1</v>
      </c>
      <c r="M142" s="74">
        <v>9186.865234375</v>
      </c>
      <c r="N142" s="74">
        <v>1155.7667236328125</v>
      </c>
      <c r="O142" s="75"/>
      <c r="P142" s="76"/>
      <c r="Q142" s="76"/>
      <c r="R142" s="87"/>
      <c r="S142" s="48">
        <v>1</v>
      </c>
      <c r="T142" s="48">
        <v>0</v>
      </c>
      <c r="U142" s="49">
        <v>0</v>
      </c>
      <c r="V142" s="49">
        <v>1</v>
      </c>
      <c r="W142" s="49">
        <v>0</v>
      </c>
      <c r="X142" s="49">
        <v>0.999998</v>
      </c>
      <c r="Y142" s="49">
        <v>0</v>
      </c>
      <c r="Z142" s="49">
        <v>0</v>
      </c>
      <c r="AA142" s="71">
        <v>142</v>
      </c>
      <c r="AB142" s="71"/>
      <c r="AC142" s="72"/>
      <c r="AD142" s="78" t="s">
        <v>1822</v>
      </c>
      <c r="AE142" s="78">
        <v>76</v>
      </c>
      <c r="AF142" s="78">
        <v>25410355</v>
      </c>
      <c r="AG142" s="78">
        <v>6982</v>
      </c>
      <c r="AH142" s="78">
        <v>2448</v>
      </c>
      <c r="AI142" s="78"/>
      <c r="AJ142" s="78"/>
      <c r="AK142" s="78"/>
      <c r="AL142" s="78"/>
      <c r="AM142" s="78"/>
      <c r="AN142" s="80">
        <v>39966.842002314814</v>
      </c>
      <c r="AO142" s="82" t="s">
        <v>2692</v>
      </c>
      <c r="AP142" s="78" t="b">
        <v>0</v>
      </c>
      <c r="AQ142" s="78" t="b">
        <v>0</v>
      </c>
      <c r="AR142" s="78" t="b">
        <v>0</v>
      </c>
      <c r="AS142" s="78" t="s">
        <v>1508</v>
      </c>
      <c r="AT142" s="78">
        <v>49222</v>
      </c>
      <c r="AU142" s="82" t="s">
        <v>2812</v>
      </c>
      <c r="AV142" s="78" t="b">
        <v>1</v>
      </c>
      <c r="AW142" s="78" t="s">
        <v>2994</v>
      </c>
      <c r="AX142" s="82" t="s">
        <v>3134</v>
      </c>
      <c r="AY142" s="78" t="s">
        <v>65</v>
      </c>
      <c r="AZ142" s="78" t="str">
        <f>REPLACE(INDEX(GroupVertices[Group],MATCH(Vertices[[#This Row],[Vertex]],GroupVertices[Vertex],0)),1,1,"")</f>
        <v>38</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306</v>
      </c>
      <c r="B143" s="65"/>
      <c r="C143" s="65" t="s">
        <v>64</v>
      </c>
      <c r="D143" s="66">
        <v>162.16042976598928</v>
      </c>
      <c r="E143" s="68"/>
      <c r="F143" s="101" t="s">
        <v>2908</v>
      </c>
      <c r="G143" s="65"/>
      <c r="H143" s="69" t="s">
        <v>306</v>
      </c>
      <c r="I143" s="70"/>
      <c r="J143" s="70"/>
      <c r="K143" s="69" t="s">
        <v>3415</v>
      </c>
      <c r="L143" s="73">
        <v>1</v>
      </c>
      <c r="M143" s="74">
        <v>9664.400390625</v>
      </c>
      <c r="N143" s="74">
        <v>2570.3310546875</v>
      </c>
      <c r="O143" s="75"/>
      <c r="P143" s="76"/>
      <c r="Q143" s="76"/>
      <c r="R143" s="87"/>
      <c r="S143" s="48">
        <v>2</v>
      </c>
      <c r="T143" s="48">
        <v>1</v>
      </c>
      <c r="U143" s="49">
        <v>0</v>
      </c>
      <c r="V143" s="49">
        <v>1</v>
      </c>
      <c r="W143" s="49">
        <v>0</v>
      </c>
      <c r="X143" s="49">
        <v>1.298243</v>
      </c>
      <c r="Y143" s="49">
        <v>0</v>
      </c>
      <c r="Z143" s="49">
        <v>0</v>
      </c>
      <c r="AA143" s="71">
        <v>143</v>
      </c>
      <c r="AB143" s="71"/>
      <c r="AC143" s="72"/>
      <c r="AD143" s="78" t="s">
        <v>1823</v>
      </c>
      <c r="AE143" s="78">
        <v>0</v>
      </c>
      <c r="AF143" s="78">
        <v>230</v>
      </c>
      <c r="AG143" s="78">
        <v>118</v>
      </c>
      <c r="AH143" s="78">
        <v>2</v>
      </c>
      <c r="AI143" s="78"/>
      <c r="AJ143" s="78" t="s">
        <v>2084</v>
      </c>
      <c r="AK143" s="78" t="s">
        <v>2310</v>
      </c>
      <c r="AL143" s="82" t="s">
        <v>2479</v>
      </c>
      <c r="AM143" s="78"/>
      <c r="AN143" s="80">
        <v>43321.29384259259</v>
      </c>
      <c r="AO143" s="82" t="s">
        <v>2693</v>
      </c>
      <c r="AP143" s="78" t="b">
        <v>0</v>
      </c>
      <c r="AQ143" s="78" t="b">
        <v>0</v>
      </c>
      <c r="AR143" s="78" t="b">
        <v>1</v>
      </c>
      <c r="AS143" s="78" t="s">
        <v>1508</v>
      </c>
      <c r="AT143" s="78">
        <v>1</v>
      </c>
      <c r="AU143" s="82" t="s">
        <v>2812</v>
      </c>
      <c r="AV143" s="78" t="b">
        <v>0</v>
      </c>
      <c r="AW143" s="78" t="s">
        <v>2994</v>
      </c>
      <c r="AX143" s="82" t="s">
        <v>3135</v>
      </c>
      <c r="AY143" s="78" t="s">
        <v>66</v>
      </c>
      <c r="AZ143" s="78" t="str">
        <f>REPLACE(INDEX(GroupVertices[Group],MATCH(Vertices[[#This Row],[Vertex]],GroupVertices[Vertex],0)),1,1,"")</f>
        <v>37</v>
      </c>
      <c r="BA143" s="48"/>
      <c r="BB143" s="48"/>
      <c r="BC143" s="48"/>
      <c r="BD143" s="48"/>
      <c r="BE143" s="48" t="s">
        <v>779</v>
      </c>
      <c r="BF143" s="48" t="s">
        <v>779</v>
      </c>
      <c r="BG143" s="121" t="s">
        <v>3889</v>
      </c>
      <c r="BH143" s="121" t="s">
        <v>3889</v>
      </c>
      <c r="BI143" s="121" t="s">
        <v>4005</v>
      </c>
      <c r="BJ143" s="121" t="s">
        <v>4005</v>
      </c>
      <c r="BK143" s="121">
        <v>1</v>
      </c>
      <c r="BL143" s="124">
        <v>5</v>
      </c>
      <c r="BM143" s="121">
        <v>1</v>
      </c>
      <c r="BN143" s="124">
        <v>5</v>
      </c>
      <c r="BO143" s="121">
        <v>0</v>
      </c>
      <c r="BP143" s="124">
        <v>0</v>
      </c>
      <c r="BQ143" s="121">
        <v>18</v>
      </c>
      <c r="BR143" s="124">
        <v>90</v>
      </c>
      <c r="BS143" s="121">
        <v>20</v>
      </c>
      <c r="BT143" s="2"/>
      <c r="BU143" s="3"/>
      <c r="BV143" s="3"/>
      <c r="BW143" s="3"/>
      <c r="BX143" s="3"/>
    </row>
    <row r="144" spans="1:76" ht="15">
      <c r="A144" s="64" t="s">
        <v>307</v>
      </c>
      <c r="B144" s="65"/>
      <c r="C144" s="65" t="s">
        <v>64</v>
      </c>
      <c r="D144" s="66">
        <v>162.00627768649522</v>
      </c>
      <c r="E144" s="68"/>
      <c r="F144" s="101" t="s">
        <v>954</v>
      </c>
      <c r="G144" s="65"/>
      <c r="H144" s="69" t="s">
        <v>307</v>
      </c>
      <c r="I144" s="70"/>
      <c r="J144" s="70"/>
      <c r="K144" s="69" t="s">
        <v>3416</v>
      </c>
      <c r="L144" s="73">
        <v>1</v>
      </c>
      <c r="M144" s="74">
        <v>9664.400390625</v>
      </c>
      <c r="N144" s="74">
        <v>2040.972412109375</v>
      </c>
      <c r="O144" s="75"/>
      <c r="P144" s="76"/>
      <c r="Q144" s="76"/>
      <c r="R144" s="87"/>
      <c r="S144" s="48">
        <v>0</v>
      </c>
      <c r="T144" s="48">
        <v>1</v>
      </c>
      <c r="U144" s="49">
        <v>0</v>
      </c>
      <c r="V144" s="49">
        <v>1</v>
      </c>
      <c r="W144" s="49">
        <v>0</v>
      </c>
      <c r="X144" s="49">
        <v>0.701753</v>
      </c>
      <c r="Y144" s="49">
        <v>0</v>
      </c>
      <c r="Z144" s="49">
        <v>0</v>
      </c>
      <c r="AA144" s="71">
        <v>144</v>
      </c>
      <c r="AB144" s="71"/>
      <c r="AC144" s="72"/>
      <c r="AD144" s="78" t="s">
        <v>1824</v>
      </c>
      <c r="AE144" s="78">
        <v>29</v>
      </c>
      <c r="AF144" s="78">
        <v>9</v>
      </c>
      <c r="AG144" s="78">
        <v>102</v>
      </c>
      <c r="AH144" s="78">
        <v>88</v>
      </c>
      <c r="AI144" s="78"/>
      <c r="AJ144" s="78" t="s">
        <v>2085</v>
      </c>
      <c r="AK144" s="78" t="s">
        <v>2311</v>
      </c>
      <c r="AL144" s="78"/>
      <c r="AM144" s="78"/>
      <c r="AN144" s="80">
        <v>43436.316354166665</v>
      </c>
      <c r="AO144" s="82" t="s">
        <v>2694</v>
      </c>
      <c r="AP144" s="78" t="b">
        <v>1</v>
      </c>
      <c r="AQ144" s="78" t="b">
        <v>0</v>
      </c>
      <c r="AR144" s="78" t="b">
        <v>0</v>
      </c>
      <c r="AS144" s="78" t="s">
        <v>1508</v>
      </c>
      <c r="AT144" s="78">
        <v>0</v>
      </c>
      <c r="AU144" s="78"/>
      <c r="AV144" s="78" t="b">
        <v>0</v>
      </c>
      <c r="AW144" s="78" t="s">
        <v>2994</v>
      </c>
      <c r="AX144" s="82" t="s">
        <v>3136</v>
      </c>
      <c r="AY144" s="78" t="s">
        <v>66</v>
      </c>
      <c r="AZ144" s="78" t="str">
        <f>REPLACE(INDEX(GroupVertices[Group],MATCH(Vertices[[#This Row],[Vertex]],GroupVertices[Vertex],0)),1,1,"")</f>
        <v>37</v>
      </c>
      <c r="BA144" s="48"/>
      <c r="BB144" s="48"/>
      <c r="BC144" s="48"/>
      <c r="BD144" s="48"/>
      <c r="BE144" s="48" t="s">
        <v>780</v>
      </c>
      <c r="BF144" s="48" t="s">
        <v>780</v>
      </c>
      <c r="BG144" s="121" t="s">
        <v>4238</v>
      </c>
      <c r="BH144" s="121" t="s">
        <v>4238</v>
      </c>
      <c r="BI144" s="121" t="s">
        <v>4378</v>
      </c>
      <c r="BJ144" s="121" t="s">
        <v>4378</v>
      </c>
      <c r="BK144" s="121">
        <v>1</v>
      </c>
      <c r="BL144" s="124">
        <v>4.545454545454546</v>
      </c>
      <c r="BM144" s="121">
        <v>1</v>
      </c>
      <c r="BN144" s="124">
        <v>4.545454545454546</v>
      </c>
      <c r="BO144" s="121">
        <v>0</v>
      </c>
      <c r="BP144" s="124">
        <v>0</v>
      </c>
      <c r="BQ144" s="121">
        <v>20</v>
      </c>
      <c r="BR144" s="124">
        <v>90.9090909090909</v>
      </c>
      <c r="BS144" s="121">
        <v>22</v>
      </c>
      <c r="BT144" s="2"/>
      <c r="BU144" s="3"/>
      <c r="BV144" s="3"/>
      <c r="BW144" s="3"/>
      <c r="BX144" s="3"/>
    </row>
    <row r="145" spans="1:76" ht="15">
      <c r="A145" s="64" t="s">
        <v>308</v>
      </c>
      <c r="B145" s="65"/>
      <c r="C145" s="65" t="s">
        <v>64</v>
      </c>
      <c r="D145" s="66">
        <v>162.02999339103278</v>
      </c>
      <c r="E145" s="68"/>
      <c r="F145" s="101" t="s">
        <v>955</v>
      </c>
      <c r="G145" s="65"/>
      <c r="H145" s="69" t="s">
        <v>308</v>
      </c>
      <c r="I145" s="70"/>
      <c r="J145" s="70"/>
      <c r="K145" s="69" t="s">
        <v>3417</v>
      </c>
      <c r="L145" s="73">
        <v>1</v>
      </c>
      <c r="M145" s="74">
        <v>5126.19287109375</v>
      </c>
      <c r="N145" s="74">
        <v>3073.22216796875</v>
      </c>
      <c r="O145" s="75"/>
      <c r="P145" s="76"/>
      <c r="Q145" s="76"/>
      <c r="R145" s="87"/>
      <c r="S145" s="48">
        <v>0</v>
      </c>
      <c r="T145" s="48">
        <v>1</v>
      </c>
      <c r="U145" s="49">
        <v>0</v>
      </c>
      <c r="V145" s="49">
        <v>0.2</v>
      </c>
      <c r="W145" s="49">
        <v>0</v>
      </c>
      <c r="X145" s="49">
        <v>0.610686</v>
      </c>
      <c r="Y145" s="49">
        <v>0</v>
      </c>
      <c r="Z145" s="49">
        <v>0</v>
      </c>
      <c r="AA145" s="71">
        <v>145</v>
      </c>
      <c r="AB145" s="71"/>
      <c r="AC145" s="72"/>
      <c r="AD145" s="78" t="s">
        <v>1825</v>
      </c>
      <c r="AE145" s="78">
        <v>116</v>
      </c>
      <c r="AF145" s="78">
        <v>43</v>
      </c>
      <c r="AG145" s="78">
        <v>51</v>
      </c>
      <c r="AH145" s="78">
        <v>58</v>
      </c>
      <c r="AI145" s="78"/>
      <c r="AJ145" s="78" t="s">
        <v>2086</v>
      </c>
      <c r="AK145" s="78" t="s">
        <v>2265</v>
      </c>
      <c r="AL145" s="78"/>
      <c r="AM145" s="78"/>
      <c r="AN145" s="80">
        <v>40892.6134375</v>
      </c>
      <c r="AO145" s="78"/>
      <c r="AP145" s="78" t="b">
        <v>0</v>
      </c>
      <c r="AQ145" s="78" t="b">
        <v>0</v>
      </c>
      <c r="AR145" s="78" t="b">
        <v>0</v>
      </c>
      <c r="AS145" s="78" t="s">
        <v>1508</v>
      </c>
      <c r="AT145" s="78">
        <v>0</v>
      </c>
      <c r="AU145" s="82" t="s">
        <v>2818</v>
      </c>
      <c r="AV145" s="78" t="b">
        <v>0</v>
      </c>
      <c r="AW145" s="78" t="s">
        <v>2994</v>
      </c>
      <c r="AX145" s="82" t="s">
        <v>3137</v>
      </c>
      <c r="AY145" s="78" t="s">
        <v>66</v>
      </c>
      <c r="AZ145" s="78" t="str">
        <f>REPLACE(INDEX(GroupVertices[Group],MATCH(Vertices[[#This Row],[Vertex]],GroupVertices[Vertex],0)),1,1,"")</f>
        <v>14</v>
      </c>
      <c r="BA145" s="48"/>
      <c r="BB145" s="48"/>
      <c r="BC145" s="48"/>
      <c r="BD145" s="48"/>
      <c r="BE145" s="48" t="s">
        <v>781</v>
      </c>
      <c r="BF145" s="48" t="s">
        <v>781</v>
      </c>
      <c r="BG145" s="121" t="s">
        <v>3876</v>
      </c>
      <c r="BH145" s="121" t="s">
        <v>3876</v>
      </c>
      <c r="BI145" s="121" t="s">
        <v>4379</v>
      </c>
      <c r="BJ145" s="121" t="s">
        <v>4379</v>
      </c>
      <c r="BK145" s="121">
        <v>3</v>
      </c>
      <c r="BL145" s="124">
        <v>15.789473684210526</v>
      </c>
      <c r="BM145" s="121">
        <v>0</v>
      </c>
      <c r="BN145" s="124">
        <v>0</v>
      </c>
      <c r="BO145" s="121">
        <v>0</v>
      </c>
      <c r="BP145" s="124">
        <v>0</v>
      </c>
      <c r="BQ145" s="121">
        <v>16</v>
      </c>
      <c r="BR145" s="124">
        <v>84.21052631578948</v>
      </c>
      <c r="BS145" s="121">
        <v>19</v>
      </c>
      <c r="BT145" s="2"/>
      <c r="BU145" s="3"/>
      <c r="BV145" s="3"/>
      <c r="BW145" s="3"/>
      <c r="BX145" s="3"/>
    </row>
    <row r="146" spans="1:76" ht="15">
      <c r="A146" s="64" t="s">
        <v>313</v>
      </c>
      <c r="B146" s="65"/>
      <c r="C146" s="65" t="s">
        <v>64</v>
      </c>
      <c r="D146" s="66">
        <v>163.63847617525582</v>
      </c>
      <c r="E146" s="68"/>
      <c r="F146" s="101" t="s">
        <v>2909</v>
      </c>
      <c r="G146" s="65"/>
      <c r="H146" s="69" t="s">
        <v>313</v>
      </c>
      <c r="I146" s="70"/>
      <c r="J146" s="70"/>
      <c r="K146" s="69" t="s">
        <v>3418</v>
      </c>
      <c r="L146" s="73">
        <v>23.088247931523565</v>
      </c>
      <c r="M146" s="74">
        <v>5126.19287109375</v>
      </c>
      <c r="N146" s="74">
        <v>2396.819091796875</v>
      </c>
      <c r="O146" s="75"/>
      <c r="P146" s="76"/>
      <c r="Q146" s="76"/>
      <c r="R146" s="87"/>
      <c r="S146" s="48">
        <v>4</v>
      </c>
      <c r="T146" s="48">
        <v>1</v>
      </c>
      <c r="U146" s="49">
        <v>6</v>
      </c>
      <c r="V146" s="49">
        <v>0.333333</v>
      </c>
      <c r="W146" s="49">
        <v>0</v>
      </c>
      <c r="X146" s="49">
        <v>2.167935</v>
      </c>
      <c r="Y146" s="49">
        <v>0</v>
      </c>
      <c r="Z146" s="49">
        <v>0</v>
      </c>
      <c r="AA146" s="71">
        <v>146</v>
      </c>
      <c r="AB146" s="71"/>
      <c r="AC146" s="72"/>
      <c r="AD146" s="78" t="s">
        <v>1826</v>
      </c>
      <c r="AE146" s="78">
        <v>739</v>
      </c>
      <c r="AF146" s="78">
        <v>2349</v>
      </c>
      <c r="AG146" s="78">
        <v>1709</v>
      </c>
      <c r="AH146" s="78">
        <v>505</v>
      </c>
      <c r="AI146" s="78"/>
      <c r="AJ146" s="78" t="s">
        <v>2087</v>
      </c>
      <c r="AK146" s="78" t="s">
        <v>2312</v>
      </c>
      <c r="AL146" s="82" t="s">
        <v>2480</v>
      </c>
      <c r="AM146" s="78"/>
      <c r="AN146" s="80">
        <v>40459.968090277776</v>
      </c>
      <c r="AO146" s="82" t="s">
        <v>2695</v>
      </c>
      <c r="AP146" s="78" t="b">
        <v>0</v>
      </c>
      <c r="AQ146" s="78" t="b">
        <v>0</v>
      </c>
      <c r="AR146" s="78" t="b">
        <v>1</v>
      </c>
      <c r="AS146" s="78" t="s">
        <v>1508</v>
      </c>
      <c r="AT146" s="78">
        <v>49</v>
      </c>
      <c r="AU146" s="82" t="s">
        <v>2824</v>
      </c>
      <c r="AV146" s="78" t="b">
        <v>0</v>
      </c>
      <c r="AW146" s="78" t="s">
        <v>2994</v>
      </c>
      <c r="AX146" s="82" t="s">
        <v>3138</v>
      </c>
      <c r="AY146" s="78" t="s">
        <v>66</v>
      </c>
      <c r="AZ146" s="78" t="str">
        <f>REPLACE(INDEX(GroupVertices[Group],MATCH(Vertices[[#This Row],[Vertex]],GroupVertices[Vertex],0)),1,1,"")</f>
        <v>14</v>
      </c>
      <c r="BA146" s="48" t="s">
        <v>687</v>
      </c>
      <c r="BB146" s="48" t="s">
        <v>687</v>
      </c>
      <c r="BC146" s="48" t="s">
        <v>726</v>
      </c>
      <c r="BD146" s="48" t="s">
        <v>726</v>
      </c>
      <c r="BE146" s="48" t="s">
        <v>783</v>
      </c>
      <c r="BF146" s="48" t="s">
        <v>783</v>
      </c>
      <c r="BG146" s="121" t="s">
        <v>4239</v>
      </c>
      <c r="BH146" s="121" t="s">
        <v>4239</v>
      </c>
      <c r="BI146" s="121" t="s">
        <v>4380</v>
      </c>
      <c r="BJ146" s="121" t="s">
        <v>4380</v>
      </c>
      <c r="BK146" s="121">
        <v>3</v>
      </c>
      <c r="BL146" s="124">
        <v>8.108108108108109</v>
      </c>
      <c r="BM146" s="121">
        <v>1</v>
      </c>
      <c r="BN146" s="124">
        <v>2.7027027027027026</v>
      </c>
      <c r="BO146" s="121">
        <v>0</v>
      </c>
      <c r="BP146" s="124">
        <v>0</v>
      </c>
      <c r="BQ146" s="121">
        <v>33</v>
      </c>
      <c r="BR146" s="124">
        <v>89.1891891891892</v>
      </c>
      <c r="BS146" s="121">
        <v>37</v>
      </c>
      <c r="BT146" s="2"/>
      <c r="BU146" s="3"/>
      <c r="BV146" s="3"/>
      <c r="BW146" s="3"/>
      <c r="BX146" s="3"/>
    </row>
    <row r="147" spans="1:76" ht="15">
      <c r="A147" s="64" t="s">
        <v>309</v>
      </c>
      <c r="B147" s="65"/>
      <c r="C147" s="65" t="s">
        <v>64</v>
      </c>
      <c r="D147" s="66">
        <v>162.2434347318707</v>
      </c>
      <c r="E147" s="68"/>
      <c r="F147" s="101" t="s">
        <v>956</v>
      </c>
      <c r="G147" s="65"/>
      <c r="H147" s="69" t="s">
        <v>309</v>
      </c>
      <c r="I147" s="70"/>
      <c r="J147" s="70"/>
      <c r="K147" s="69" t="s">
        <v>3419</v>
      </c>
      <c r="L147" s="73">
        <v>1</v>
      </c>
      <c r="M147" s="74">
        <v>4827.32763671875</v>
      </c>
      <c r="N147" s="74">
        <v>3073.22216796875</v>
      </c>
      <c r="O147" s="75"/>
      <c r="P147" s="76"/>
      <c r="Q147" s="76"/>
      <c r="R147" s="87"/>
      <c r="S147" s="48">
        <v>0</v>
      </c>
      <c r="T147" s="48">
        <v>1</v>
      </c>
      <c r="U147" s="49">
        <v>0</v>
      </c>
      <c r="V147" s="49">
        <v>0.2</v>
      </c>
      <c r="W147" s="49">
        <v>0</v>
      </c>
      <c r="X147" s="49">
        <v>0.610686</v>
      </c>
      <c r="Y147" s="49">
        <v>0</v>
      </c>
      <c r="Z147" s="49">
        <v>0</v>
      </c>
      <c r="AA147" s="71">
        <v>147</v>
      </c>
      <c r="AB147" s="71"/>
      <c r="AC147" s="72"/>
      <c r="AD147" s="78" t="s">
        <v>1827</v>
      </c>
      <c r="AE147" s="78">
        <v>2468</v>
      </c>
      <c r="AF147" s="78">
        <v>349</v>
      </c>
      <c r="AG147" s="78">
        <v>1788</v>
      </c>
      <c r="AH147" s="78">
        <v>1074</v>
      </c>
      <c r="AI147" s="78"/>
      <c r="AJ147" s="78" t="s">
        <v>2088</v>
      </c>
      <c r="AK147" s="78" t="s">
        <v>2265</v>
      </c>
      <c r="AL147" s="82" t="s">
        <v>2481</v>
      </c>
      <c r="AM147" s="78"/>
      <c r="AN147" s="80">
        <v>41244.90012731482</v>
      </c>
      <c r="AO147" s="82" t="s">
        <v>2696</v>
      </c>
      <c r="AP147" s="78" t="b">
        <v>1</v>
      </c>
      <c r="AQ147" s="78" t="b">
        <v>0</v>
      </c>
      <c r="AR147" s="78" t="b">
        <v>0</v>
      </c>
      <c r="AS147" s="78" t="s">
        <v>1508</v>
      </c>
      <c r="AT147" s="78">
        <v>8</v>
      </c>
      <c r="AU147" s="82" t="s">
        <v>2812</v>
      </c>
      <c r="AV147" s="78" t="b">
        <v>0</v>
      </c>
      <c r="AW147" s="78" t="s">
        <v>2994</v>
      </c>
      <c r="AX147" s="82" t="s">
        <v>3139</v>
      </c>
      <c r="AY147" s="78" t="s">
        <v>66</v>
      </c>
      <c r="AZ147" s="78" t="str">
        <f>REPLACE(INDEX(GroupVertices[Group],MATCH(Vertices[[#This Row],[Vertex]],GroupVertices[Vertex],0)),1,1,"")</f>
        <v>14</v>
      </c>
      <c r="BA147" s="48"/>
      <c r="BB147" s="48"/>
      <c r="BC147" s="48"/>
      <c r="BD147" s="48"/>
      <c r="BE147" s="48" t="s">
        <v>781</v>
      </c>
      <c r="BF147" s="48" t="s">
        <v>781</v>
      </c>
      <c r="BG147" s="121" t="s">
        <v>3876</v>
      </c>
      <c r="BH147" s="121" t="s">
        <v>3876</v>
      </c>
      <c r="BI147" s="121" t="s">
        <v>4379</v>
      </c>
      <c r="BJ147" s="121" t="s">
        <v>4379</v>
      </c>
      <c r="BK147" s="121">
        <v>3</v>
      </c>
      <c r="BL147" s="124">
        <v>15.789473684210526</v>
      </c>
      <c r="BM147" s="121">
        <v>0</v>
      </c>
      <c r="BN147" s="124">
        <v>0</v>
      </c>
      <c r="BO147" s="121">
        <v>0</v>
      </c>
      <c r="BP147" s="124">
        <v>0</v>
      </c>
      <c r="BQ147" s="121">
        <v>16</v>
      </c>
      <c r="BR147" s="124">
        <v>84.21052631578948</v>
      </c>
      <c r="BS147" s="121">
        <v>19</v>
      </c>
      <c r="BT147" s="2"/>
      <c r="BU147" s="3"/>
      <c r="BV147" s="3"/>
      <c r="BW147" s="3"/>
      <c r="BX147" s="3"/>
    </row>
    <row r="148" spans="1:76" ht="15">
      <c r="A148" s="64" t="s">
        <v>310</v>
      </c>
      <c r="B148" s="65"/>
      <c r="C148" s="65" t="s">
        <v>64</v>
      </c>
      <c r="D148" s="66">
        <v>163.6600993176283</v>
      </c>
      <c r="E148" s="68"/>
      <c r="F148" s="101" t="s">
        <v>957</v>
      </c>
      <c r="G148" s="65"/>
      <c r="H148" s="69" t="s">
        <v>310</v>
      </c>
      <c r="I148" s="70"/>
      <c r="J148" s="70"/>
      <c r="K148" s="69" t="s">
        <v>3420</v>
      </c>
      <c r="L148" s="73">
        <v>1</v>
      </c>
      <c r="M148" s="74">
        <v>768.6853637695312</v>
      </c>
      <c r="N148" s="74">
        <v>3391.42529296875</v>
      </c>
      <c r="O148" s="75"/>
      <c r="P148" s="76"/>
      <c r="Q148" s="76"/>
      <c r="R148" s="87"/>
      <c r="S148" s="48">
        <v>1</v>
      </c>
      <c r="T148" s="48">
        <v>1</v>
      </c>
      <c r="U148" s="49">
        <v>0</v>
      </c>
      <c r="V148" s="49">
        <v>0</v>
      </c>
      <c r="W148" s="49">
        <v>0</v>
      </c>
      <c r="X148" s="49">
        <v>0.999998</v>
      </c>
      <c r="Y148" s="49">
        <v>0</v>
      </c>
      <c r="Z148" s="49" t="s">
        <v>4881</v>
      </c>
      <c r="AA148" s="71">
        <v>148</v>
      </c>
      <c r="AB148" s="71"/>
      <c r="AC148" s="72"/>
      <c r="AD148" s="78" t="s">
        <v>1828</v>
      </c>
      <c r="AE148" s="78">
        <v>964</v>
      </c>
      <c r="AF148" s="78">
        <v>2380</v>
      </c>
      <c r="AG148" s="78">
        <v>114914</v>
      </c>
      <c r="AH148" s="78">
        <v>24298</v>
      </c>
      <c r="AI148" s="78"/>
      <c r="AJ148" s="78" t="s">
        <v>2089</v>
      </c>
      <c r="AK148" s="78" t="s">
        <v>2313</v>
      </c>
      <c r="AL148" s="82" t="s">
        <v>2482</v>
      </c>
      <c r="AM148" s="78"/>
      <c r="AN148" s="80">
        <v>39939.989895833336</v>
      </c>
      <c r="AO148" s="82" t="s">
        <v>2697</v>
      </c>
      <c r="AP148" s="78" t="b">
        <v>0</v>
      </c>
      <c r="AQ148" s="78" t="b">
        <v>0</v>
      </c>
      <c r="AR148" s="78" t="b">
        <v>1</v>
      </c>
      <c r="AS148" s="78" t="s">
        <v>1508</v>
      </c>
      <c r="AT148" s="78">
        <v>36</v>
      </c>
      <c r="AU148" s="82" t="s">
        <v>2810</v>
      </c>
      <c r="AV148" s="78" t="b">
        <v>0</v>
      </c>
      <c r="AW148" s="78" t="s">
        <v>2994</v>
      </c>
      <c r="AX148" s="82" t="s">
        <v>3140</v>
      </c>
      <c r="AY148" s="78" t="s">
        <v>66</v>
      </c>
      <c r="AZ148" s="78" t="str">
        <f>REPLACE(INDEX(GroupVertices[Group],MATCH(Vertices[[#This Row],[Vertex]],GroupVertices[Vertex],0)),1,1,"")</f>
        <v>2</v>
      </c>
      <c r="BA148" s="48" t="s">
        <v>685</v>
      </c>
      <c r="BB148" s="48" t="s">
        <v>685</v>
      </c>
      <c r="BC148" s="48" t="s">
        <v>718</v>
      </c>
      <c r="BD148" s="48" t="s">
        <v>718</v>
      </c>
      <c r="BE148" s="48" t="s">
        <v>736</v>
      </c>
      <c r="BF148" s="48" t="s">
        <v>736</v>
      </c>
      <c r="BG148" s="121" t="s">
        <v>4240</v>
      </c>
      <c r="BH148" s="121" t="s">
        <v>4240</v>
      </c>
      <c r="BI148" s="121" t="s">
        <v>4381</v>
      </c>
      <c r="BJ148" s="121" t="s">
        <v>4381</v>
      </c>
      <c r="BK148" s="121">
        <v>1</v>
      </c>
      <c r="BL148" s="124">
        <v>10</v>
      </c>
      <c r="BM148" s="121">
        <v>0</v>
      </c>
      <c r="BN148" s="124">
        <v>0</v>
      </c>
      <c r="BO148" s="121">
        <v>0</v>
      </c>
      <c r="BP148" s="124">
        <v>0</v>
      </c>
      <c r="BQ148" s="121">
        <v>9</v>
      </c>
      <c r="BR148" s="124">
        <v>90</v>
      </c>
      <c r="BS148" s="121">
        <v>10</v>
      </c>
      <c r="BT148" s="2"/>
      <c r="BU148" s="3"/>
      <c r="BV148" s="3"/>
      <c r="BW148" s="3"/>
      <c r="BX148" s="3"/>
    </row>
    <row r="149" spans="1:76" ht="15">
      <c r="A149" s="64" t="s">
        <v>311</v>
      </c>
      <c r="B149" s="65"/>
      <c r="C149" s="65" t="s">
        <v>64</v>
      </c>
      <c r="D149" s="66">
        <v>163.79820842052342</v>
      </c>
      <c r="E149" s="68"/>
      <c r="F149" s="101" t="s">
        <v>2910</v>
      </c>
      <c r="G149" s="65"/>
      <c r="H149" s="69" t="s">
        <v>311</v>
      </c>
      <c r="I149" s="70"/>
      <c r="J149" s="70"/>
      <c r="K149" s="69" t="s">
        <v>3421</v>
      </c>
      <c r="L149" s="73">
        <v>1</v>
      </c>
      <c r="M149" s="74">
        <v>8511.169921875</v>
      </c>
      <c r="N149" s="74">
        <v>3402.600830078125</v>
      </c>
      <c r="O149" s="75"/>
      <c r="P149" s="76"/>
      <c r="Q149" s="76"/>
      <c r="R149" s="87"/>
      <c r="S149" s="48">
        <v>0</v>
      </c>
      <c r="T149" s="48">
        <v>1</v>
      </c>
      <c r="U149" s="49">
        <v>0</v>
      </c>
      <c r="V149" s="49">
        <v>1</v>
      </c>
      <c r="W149" s="49">
        <v>0</v>
      </c>
      <c r="X149" s="49">
        <v>0.999998</v>
      </c>
      <c r="Y149" s="49">
        <v>0</v>
      </c>
      <c r="Z149" s="49">
        <v>0</v>
      </c>
      <c r="AA149" s="71">
        <v>149</v>
      </c>
      <c r="AB149" s="71"/>
      <c r="AC149" s="72"/>
      <c r="AD149" s="78" t="s">
        <v>1829</v>
      </c>
      <c r="AE149" s="78">
        <v>1658</v>
      </c>
      <c r="AF149" s="78">
        <v>2578</v>
      </c>
      <c r="AG149" s="78">
        <v>4252</v>
      </c>
      <c r="AH149" s="78">
        <v>714</v>
      </c>
      <c r="AI149" s="78"/>
      <c r="AJ149" s="78" t="s">
        <v>2090</v>
      </c>
      <c r="AK149" s="78" t="s">
        <v>2314</v>
      </c>
      <c r="AL149" s="82" t="s">
        <v>2483</v>
      </c>
      <c r="AM149" s="78"/>
      <c r="AN149" s="80">
        <v>40457.762766203705</v>
      </c>
      <c r="AO149" s="82" t="s">
        <v>2698</v>
      </c>
      <c r="AP149" s="78" t="b">
        <v>0</v>
      </c>
      <c r="AQ149" s="78" t="b">
        <v>0</v>
      </c>
      <c r="AR149" s="78" t="b">
        <v>1</v>
      </c>
      <c r="AS149" s="78" t="s">
        <v>1508</v>
      </c>
      <c r="AT149" s="78">
        <v>244</v>
      </c>
      <c r="AU149" s="82" t="s">
        <v>2812</v>
      </c>
      <c r="AV149" s="78" t="b">
        <v>0</v>
      </c>
      <c r="AW149" s="78" t="s">
        <v>2994</v>
      </c>
      <c r="AX149" s="82" t="s">
        <v>3141</v>
      </c>
      <c r="AY149" s="78" t="s">
        <v>66</v>
      </c>
      <c r="AZ149" s="78" t="str">
        <f>REPLACE(INDEX(GroupVertices[Group],MATCH(Vertices[[#This Row],[Vertex]],GroupVertices[Vertex],0)),1,1,"")</f>
        <v>36</v>
      </c>
      <c r="BA149" s="48" t="s">
        <v>686</v>
      </c>
      <c r="BB149" s="48" t="s">
        <v>686</v>
      </c>
      <c r="BC149" s="48" t="s">
        <v>725</v>
      </c>
      <c r="BD149" s="48" t="s">
        <v>725</v>
      </c>
      <c r="BE149" s="48" t="s">
        <v>782</v>
      </c>
      <c r="BF149" s="48" t="s">
        <v>782</v>
      </c>
      <c r="BG149" s="121" t="s">
        <v>4241</v>
      </c>
      <c r="BH149" s="121" t="s">
        <v>4241</v>
      </c>
      <c r="BI149" s="121" t="s">
        <v>4382</v>
      </c>
      <c r="BJ149" s="121" t="s">
        <v>4382</v>
      </c>
      <c r="BK149" s="121">
        <v>0</v>
      </c>
      <c r="BL149" s="124">
        <v>0</v>
      </c>
      <c r="BM149" s="121">
        <v>1</v>
      </c>
      <c r="BN149" s="124">
        <v>5.555555555555555</v>
      </c>
      <c r="BO149" s="121">
        <v>0</v>
      </c>
      <c r="BP149" s="124">
        <v>0</v>
      </c>
      <c r="BQ149" s="121">
        <v>17</v>
      </c>
      <c r="BR149" s="124">
        <v>94.44444444444444</v>
      </c>
      <c r="BS149" s="121">
        <v>18</v>
      </c>
      <c r="BT149" s="2"/>
      <c r="BU149" s="3"/>
      <c r="BV149" s="3"/>
      <c r="BW149" s="3"/>
      <c r="BX149" s="3"/>
    </row>
    <row r="150" spans="1:76" ht="15">
      <c r="A150" s="64" t="s">
        <v>420</v>
      </c>
      <c r="B150" s="65"/>
      <c r="C150" s="65" t="s">
        <v>64</v>
      </c>
      <c r="D150" s="66">
        <v>686.4309546045523</v>
      </c>
      <c r="E150" s="68"/>
      <c r="F150" s="101" t="s">
        <v>2911</v>
      </c>
      <c r="G150" s="65"/>
      <c r="H150" s="69" t="s">
        <v>420</v>
      </c>
      <c r="I150" s="70"/>
      <c r="J150" s="70"/>
      <c r="K150" s="69" t="s">
        <v>3422</v>
      </c>
      <c r="L150" s="73">
        <v>1</v>
      </c>
      <c r="M150" s="74">
        <v>8511.169921875</v>
      </c>
      <c r="N150" s="74">
        <v>3831.9697265625</v>
      </c>
      <c r="O150" s="75"/>
      <c r="P150" s="76"/>
      <c r="Q150" s="76"/>
      <c r="R150" s="87"/>
      <c r="S150" s="48">
        <v>1</v>
      </c>
      <c r="T150" s="48">
        <v>0</v>
      </c>
      <c r="U150" s="49">
        <v>0</v>
      </c>
      <c r="V150" s="49">
        <v>1</v>
      </c>
      <c r="W150" s="49">
        <v>0</v>
      </c>
      <c r="X150" s="49">
        <v>0.999998</v>
      </c>
      <c r="Y150" s="49">
        <v>0</v>
      </c>
      <c r="Z150" s="49">
        <v>0</v>
      </c>
      <c r="AA150" s="71">
        <v>150</v>
      </c>
      <c r="AB150" s="71"/>
      <c r="AC150" s="72"/>
      <c r="AD150" s="78" t="s">
        <v>1830</v>
      </c>
      <c r="AE150" s="78">
        <v>911</v>
      </c>
      <c r="AF150" s="78">
        <v>751850</v>
      </c>
      <c r="AG150" s="78">
        <v>19150</v>
      </c>
      <c r="AH150" s="78">
        <v>4296</v>
      </c>
      <c r="AI150" s="78"/>
      <c r="AJ150" s="78" t="s">
        <v>2091</v>
      </c>
      <c r="AK150" s="78" t="s">
        <v>2315</v>
      </c>
      <c r="AL150" s="82" t="s">
        <v>2484</v>
      </c>
      <c r="AM150" s="78"/>
      <c r="AN150" s="80">
        <v>39144.99613425926</v>
      </c>
      <c r="AO150" s="82" t="s">
        <v>2699</v>
      </c>
      <c r="AP150" s="78" t="b">
        <v>0</v>
      </c>
      <c r="AQ150" s="78" t="b">
        <v>0</v>
      </c>
      <c r="AR150" s="78" t="b">
        <v>1</v>
      </c>
      <c r="AS150" s="78" t="s">
        <v>1508</v>
      </c>
      <c r="AT150" s="78">
        <v>7128</v>
      </c>
      <c r="AU150" s="82" t="s">
        <v>2812</v>
      </c>
      <c r="AV150" s="78" t="b">
        <v>1</v>
      </c>
      <c r="AW150" s="78" t="s">
        <v>2994</v>
      </c>
      <c r="AX150" s="82" t="s">
        <v>3142</v>
      </c>
      <c r="AY150" s="78" t="s">
        <v>65</v>
      </c>
      <c r="AZ150" s="78" t="str">
        <f>REPLACE(INDEX(GroupVertices[Group],MATCH(Vertices[[#This Row],[Vertex]],GroupVertices[Vertex],0)),1,1,"")</f>
        <v>36</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312</v>
      </c>
      <c r="B151" s="65"/>
      <c r="C151" s="65" t="s">
        <v>64</v>
      </c>
      <c r="D151" s="66">
        <v>162.00348760360848</v>
      </c>
      <c r="E151" s="68"/>
      <c r="F151" s="101" t="s">
        <v>958</v>
      </c>
      <c r="G151" s="65"/>
      <c r="H151" s="69" t="s">
        <v>312</v>
      </c>
      <c r="I151" s="70"/>
      <c r="J151" s="70"/>
      <c r="K151" s="69" t="s">
        <v>3423</v>
      </c>
      <c r="L151" s="73">
        <v>1</v>
      </c>
      <c r="M151" s="74">
        <v>386.1699523925781</v>
      </c>
      <c r="N151" s="74">
        <v>3391.42529296875</v>
      </c>
      <c r="O151" s="75"/>
      <c r="P151" s="76"/>
      <c r="Q151" s="76"/>
      <c r="R151" s="87"/>
      <c r="S151" s="48">
        <v>1</v>
      </c>
      <c r="T151" s="48">
        <v>1</v>
      </c>
      <c r="U151" s="49">
        <v>0</v>
      </c>
      <c r="V151" s="49">
        <v>0</v>
      </c>
      <c r="W151" s="49">
        <v>0</v>
      </c>
      <c r="X151" s="49">
        <v>0.999998</v>
      </c>
      <c r="Y151" s="49">
        <v>0</v>
      </c>
      <c r="Z151" s="49" t="s">
        <v>4881</v>
      </c>
      <c r="AA151" s="71">
        <v>151</v>
      </c>
      <c r="AB151" s="71"/>
      <c r="AC151" s="72"/>
      <c r="AD151" s="78" t="s">
        <v>1831</v>
      </c>
      <c r="AE151" s="78">
        <v>2</v>
      </c>
      <c r="AF151" s="78">
        <v>5</v>
      </c>
      <c r="AG151" s="78">
        <v>173</v>
      </c>
      <c r="AH151" s="78">
        <v>0</v>
      </c>
      <c r="AI151" s="78"/>
      <c r="AJ151" s="78" t="s">
        <v>2092</v>
      </c>
      <c r="AK151" s="78"/>
      <c r="AL151" s="82" t="s">
        <v>2485</v>
      </c>
      <c r="AM151" s="78"/>
      <c r="AN151" s="80">
        <v>43536.85077546296</v>
      </c>
      <c r="AO151" s="82" t="s">
        <v>2700</v>
      </c>
      <c r="AP151" s="78" t="b">
        <v>0</v>
      </c>
      <c r="AQ151" s="78" t="b">
        <v>0</v>
      </c>
      <c r="AR151" s="78" t="b">
        <v>0</v>
      </c>
      <c r="AS151" s="78" t="s">
        <v>1508</v>
      </c>
      <c r="AT151" s="78">
        <v>0</v>
      </c>
      <c r="AU151" s="82" t="s">
        <v>2812</v>
      </c>
      <c r="AV151" s="78" t="b">
        <v>0</v>
      </c>
      <c r="AW151" s="78" t="s">
        <v>2994</v>
      </c>
      <c r="AX151" s="82" t="s">
        <v>3143</v>
      </c>
      <c r="AY151" s="78" t="s">
        <v>66</v>
      </c>
      <c r="AZ151" s="78" t="str">
        <f>REPLACE(INDEX(GroupVertices[Group],MATCH(Vertices[[#This Row],[Vertex]],GroupVertices[Vertex],0)),1,1,"")</f>
        <v>2</v>
      </c>
      <c r="BA151" s="48"/>
      <c r="BB151" s="48"/>
      <c r="BC151" s="48"/>
      <c r="BD151" s="48"/>
      <c r="BE151" s="48" t="s">
        <v>736</v>
      </c>
      <c r="BF151" s="48" t="s">
        <v>736</v>
      </c>
      <c r="BG151" s="121" t="s">
        <v>4242</v>
      </c>
      <c r="BH151" s="121" t="s">
        <v>4288</v>
      </c>
      <c r="BI151" s="121" t="s">
        <v>4383</v>
      </c>
      <c r="BJ151" s="121" t="s">
        <v>4426</v>
      </c>
      <c r="BK151" s="121">
        <v>0</v>
      </c>
      <c r="BL151" s="124">
        <v>0</v>
      </c>
      <c r="BM151" s="121">
        <v>0</v>
      </c>
      <c r="BN151" s="124">
        <v>0</v>
      </c>
      <c r="BO151" s="121">
        <v>0</v>
      </c>
      <c r="BP151" s="124">
        <v>0</v>
      </c>
      <c r="BQ151" s="121">
        <v>52</v>
      </c>
      <c r="BR151" s="124">
        <v>100</v>
      </c>
      <c r="BS151" s="121">
        <v>52</v>
      </c>
      <c r="BT151" s="2"/>
      <c r="BU151" s="3"/>
      <c r="BV151" s="3"/>
      <c r="BW151" s="3"/>
      <c r="BX151" s="3"/>
    </row>
    <row r="152" spans="1:76" ht="15">
      <c r="A152" s="64" t="s">
        <v>314</v>
      </c>
      <c r="B152" s="65"/>
      <c r="C152" s="65" t="s">
        <v>64</v>
      </c>
      <c r="D152" s="66">
        <v>162.05859174062218</v>
      </c>
      <c r="E152" s="68"/>
      <c r="F152" s="101" t="s">
        <v>959</v>
      </c>
      <c r="G152" s="65"/>
      <c r="H152" s="69" t="s">
        <v>314</v>
      </c>
      <c r="I152" s="70"/>
      <c r="J152" s="70"/>
      <c r="K152" s="69" t="s">
        <v>3424</v>
      </c>
      <c r="L152" s="73">
        <v>1</v>
      </c>
      <c r="M152" s="74">
        <v>4827.32763671875</v>
      </c>
      <c r="N152" s="74">
        <v>2396.819091796875</v>
      </c>
      <c r="O152" s="75"/>
      <c r="P152" s="76"/>
      <c r="Q152" s="76"/>
      <c r="R152" s="87"/>
      <c r="S152" s="48">
        <v>0</v>
      </c>
      <c r="T152" s="48">
        <v>1</v>
      </c>
      <c r="U152" s="49">
        <v>0</v>
      </c>
      <c r="V152" s="49">
        <v>0.2</v>
      </c>
      <c r="W152" s="49">
        <v>0</v>
      </c>
      <c r="X152" s="49">
        <v>0.610686</v>
      </c>
      <c r="Y152" s="49">
        <v>0</v>
      </c>
      <c r="Z152" s="49">
        <v>0</v>
      </c>
      <c r="AA152" s="71">
        <v>152</v>
      </c>
      <c r="AB152" s="71"/>
      <c r="AC152" s="72"/>
      <c r="AD152" s="78" t="s">
        <v>1832</v>
      </c>
      <c r="AE152" s="78">
        <v>118</v>
      </c>
      <c r="AF152" s="78">
        <v>84</v>
      </c>
      <c r="AG152" s="78">
        <v>118</v>
      </c>
      <c r="AH152" s="78">
        <v>86</v>
      </c>
      <c r="AI152" s="78"/>
      <c r="AJ152" s="78" t="s">
        <v>2093</v>
      </c>
      <c r="AK152" s="78"/>
      <c r="AL152" s="78"/>
      <c r="AM152" s="78"/>
      <c r="AN152" s="80">
        <v>41070.41068287037</v>
      </c>
      <c r="AO152" s="82" t="s">
        <v>2701</v>
      </c>
      <c r="AP152" s="78" t="b">
        <v>1</v>
      </c>
      <c r="AQ152" s="78" t="b">
        <v>0</v>
      </c>
      <c r="AR152" s="78" t="b">
        <v>0</v>
      </c>
      <c r="AS152" s="78" t="s">
        <v>1508</v>
      </c>
      <c r="AT152" s="78">
        <v>0</v>
      </c>
      <c r="AU152" s="82" t="s">
        <v>2812</v>
      </c>
      <c r="AV152" s="78" t="b">
        <v>0</v>
      </c>
      <c r="AW152" s="78" t="s">
        <v>2994</v>
      </c>
      <c r="AX152" s="82" t="s">
        <v>3144</v>
      </c>
      <c r="AY152" s="78" t="s">
        <v>66</v>
      </c>
      <c r="AZ152" s="78" t="str">
        <f>REPLACE(INDEX(GroupVertices[Group],MATCH(Vertices[[#This Row],[Vertex]],GroupVertices[Vertex],0)),1,1,"")</f>
        <v>14</v>
      </c>
      <c r="BA152" s="48"/>
      <c r="BB152" s="48"/>
      <c r="BC152" s="48"/>
      <c r="BD152" s="48"/>
      <c r="BE152" s="48" t="s">
        <v>781</v>
      </c>
      <c r="BF152" s="48" t="s">
        <v>781</v>
      </c>
      <c r="BG152" s="121" t="s">
        <v>3876</v>
      </c>
      <c r="BH152" s="121" t="s">
        <v>3876</v>
      </c>
      <c r="BI152" s="121" t="s">
        <v>4379</v>
      </c>
      <c r="BJ152" s="121" t="s">
        <v>4379</v>
      </c>
      <c r="BK152" s="121">
        <v>3</v>
      </c>
      <c r="BL152" s="124">
        <v>15.789473684210526</v>
      </c>
      <c r="BM152" s="121">
        <v>0</v>
      </c>
      <c r="BN152" s="124">
        <v>0</v>
      </c>
      <c r="BO152" s="121">
        <v>0</v>
      </c>
      <c r="BP152" s="124">
        <v>0</v>
      </c>
      <c r="BQ152" s="121">
        <v>16</v>
      </c>
      <c r="BR152" s="124">
        <v>84.21052631578948</v>
      </c>
      <c r="BS152" s="121">
        <v>19</v>
      </c>
      <c r="BT152" s="2"/>
      <c r="BU152" s="3"/>
      <c r="BV152" s="3"/>
      <c r="BW152" s="3"/>
      <c r="BX152" s="3"/>
    </row>
    <row r="153" spans="1:76" ht="15">
      <c r="A153" s="64" t="s">
        <v>315</v>
      </c>
      <c r="B153" s="65"/>
      <c r="C153" s="65" t="s">
        <v>64</v>
      </c>
      <c r="D153" s="66">
        <v>162.57824467828314</v>
      </c>
      <c r="E153" s="68"/>
      <c r="F153" s="101" t="s">
        <v>960</v>
      </c>
      <c r="G153" s="65"/>
      <c r="H153" s="69" t="s">
        <v>315</v>
      </c>
      <c r="I153" s="70"/>
      <c r="J153" s="70"/>
      <c r="K153" s="69" t="s">
        <v>3425</v>
      </c>
      <c r="L153" s="73">
        <v>474.05664320012966</v>
      </c>
      <c r="M153" s="74">
        <v>2128.77587890625</v>
      </c>
      <c r="N153" s="74">
        <v>6315.328125</v>
      </c>
      <c r="O153" s="75"/>
      <c r="P153" s="76"/>
      <c r="Q153" s="76"/>
      <c r="R153" s="87"/>
      <c r="S153" s="48">
        <v>1</v>
      </c>
      <c r="T153" s="48">
        <v>9</v>
      </c>
      <c r="U153" s="49">
        <v>128.5</v>
      </c>
      <c r="V153" s="49">
        <v>0.009709</v>
      </c>
      <c r="W153" s="49">
        <v>0.027403</v>
      </c>
      <c r="X153" s="49">
        <v>2.348145</v>
      </c>
      <c r="Y153" s="49">
        <v>0.1388888888888889</v>
      </c>
      <c r="Z153" s="49">
        <v>0.1111111111111111</v>
      </c>
      <c r="AA153" s="71">
        <v>153</v>
      </c>
      <c r="AB153" s="71"/>
      <c r="AC153" s="72"/>
      <c r="AD153" s="78" t="s">
        <v>1833</v>
      </c>
      <c r="AE153" s="78">
        <v>269</v>
      </c>
      <c r="AF153" s="78">
        <v>829</v>
      </c>
      <c r="AG153" s="78">
        <v>5106</v>
      </c>
      <c r="AH153" s="78">
        <v>8624</v>
      </c>
      <c r="AI153" s="78"/>
      <c r="AJ153" s="78" t="s">
        <v>2094</v>
      </c>
      <c r="AK153" s="78"/>
      <c r="AL153" s="78"/>
      <c r="AM153" s="78"/>
      <c r="AN153" s="80">
        <v>40000.57666666667</v>
      </c>
      <c r="AO153" s="82" t="s">
        <v>2702</v>
      </c>
      <c r="AP153" s="78" t="b">
        <v>1</v>
      </c>
      <c r="AQ153" s="78" t="b">
        <v>0</v>
      </c>
      <c r="AR153" s="78" t="b">
        <v>0</v>
      </c>
      <c r="AS153" s="78" t="s">
        <v>1508</v>
      </c>
      <c r="AT153" s="78">
        <v>32</v>
      </c>
      <c r="AU153" s="82" t="s">
        <v>2812</v>
      </c>
      <c r="AV153" s="78" t="b">
        <v>0</v>
      </c>
      <c r="AW153" s="78" t="s">
        <v>2994</v>
      </c>
      <c r="AX153" s="82" t="s">
        <v>3145</v>
      </c>
      <c r="AY153" s="78" t="s">
        <v>66</v>
      </c>
      <c r="AZ153" s="78" t="str">
        <f>REPLACE(INDEX(GroupVertices[Group],MATCH(Vertices[[#This Row],[Vertex]],GroupVertices[Vertex],0)),1,1,"")</f>
        <v>1</v>
      </c>
      <c r="BA153" s="48"/>
      <c r="BB153" s="48"/>
      <c r="BC153" s="48"/>
      <c r="BD153" s="48"/>
      <c r="BE153" s="48"/>
      <c r="BF153" s="48"/>
      <c r="BG153" s="121" t="s">
        <v>4243</v>
      </c>
      <c r="BH153" s="121" t="s">
        <v>4243</v>
      </c>
      <c r="BI153" s="121" t="s">
        <v>4384</v>
      </c>
      <c r="BJ153" s="121" t="s">
        <v>4384</v>
      </c>
      <c r="BK153" s="121">
        <v>0</v>
      </c>
      <c r="BL153" s="124">
        <v>0</v>
      </c>
      <c r="BM153" s="121">
        <v>0</v>
      </c>
      <c r="BN153" s="124">
        <v>0</v>
      </c>
      <c r="BO153" s="121">
        <v>0</v>
      </c>
      <c r="BP153" s="124">
        <v>0</v>
      </c>
      <c r="BQ153" s="121">
        <v>11</v>
      </c>
      <c r="BR153" s="124">
        <v>100</v>
      </c>
      <c r="BS153" s="121">
        <v>11</v>
      </c>
      <c r="BT153" s="2"/>
      <c r="BU153" s="3"/>
      <c r="BV153" s="3"/>
      <c r="BW153" s="3"/>
      <c r="BX153" s="3"/>
    </row>
    <row r="154" spans="1:76" ht="15">
      <c r="A154" s="64" t="s">
        <v>421</v>
      </c>
      <c r="B154" s="65"/>
      <c r="C154" s="65" t="s">
        <v>64</v>
      </c>
      <c r="D154" s="66">
        <v>162.04952397124018</v>
      </c>
      <c r="E154" s="68"/>
      <c r="F154" s="101" t="s">
        <v>2912</v>
      </c>
      <c r="G154" s="65"/>
      <c r="H154" s="69" t="s">
        <v>421</v>
      </c>
      <c r="I154" s="70"/>
      <c r="J154" s="70"/>
      <c r="K154" s="69" t="s">
        <v>3426</v>
      </c>
      <c r="L154" s="73">
        <v>1</v>
      </c>
      <c r="M154" s="74">
        <v>3255.03515625</v>
      </c>
      <c r="N154" s="74">
        <v>5854.4970703125</v>
      </c>
      <c r="O154" s="75"/>
      <c r="P154" s="76"/>
      <c r="Q154" s="76"/>
      <c r="R154" s="87"/>
      <c r="S154" s="48">
        <v>1</v>
      </c>
      <c r="T154" s="48">
        <v>0</v>
      </c>
      <c r="U154" s="49">
        <v>0</v>
      </c>
      <c r="V154" s="49">
        <v>0.006329</v>
      </c>
      <c r="W154" s="49">
        <v>0.002803</v>
      </c>
      <c r="X154" s="49">
        <v>0.371769</v>
      </c>
      <c r="Y154" s="49">
        <v>0</v>
      </c>
      <c r="Z154" s="49">
        <v>0</v>
      </c>
      <c r="AA154" s="71">
        <v>154</v>
      </c>
      <c r="AB154" s="71"/>
      <c r="AC154" s="72"/>
      <c r="AD154" s="78" t="s">
        <v>1834</v>
      </c>
      <c r="AE154" s="78">
        <v>76</v>
      </c>
      <c r="AF154" s="78">
        <v>71</v>
      </c>
      <c r="AG154" s="78">
        <v>5</v>
      </c>
      <c r="AH154" s="78">
        <v>1</v>
      </c>
      <c r="AI154" s="78">
        <v>-18000</v>
      </c>
      <c r="AJ154" s="78"/>
      <c r="AK154" s="78"/>
      <c r="AL154" s="78"/>
      <c r="AM154" s="78" t="s">
        <v>2565</v>
      </c>
      <c r="AN154" s="80">
        <v>39541.52952546296</v>
      </c>
      <c r="AO154" s="78"/>
      <c r="AP154" s="78" t="b">
        <v>1</v>
      </c>
      <c r="AQ154" s="78" t="b">
        <v>0</v>
      </c>
      <c r="AR154" s="78" t="b">
        <v>0</v>
      </c>
      <c r="AS154" s="78" t="s">
        <v>1508</v>
      </c>
      <c r="AT154" s="78">
        <v>0</v>
      </c>
      <c r="AU154" s="82" t="s">
        <v>2812</v>
      </c>
      <c r="AV154" s="78" t="b">
        <v>0</v>
      </c>
      <c r="AW154" s="78" t="s">
        <v>2994</v>
      </c>
      <c r="AX154" s="82" t="s">
        <v>3146</v>
      </c>
      <c r="AY154" s="78" t="s">
        <v>65</v>
      </c>
      <c r="AZ154" s="78" t="str">
        <f>REPLACE(INDEX(GroupVertices[Group],MATCH(Vertices[[#This Row],[Vertex]],GroupVertices[Vertex],0)),1,1,"")</f>
        <v>1</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317</v>
      </c>
      <c r="B155" s="65"/>
      <c r="C155" s="65" t="s">
        <v>64</v>
      </c>
      <c r="D155" s="66">
        <v>172.90015631788967</v>
      </c>
      <c r="E155" s="68"/>
      <c r="F155" s="101" t="s">
        <v>961</v>
      </c>
      <c r="G155" s="65"/>
      <c r="H155" s="69" t="s">
        <v>317</v>
      </c>
      <c r="I155" s="70"/>
      <c r="J155" s="70"/>
      <c r="K155" s="69" t="s">
        <v>3427</v>
      </c>
      <c r="L155" s="73">
        <v>1</v>
      </c>
      <c r="M155" s="74">
        <v>8815.3359375</v>
      </c>
      <c r="N155" s="74">
        <v>8094.9482421875</v>
      </c>
      <c r="O155" s="75"/>
      <c r="P155" s="76"/>
      <c r="Q155" s="76"/>
      <c r="R155" s="87"/>
      <c r="S155" s="48">
        <v>0</v>
      </c>
      <c r="T155" s="48">
        <v>1</v>
      </c>
      <c r="U155" s="49">
        <v>0</v>
      </c>
      <c r="V155" s="49">
        <v>0.111111</v>
      </c>
      <c r="W155" s="49">
        <v>0</v>
      </c>
      <c r="X155" s="49">
        <v>0.585365</v>
      </c>
      <c r="Y155" s="49">
        <v>0</v>
      </c>
      <c r="Z155" s="49">
        <v>0</v>
      </c>
      <c r="AA155" s="71">
        <v>155</v>
      </c>
      <c r="AB155" s="71"/>
      <c r="AC155" s="72"/>
      <c r="AD155" s="78" t="s">
        <v>1835</v>
      </c>
      <c r="AE155" s="78">
        <v>15421</v>
      </c>
      <c r="AF155" s="78">
        <v>15627</v>
      </c>
      <c r="AG155" s="78">
        <v>18913</v>
      </c>
      <c r="AH155" s="78">
        <v>9916</v>
      </c>
      <c r="AI155" s="78"/>
      <c r="AJ155" s="78" t="s">
        <v>2095</v>
      </c>
      <c r="AK155" s="78"/>
      <c r="AL155" s="78"/>
      <c r="AM155" s="78"/>
      <c r="AN155" s="80">
        <v>42416.19579861111</v>
      </c>
      <c r="AO155" s="82" t="s">
        <v>2703</v>
      </c>
      <c r="AP155" s="78" t="b">
        <v>0</v>
      </c>
      <c r="AQ155" s="78" t="b">
        <v>0</v>
      </c>
      <c r="AR155" s="78" t="b">
        <v>0</v>
      </c>
      <c r="AS155" s="78" t="s">
        <v>1514</v>
      </c>
      <c r="AT155" s="78">
        <v>31</v>
      </c>
      <c r="AU155" s="82" t="s">
        <v>2812</v>
      </c>
      <c r="AV155" s="78" t="b">
        <v>0</v>
      </c>
      <c r="AW155" s="78" t="s">
        <v>2994</v>
      </c>
      <c r="AX155" s="82" t="s">
        <v>3147</v>
      </c>
      <c r="AY155" s="78" t="s">
        <v>66</v>
      </c>
      <c r="AZ155" s="78" t="str">
        <f>REPLACE(INDEX(GroupVertices[Group],MATCH(Vertices[[#This Row],[Vertex]],GroupVertices[Vertex],0)),1,1,"")</f>
        <v>6</v>
      </c>
      <c r="BA155" s="48"/>
      <c r="BB155" s="48"/>
      <c r="BC155" s="48"/>
      <c r="BD155" s="48"/>
      <c r="BE155" s="48"/>
      <c r="BF155" s="48"/>
      <c r="BG155" s="121" t="s">
        <v>4244</v>
      </c>
      <c r="BH155" s="121" t="s">
        <v>4289</v>
      </c>
      <c r="BI155" s="121" t="s">
        <v>4385</v>
      </c>
      <c r="BJ155" s="121" t="s">
        <v>4427</v>
      </c>
      <c r="BK155" s="121">
        <v>0</v>
      </c>
      <c r="BL155" s="124">
        <v>0</v>
      </c>
      <c r="BM155" s="121">
        <v>3</v>
      </c>
      <c r="BN155" s="124">
        <v>13.636363636363637</v>
      </c>
      <c r="BO155" s="121">
        <v>0</v>
      </c>
      <c r="BP155" s="124">
        <v>0</v>
      </c>
      <c r="BQ155" s="121">
        <v>19</v>
      </c>
      <c r="BR155" s="124">
        <v>86.36363636363636</v>
      </c>
      <c r="BS155" s="121">
        <v>22</v>
      </c>
      <c r="BT155" s="2"/>
      <c r="BU155" s="3"/>
      <c r="BV155" s="3"/>
      <c r="BW155" s="3"/>
      <c r="BX155" s="3"/>
    </row>
    <row r="156" spans="1:76" ht="15">
      <c r="A156" s="64" t="s">
        <v>318</v>
      </c>
      <c r="B156" s="65"/>
      <c r="C156" s="65" t="s">
        <v>64</v>
      </c>
      <c r="D156" s="66">
        <v>162.79029097767767</v>
      </c>
      <c r="E156" s="68"/>
      <c r="F156" s="101" t="s">
        <v>962</v>
      </c>
      <c r="G156" s="65"/>
      <c r="H156" s="69" t="s">
        <v>318</v>
      </c>
      <c r="I156" s="70"/>
      <c r="J156" s="70"/>
      <c r="K156" s="69" t="s">
        <v>3428</v>
      </c>
      <c r="L156" s="73">
        <v>52.53924517355499</v>
      </c>
      <c r="M156" s="74">
        <v>1385.5201416015625</v>
      </c>
      <c r="N156" s="74">
        <v>7478.11474609375</v>
      </c>
      <c r="O156" s="75"/>
      <c r="P156" s="76"/>
      <c r="Q156" s="76"/>
      <c r="R156" s="87"/>
      <c r="S156" s="48">
        <v>0</v>
      </c>
      <c r="T156" s="48">
        <v>9</v>
      </c>
      <c r="U156" s="49">
        <v>14</v>
      </c>
      <c r="V156" s="49">
        <v>0.009615</v>
      </c>
      <c r="W156" s="49">
        <v>0.031383</v>
      </c>
      <c r="X156" s="49">
        <v>2.105681</v>
      </c>
      <c r="Y156" s="49">
        <v>0.2222222222222222</v>
      </c>
      <c r="Z156" s="49">
        <v>0</v>
      </c>
      <c r="AA156" s="71">
        <v>156</v>
      </c>
      <c r="AB156" s="71"/>
      <c r="AC156" s="72"/>
      <c r="AD156" s="78" t="s">
        <v>1836</v>
      </c>
      <c r="AE156" s="78">
        <v>1002</v>
      </c>
      <c r="AF156" s="78">
        <v>1133</v>
      </c>
      <c r="AG156" s="78">
        <v>8241</v>
      </c>
      <c r="AH156" s="78">
        <v>10215</v>
      </c>
      <c r="AI156" s="78"/>
      <c r="AJ156" s="78" t="s">
        <v>2096</v>
      </c>
      <c r="AK156" s="78" t="s">
        <v>2316</v>
      </c>
      <c r="AL156" s="78"/>
      <c r="AM156" s="78"/>
      <c r="AN156" s="80">
        <v>42792.44644675926</v>
      </c>
      <c r="AO156" s="82" t="s">
        <v>2704</v>
      </c>
      <c r="AP156" s="78" t="b">
        <v>1</v>
      </c>
      <c r="AQ156" s="78" t="b">
        <v>0</v>
      </c>
      <c r="AR156" s="78" t="b">
        <v>1</v>
      </c>
      <c r="AS156" s="78" t="s">
        <v>1508</v>
      </c>
      <c r="AT156" s="78">
        <v>3</v>
      </c>
      <c r="AU156" s="78"/>
      <c r="AV156" s="78" t="b">
        <v>0</v>
      </c>
      <c r="AW156" s="78" t="s">
        <v>2994</v>
      </c>
      <c r="AX156" s="82" t="s">
        <v>3148</v>
      </c>
      <c r="AY156" s="78" t="s">
        <v>66</v>
      </c>
      <c r="AZ156" s="78" t="str">
        <f>REPLACE(INDEX(GroupVertices[Group],MATCH(Vertices[[#This Row],[Vertex]],GroupVertices[Vertex],0)),1,1,"")</f>
        <v>1</v>
      </c>
      <c r="BA156" s="48"/>
      <c r="BB156" s="48"/>
      <c r="BC156" s="48"/>
      <c r="BD156" s="48"/>
      <c r="BE156" s="48"/>
      <c r="BF156" s="48"/>
      <c r="BG156" s="121" t="s">
        <v>4245</v>
      </c>
      <c r="BH156" s="121" t="s">
        <v>4245</v>
      </c>
      <c r="BI156" s="121" t="s">
        <v>4386</v>
      </c>
      <c r="BJ156" s="121" t="s">
        <v>4386</v>
      </c>
      <c r="BK156" s="121">
        <v>0</v>
      </c>
      <c r="BL156" s="124">
        <v>0</v>
      </c>
      <c r="BM156" s="121">
        <v>0</v>
      </c>
      <c r="BN156" s="124">
        <v>0</v>
      </c>
      <c r="BO156" s="121">
        <v>0</v>
      </c>
      <c r="BP156" s="124">
        <v>0</v>
      </c>
      <c r="BQ156" s="121">
        <v>14</v>
      </c>
      <c r="BR156" s="124">
        <v>100</v>
      </c>
      <c r="BS156" s="121">
        <v>14</v>
      </c>
      <c r="BT156" s="2"/>
      <c r="BU156" s="3"/>
      <c r="BV156" s="3"/>
      <c r="BW156" s="3"/>
      <c r="BX156" s="3"/>
    </row>
    <row r="157" spans="1:76" ht="15">
      <c r="A157" s="64" t="s">
        <v>422</v>
      </c>
      <c r="B157" s="65"/>
      <c r="C157" s="65" t="s">
        <v>64</v>
      </c>
      <c r="D157" s="66">
        <v>241.95331272400986</v>
      </c>
      <c r="E157" s="68"/>
      <c r="F157" s="101" t="s">
        <v>2913</v>
      </c>
      <c r="G157" s="65"/>
      <c r="H157" s="69" t="s">
        <v>422</v>
      </c>
      <c r="I157" s="70"/>
      <c r="J157" s="70"/>
      <c r="K157" s="69" t="s">
        <v>3429</v>
      </c>
      <c r="L157" s="73">
        <v>1</v>
      </c>
      <c r="M157" s="74">
        <v>752.65771484375</v>
      </c>
      <c r="N157" s="74">
        <v>7384.5439453125</v>
      </c>
      <c r="O157" s="75"/>
      <c r="P157" s="76"/>
      <c r="Q157" s="76"/>
      <c r="R157" s="87"/>
      <c r="S157" s="48">
        <v>3</v>
      </c>
      <c r="T157" s="48">
        <v>0</v>
      </c>
      <c r="U157" s="49">
        <v>0</v>
      </c>
      <c r="V157" s="49">
        <v>0.009091</v>
      </c>
      <c r="W157" s="49">
        <v>0.01973</v>
      </c>
      <c r="X157" s="49">
        <v>0.778395</v>
      </c>
      <c r="Y157" s="49">
        <v>0.6666666666666666</v>
      </c>
      <c r="Z157" s="49">
        <v>0</v>
      </c>
      <c r="AA157" s="71">
        <v>157</v>
      </c>
      <c r="AB157" s="71"/>
      <c r="AC157" s="72"/>
      <c r="AD157" s="78" t="s">
        <v>1837</v>
      </c>
      <c r="AE157" s="78">
        <v>3743</v>
      </c>
      <c r="AF157" s="78">
        <v>114625</v>
      </c>
      <c r="AG157" s="78">
        <v>10528</v>
      </c>
      <c r="AH157" s="78">
        <v>548</v>
      </c>
      <c r="AI157" s="78"/>
      <c r="AJ157" s="78" t="s">
        <v>2097</v>
      </c>
      <c r="AK157" s="78"/>
      <c r="AL157" s="82" t="s">
        <v>2486</v>
      </c>
      <c r="AM157" s="78"/>
      <c r="AN157" s="80">
        <v>39820.65712962963</v>
      </c>
      <c r="AO157" s="82" t="s">
        <v>2705</v>
      </c>
      <c r="AP157" s="78" t="b">
        <v>0</v>
      </c>
      <c r="AQ157" s="78" t="b">
        <v>0</v>
      </c>
      <c r="AR157" s="78" t="b">
        <v>1</v>
      </c>
      <c r="AS157" s="78" t="s">
        <v>1508</v>
      </c>
      <c r="AT157" s="78">
        <v>1992</v>
      </c>
      <c r="AU157" s="82" t="s">
        <v>2825</v>
      </c>
      <c r="AV157" s="78" t="b">
        <v>1</v>
      </c>
      <c r="AW157" s="78" t="s">
        <v>2994</v>
      </c>
      <c r="AX157" s="82" t="s">
        <v>3149</v>
      </c>
      <c r="AY157" s="78" t="s">
        <v>65</v>
      </c>
      <c r="AZ157" s="78" t="str">
        <f>REPLACE(INDEX(GroupVertices[Group],MATCH(Vertices[[#This Row],[Vertex]],GroupVertices[Vertex],0)),1,1,"")</f>
        <v>1</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423</v>
      </c>
      <c r="B158" s="65"/>
      <c r="C158" s="65" t="s">
        <v>64</v>
      </c>
      <c r="D158" s="66">
        <v>170.11565359689294</v>
      </c>
      <c r="E158" s="68"/>
      <c r="F158" s="101" t="s">
        <v>2914</v>
      </c>
      <c r="G158" s="65"/>
      <c r="H158" s="69" t="s">
        <v>423</v>
      </c>
      <c r="I158" s="70"/>
      <c r="J158" s="70"/>
      <c r="K158" s="69" t="s">
        <v>3430</v>
      </c>
      <c r="L158" s="73">
        <v>1</v>
      </c>
      <c r="M158" s="74">
        <v>1460.64404296875</v>
      </c>
      <c r="N158" s="74">
        <v>9416.0966796875</v>
      </c>
      <c r="O158" s="75"/>
      <c r="P158" s="76"/>
      <c r="Q158" s="76"/>
      <c r="R158" s="87"/>
      <c r="S158" s="48">
        <v>3</v>
      </c>
      <c r="T158" s="48">
        <v>0</v>
      </c>
      <c r="U158" s="49">
        <v>0</v>
      </c>
      <c r="V158" s="49">
        <v>0.009091</v>
      </c>
      <c r="W158" s="49">
        <v>0.01973</v>
      </c>
      <c r="X158" s="49">
        <v>0.778395</v>
      </c>
      <c r="Y158" s="49">
        <v>0.6666666666666666</v>
      </c>
      <c r="Z158" s="49">
        <v>0</v>
      </c>
      <c r="AA158" s="71">
        <v>158</v>
      </c>
      <c r="AB158" s="71"/>
      <c r="AC158" s="72"/>
      <c r="AD158" s="78" t="s">
        <v>1838</v>
      </c>
      <c r="AE158" s="78">
        <v>1242</v>
      </c>
      <c r="AF158" s="78">
        <v>11635</v>
      </c>
      <c r="AG158" s="78">
        <v>7863</v>
      </c>
      <c r="AH158" s="78">
        <v>4456</v>
      </c>
      <c r="AI158" s="78"/>
      <c r="AJ158" s="78" t="s">
        <v>2098</v>
      </c>
      <c r="AK158" s="78" t="s">
        <v>2317</v>
      </c>
      <c r="AL158" s="82" t="s">
        <v>2487</v>
      </c>
      <c r="AM158" s="78"/>
      <c r="AN158" s="80">
        <v>39877.84400462963</v>
      </c>
      <c r="AO158" s="82" t="s">
        <v>2706</v>
      </c>
      <c r="AP158" s="78" t="b">
        <v>0</v>
      </c>
      <c r="AQ158" s="78" t="b">
        <v>0</v>
      </c>
      <c r="AR158" s="78" t="b">
        <v>1</v>
      </c>
      <c r="AS158" s="78" t="s">
        <v>1508</v>
      </c>
      <c r="AT158" s="78">
        <v>299</v>
      </c>
      <c r="AU158" s="82" t="s">
        <v>2812</v>
      </c>
      <c r="AV158" s="78" t="b">
        <v>1</v>
      </c>
      <c r="AW158" s="78" t="s">
        <v>2994</v>
      </c>
      <c r="AX158" s="82" t="s">
        <v>3150</v>
      </c>
      <c r="AY158" s="78" t="s">
        <v>65</v>
      </c>
      <c r="AZ158" s="78" t="str">
        <f>REPLACE(INDEX(GroupVertices[Group],MATCH(Vertices[[#This Row],[Vertex]],GroupVertices[Vertex],0)),1,1,"")</f>
        <v>1</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424</v>
      </c>
      <c r="B159" s="65"/>
      <c r="C159" s="65" t="s">
        <v>64</v>
      </c>
      <c r="D159" s="66">
        <v>168.66829809938088</v>
      </c>
      <c r="E159" s="68"/>
      <c r="F159" s="101" t="s">
        <v>2915</v>
      </c>
      <c r="G159" s="65"/>
      <c r="H159" s="69" t="s">
        <v>424</v>
      </c>
      <c r="I159" s="70"/>
      <c r="J159" s="70"/>
      <c r="K159" s="69" t="s">
        <v>3431</v>
      </c>
      <c r="L159" s="73">
        <v>1</v>
      </c>
      <c r="M159" s="74">
        <v>837.2005615234375</v>
      </c>
      <c r="N159" s="74">
        <v>8791.22265625</v>
      </c>
      <c r="O159" s="75"/>
      <c r="P159" s="76"/>
      <c r="Q159" s="76"/>
      <c r="R159" s="87"/>
      <c r="S159" s="48">
        <v>3</v>
      </c>
      <c r="T159" s="48">
        <v>0</v>
      </c>
      <c r="U159" s="49">
        <v>0</v>
      </c>
      <c r="V159" s="49">
        <v>0.009091</v>
      </c>
      <c r="W159" s="49">
        <v>0.01973</v>
      </c>
      <c r="X159" s="49">
        <v>0.778395</v>
      </c>
      <c r="Y159" s="49">
        <v>0.6666666666666666</v>
      </c>
      <c r="Z159" s="49">
        <v>0</v>
      </c>
      <c r="AA159" s="71">
        <v>159</v>
      </c>
      <c r="AB159" s="71"/>
      <c r="AC159" s="72"/>
      <c r="AD159" s="78" t="s">
        <v>1839</v>
      </c>
      <c r="AE159" s="78">
        <v>2255</v>
      </c>
      <c r="AF159" s="78">
        <v>9560</v>
      </c>
      <c r="AG159" s="78">
        <v>24441</v>
      </c>
      <c r="AH159" s="78">
        <v>7633</v>
      </c>
      <c r="AI159" s="78"/>
      <c r="AJ159" s="78" t="s">
        <v>2099</v>
      </c>
      <c r="AK159" s="78" t="s">
        <v>2242</v>
      </c>
      <c r="AL159" s="82" t="s">
        <v>2488</v>
      </c>
      <c r="AM159" s="78"/>
      <c r="AN159" s="80">
        <v>39898.55652777778</v>
      </c>
      <c r="AO159" s="82" t="s">
        <v>2707</v>
      </c>
      <c r="AP159" s="78" t="b">
        <v>0</v>
      </c>
      <c r="AQ159" s="78" t="b">
        <v>0</v>
      </c>
      <c r="AR159" s="78" t="b">
        <v>1</v>
      </c>
      <c r="AS159" s="78" t="s">
        <v>1508</v>
      </c>
      <c r="AT159" s="78">
        <v>261</v>
      </c>
      <c r="AU159" s="82" t="s">
        <v>2810</v>
      </c>
      <c r="AV159" s="78" t="b">
        <v>1</v>
      </c>
      <c r="AW159" s="78" t="s">
        <v>2994</v>
      </c>
      <c r="AX159" s="82" t="s">
        <v>3151</v>
      </c>
      <c r="AY159" s="78" t="s">
        <v>65</v>
      </c>
      <c r="AZ159" s="78" t="str">
        <f>REPLACE(INDEX(GroupVertices[Group],MATCH(Vertices[[#This Row],[Vertex]],GroupVertices[Vertex],0)),1,1,"")</f>
        <v>1</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425</v>
      </c>
      <c r="B160" s="65"/>
      <c r="C160" s="65" t="s">
        <v>64</v>
      </c>
      <c r="D160" s="66">
        <v>194.2575432953942</v>
      </c>
      <c r="E160" s="68"/>
      <c r="F160" s="101" t="s">
        <v>2916</v>
      </c>
      <c r="G160" s="65"/>
      <c r="H160" s="69" t="s">
        <v>425</v>
      </c>
      <c r="I160" s="70"/>
      <c r="J160" s="70"/>
      <c r="K160" s="69" t="s">
        <v>3432</v>
      </c>
      <c r="L160" s="73">
        <v>1</v>
      </c>
      <c r="M160" s="74">
        <v>1139.0357666015625</v>
      </c>
      <c r="N160" s="74">
        <v>6110.501953125</v>
      </c>
      <c r="O160" s="75"/>
      <c r="P160" s="76"/>
      <c r="Q160" s="76"/>
      <c r="R160" s="87"/>
      <c r="S160" s="48">
        <v>3</v>
      </c>
      <c r="T160" s="48">
        <v>0</v>
      </c>
      <c r="U160" s="49">
        <v>0</v>
      </c>
      <c r="V160" s="49">
        <v>0.009091</v>
      </c>
      <c r="W160" s="49">
        <v>0.01973</v>
      </c>
      <c r="X160" s="49">
        <v>0.778395</v>
      </c>
      <c r="Y160" s="49">
        <v>0.6666666666666666</v>
      </c>
      <c r="Z160" s="49">
        <v>0</v>
      </c>
      <c r="AA160" s="71">
        <v>160</v>
      </c>
      <c r="AB160" s="71"/>
      <c r="AC160" s="72"/>
      <c r="AD160" s="78" t="s">
        <v>1840</v>
      </c>
      <c r="AE160" s="78">
        <v>2222</v>
      </c>
      <c r="AF160" s="78">
        <v>46246</v>
      </c>
      <c r="AG160" s="78">
        <v>24780</v>
      </c>
      <c r="AH160" s="78">
        <v>15685</v>
      </c>
      <c r="AI160" s="78"/>
      <c r="AJ160" s="78" t="s">
        <v>2100</v>
      </c>
      <c r="AK160" s="78" t="s">
        <v>2218</v>
      </c>
      <c r="AL160" s="82" t="s">
        <v>2489</v>
      </c>
      <c r="AM160" s="78"/>
      <c r="AN160" s="80">
        <v>40015.56527777778</v>
      </c>
      <c r="AO160" s="82" t="s">
        <v>2708</v>
      </c>
      <c r="AP160" s="78" t="b">
        <v>0</v>
      </c>
      <c r="AQ160" s="78" t="b">
        <v>0</v>
      </c>
      <c r="AR160" s="78" t="b">
        <v>1</v>
      </c>
      <c r="AS160" s="78" t="s">
        <v>1508</v>
      </c>
      <c r="AT160" s="78">
        <v>488</v>
      </c>
      <c r="AU160" s="82" t="s">
        <v>2812</v>
      </c>
      <c r="AV160" s="78" t="b">
        <v>1</v>
      </c>
      <c r="AW160" s="78" t="s">
        <v>2994</v>
      </c>
      <c r="AX160" s="82" t="s">
        <v>3152</v>
      </c>
      <c r="AY160" s="78" t="s">
        <v>65</v>
      </c>
      <c r="AZ160" s="78" t="str">
        <f>REPLACE(INDEX(GroupVertices[Group],MATCH(Vertices[[#This Row],[Vertex]],GroupVertices[Vertex],0)),1,1,"")</f>
        <v>1</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325</v>
      </c>
      <c r="B161" s="65"/>
      <c r="C161" s="65" t="s">
        <v>64</v>
      </c>
      <c r="D161" s="66">
        <v>174.5923415887158</v>
      </c>
      <c r="E161" s="68"/>
      <c r="F161" s="101" t="s">
        <v>968</v>
      </c>
      <c r="G161" s="65"/>
      <c r="H161" s="69" t="s">
        <v>325</v>
      </c>
      <c r="I161" s="70"/>
      <c r="J161" s="70"/>
      <c r="K161" s="69" t="s">
        <v>3433</v>
      </c>
      <c r="L161" s="73">
        <v>648.3083756550241</v>
      </c>
      <c r="M161" s="74">
        <v>1209.2332763671875</v>
      </c>
      <c r="N161" s="74">
        <v>7778.05078125</v>
      </c>
      <c r="O161" s="75"/>
      <c r="P161" s="76"/>
      <c r="Q161" s="76"/>
      <c r="R161" s="87"/>
      <c r="S161" s="48">
        <v>4</v>
      </c>
      <c r="T161" s="48">
        <v>20</v>
      </c>
      <c r="U161" s="49">
        <v>175.833333</v>
      </c>
      <c r="V161" s="49">
        <v>0.011111</v>
      </c>
      <c r="W161" s="49">
        <v>0.059547</v>
      </c>
      <c r="X161" s="49">
        <v>4.930063</v>
      </c>
      <c r="Y161" s="49">
        <v>0.09523809523809523</v>
      </c>
      <c r="Z161" s="49">
        <v>0.09090909090909091</v>
      </c>
      <c r="AA161" s="71">
        <v>161</v>
      </c>
      <c r="AB161" s="71"/>
      <c r="AC161" s="72"/>
      <c r="AD161" s="78" t="s">
        <v>1841</v>
      </c>
      <c r="AE161" s="78">
        <v>17885</v>
      </c>
      <c r="AF161" s="78">
        <v>18053</v>
      </c>
      <c r="AG161" s="78">
        <v>81725</v>
      </c>
      <c r="AH161" s="78">
        <v>23600</v>
      </c>
      <c r="AI161" s="78"/>
      <c r="AJ161" s="78" t="s">
        <v>2101</v>
      </c>
      <c r="AK161" s="78" t="s">
        <v>2318</v>
      </c>
      <c r="AL161" s="82" t="s">
        <v>2490</v>
      </c>
      <c r="AM161" s="78"/>
      <c r="AN161" s="80">
        <v>39777.84096064815</v>
      </c>
      <c r="AO161" s="82" t="s">
        <v>2709</v>
      </c>
      <c r="AP161" s="78" t="b">
        <v>0</v>
      </c>
      <c r="AQ161" s="78" t="b">
        <v>0</v>
      </c>
      <c r="AR161" s="78" t="b">
        <v>1</v>
      </c>
      <c r="AS161" s="78" t="s">
        <v>1508</v>
      </c>
      <c r="AT161" s="78">
        <v>501</v>
      </c>
      <c r="AU161" s="82" t="s">
        <v>2824</v>
      </c>
      <c r="AV161" s="78" t="b">
        <v>0</v>
      </c>
      <c r="AW161" s="78" t="s">
        <v>2994</v>
      </c>
      <c r="AX161" s="82" t="s">
        <v>3153</v>
      </c>
      <c r="AY161" s="78" t="s">
        <v>66</v>
      </c>
      <c r="AZ161" s="78" t="str">
        <f>REPLACE(INDEX(GroupVertices[Group],MATCH(Vertices[[#This Row],[Vertex]],GroupVertices[Vertex],0)),1,1,"")</f>
        <v>1</v>
      </c>
      <c r="BA161" s="48"/>
      <c r="BB161" s="48"/>
      <c r="BC161" s="48"/>
      <c r="BD161" s="48"/>
      <c r="BE161" s="48"/>
      <c r="BF161" s="48"/>
      <c r="BG161" s="121" t="s">
        <v>4246</v>
      </c>
      <c r="BH161" s="121" t="s">
        <v>4290</v>
      </c>
      <c r="BI161" s="121" t="s">
        <v>4387</v>
      </c>
      <c r="BJ161" s="121" t="s">
        <v>4428</v>
      </c>
      <c r="BK161" s="121">
        <v>1</v>
      </c>
      <c r="BL161" s="124">
        <v>2.5</v>
      </c>
      <c r="BM161" s="121">
        <v>0</v>
      </c>
      <c r="BN161" s="124">
        <v>0</v>
      </c>
      <c r="BO161" s="121">
        <v>0</v>
      </c>
      <c r="BP161" s="124">
        <v>0</v>
      </c>
      <c r="BQ161" s="121">
        <v>39</v>
      </c>
      <c r="BR161" s="124">
        <v>97.5</v>
      </c>
      <c r="BS161" s="121">
        <v>40</v>
      </c>
      <c r="BT161" s="2"/>
      <c r="BU161" s="3"/>
      <c r="BV161" s="3"/>
      <c r="BW161" s="3"/>
      <c r="BX161" s="3"/>
    </row>
    <row r="162" spans="1:76" ht="15">
      <c r="A162" s="64" t="s">
        <v>426</v>
      </c>
      <c r="B162" s="65"/>
      <c r="C162" s="65" t="s">
        <v>64</v>
      </c>
      <c r="D162" s="66">
        <v>1000</v>
      </c>
      <c r="E162" s="68"/>
      <c r="F162" s="101" t="s">
        <v>2917</v>
      </c>
      <c r="G162" s="65"/>
      <c r="H162" s="69" t="s">
        <v>426</v>
      </c>
      <c r="I162" s="70"/>
      <c r="J162" s="70"/>
      <c r="K162" s="69" t="s">
        <v>3434</v>
      </c>
      <c r="L162" s="73">
        <v>1</v>
      </c>
      <c r="M162" s="74">
        <v>1697.7578125</v>
      </c>
      <c r="N162" s="74">
        <v>6201.732421875</v>
      </c>
      <c r="O162" s="75"/>
      <c r="P162" s="76"/>
      <c r="Q162" s="76"/>
      <c r="R162" s="87"/>
      <c r="S162" s="48">
        <v>3</v>
      </c>
      <c r="T162" s="48">
        <v>0</v>
      </c>
      <c r="U162" s="49">
        <v>0</v>
      </c>
      <c r="V162" s="49">
        <v>0.009091</v>
      </c>
      <c r="W162" s="49">
        <v>0.01973</v>
      </c>
      <c r="X162" s="49">
        <v>0.778395</v>
      </c>
      <c r="Y162" s="49">
        <v>0.6666666666666666</v>
      </c>
      <c r="Z162" s="49">
        <v>0</v>
      </c>
      <c r="AA162" s="71">
        <v>162</v>
      </c>
      <c r="AB162" s="71"/>
      <c r="AC162" s="72"/>
      <c r="AD162" s="78" t="s">
        <v>1842</v>
      </c>
      <c r="AE162" s="78">
        <v>772</v>
      </c>
      <c r="AF162" s="78">
        <v>1201398</v>
      </c>
      <c r="AG162" s="78">
        <v>189297</v>
      </c>
      <c r="AH162" s="78">
        <v>2047</v>
      </c>
      <c r="AI162" s="78"/>
      <c r="AJ162" s="78" t="s">
        <v>2102</v>
      </c>
      <c r="AK162" s="78" t="s">
        <v>2265</v>
      </c>
      <c r="AL162" s="82" t="s">
        <v>2491</v>
      </c>
      <c r="AM162" s="78"/>
      <c r="AN162" s="80">
        <v>39219.56619212963</v>
      </c>
      <c r="AO162" s="82" t="s">
        <v>2710</v>
      </c>
      <c r="AP162" s="78" t="b">
        <v>0</v>
      </c>
      <c r="AQ162" s="78" t="b">
        <v>0</v>
      </c>
      <c r="AR162" s="78" t="b">
        <v>1</v>
      </c>
      <c r="AS162" s="78" t="s">
        <v>1508</v>
      </c>
      <c r="AT162" s="78">
        <v>10248</v>
      </c>
      <c r="AU162" s="82" t="s">
        <v>2812</v>
      </c>
      <c r="AV162" s="78" t="b">
        <v>1</v>
      </c>
      <c r="AW162" s="78" t="s">
        <v>2994</v>
      </c>
      <c r="AX162" s="82" t="s">
        <v>3154</v>
      </c>
      <c r="AY162" s="78" t="s">
        <v>65</v>
      </c>
      <c r="AZ162" s="78" t="str">
        <f>REPLACE(INDEX(GroupVertices[Group],MATCH(Vertices[[#This Row],[Vertex]],GroupVertices[Vertex],0)),1,1,"")</f>
        <v>1</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427</v>
      </c>
      <c r="B163" s="65"/>
      <c r="C163" s="65" t="s">
        <v>64</v>
      </c>
      <c r="D163" s="66">
        <v>168.7513030652623</v>
      </c>
      <c r="E163" s="68"/>
      <c r="F163" s="101" t="s">
        <v>2918</v>
      </c>
      <c r="G163" s="65"/>
      <c r="H163" s="69" t="s">
        <v>427</v>
      </c>
      <c r="I163" s="70"/>
      <c r="J163" s="70"/>
      <c r="K163" s="69" t="s">
        <v>3435</v>
      </c>
      <c r="L163" s="73">
        <v>1</v>
      </c>
      <c r="M163" s="74">
        <v>1558.2933349609375</v>
      </c>
      <c r="N163" s="74">
        <v>6444.06298828125</v>
      </c>
      <c r="O163" s="75"/>
      <c r="P163" s="76"/>
      <c r="Q163" s="76"/>
      <c r="R163" s="87"/>
      <c r="S163" s="48">
        <v>3</v>
      </c>
      <c r="T163" s="48">
        <v>0</v>
      </c>
      <c r="U163" s="49">
        <v>0</v>
      </c>
      <c r="V163" s="49">
        <v>0.009091</v>
      </c>
      <c r="W163" s="49">
        <v>0.01973</v>
      </c>
      <c r="X163" s="49">
        <v>0.778395</v>
      </c>
      <c r="Y163" s="49">
        <v>0.6666666666666666</v>
      </c>
      <c r="Z163" s="49">
        <v>0</v>
      </c>
      <c r="AA163" s="71">
        <v>163</v>
      </c>
      <c r="AB163" s="71"/>
      <c r="AC163" s="72"/>
      <c r="AD163" s="78" t="s">
        <v>1843</v>
      </c>
      <c r="AE163" s="78">
        <v>672</v>
      </c>
      <c r="AF163" s="78">
        <v>9679</v>
      </c>
      <c r="AG163" s="78">
        <v>2280</v>
      </c>
      <c r="AH163" s="78">
        <v>1</v>
      </c>
      <c r="AI163" s="78"/>
      <c r="AJ163" s="78" t="s">
        <v>2103</v>
      </c>
      <c r="AK163" s="78"/>
      <c r="AL163" s="78"/>
      <c r="AM163" s="78"/>
      <c r="AN163" s="80">
        <v>40057.6184375</v>
      </c>
      <c r="AO163" s="78"/>
      <c r="AP163" s="78" t="b">
        <v>1</v>
      </c>
      <c r="AQ163" s="78" t="b">
        <v>0</v>
      </c>
      <c r="AR163" s="78" t="b">
        <v>1</v>
      </c>
      <c r="AS163" s="78" t="s">
        <v>1508</v>
      </c>
      <c r="AT163" s="78">
        <v>232</v>
      </c>
      <c r="AU163" s="82" t="s">
        <v>2812</v>
      </c>
      <c r="AV163" s="78" t="b">
        <v>1</v>
      </c>
      <c r="AW163" s="78" t="s">
        <v>2994</v>
      </c>
      <c r="AX163" s="82" t="s">
        <v>3155</v>
      </c>
      <c r="AY163" s="78" t="s">
        <v>65</v>
      </c>
      <c r="AZ163" s="78" t="str">
        <f>REPLACE(INDEX(GroupVertices[Group],MATCH(Vertices[[#This Row],[Vertex]],GroupVertices[Vertex],0)),1,1,"")</f>
        <v>1</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428</v>
      </c>
      <c r="B164" s="65"/>
      <c r="C164" s="65" t="s">
        <v>64</v>
      </c>
      <c r="D164" s="66">
        <v>164.1930051490014</v>
      </c>
      <c r="E164" s="68"/>
      <c r="F164" s="101" t="s">
        <v>2919</v>
      </c>
      <c r="G164" s="65"/>
      <c r="H164" s="69" t="s">
        <v>428</v>
      </c>
      <c r="I164" s="70"/>
      <c r="J164" s="70"/>
      <c r="K164" s="69" t="s">
        <v>3436</v>
      </c>
      <c r="L164" s="73">
        <v>12.044123965761782</v>
      </c>
      <c r="M164" s="74">
        <v>1787.0836181640625</v>
      </c>
      <c r="N164" s="74">
        <v>7519.607421875</v>
      </c>
      <c r="O164" s="75"/>
      <c r="P164" s="76"/>
      <c r="Q164" s="76"/>
      <c r="R164" s="87"/>
      <c r="S164" s="48">
        <v>5</v>
      </c>
      <c r="T164" s="48">
        <v>0</v>
      </c>
      <c r="U164" s="49">
        <v>3</v>
      </c>
      <c r="V164" s="49">
        <v>0.009346</v>
      </c>
      <c r="W164" s="49">
        <v>0.026942</v>
      </c>
      <c r="X164" s="49">
        <v>1.19344</v>
      </c>
      <c r="Y164" s="49">
        <v>0.55</v>
      </c>
      <c r="Z164" s="49">
        <v>0</v>
      </c>
      <c r="AA164" s="71">
        <v>164</v>
      </c>
      <c r="AB164" s="71"/>
      <c r="AC164" s="72"/>
      <c r="AD164" s="78" t="s">
        <v>1844</v>
      </c>
      <c r="AE164" s="78">
        <v>1637</v>
      </c>
      <c r="AF164" s="78">
        <v>3144</v>
      </c>
      <c r="AG164" s="78">
        <v>17839</v>
      </c>
      <c r="AH164" s="78">
        <v>12375</v>
      </c>
      <c r="AI164" s="78"/>
      <c r="AJ164" s="78" t="s">
        <v>2104</v>
      </c>
      <c r="AK164" s="78" t="s">
        <v>2319</v>
      </c>
      <c r="AL164" s="82" t="s">
        <v>2492</v>
      </c>
      <c r="AM164" s="78"/>
      <c r="AN164" s="80">
        <v>40013.338587962964</v>
      </c>
      <c r="AO164" s="82" t="s">
        <v>2711</v>
      </c>
      <c r="AP164" s="78" t="b">
        <v>0</v>
      </c>
      <c r="AQ164" s="78" t="b">
        <v>0</v>
      </c>
      <c r="AR164" s="78" t="b">
        <v>1</v>
      </c>
      <c r="AS164" s="78" t="s">
        <v>1508</v>
      </c>
      <c r="AT164" s="78">
        <v>58</v>
      </c>
      <c r="AU164" s="82" t="s">
        <v>2810</v>
      </c>
      <c r="AV164" s="78" t="b">
        <v>0</v>
      </c>
      <c r="AW164" s="78" t="s">
        <v>2994</v>
      </c>
      <c r="AX164" s="82" t="s">
        <v>3156</v>
      </c>
      <c r="AY164" s="78" t="s">
        <v>65</v>
      </c>
      <c r="AZ164" s="78" t="str">
        <f>REPLACE(INDEX(GroupVertices[Group],MATCH(Vertices[[#This Row],[Vertex]],GroupVertices[Vertex],0)),1,1,"")</f>
        <v>1</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319</v>
      </c>
      <c r="B165" s="65"/>
      <c r="C165" s="65" t="s">
        <v>64</v>
      </c>
      <c r="D165" s="66">
        <v>162.0571966991788</v>
      </c>
      <c r="E165" s="68"/>
      <c r="F165" s="101" t="s">
        <v>908</v>
      </c>
      <c r="G165" s="65"/>
      <c r="H165" s="69" t="s">
        <v>319</v>
      </c>
      <c r="I165" s="70"/>
      <c r="J165" s="70"/>
      <c r="K165" s="69" t="s">
        <v>3437</v>
      </c>
      <c r="L165" s="73">
        <v>1</v>
      </c>
      <c r="M165" s="74">
        <v>1198.05615234375</v>
      </c>
      <c r="N165" s="74">
        <v>9646.09375</v>
      </c>
      <c r="O165" s="75"/>
      <c r="P165" s="76"/>
      <c r="Q165" s="76"/>
      <c r="R165" s="87"/>
      <c r="S165" s="48">
        <v>0</v>
      </c>
      <c r="T165" s="48">
        <v>1</v>
      </c>
      <c r="U165" s="49">
        <v>0</v>
      </c>
      <c r="V165" s="49">
        <v>0.008929</v>
      </c>
      <c r="W165" s="49">
        <v>0.010431</v>
      </c>
      <c r="X165" s="49">
        <v>0.389046</v>
      </c>
      <c r="Y165" s="49">
        <v>0</v>
      </c>
      <c r="Z165" s="49">
        <v>0</v>
      </c>
      <c r="AA165" s="71">
        <v>165</v>
      </c>
      <c r="AB165" s="71"/>
      <c r="AC165" s="72"/>
      <c r="AD165" s="78" t="s">
        <v>1845</v>
      </c>
      <c r="AE165" s="78">
        <v>228</v>
      </c>
      <c r="AF165" s="78">
        <v>82</v>
      </c>
      <c r="AG165" s="78">
        <v>3719</v>
      </c>
      <c r="AH165" s="78">
        <v>6813</v>
      </c>
      <c r="AI165" s="78"/>
      <c r="AJ165" s="78" t="s">
        <v>2105</v>
      </c>
      <c r="AK165" s="78"/>
      <c r="AL165" s="78"/>
      <c r="AM165" s="78"/>
      <c r="AN165" s="80">
        <v>41035.35565972222</v>
      </c>
      <c r="AO165" s="78"/>
      <c r="AP165" s="78" t="b">
        <v>1</v>
      </c>
      <c r="AQ165" s="78" t="b">
        <v>1</v>
      </c>
      <c r="AR165" s="78" t="b">
        <v>0</v>
      </c>
      <c r="AS165" s="78" t="s">
        <v>1508</v>
      </c>
      <c r="AT165" s="78">
        <v>2</v>
      </c>
      <c r="AU165" s="82" t="s">
        <v>2812</v>
      </c>
      <c r="AV165" s="78" t="b">
        <v>0</v>
      </c>
      <c r="AW165" s="78" t="s">
        <v>2994</v>
      </c>
      <c r="AX165" s="82" t="s">
        <v>3157</v>
      </c>
      <c r="AY165" s="78" t="s">
        <v>66</v>
      </c>
      <c r="AZ165" s="78" t="str">
        <f>REPLACE(INDEX(GroupVertices[Group],MATCH(Vertices[[#This Row],[Vertex]],GroupVertices[Vertex],0)),1,1,"")</f>
        <v>1</v>
      </c>
      <c r="BA165" s="48"/>
      <c r="BB165" s="48"/>
      <c r="BC165" s="48"/>
      <c r="BD165" s="48"/>
      <c r="BE165" s="48" t="s">
        <v>757</v>
      </c>
      <c r="BF165" s="48" t="s">
        <v>757</v>
      </c>
      <c r="BG165" s="121" t="s">
        <v>4247</v>
      </c>
      <c r="BH165" s="121" t="s">
        <v>4247</v>
      </c>
      <c r="BI165" s="121" t="s">
        <v>4388</v>
      </c>
      <c r="BJ165" s="121" t="s">
        <v>4388</v>
      </c>
      <c r="BK165" s="121">
        <v>0</v>
      </c>
      <c r="BL165" s="124">
        <v>0</v>
      </c>
      <c r="BM165" s="121">
        <v>3</v>
      </c>
      <c r="BN165" s="124">
        <v>13.636363636363637</v>
      </c>
      <c r="BO165" s="121">
        <v>0</v>
      </c>
      <c r="BP165" s="124">
        <v>0</v>
      </c>
      <c r="BQ165" s="121">
        <v>19</v>
      </c>
      <c r="BR165" s="124">
        <v>86.36363636363636</v>
      </c>
      <c r="BS165" s="121">
        <v>22</v>
      </c>
      <c r="BT165" s="2"/>
      <c r="BU165" s="3"/>
      <c r="BV165" s="3"/>
      <c r="BW165" s="3"/>
      <c r="BX165" s="3"/>
    </row>
    <row r="166" spans="1:76" ht="15">
      <c r="A166" s="64" t="s">
        <v>320</v>
      </c>
      <c r="B166" s="65"/>
      <c r="C166" s="65" t="s">
        <v>64</v>
      </c>
      <c r="D166" s="66">
        <v>162.02580826670263</v>
      </c>
      <c r="E166" s="68"/>
      <c r="F166" s="101" t="s">
        <v>963</v>
      </c>
      <c r="G166" s="65"/>
      <c r="H166" s="69" t="s">
        <v>320</v>
      </c>
      <c r="I166" s="70"/>
      <c r="J166" s="70"/>
      <c r="K166" s="69" t="s">
        <v>3438</v>
      </c>
      <c r="L166" s="73">
        <v>1</v>
      </c>
      <c r="M166" s="74">
        <v>521.009521484375</v>
      </c>
      <c r="N166" s="74">
        <v>4822.0703125</v>
      </c>
      <c r="O166" s="75"/>
      <c r="P166" s="76"/>
      <c r="Q166" s="76"/>
      <c r="R166" s="87"/>
      <c r="S166" s="48">
        <v>0</v>
      </c>
      <c r="T166" s="48">
        <v>1</v>
      </c>
      <c r="U166" s="49">
        <v>0</v>
      </c>
      <c r="V166" s="49">
        <v>0.008929</v>
      </c>
      <c r="W166" s="49">
        <v>0.010431</v>
      </c>
      <c r="X166" s="49">
        <v>0.389046</v>
      </c>
      <c r="Y166" s="49">
        <v>0</v>
      </c>
      <c r="Z166" s="49">
        <v>0</v>
      </c>
      <c r="AA166" s="71">
        <v>166</v>
      </c>
      <c r="AB166" s="71"/>
      <c r="AC166" s="72"/>
      <c r="AD166" s="78" t="s">
        <v>1846</v>
      </c>
      <c r="AE166" s="78">
        <v>145</v>
      </c>
      <c r="AF166" s="78">
        <v>37</v>
      </c>
      <c r="AG166" s="78">
        <v>1365</v>
      </c>
      <c r="AH166" s="78">
        <v>3146</v>
      </c>
      <c r="AI166" s="78"/>
      <c r="AJ166" s="78" t="s">
        <v>2106</v>
      </c>
      <c r="AK166" s="78"/>
      <c r="AL166" s="78"/>
      <c r="AM166" s="78"/>
      <c r="AN166" s="80">
        <v>39992.74162037037</v>
      </c>
      <c r="AO166" s="82" t="s">
        <v>2712</v>
      </c>
      <c r="AP166" s="78" t="b">
        <v>0</v>
      </c>
      <c r="AQ166" s="78" t="b">
        <v>0</v>
      </c>
      <c r="AR166" s="78" t="b">
        <v>0</v>
      </c>
      <c r="AS166" s="78" t="s">
        <v>1508</v>
      </c>
      <c r="AT166" s="78">
        <v>0</v>
      </c>
      <c r="AU166" s="82" t="s">
        <v>2815</v>
      </c>
      <c r="AV166" s="78" t="b">
        <v>0</v>
      </c>
      <c r="AW166" s="78" t="s">
        <v>2994</v>
      </c>
      <c r="AX166" s="82" t="s">
        <v>3158</v>
      </c>
      <c r="AY166" s="78" t="s">
        <v>66</v>
      </c>
      <c r="AZ166" s="78" t="str">
        <f>REPLACE(INDEX(GroupVertices[Group],MATCH(Vertices[[#This Row],[Vertex]],GroupVertices[Vertex],0)),1,1,"")</f>
        <v>1</v>
      </c>
      <c r="BA166" s="48"/>
      <c r="BB166" s="48"/>
      <c r="BC166" s="48"/>
      <c r="BD166" s="48"/>
      <c r="BE166" s="48" t="s">
        <v>757</v>
      </c>
      <c r="BF166" s="48" t="s">
        <v>757</v>
      </c>
      <c r="BG166" s="121" t="s">
        <v>4247</v>
      </c>
      <c r="BH166" s="121" t="s">
        <v>4247</v>
      </c>
      <c r="BI166" s="121" t="s">
        <v>4388</v>
      </c>
      <c r="BJ166" s="121" t="s">
        <v>4388</v>
      </c>
      <c r="BK166" s="121">
        <v>0</v>
      </c>
      <c r="BL166" s="124">
        <v>0</v>
      </c>
      <c r="BM166" s="121">
        <v>3</v>
      </c>
      <c r="BN166" s="124">
        <v>13.636363636363637</v>
      </c>
      <c r="BO166" s="121">
        <v>0</v>
      </c>
      <c r="BP166" s="124">
        <v>0</v>
      </c>
      <c r="BQ166" s="121">
        <v>19</v>
      </c>
      <c r="BR166" s="124">
        <v>86.36363636363636</v>
      </c>
      <c r="BS166" s="121">
        <v>22</v>
      </c>
      <c r="BT166" s="2"/>
      <c r="BU166" s="3"/>
      <c r="BV166" s="3"/>
      <c r="BW166" s="3"/>
      <c r="BX166" s="3"/>
    </row>
    <row r="167" spans="1:76" ht="15">
      <c r="A167" s="64" t="s">
        <v>321</v>
      </c>
      <c r="B167" s="65"/>
      <c r="C167" s="65" t="s">
        <v>64</v>
      </c>
      <c r="D167" s="66">
        <v>162.485474422298</v>
      </c>
      <c r="E167" s="68"/>
      <c r="F167" s="101" t="s">
        <v>964</v>
      </c>
      <c r="G167" s="65"/>
      <c r="H167" s="69" t="s">
        <v>321</v>
      </c>
      <c r="I167" s="70"/>
      <c r="J167" s="70"/>
      <c r="K167" s="69" t="s">
        <v>3439</v>
      </c>
      <c r="L167" s="73">
        <v>1</v>
      </c>
      <c r="M167" s="74">
        <v>8608.6259765625</v>
      </c>
      <c r="N167" s="74">
        <v>5705.36865234375</v>
      </c>
      <c r="O167" s="75"/>
      <c r="P167" s="76"/>
      <c r="Q167" s="76"/>
      <c r="R167" s="87"/>
      <c r="S167" s="48">
        <v>2</v>
      </c>
      <c r="T167" s="48">
        <v>2</v>
      </c>
      <c r="U167" s="49">
        <v>0</v>
      </c>
      <c r="V167" s="49">
        <v>0.5</v>
      </c>
      <c r="W167" s="49">
        <v>0</v>
      </c>
      <c r="X167" s="49">
        <v>1.248173</v>
      </c>
      <c r="Y167" s="49">
        <v>0.5</v>
      </c>
      <c r="Z167" s="49">
        <v>0</v>
      </c>
      <c r="AA167" s="71">
        <v>167</v>
      </c>
      <c r="AB167" s="71"/>
      <c r="AC167" s="72"/>
      <c r="AD167" s="78" t="s">
        <v>1847</v>
      </c>
      <c r="AE167" s="78">
        <v>156</v>
      </c>
      <c r="AF167" s="78">
        <v>696</v>
      </c>
      <c r="AG167" s="78">
        <v>669</v>
      </c>
      <c r="AH167" s="78">
        <v>19</v>
      </c>
      <c r="AI167" s="78">
        <v>19800</v>
      </c>
      <c r="AJ167" s="78" t="s">
        <v>2107</v>
      </c>
      <c r="AK167" s="78"/>
      <c r="AL167" s="82" t="s">
        <v>2493</v>
      </c>
      <c r="AM167" s="78" t="s">
        <v>2348</v>
      </c>
      <c r="AN167" s="80">
        <v>41494.790821759256</v>
      </c>
      <c r="AO167" s="78"/>
      <c r="AP167" s="78" t="b">
        <v>1</v>
      </c>
      <c r="AQ167" s="78" t="b">
        <v>0</v>
      </c>
      <c r="AR167" s="78" t="b">
        <v>1</v>
      </c>
      <c r="AS167" s="78" t="s">
        <v>1508</v>
      </c>
      <c r="AT167" s="78">
        <v>7</v>
      </c>
      <c r="AU167" s="82" t="s">
        <v>2812</v>
      </c>
      <c r="AV167" s="78" t="b">
        <v>0</v>
      </c>
      <c r="AW167" s="78" t="s">
        <v>2994</v>
      </c>
      <c r="AX167" s="82" t="s">
        <v>3159</v>
      </c>
      <c r="AY167" s="78" t="s">
        <v>66</v>
      </c>
      <c r="AZ167" s="78" t="str">
        <f>REPLACE(INDEX(GroupVertices[Group],MATCH(Vertices[[#This Row],[Vertex]],GroupVertices[Vertex],0)),1,1,"")</f>
        <v>20</v>
      </c>
      <c r="BA167" s="48" t="s">
        <v>691</v>
      </c>
      <c r="BB167" s="48" t="s">
        <v>691</v>
      </c>
      <c r="BC167" s="48" t="s">
        <v>730</v>
      </c>
      <c r="BD167" s="48" t="s">
        <v>730</v>
      </c>
      <c r="BE167" s="48" t="s">
        <v>3791</v>
      </c>
      <c r="BF167" s="48" t="s">
        <v>4156</v>
      </c>
      <c r="BG167" s="121" t="s">
        <v>4248</v>
      </c>
      <c r="BH167" s="121" t="s">
        <v>4291</v>
      </c>
      <c r="BI167" s="121" t="s">
        <v>4389</v>
      </c>
      <c r="BJ167" s="121" t="s">
        <v>4429</v>
      </c>
      <c r="BK167" s="121">
        <v>0</v>
      </c>
      <c r="BL167" s="124">
        <v>0</v>
      </c>
      <c r="BM167" s="121">
        <v>0</v>
      </c>
      <c r="BN167" s="124">
        <v>0</v>
      </c>
      <c r="BO167" s="121">
        <v>0</v>
      </c>
      <c r="BP167" s="124">
        <v>0</v>
      </c>
      <c r="BQ167" s="121">
        <v>78</v>
      </c>
      <c r="BR167" s="124">
        <v>100</v>
      </c>
      <c r="BS167" s="121">
        <v>78</v>
      </c>
      <c r="BT167" s="2"/>
      <c r="BU167" s="3"/>
      <c r="BV167" s="3"/>
      <c r="BW167" s="3"/>
      <c r="BX167" s="3"/>
    </row>
    <row r="168" spans="1:76" ht="15">
      <c r="A168" s="64" t="s">
        <v>429</v>
      </c>
      <c r="B168" s="65"/>
      <c r="C168" s="65" t="s">
        <v>64</v>
      </c>
      <c r="D168" s="66">
        <v>167.7301327287044</v>
      </c>
      <c r="E168" s="68"/>
      <c r="F168" s="101" t="s">
        <v>2920</v>
      </c>
      <c r="G168" s="65"/>
      <c r="H168" s="69" t="s">
        <v>429</v>
      </c>
      <c r="I168" s="70"/>
      <c r="J168" s="70"/>
      <c r="K168" s="69" t="s">
        <v>3440</v>
      </c>
      <c r="L168" s="73">
        <v>1</v>
      </c>
      <c r="M168" s="74">
        <v>8156.70751953125</v>
      </c>
      <c r="N168" s="74">
        <v>6340.54248046875</v>
      </c>
      <c r="O168" s="75"/>
      <c r="P168" s="76"/>
      <c r="Q168" s="76"/>
      <c r="R168" s="87"/>
      <c r="S168" s="48">
        <v>2</v>
      </c>
      <c r="T168" s="48">
        <v>0</v>
      </c>
      <c r="U168" s="49">
        <v>0</v>
      </c>
      <c r="V168" s="49">
        <v>0.5</v>
      </c>
      <c r="W168" s="49">
        <v>0</v>
      </c>
      <c r="X168" s="49">
        <v>0.875911</v>
      </c>
      <c r="Y168" s="49">
        <v>0.5</v>
      </c>
      <c r="Z168" s="49">
        <v>0</v>
      </c>
      <c r="AA168" s="71">
        <v>168</v>
      </c>
      <c r="AB168" s="71"/>
      <c r="AC168" s="72"/>
      <c r="AD168" s="78" t="s">
        <v>1848</v>
      </c>
      <c r="AE168" s="78">
        <v>0</v>
      </c>
      <c r="AF168" s="78">
        <v>8215</v>
      </c>
      <c r="AG168" s="78">
        <v>54348</v>
      </c>
      <c r="AH168" s="78">
        <v>50</v>
      </c>
      <c r="AI168" s="78"/>
      <c r="AJ168" s="78" t="s">
        <v>2108</v>
      </c>
      <c r="AK168" s="78" t="s">
        <v>2320</v>
      </c>
      <c r="AL168" s="82" t="s">
        <v>2494</v>
      </c>
      <c r="AM168" s="78"/>
      <c r="AN168" s="80">
        <v>41102.230520833335</v>
      </c>
      <c r="AO168" s="82" t="s">
        <v>2713</v>
      </c>
      <c r="AP168" s="78" t="b">
        <v>0</v>
      </c>
      <c r="AQ168" s="78" t="b">
        <v>0</v>
      </c>
      <c r="AR168" s="78" t="b">
        <v>1</v>
      </c>
      <c r="AS168" s="78" t="s">
        <v>1508</v>
      </c>
      <c r="AT168" s="78">
        <v>74</v>
      </c>
      <c r="AU168" s="82" t="s">
        <v>2818</v>
      </c>
      <c r="AV168" s="78" t="b">
        <v>0</v>
      </c>
      <c r="AW168" s="78" t="s">
        <v>2994</v>
      </c>
      <c r="AX168" s="82" t="s">
        <v>3160</v>
      </c>
      <c r="AY168" s="78" t="s">
        <v>65</v>
      </c>
      <c r="AZ168" s="78" t="str">
        <f>REPLACE(INDEX(GroupVertices[Group],MATCH(Vertices[[#This Row],[Vertex]],GroupVertices[Vertex],0)),1,1,"")</f>
        <v>20</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322</v>
      </c>
      <c r="B169" s="65"/>
      <c r="C169" s="65" t="s">
        <v>64</v>
      </c>
      <c r="D169" s="66">
        <v>162.16321984887605</v>
      </c>
      <c r="E169" s="68"/>
      <c r="F169" s="101" t="s">
        <v>965</v>
      </c>
      <c r="G169" s="65"/>
      <c r="H169" s="69" t="s">
        <v>322</v>
      </c>
      <c r="I169" s="70"/>
      <c r="J169" s="70"/>
      <c r="K169" s="69" t="s">
        <v>3441</v>
      </c>
      <c r="L169" s="73">
        <v>1</v>
      </c>
      <c r="M169" s="74">
        <v>7913.4384765625</v>
      </c>
      <c r="N169" s="74">
        <v>5564.1494140625</v>
      </c>
      <c r="O169" s="75"/>
      <c r="P169" s="76"/>
      <c r="Q169" s="76"/>
      <c r="R169" s="87"/>
      <c r="S169" s="48">
        <v>0</v>
      </c>
      <c r="T169" s="48">
        <v>2</v>
      </c>
      <c r="U169" s="49">
        <v>0</v>
      </c>
      <c r="V169" s="49">
        <v>0.5</v>
      </c>
      <c r="W169" s="49">
        <v>0</v>
      </c>
      <c r="X169" s="49">
        <v>0.875911</v>
      </c>
      <c r="Y169" s="49">
        <v>0.5</v>
      </c>
      <c r="Z169" s="49">
        <v>0</v>
      </c>
      <c r="AA169" s="71">
        <v>169</v>
      </c>
      <c r="AB169" s="71"/>
      <c r="AC169" s="72"/>
      <c r="AD169" s="78" t="s">
        <v>322</v>
      </c>
      <c r="AE169" s="78">
        <v>124</v>
      </c>
      <c r="AF169" s="78">
        <v>234</v>
      </c>
      <c r="AG169" s="78">
        <v>35977</v>
      </c>
      <c r="AH169" s="78">
        <v>410</v>
      </c>
      <c r="AI169" s="78"/>
      <c r="AJ169" s="78" t="s">
        <v>2109</v>
      </c>
      <c r="AK169" s="78" t="s">
        <v>2321</v>
      </c>
      <c r="AL169" s="78"/>
      <c r="AM169" s="78"/>
      <c r="AN169" s="80">
        <v>40179.65326388889</v>
      </c>
      <c r="AO169" s="82" t="s">
        <v>2714</v>
      </c>
      <c r="AP169" s="78" t="b">
        <v>1</v>
      </c>
      <c r="AQ169" s="78" t="b">
        <v>0</v>
      </c>
      <c r="AR169" s="78" t="b">
        <v>1</v>
      </c>
      <c r="AS169" s="78" t="s">
        <v>1508</v>
      </c>
      <c r="AT169" s="78">
        <v>61</v>
      </c>
      <c r="AU169" s="82" t="s">
        <v>2812</v>
      </c>
      <c r="AV169" s="78" t="b">
        <v>0</v>
      </c>
      <c r="AW169" s="78" t="s">
        <v>2994</v>
      </c>
      <c r="AX169" s="82" t="s">
        <v>3161</v>
      </c>
      <c r="AY169" s="78" t="s">
        <v>66</v>
      </c>
      <c r="AZ169" s="78" t="str">
        <f>REPLACE(INDEX(GroupVertices[Group],MATCH(Vertices[[#This Row],[Vertex]],GroupVertices[Vertex],0)),1,1,"")</f>
        <v>20</v>
      </c>
      <c r="BA169" s="48"/>
      <c r="BB169" s="48"/>
      <c r="BC169" s="48"/>
      <c r="BD169" s="48"/>
      <c r="BE169" s="48" t="s">
        <v>3791</v>
      </c>
      <c r="BF169" s="48" t="s">
        <v>4157</v>
      </c>
      <c r="BG169" s="121" t="s">
        <v>4249</v>
      </c>
      <c r="BH169" s="121" t="s">
        <v>4292</v>
      </c>
      <c r="BI169" s="121" t="s">
        <v>4390</v>
      </c>
      <c r="BJ169" s="121" t="s">
        <v>4430</v>
      </c>
      <c r="BK169" s="121">
        <v>0</v>
      </c>
      <c r="BL169" s="124">
        <v>0</v>
      </c>
      <c r="BM169" s="121">
        <v>0</v>
      </c>
      <c r="BN169" s="124">
        <v>0</v>
      </c>
      <c r="BO169" s="121">
        <v>0</v>
      </c>
      <c r="BP169" s="124">
        <v>0</v>
      </c>
      <c r="BQ169" s="121">
        <v>85</v>
      </c>
      <c r="BR169" s="124">
        <v>100</v>
      </c>
      <c r="BS169" s="121">
        <v>85</v>
      </c>
      <c r="BT169" s="2"/>
      <c r="BU169" s="3"/>
      <c r="BV169" s="3"/>
      <c r="BW169" s="3"/>
      <c r="BX169" s="3"/>
    </row>
    <row r="170" spans="1:76" ht="15">
      <c r="A170" s="64" t="s">
        <v>430</v>
      </c>
      <c r="B170" s="65"/>
      <c r="C170" s="65" t="s">
        <v>64</v>
      </c>
      <c r="D170" s="66">
        <v>174.24079114498275</v>
      </c>
      <c r="E170" s="68"/>
      <c r="F170" s="101" t="s">
        <v>2921</v>
      </c>
      <c r="G170" s="65"/>
      <c r="H170" s="69" t="s">
        <v>430</v>
      </c>
      <c r="I170" s="70"/>
      <c r="J170" s="70"/>
      <c r="K170" s="69" t="s">
        <v>3442</v>
      </c>
      <c r="L170" s="73">
        <v>1</v>
      </c>
      <c r="M170" s="74">
        <v>238.3466796875</v>
      </c>
      <c r="N170" s="74">
        <v>6083.41357421875</v>
      </c>
      <c r="O170" s="75"/>
      <c r="P170" s="76"/>
      <c r="Q170" s="76"/>
      <c r="R170" s="87"/>
      <c r="S170" s="48">
        <v>1</v>
      </c>
      <c r="T170" s="48">
        <v>0</v>
      </c>
      <c r="U170" s="49">
        <v>0</v>
      </c>
      <c r="V170" s="49">
        <v>0.008929</v>
      </c>
      <c r="W170" s="49">
        <v>0.010431</v>
      </c>
      <c r="X170" s="49">
        <v>0.389046</v>
      </c>
      <c r="Y170" s="49">
        <v>0</v>
      </c>
      <c r="Z170" s="49">
        <v>0</v>
      </c>
      <c r="AA170" s="71">
        <v>170</v>
      </c>
      <c r="AB170" s="71"/>
      <c r="AC170" s="72"/>
      <c r="AD170" s="78" t="s">
        <v>1849</v>
      </c>
      <c r="AE170" s="78">
        <v>643</v>
      </c>
      <c r="AF170" s="78">
        <v>17549</v>
      </c>
      <c r="AG170" s="78">
        <v>5011</v>
      </c>
      <c r="AH170" s="78">
        <v>20567</v>
      </c>
      <c r="AI170" s="78"/>
      <c r="AJ170" s="78" t="s">
        <v>2110</v>
      </c>
      <c r="AK170" s="78" t="s">
        <v>2322</v>
      </c>
      <c r="AL170" s="82" t="s">
        <v>2495</v>
      </c>
      <c r="AM170" s="78"/>
      <c r="AN170" s="80">
        <v>43342.168391203704</v>
      </c>
      <c r="AO170" s="82" t="s">
        <v>2715</v>
      </c>
      <c r="AP170" s="78" t="b">
        <v>1</v>
      </c>
      <c r="AQ170" s="78" t="b">
        <v>0</v>
      </c>
      <c r="AR170" s="78" t="b">
        <v>0</v>
      </c>
      <c r="AS170" s="78" t="s">
        <v>1508</v>
      </c>
      <c r="AT170" s="78">
        <v>27</v>
      </c>
      <c r="AU170" s="78"/>
      <c r="AV170" s="78" t="b">
        <v>0</v>
      </c>
      <c r="AW170" s="78" t="s">
        <v>2994</v>
      </c>
      <c r="AX170" s="82" t="s">
        <v>3162</v>
      </c>
      <c r="AY170" s="78" t="s">
        <v>65</v>
      </c>
      <c r="AZ170" s="78" t="str">
        <f>REPLACE(INDEX(GroupVertices[Group],MATCH(Vertices[[#This Row],[Vertex]],GroupVertices[Vertex],0)),1,1,"")</f>
        <v>1</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324</v>
      </c>
      <c r="B171" s="65"/>
      <c r="C171" s="65" t="s">
        <v>64</v>
      </c>
      <c r="D171" s="66">
        <v>162.94374553645002</v>
      </c>
      <c r="E171" s="68"/>
      <c r="F171" s="101" t="s">
        <v>967</v>
      </c>
      <c r="G171" s="65"/>
      <c r="H171" s="69" t="s">
        <v>324</v>
      </c>
      <c r="I171" s="70"/>
      <c r="J171" s="70"/>
      <c r="K171" s="69" t="s">
        <v>3443</v>
      </c>
      <c r="L171" s="73">
        <v>162.36692116150562</v>
      </c>
      <c r="M171" s="74">
        <v>1051.3402099609375</v>
      </c>
      <c r="N171" s="74">
        <v>8195.3662109375</v>
      </c>
      <c r="O171" s="75"/>
      <c r="P171" s="76"/>
      <c r="Q171" s="76"/>
      <c r="R171" s="87"/>
      <c r="S171" s="48">
        <v>2</v>
      </c>
      <c r="T171" s="48">
        <v>14</v>
      </c>
      <c r="U171" s="49">
        <v>43.833333</v>
      </c>
      <c r="V171" s="49">
        <v>0.010101</v>
      </c>
      <c r="W171" s="49">
        <v>0.043108</v>
      </c>
      <c r="X171" s="49">
        <v>3.183357</v>
      </c>
      <c r="Y171" s="49">
        <v>0.14285714285714285</v>
      </c>
      <c r="Z171" s="49">
        <v>0.14285714285714285</v>
      </c>
      <c r="AA171" s="71">
        <v>171</v>
      </c>
      <c r="AB171" s="71"/>
      <c r="AC171" s="72"/>
      <c r="AD171" s="78" t="s">
        <v>1850</v>
      </c>
      <c r="AE171" s="78">
        <v>1164</v>
      </c>
      <c r="AF171" s="78">
        <v>1353</v>
      </c>
      <c r="AG171" s="78">
        <v>1986</v>
      </c>
      <c r="AH171" s="78">
        <v>1354</v>
      </c>
      <c r="AI171" s="78"/>
      <c r="AJ171" s="78" t="s">
        <v>2111</v>
      </c>
      <c r="AK171" s="78" t="s">
        <v>2323</v>
      </c>
      <c r="AL171" s="82" t="s">
        <v>2496</v>
      </c>
      <c r="AM171" s="78"/>
      <c r="AN171" s="80">
        <v>43165.700844907406</v>
      </c>
      <c r="AO171" s="82" t="s">
        <v>2716</v>
      </c>
      <c r="AP171" s="78" t="b">
        <v>1</v>
      </c>
      <c r="AQ171" s="78" t="b">
        <v>0</v>
      </c>
      <c r="AR171" s="78" t="b">
        <v>1</v>
      </c>
      <c r="AS171" s="78" t="s">
        <v>1508</v>
      </c>
      <c r="AT171" s="78">
        <v>1</v>
      </c>
      <c r="AU171" s="78"/>
      <c r="AV171" s="78" t="b">
        <v>0</v>
      </c>
      <c r="AW171" s="78" t="s">
        <v>2994</v>
      </c>
      <c r="AX171" s="82" t="s">
        <v>3163</v>
      </c>
      <c r="AY171" s="78" t="s">
        <v>66</v>
      </c>
      <c r="AZ171" s="78" t="str">
        <f>REPLACE(INDEX(GroupVertices[Group],MATCH(Vertices[[#This Row],[Vertex]],GroupVertices[Vertex],0)),1,1,"")</f>
        <v>1</v>
      </c>
      <c r="BA171" s="48"/>
      <c r="BB171" s="48"/>
      <c r="BC171" s="48"/>
      <c r="BD171" s="48"/>
      <c r="BE171" s="48"/>
      <c r="BF171" s="48"/>
      <c r="BG171" s="121" t="s">
        <v>4250</v>
      </c>
      <c r="BH171" s="121" t="s">
        <v>4293</v>
      </c>
      <c r="BI171" s="121" t="s">
        <v>4387</v>
      </c>
      <c r="BJ171" s="121" t="s">
        <v>4428</v>
      </c>
      <c r="BK171" s="121">
        <v>1</v>
      </c>
      <c r="BL171" s="124">
        <v>3.8461538461538463</v>
      </c>
      <c r="BM171" s="121">
        <v>0</v>
      </c>
      <c r="BN171" s="124">
        <v>0</v>
      </c>
      <c r="BO171" s="121">
        <v>0</v>
      </c>
      <c r="BP171" s="124">
        <v>0</v>
      </c>
      <c r="BQ171" s="121">
        <v>25</v>
      </c>
      <c r="BR171" s="124">
        <v>96.15384615384616</v>
      </c>
      <c r="BS171" s="121">
        <v>26</v>
      </c>
      <c r="BT171" s="2"/>
      <c r="BU171" s="3"/>
      <c r="BV171" s="3"/>
      <c r="BW171" s="3"/>
      <c r="BX171" s="3"/>
    </row>
    <row r="172" spans="1:76" ht="15">
      <c r="A172" s="64" t="s">
        <v>431</v>
      </c>
      <c r="B172" s="65"/>
      <c r="C172" s="65" t="s">
        <v>64</v>
      </c>
      <c r="D172" s="66">
        <v>379.8838503143837</v>
      </c>
      <c r="E172" s="68"/>
      <c r="F172" s="101" t="s">
        <v>2922</v>
      </c>
      <c r="G172" s="65"/>
      <c r="H172" s="69" t="s">
        <v>431</v>
      </c>
      <c r="I172" s="70"/>
      <c r="J172" s="70"/>
      <c r="K172" s="69" t="s">
        <v>3444</v>
      </c>
      <c r="L172" s="73">
        <v>1</v>
      </c>
      <c r="M172" s="74">
        <v>589.8336791992188</v>
      </c>
      <c r="N172" s="74">
        <v>8599.5361328125</v>
      </c>
      <c r="O172" s="75"/>
      <c r="P172" s="76"/>
      <c r="Q172" s="76"/>
      <c r="R172" s="87"/>
      <c r="S172" s="48">
        <v>3</v>
      </c>
      <c r="T172" s="48">
        <v>0</v>
      </c>
      <c r="U172" s="49">
        <v>0</v>
      </c>
      <c r="V172" s="49">
        <v>0.009091</v>
      </c>
      <c r="W172" s="49">
        <v>0.020929</v>
      </c>
      <c r="X172" s="49">
        <v>0.772801</v>
      </c>
      <c r="Y172" s="49">
        <v>1</v>
      </c>
      <c r="Z172" s="49">
        <v>0</v>
      </c>
      <c r="AA172" s="71">
        <v>172</v>
      </c>
      <c r="AB172" s="71"/>
      <c r="AC172" s="72"/>
      <c r="AD172" s="78" t="s">
        <v>1851</v>
      </c>
      <c r="AE172" s="78">
        <v>544</v>
      </c>
      <c r="AF172" s="78">
        <v>312369</v>
      </c>
      <c r="AG172" s="78">
        <v>4378</v>
      </c>
      <c r="AH172" s="78">
        <v>1795</v>
      </c>
      <c r="AI172" s="78"/>
      <c r="AJ172" s="78" t="s">
        <v>2112</v>
      </c>
      <c r="AK172" s="78"/>
      <c r="AL172" s="82" t="s">
        <v>2497</v>
      </c>
      <c r="AM172" s="78"/>
      <c r="AN172" s="80">
        <v>40606.01039351852</v>
      </c>
      <c r="AO172" s="82" t="s">
        <v>2717</v>
      </c>
      <c r="AP172" s="78" t="b">
        <v>0</v>
      </c>
      <c r="AQ172" s="78" t="b">
        <v>0</v>
      </c>
      <c r="AR172" s="78" t="b">
        <v>0</v>
      </c>
      <c r="AS172" s="78" t="s">
        <v>1508</v>
      </c>
      <c r="AT172" s="78">
        <v>384</v>
      </c>
      <c r="AU172" s="82" t="s">
        <v>2812</v>
      </c>
      <c r="AV172" s="78" t="b">
        <v>1</v>
      </c>
      <c r="AW172" s="78" t="s">
        <v>2994</v>
      </c>
      <c r="AX172" s="82" t="s">
        <v>3164</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432</v>
      </c>
      <c r="B173" s="65"/>
      <c r="C173" s="65" t="s">
        <v>64</v>
      </c>
      <c r="D173" s="66">
        <v>162.18554051197023</v>
      </c>
      <c r="E173" s="68"/>
      <c r="F173" s="101" t="s">
        <v>2923</v>
      </c>
      <c r="G173" s="65"/>
      <c r="H173" s="69" t="s">
        <v>432</v>
      </c>
      <c r="I173" s="70"/>
      <c r="J173" s="70"/>
      <c r="K173" s="69" t="s">
        <v>3445</v>
      </c>
      <c r="L173" s="73">
        <v>1</v>
      </c>
      <c r="M173" s="74">
        <v>1275.836669921875</v>
      </c>
      <c r="N173" s="74">
        <v>8859.94140625</v>
      </c>
      <c r="O173" s="75"/>
      <c r="P173" s="76"/>
      <c r="Q173" s="76"/>
      <c r="R173" s="87"/>
      <c r="S173" s="48">
        <v>3</v>
      </c>
      <c r="T173" s="48">
        <v>0</v>
      </c>
      <c r="U173" s="49">
        <v>0</v>
      </c>
      <c r="V173" s="49">
        <v>0.009091</v>
      </c>
      <c r="W173" s="49">
        <v>0.020929</v>
      </c>
      <c r="X173" s="49">
        <v>0.772801</v>
      </c>
      <c r="Y173" s="49">
        <v>1</v>
      </c>
      <c r="Z173" s="49">
        <v>0</v>
      </c>
      <c r="AA173" s="71">
        <v>173</v>
      </c>
      <c r="AB173" s="71"/>
      <c r="AC173" s="72"/>
      <c r="AD173" s="78" t="s">
        <v>1852</v>
      </c>
      <c r="AE173" s="78">
        <v>606</v>
      </c>
      <c r="AF173" s="78">
        <v>266</v>
      </c>
      <c r="AG173" s="78">
        <v>852</v>
      </c>
      <c r="AH173" s="78">
        <v>2574</v>
      </c>
      <c r="AI173" s="78"/>
      <c r="AJ173" s="78" t="s">
        <v>2113</v>
      </c>
      <c r="AK173" s="78" t="s">
        <v>2324</v>
      </c>
      <c r="AL173" s="78"/>
      <c r="AM173" s="78"/>
      <c r="AN173" s="80">
        <v>42998.60224537037</v>
      </c>
      <c r="AO173" s="82" t="s">
        <v>2718</v>
      </c>
      <c r="AP173" s="78" t="b">
        <v>1</v>
      </c>
      <c r="AQ173" s="78" t="b">
        <v>0</v>
      </c>
      <c r="AR173" s="78" t="b">
        <v>0</v>
      </c>
      <c r="AS173" s="78" t="s">
        <v>1508</v>
      </c>
      <c r="AT173" s="78">
        <v>0</v>
      </c>
      <c r="AU173" s="78"/>
      <c r="AV173" s="78" t="b">
        <v>0</v>
      </c>
      <c r="AW173" s="78" t="s">
        <v>2994</v>
      </c>
      <c r="AX173" s="82" t="s">
        <v>3165</v>
      </c>
      <c r="AY173" s="78" t="s">
        <v>65</v>
      </c>
      <c r="AZ173" s="78" t="str">
        <f>REPLACE(INDEX(GroupVertices[Group],MATCH(Vertices[[#This Row],[Vertex]],GroupVertices[Vertex],0)),1,1,"")</f>
        <v>1</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433</v>
      </c>
      <c r="B174" s="65"/>
      <c r="C174" s="65" t="s">
        <v>64</v>
      </c>
      <c r="D174" s="66">
        <v>162.19251571918716</v>
      </c>
      <c r="E174" s="68"/>
      <c r="F174" s="101" t="s">
        <v>2924</v>
      </c>
      <c r="G174" s="65"/>
      <c r="H174" s="69" t="s">
        <v>433</v>
      </c>
      <c r="I174" s="70"/>
      <c r="J174" s="70"/>
      <c r="K174" s="69" t="s">
        <v>3446</v>
      </c>
      <c r="L174" s="73">
        <v>1</v>
      </c>
      <c r="M174" s="74">
        <v>1344.46435546875</v>
      </c>
      <c r="N174" s="74">
        <v>5221.44287109375</v>
      </c>
      <c r="O174" s="75"/>
      <c r="P174" s="76"/>
      <c r="Q174" s="76"/>
      <c r="R174" s="87"/>
      <c r="S174" s="48">
        <v>1</v>
      </c>
      <c r="T174" s="48">
        <v>0</v>
      </c>
      <c r="U174" s="49">
        <v>0</v>
      </c>
      <c r="V174" s="49">
        <v>0.008929</v>
      </c>
      <c r="W174" s="49">
        <v>0.010431</v>
      </c>
      <c r="X174" s="49">
        <v>0.389046</v>
      </c>
      <c r="Y174" s="49">
        <v>0</v>
      </c>
      <c r="Z174" s="49">
        <v>0</v>
      </c>
      <c r="AA174" s="71">
        <v>174</v>
      </c>
      <c r="AB174" s="71"/>
      <c r="AC174" s="72"/>
      <c r="AD174" s="78" t="s">
        <v>1853</v>
      </c>
      <c r="AE174" s="78">
        <v>286</v>
      </c>
      <c r="AF174" s="78">
        <v>276</v>
      </c>
      <c r="AG174" s="78">
        <v>750</v>
      </c>
      <c r="AH174" s="78">
        <v>2435</v>
      </c>
      <c r="AI174" s="78"/>
      <c r="AJ174" s="78" t="s">
        <v>2114</v>
      </c>
      <c r="AK174" s="78" t="s">
        <v>2325</v>
      </c>
      <c r="AL174" s="82" t="s">
        <v>2498</v>
      </c>
      <c r="AM174" s="78"/>
      <c r="AN174" s="80">
        <v>42132.57844907408</v>
      </c>
      <c r="AO174" s="82" t="s">
        <v>2719</v>
      </c>
      <c r="AP174" s="78" t="b">
        <v>0</v>
      </c>
      <c r="AQ174" s="78" t="b">
        <v>0</v>
      </c>
      <c r="AR174" s="78" t="b">
        <v>1</v>
      </c>
      <c r="AS174" s="78" t="s">
        <v>1508</v>
      </c>
      <c r="AT174" s="78">
        <v>13</v>
      </c>
      <c r="AU174" s="82" t="s">
        <v>2812</v>
      </c>
      <c r="AV174" s="78" t="b">
        <v>0</v>
      </c>
      <c r="AW174" s="78" t="s">
        <v>2994</v>
      </c>
      <c r="AX174" s="82" t="s">
        <v>3166</v>
      </c>
      <c r="AY174" s="78" t="s">
        <v>65</v>
      </c>
      <c r="AZ174" s="78" t="str">
        <f>REPLACE(INDEX(GroupVertices[Group],MATCH(Vertices[[#This Row],[Vertex]],GroupVertices[Vertex],0)),1,1,"")</f>
        <v>1</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434</v>
      </c>
      <c r="B175" s="65"/>
      <c r="C175" s="65" t="s">
        <v>64</v>
      </c>
      <c r="D175" s="66">
        <v>162.1688000146496</v>
      </c>
      <c r="E175" s="68"/>
      <c r="F175" s="101" t="s">
        <v>2925</v>
      </c>
      <c r="G175" s="65"/>
      <c r="H175" s="69" t="s">
        <v>434</v>
      </c>
      <c r="I175" s="70"/>
      <c r="J175" s="70"/>
      <c r="K175" s="69" t="s">
        <v>3447</v>
      </c>
      <c r="L175" s="73">
        <v>1</v>
      </c>
      <c r="M175" s="74">
        <v>1242.4222412109375</v>
      </c>
      <c r="N175" s="74">
        <v>4252.07177734375</v>
      </c>
      <c r="O175" s="75"/>
      <c r="P175" s="76"/>
      <c r="Q175" s="76"/>
      <c r="R175" s="87"/>
      <c r="S175" s="48">
        <v>1</v>
      </c>
      <c r="T175" s="48">
        <v>0</v>
      </c>
      <c r="U175" s="49">
        <v>0</v>
      </c>
      <c r="V175" s="49">
        <v>0.008929</v>
      </c>
      <c r="W175" s="49">
        <v>0.010431</v>
      </c>
      <c r="X175" s="49">
        <v>0.389046</v>
      </c>
      <c r="Y175" s="49">
        <v>0</v>
      </c>
      <c r="Z175" s="49">
        <v>0</v>
      </c>
      <c r="AA175" s="71">
        <v>175</v>
      </c>
      <c r="AB175" s="71"/>
      <c r="AC175" s="72"/>
      <c r="AD175" s="78" t="s">
        <v>1854</v>
      </c>
      <c r="AE175" s="78">
        <v>291</v>
      </c>
      <c r="AF175" s="78">
        <v>242</v>
      </c>
      <c r="AG175" s="78">
        <v>1475</v>
      </c>
      <c r="AH175" s="78">
        <v>6888</v>
      </c>
      <c r="AI175" s="78"/>
      <c r="AJ175" s="78" t="s">
        <v>2115</v>
      </c>
      <c r="AK175" s="78" t="s">
        <v>2326</v>
      </c>
      <c r="AL175" s="82" t="s">
        <v>2499</v>
      </c>
      <c r="AM175" s="78"/>
      <c r="AN175" s="80">
        <v>42681.5478125</v>
      </c>
      <c r="AO175" s="82" t="s">
        <v>2720</v>
      </c>
      <c r="AP175" s="78" t="b">
        <v>1</v>
      </c>
      <c r="AQ175" s="78" t="b">
        <v>0</v>
      </c>
      <c r="AR175" s="78" t="b">
        <v>1</v>
      </c>
      <c r="AS175" s="78" t="s">
        <v>1508</v>
      </c>
      <c r="AT175" s="78">
        <v>4</v>
      </c>
      <c r="AU175" s="78"/>
      <c r="AV175" s="78" t="b">
        <v>0</v>
      </c>
      <c r="AW175" s="78" t="s">
        <v>2994</v>
      </c>
      <c r="AX175" s="82" t="s">
        <v>3167</v>
      </c>
      <c r="AY175" s="78" t="s">
        <v>65</v>
      </c>
      <c r="AZ175" s="78"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435</v>
      </c>
      <c r="B176" s="65"/>
      <c r="C176" s="65" t="s">
        <v>64</v>
      </c>
      <c r="D176" s="66">
        <v>167.68549140251608</v>
      </c>
      <c r="E176" s="68"/>
      <c r="F176" s="101" t="s">
        <v>2926</v>
      </c>
      <c r="G176" s="65"/>
      <c r="H176" s="69" t="s">
        <v>435</v>
      </c>
      <c r="I176" s="70"/>
      <c r="J176" s="70"/>
      <c r="K176" s="69" t="s">
        <v>3448</v>
      </c>
      <c r="L176" s="73">
        <v>1</v>
      </c>
      <c r="M176" s="74">
        <v>1936.4700927734375</v>
      </c>
      <c r="N176" s="74">
        <v>8509.5244140625</v>
      </c>
      <c r="O176" s="75"/>
      <c r="P176" s="76"/>
      <c r="Q176" s="76"/>
      <c r="R176" s="87"/>
      <c r="S176" s="48">
        <v>1</v>
      </c>
      <c r="T176" s="48">
        <v>0</v>
      </c>
      <c r="U176" s="49">
        <v>0</v>
      </c>
      <c r="V176" s="49">
        <v>0.008929</v>
      </c>
      <c r="W176" s="49">
        <v>0.010431</v>
      </c>
      <c r="X176" s="49">
        <v>0.389046</v>
      </c>
      <c r="Y176" s="49">
        <v>0</v>
      </c>
      <c r="Z176" s="49">
        <v>0</v>
      </c>
      <c r="AA176" s="71">
        <v>176</v>
      </c>
      <c r="AB176" s="71"/>
      <c r="AC176" s="72"/>
      <c r="AD176" s="78" t="s">
        <v>1855</v>
      </c>
      <c r="AE176" s="78">
        <v>7093</v>
      </c>
      <c r="AF176" s="78">
        <v>8151</v>
      </c>
      <c r="AG176" s="78">
        <v>22537</v>
      </c>
      <c r="AH176" s="78">
        <v>955</v>
      </c>
      <c r="AI176" s="78"/>
      <c r="AJ176" s="78" t="s">
        <v>2116</v>
      </c>
      <c r="AK176" s="78" t="s">
        <v>2327</v>
      </c>
      <c r="AL176" s="82" t="s">
        <v>2500</v>
      </c>
      <c r="AM176" s="78"/>
      <c r="AN176" s="80">
        <v>39859.9143287037</v>
      </c>
      <c r="AO176" s="82" t="s">
        <v>2721</v>
      </c>
      <c r="AP176" s="78" t="b">
        <v>0</v>
      </c>
      <c r="AQ176" s="78" t="b">
        <v>0</v>
      </c>
      <c r="AR176" s="78" t="b">
        <v>0</v>
      </c>
      <c r="AS176" s="78" t="s">
        <v>1508</v>
      </c>
      <c r="AT176" s="78">
        <v>161</v>
      </c>
      <c r="AU176" s="82" t="s">
        <v>2812</v>
      </c>
      <c r="AV176" s="78" t="b">
        <v>0</v>
      </c>
      <c r="AW176" s="78" t="s">
        <v>2994</v>
      </c>
      <c r="AX176" s="82" t="s">
        <v>3168</v>
      </c>
      <c r="AY176" s="78" t="s">
        <v>65</v>
      </c>
      <c r="AZ176" s="78" t="str">
        <f>REPLACE(INDEX(GroupVertices[Group],MATCH(Vertices[[#This Row],[Vertex]],GroupVertices[Vertex],0)),1,1,"")</f>
        <v>1</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436</v>
      </c>
      <c r="B177" s="65"/>
      <c r="C177" s="65" t="s">
        <v>64</v>
      </c>
      <c r="D177" s="66">
        <v>162.601262862099</v>
      </c>
      <c r="E177" s="68"/>
      <c r="F177" s="101" t="s">
        <v>2927</v>
      </c>
      <c r="G177" s="65"/>
      <c r="H177" s="69" t="s">
        <v>436</v>
      </c>
      <c r="I177" s="70"/>
      <c r="J177" s="70"/>
      <c r="K177" s="69" t="s">
        <v>3449</v>
      </c>
      <c r="L177" s="73">
        <v>1</v>
      </c>
      <c r="M177" s="74">
        <v>545.2091674804688</v>
      </c>
      <c r="N177" s="74">
        <v>6867.27197265625</v>
      </c>
      <c r="O177" s="75"/>
      <c r="P177" s="76"/>
      <c r="Q177" s="76"/>
      <c r="R177" s="87"/>
      <c r="S177" s="48">
        <v>3</v>
      </c>
      <c r="T177" s="48">
        <v>0</v>
      </c>
      <c r="U177" s="49">
        <v>0</v>
      </c>
      <c r="V177" s="49">
        <v>0.009091</v>
      </c>
      <c r="W177" s="49">
        <v>0.020929</v>
      </c>
      <c r="X177" s="49">
        <v>0.772801</v>
      </c>
      <c r="Y177" s="49">
        <v>1</v>
      </c>
      <c r="Z177" s="49">
        <v>0</v>
      </c>
      <c r="AA177" s="71">
        <v>177</v>
      </c>
      <c r="AB177" s="71"/>
      <c r="AC177" s="72"/>
      <c r="AD177" s="78" t="s">
        <v>1856</v>
      </c>
      <c r="AE177" s="78">
        <v>1150</v>
      </c>
      <c r="AF177" s="78">
        <v>862</v>
      </c>
      <c r="AG177" s="78">
        <v>788</v>
      </c>
      <c r="AH177" s="78">
        <v>500</v>
      </c>
      <c r="AI177" s="78"/>
      <c r="AJ177" s="78" t="s">
        <v>2117</v>
      </c>
      <c r="AK177" s="78" t="s">
        <v>2328</v>
      </c>
      <c r="AL177" s="82" t="s">
        <v>2501</v>
      </c>
      <c r="AM177" s="78"/>
      <c r="AN177" s="80">
        <v>42227.554502314815</v>
      </c>
      <c r="AO177" s="82" t="s">
        <v>2722</v>
      </c>
      <c r="AP177" s="78" t="b">
        <v>0</v>
      </c>
      <c r="AQ177" s="78" t="b">
        <v>0</v>
      </c>
      <c r="AR177" s="78" t="b">
        <v>0</v>
      </c>
      <c r="AS177" s="78" t="s">
        <v>1508</v>
      </c>
      <c r="AT177" s="78">
        <v>11</v>
      </c>
      <c r="AU177" s="82" t="s">
        <v>2812</v>
      </c>
      <c r="AV177" s="78" t="b">
        <v>0</v>
      </c>
      <c r="AW177" s="78" t="s">
        <v>2994</v>
      </c>
      <c r="AX177" s="82" t="s">
        <v>3169</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437</v>
      </c>
      <c r="B178" s="65"/>
      <c r="C178" s="65" t="s">
        <v>64</v>
      </c>
      <c r="D178" s="66">
        <v>162.18065786691838</v>
      </c>
      <c r="E178" s="68"/>
      <c r="F178" s="101" t="s">
        <v>2928</v>
      </c>
      <c r="G178" s="65"/>
      <c r="H178" s="69" t="s">
        <v>437</v>
      </c>
      <c r="I178" s="70"/>
      <c r="J178" s="70"/>
      <c r="K178" s="69" t="s">
        <v>3450</v>
      </c>
      <c r="L178" s="73">
        <v>1</v>
      </c>
      <c r="M178" s="74">
        <v>809.680419921875</v>
      </c>
      <c r="N178" s="74">
        <v>9229.9619140625</v>
      </c>
      <c r="O178" s="75"/>
      <c r="P178" s="76"/>
      <c r="Q178" s="76"/>
      <c r="R178" s="87"/>
      <c r="S178" s="48">
        <v>3</v>
      </c>
      <c r="T178" s="48">
        <v>0</v>
      </c>
      <c r="U178" s="49">
        <v>0</v>
      </c>
      <c r="V178" s="49">
        <v>0.009091</v>
      </c>
      <c r="W178" s="49">
        <v>0.020929</v>
      </c>
      <c r="X178" s="49">
        <v>0.772801</v>
      </c>
      <c r="Y178" s="49">
        <v>1</v>
      </c>
      <c r="Z178" s="49">
        <v>0</v>
      </c>
      <c r="AA178" s="71">
        <v>178</v>
      </c>
      <c r="AB178" s="71"/>
      <c r="AC178" s="72"/>
      <c r="AD178" s="78" t="s">
        <v>1857</v>
      </c>
      <c r="AE178" s="78">
        <v>720</v>
      </c>
      <c r="AF178" s="78">
        <v>259</v>
      </c>
      <c r="AG178" s="78">
        <v>2167</v>
      </c>
      <c r="AH178" s="78">
        <v>9859</v>
      </c>
      <c r="AI178" s="78"/>
      <c r="AJ178" s="78" t="s">
        <v>2118</v>
      </c>
      <c r="AK178" s="78"/>
      <c r="AL178" s="78"/>
      <c r="AM178" s="78"/>
      <c r="AN178" s="80">
        <v>42276.78996527778</v>
      </c>
      <c r="AO178" s="82" t="s">
        <v>2723</v>
      </c>
      <c r="AP178" s="78" t="b">
        <v>1</v>
      </c>
      <c r="AQ178" s="78" t="b">
        <v>0</v>
      </c>
      <c r="AR178" s="78" t="b">
        <v>1</v>
      </c>
      <c r="AS178" s="78" t="s">
        <v>1508</v>
      </c>
      <c r="AT178" s="78">
        <v>9</v>
      </c>
      <c r="AU178" s="82" t="s">
        <v>2812</v>
      </c>
      <c r="AV178" s="78" t="b">
        <v>0</v>
      </c>
      <c r="AW178" s="78" t="s">
        <v>2994</v>
      </c>
      <c r="AX178" s="82" t="s">
        <v>3170</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438</v>
      </c>
      <c r="B179" s="65"/>
      <c r="C179" s="65" t="s">
        <v>64</v>
      </c>
      <c r="D179" s="66">
        <v>163.22484638729213</v>
      </c>
      <c r="E179" s="68"/>
      <c r="F179" s="101" t="s">
        <v>2929</v>
      </c>
      <c r="G179" s="65"/>
      <c r="H179" s="69" t="s">
        <v>438</v>
      </c>
      <c r="I179" s="70"/>
      <c r="J179" s="70"/>
      <c r="K179" s="69" t="s">
        <v>3451</v>
      </c>
      <c r="L179" s="73">
        <v>1</v>
      </c>
      <c r="M179" s="74">
        <v>394.23236083984375</v>
      </c>
      <c r="N179" s="74">
        <v>7883.8583984375</v>
      </c>
      <c r="O179" s="75"/>
      <c r="P179" s="76"/>
      <c r="Q179" s="76"/>
      <c r="R179" s="87"/>
      <c r="S179" s="48">
        <v>3</v>
      </c>
      <c r="T179" s="48">
        <v>0</v>
      </c>
      <c r="U179" s="49">
        <v>0</v>
      </c>
      <c r="V179" s="49">
        <v>0.009091</v>
      </c>
      <c r="W179" s="49">
        <v>0.020929</v>
      </c>
      <c r="X179" s="49">
        <v>0.772801</v>
      </c>
      <c r="Y179" s="49">
        <v>1</v>
      </c>
      <c r="Z179" s="49">
        <v>0</v>
      </c>
      <c r="AA179" s="71">
        <v>179</v>
      </c>
      <c r="AB179" s="71"/>
      <c r="AC179" s="72"/>
      <c r="AD179" s="78" t="s">
        <v>1858</v>
      </c>
      <c r="AE179" s="78">
        <v>2563</v>
      </c>
      <c r="AF179" s="78">
        <v>1756</v>
      </c>
      <c r="AG179" s="78">
        <v>983</v>
      </c>
      <c r="AH179" s="78">
        <v>3041</v>
      </c>
      <c r="AI179" s="78"/>
      <c r="AJ179" s="78" t="s">
        <v>2119</v>
      </c>
      <c r="AK179" s="78" t="s">
        <v>2329</v>
      </c>
      <c r="AL179" s="78"/>
      <c r="AM179" s="78"/>
      <c r="AN179" s="80">
        <v>43478.74560185185</v>
      </c>
      <c r="AO179" s="82" t="s">
        <v>2724</v>
      </c>
      <c r="AP179" s="78" t="b">
        <v>1</v>
      </c>
      <c r="AQ179" s="78" t="b">
        <v>0</v>
      </c>
      <c r="AR179" s="78" t="b">
        <v>0</v>
      </c>
      <c r="AS179" s="78" t="s">
        <v>1508</v>
      </c>
      <c r="AT179" s="78">
        <v>12</v>
      </c>
      <c r="AU179" s="78"/>
      <c r="AV179" s="78" t="b">
        <v>0</v>
      </c>
      <c r="AW179" s="78" t="s">
        <v>2994</v>
      </c>
      <c r="AX179" s="82" t="s">
        <v>3171</v>
      </c>
      <c r="AY179" s="78" t="s">
        <v>65</v>
      </c>
      <c r="AZ179" s="78" t="str">
        <f>REPLACE(INDEX(GroupVertices[Group],MATCH(Vertices[[#This Row],[Vertex]],GroupVertices[Vertex],0)),1,1,"")</f>
        <v>1</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439</v>
      </c>
      <c r="B180" s="65"/>
      <c r="C180" s="65" t="s">
        <v>64</v>
      </c>
      <c r="D180" s="66">
        <v>162.11369587763588</v>
      </c>
      <c r="E180" s="68"/>
      <c r="F180" s="101" t="s">
        <v>2930</v>
      </c>
      <c r="G180" s="65"/>
      <c r="H180" s="69" t="s">
        <v>439</v>
      </c>
      <c r="I180" s="70"/>
      <c r="J180" s="70"/>
      <c r="K180" s="69" t="s">
        <v>3452</v>
      </c>
      <c r="L180" s="73">
        <v>1</v>
      </c>
      <c r="M180" s="74">
        <v>848.7767333984375</v>
      </c>
      <c r="N180" s="74">
        <v>6707.529296875</v>
      </c>
      <c r="O180" s="75"/>
      <c r="P180" s="76"/>
      <c r="Q180" s="76"/>
      <c r="R180" s="87"/>
      <c r="S180" s="48">
        <v>3</v>
      </c>
      <c r="T180" s="48">
        <v>0</v>
      </c>
      <c r="U180" s="49">
        <v>0</v>
      </c>
      <c r="V180" s="49">
        <v>0.009091</v>
      </c>
      <c r="W180" s="49">
        <v>0.020929</v>
      </c>
      <c r="X180" s="49">
        <v>0.772801</v>
      </c>
      <c r="Y180" s="49">
        <v>1</v>
      </c>
      <c r="Z180" s="49">
        <v>0</v>
      </c>
      <c r="AA180" s="71">
        <v>180</v>
      </c>
      <c r="AB180" s="71"/>
      <c r="AC180" s="72"/>
      <c r="AD180" s="78" t="s">
        <v>1859</v>
      </c>
      <c r="AE180" s="78">
        <v>576</v>
      </c>
      <c r="AF180" s="78">
        <v>163</v>
      </c>
      <c r="AG180" s="78">
        <v>1461</v>
      </c>
      <c r="AH180" s="78">
        <v>2092</v>
      </c>
      <c r="AI180" s="78">
        <v>3600</v>
      </c>
      <c r="AJ180" s="78" t="s">
        <v>2120</v>
      </c>
      <c r="AK180" s="78" t="s">
        <v>2330</v>
      </c>
      <c r="AL180" s="78"/>
      <c r="AM180" s="78" t="s">
        <v>2566</v>
      </c>
      <c r="AN180" s="80">
        <v>39877.39328703703</v>
      </c>
      <c r="AO180" s="82" t="s">
        <v>2725</v>
      </c>
      <c r="AP180" s="78" t="b">
        <v>0</v>
      </c>
      <c r="AQ180" s="78" t="b">
        <v>0</v>
      </c>
      <c r="AR180" s="78" t="b">
        <v>1</v>
      </c>
      <c r="AS180" s="78" t="s">
        <v>1508</v>
      </c>
      <c r="AT180" s="78">
        <v>1</v>
      </c>
      <c r="AU180" s="82" t="s">
        <v>2831</v>
      </c>
      <c r="AV180" s="78" t="b">
        <v>0</v>
      </c>
      <c r="AW180" s="78" t="s">
        <v>2994</v>
      </c>
      <c r="AX180" s="82" t="s">
        <v>3172</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440</v>
      </c>
      <c r="B181" s="65"/>
      <c r="C181" s="65" t="s">
        <v>64</v>
      </c>
      <c r="D181" s="66">
        <v>162.009067769382</v>
      </c>
      <c r="E181" s="68"/>
      <c r="F181" s="101" t="s">
        <v>2931</v>
      </c>
      <c r="G181" s="65"/>
      <c r="H181" s="69" t="s">
        <v>440</v>
      </c>
      <c r="I181" s="70"/>
      <c r="J181" s="70"/>
      <c r="K181" s="69" t="s">
        <v>3453</v>
      </c>
      <c r="L181" s="73">
        <v>1</v>
      </c>
      <c r="M181" s="74">
        <v>1568.6005859375</v>
      </c>
      <c r="N181" s="74">
        <v>9028.044921875</v>
      </c>
      <c r="O181" s="75"/>
      <c r="P181" s="76"/>
      <c r="Q181" s="76"/>
      <c r="R181" s="87"/>
      <c r="S181" s="48">
        <v>3</v>
      </c>
      <c r="T181" s="48">
        <v>0</v>
      </c>
      <c r="U181" s="49">
        <v>0</v>
      </c>
      <c r="V181" s="49">
        <v>0.009091</v>
      </c>
      <c r="W181" s="49">
        <v>0.020929</v>
      </c>
      <c r="X181" s="49">
        <v>0.772801</v>
      </c>
      <c r="Y181" s="49">
        <v>1</v>
      </c>
      <c r="Z181" s="49">
        <v>0</v>
      </c>
      <c r="AA181" s="71">
        <v>181</v>
      </c>
      <c r="AB181" s="71"/>
      <c r="AC181" s="72"/>
      <c r="AD181" s="78" t="s">
        <v>1860</v>
      </c>
      <c r="AE181" s="78">
        <v>66</v>
      </c>
      <c r="AF181" s="78">
        <v>13</v>
      </c>
      <c r="AG181" s="78">
        <v>30</v>
      </c>
      <c r="AH181" s="78">
        <v>85</v>
      </c>
      <c r="AI181" s="78"/>
      <c r="AJ181" s="78" t="s">
        <v>2121</v>
      </c>
      <c r="AK181" s="78"/>
      <c r="AL181" s="78"/>
      <c r="AM181" s="78"/>
      <c r="AN181" s="80">
        <v>43516.50740740741</v>
      </c>
      <c r="AO181" s="78"/>
      <c r="AP181" s="78" t="b">
        <v>1</v>
      </c>
      <c r="AQ181" s="78" t="b">
        <v>0</v>
      </c>
      <c r="AR181" s="78" t="b">
        <v>0</v>
      </c>
      <c r="AS181" s="78" t="s">
        <v>1508</v>
      </c>
      <c r="AT181" s="78">
        <v>0</v>
      </c>
      <c r="AU181" s="78"/>
      <c r="AV181" s="78" t="b">
        <v>0</v>
      </c>
      <c r="AW181" s="78" t="s">
        <v>2994</v>
      </c>
      <c r="AX181" s="82" t="s">
        <v>3173</v>
      </c>
      <c r="AY181" s="78" t="s">
        <v>65</v>
      </c>
      <c r="AZ181" s="78" t="str">
        <f>REPLACE(INDEX(GroupVertices[Group],MATCH(Vertices[[#This Row],[Vertex]],GroupVertices[Vertex],0)),1,1,"")</f>
        <v>1</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441</v>
      </c>
      <c r="B182" s="65"/>
      <c r="C182" s="65" t="s">
        <v>64</v>
      </c>
      <c r="D182" s="66">
        <v>165.81334578549323</v>
      </c>
      <c r="E182" s="68"/>
      <c r="F182" s="101" t="s">
        <v>2932</v>
      </c>
      <c r="G182" s="65"/>
      <c r="H182" s="69" t="s">
        <v>441</v>
      </c>
      <c r="I182" s="70"/>
      <c r="J182" s="70"/>
      <c r="K182" s="69" t="s">
        <v>3454</v>
      </c>
      <c r="L182" s="73">
        <v>1</v>
      </c>
      <c r="M182" s="74">
        <v>1616.90087890625</v>
      </c>
      <c r="N182" s="74">
        <v>8494.17578125</v>
      </c>
      <c r="O182" s="75"/>
      <c r="P182" s="76"/>
      <c r="Q182" s="76"/>
      <c r="R182" s="87"/>
      <c r="S182" s="48">
        <v>3</v>
      </c>
      <c r="T182" s="48">
        <v>0</v>
      </c>
      <c r="U182" s="49">
        <v>0</v>
      </c>
      <c r="V182" s="49">
        <v>0.009091</v>
      </c>
      <c r="W182" s="49">
        <v>0.020929</v>
      </c>
      <c r="X182" s="49">
        <v>0.772801</v>
      </c>
      <c r="Y182" s="49">
        <v>1</v>
      </c>
      <c r="Z182" s="49">
        <v>0</v>
      </c>
      <c r="AA182" s="71">
        <v>182</v>
      </c>
      <c r="AB182" s="71"/>
      <c r="AC182" s="72"/>
      <c r="AD182" s="78" t="s">
        <v>1861</v>
      </c>
      <c r="AE182" s="78">
        <v>4593</v>
      </c>
      <c r="AF182" s="78">
        <v>5467</v>
      </c>
      <c r="AG182" s="78">
        <v>17256</v>
      </c>
      <c r="AH182" s="78">
        <v>6239</v>
      </c>
      <c r="AI182" s="78"/>
      <c r="AJ182" s="78" t="s">
        <v>2122</v>
      </c>
      <c r="AK182" s="78" t="s">
        <v>2331</v>
      </c>
      <c r="AL182" s="82" t="s">
        <v>2492</v>
      </c>
      <c r="AM182" s="78"/>
      <c r="AN182" s="80">
        <v>42450.61622685185</v>
      </c>
      <c r="AO182" s="82" t="s">
        <v>2726</v>
      </c>
      <c r="AP182" s="78" t="b">
        <v>1</v>
      </c>
      <c r="AQ182" s="78" t="b">
        <v>0</v>
      </c>
      <c r="AR182" s="78" t="b">
        <v>1</v>
      </c>
      <c r="AS182" s="78" t="s">
        <v>1508</v>
      </c>
      <c r="AT182" s="78">
        <v>177</v>
      </c>
      <c r="AU182" s="78"/>
      <c r="AV182" s="78" t="b">
        <v>0</v>
      </c>
      <c r="AW182" s="78" t="s">
        <v>2994</v>
      </c>
      <c r="AX182" s="82" t="s">
        <v>3174</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442</v>
      </c>
      <c r="B183" s="65"/>
      <c r="C183" s="65" t="s">
        <v>64</v>
      </c>
      <c r="D183" s="66">
        <v>162.01325289371215</v>
      </c>
      <c r="E183" s="68"/>
      <c r="F183" s="101" t="s">
        <v>2933</v>
      </c>
      <c r="G183" s="65"/>
      <c r="H183" s="69" t="s">
        <v>442</v>
      </c>
      <c r="I183" s="70"/>
      <c r="J183" s="70"/>
      <c r="K183" s="69" t="s">
        <v>3455</v>
      </c>
      <c r="L183" s="73">
        <v>1</v>
      </c>
      <c r="M183" s="74">
        <v>598.154541015625</v>
      </c>
      <c r="N183" s="74">
        <v>8030.560546875</v>
      </c>
      <c r="O183" s="75"/>
      <c r="P183" s="76"/>
      <c r="Q183" s="76"/>
      <c r="R183" s="87"/>
      <c r="S183" s="48">
        <v>3</v>
      </c>
      <c r="T183" s="48">
        <v>0</v>
      </c>
      <c r="U183" s="49">
        <v>0</v>
      </c>
      <c r="V183" s="49">
        <v>0.009091</v>
      </c>
      <c r="W183" s="49">
        <v>0.020929</v>
      </c>
      <c r="X183" s="49">
        <v>0.772801</v>
      </c>
      <c r="Y183" s="49">
        <v>1</v>
      </c>
      <c r="Z183" s="49">
        <v>0</v>
      </c>
      <c r="AA183" s="71">
        <v>183</v>
      </c>
      <c r="AB183" s="71"/>
      <c r="AC183" s="72"/>
      <c r="AD183" s="78" t="s">
        <v>1862</v>
      </c>
      <c r="AE183" s="78">
        <v>46</v>
      </c>
      <c r="AF183" s="78">
        <v>19</v>
      </c>
      <c r="AG183" s="78">
        <v>20</v>
      </c>
      <c r="AH183" s="78">
        <v>26</v>
      </c>
      <c r="AI183" s="78"/>
      <c r="AJ183" s="78" t="s">
        <v>2123</v>
      </c>
      <c r="AK183" s="78" t="s">
        <v>2332</v>
      </c>
      <c r="AL183" s="78"/>
      <c r="AM183" s="78"/>
      <c r="AN183" s="80">
        <v>43517.82861111111</v>
      </c>
      <c r="AO183" s="78"/>
      <c r="AP183" s="78" t="b">
        <v>1</v>
      </c>
      <c r="AQ183" s="78" t="b">
        <v>0</v>
      </c>
      <c r="AR183" s="78" t="b">
        <v>0</v>
      </c>
      <c r="AS183" s="78" t="s">
        <v>1508</v>
      </c>
      <c r="AT183" s="78">
        <v>0</v>
      </c>
      <c r="AU183" s="78"/>
      <c r="AV183" s="78" t="b">
        <v>0</v>
      </c>
      <c r="AW183" s="78" t="s">
        <v>2994</v>
      </c>
      <c r="AX183" s="82" t="s">
        <v>3175</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443</v>
      </c>
      <c r="B184" s="65"/>
      <c r="C184" s="65" t="s">
        <v>64</v>
      </c>
      <c r="D184" s="66">
        <v>162.0474314090751</v>
      </c>
      <c r="E184" s="68"/>
      <c r="F184" s="101" t="s">
        <v>2934</v>
      </c>
      <c r="G184" s="65"/>
      <c r="H184" s="69" t="s">
        <v>443</v>
      </c>
      <c r="I184" s="70"/>
      <c r="J184" s="70"/>
      <c r="K184" s="69" t="s">
        <v>3456</v>
      </c>
      <c r="L184" s="73">
        <v>1</v>
      </c>
      <c r="M184" s="74">
        <v>1034.8984375</v>
      </c>
      <c r="N184" s="74">
        <v>9143.4970703125</v>
      </c>
      <c r="O184" s="75"/>
      <c r="P184" s="76"/>
      <c r="Q184" s="76"/>
      <c r="R184" s="87"/>
      <c r="S184" s="48">
        <v>3</v>
      </c>
      <c r="T184" s="48">
        <v>0</v>
      </c>
      <c r="U184" s="49">
        <v>0</v>
      </c>
      <c r="V184" s="49">
        <v>0.009091</v>
      </c>
      <c r="W184" s="49">
        <v>0.020929</v>
      </c>
      <c r="X184" s="49">
        <v>0.772801</v>
      </c>
      <c r="Y184" s="49">
        <v>1</v>
      </c>
      <c r="Z184" s="49">
        <v>0</v>
      </c>
      <c r="AA184" s="71">
        <v>184</v>
      </c>
      <c r="AB184" s="71"/>
      <c r="AC184" s="72"/>
      <c r="AD184" s="78" t="s">
        <v>1863</v>
      </c>
      <c r="AE184" s="78">
        <v>236</v>
      </c>
      <c r="AF184" s="78">
        <v>68</v>
      </c>
      <c r="AG184" s="78">
        <v>124</v>
      </c>
      <c r="AH184" s="78">
        <v>192</v>
      </c>
      <c r="AI184" s="78"/>
      <c r="AJ184" s="78" t="s">
        <v>2124</v>
      </c>
      <c r="AK184" s="78" t="s">
        <v>2333</v>
      </c>
      <c r="AL184" s="78"/>
      <c r="AM184" s="78"/>
      <c r="AN184" s="80">
        <v>43034.679398148146</v>
      </c>
      <c r="AO184" s="82" t="s">
        <v>2727</v>
      </c>
      <c r="AP184" s="78" t="b">
        <v>1</v>
      </c>
      <c r="AQ184" s="78" t="b">
        <v>0</v>
      </c>
      <c r="AR184" s="78" t="b">
        <v>1</v>
      </c>
      <c r="AS184" s="78" t="s">
        <v>1508</v>
      </c>
      <c r="AT184" s="78">
        <v>0</v>
      </c>
      <c r="AU184" s="78"/>
      <c r="AV184" s="78" t="b">
        <v>0</v>
      </c>
      <c r="AW184" s="78" t="s">
        <v>2994</v>
      </c>
      <c r="AX184" s="82" t="s">
        <v>3176</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444</v>
      </c>
      <c r="B185" s="65"/>
      <c r="C185" s="65" t="s">
        <v>64</v>
      </c>
      <c r="D185" s="66">
        <v>164.59268452253124</v>
      </c>
      <c r="E185" s="68"/>
      <c r="F185" s="101" t="s">
        <v>2935</v>
      </c>
      <c r="G185" s="65"/>
      <c r="H185" s="69" t="s">
        <v>444</v>
      </c>
      <c r="I185" s="70"/>
      <c r="J185" s="70"/>
      <c r="K185" s="69" t="s">
        <v>3457</v>
      </c>
      <c r="L185" s="73">
        <v>1</v>
      </c>
      <c r="M185" s="74">
        <v>2267.647216796875</v>
      </c>
      <c r="N185" s="74">
        <v>5593.5322265625</v>
      </c>
      <c r="O185" s="75"/>
      <c r="P185" s="76"/>
      <c r="Q185" s="76"/>
      <c r="R185" s="87"/>
      <c r="S185" s="48">
        <v>1</v>
      </c>
      <c r="T185" s="48">
        <v>0</v>
      </c>
      <c r="U185" s="49">
        <v>0</v>
      </c>
      <c r="V185" s="49">
        <v>0.008929</v>
      </c>
      <c r="W185" s="49">
        <v>0.010431</v>
      </c>
      <c r="X185" s="49">
        <v>0.389046</v>
      </c>
      <c r="Y185" s="49">
        <v>0</v>
      </c>
      <c r="Z185" s="49">
        <v>0</v>
      </c>
      <c r="AA185" s="71">
        <v>185</v>
      </c>
      <c r="AB185" s="71"/>
      <c r="AC185" s="72"/>
      <c r="AD185" s="78" t="s">
        <v>1864</v>
      </c>
      <c r="AE185" s="78">
        <v>839</v>
      </c>
      <c r="AF185" s="78">
        <v>3717</v>
      </c>
      <c r="AG185" s="78">
        <v>16610</v>
      </c>
      <c r="AH185" s="78">
        <v>20964</v>
      </c>
      <c r="AI185" s="78"/>
      <c r="AJ185" s="78" t="s">
        <v>2125</v>
      </c>
      <c r="AK185" s="78" t="s">
        <v>2334</v>
      </c>
      <c r="AL185" s="82" t="s">
        <v>2502</v>
      </c>
      <c r="AM185" s="78"/>
      <c r="AN185" s="80">
        <v>41816.76868055556</v>
      </c>
      <c r="AO185" s="82" t="s">
        <v>2728</v>
      </c>
      <c r="AP185" s="78" t="b">
        <v>0</v>
      </c>
      <c r="AQ185" s="78" t="b">
        <v>0</v>
      </c>
      <c r="AR185" s="78" t="b">
        <v>1</v>
      </c>
      <c r="AS185" s="78" t="s">
        <v>1508</v>
      </c>
      <c r="AT185" s="78">
        <v>59</v>
      </c>
      <c r="AU185" s="82" t="s">
        <v>2812</v>
      </c>
      <c r="AV185" s="78" t="b">
        <v>0</v>
      </c>
      <c r="AW185" s="78" t="s">
        <v>2994</v>
      </c>
      <c r="AX185" s="82" t="s">
        <v>3177</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445</v>
      </c>
      <c r="B186" s="65"/>
      <c r="C186" s="65" t="s">
        <v>64</v>
      </c>
      <c r="D186" s="66">
        <v>168.89778241681773</v>
      </c>
      <c r="E186" s="68"/>
      <c r="F186" s="101" t="s">
        <v>2936</v>
      </c>
      <c r="G186" s="65"/>
      <c r="H186" s="69" t="s">
        <v>445</v>
      </c>
      <c r="I186" s="70"/>
      <c r="J186" s="70"/>
      <c r="K186" s="69" t="s">
        <v>3458</v>
      </c>
      <c r="L186" s="73">
        <v>4.6813746552539275</v>
      </c>
      <c r="M186" s="74">
        <v>1927.8125</v>
      </c>
      <c r="N186" s="74">
        <v>7089.6865234375</v>
      </c>
      <c r="O186" s="75"/>
      <c r="P186" s="76"/>
      <c r="Q186" s="76"/>
      <c r="R186" s="87"/>
      <c r="S186" s="48">
        <v>4</v>
      </c>
      <c r="T186" s="48">
        <v>0</v>
      </c>
      <c r="U186" s="49">
        <v>1</v>
      </c>
      <c r="V186" s="49">
        <v>0.009259</v>
      </c>
      <c r="W186" s="49">
        <v>0.023732</v>
      </c>
      <c r="X186" s="49">
        <v>0.99457</v>
      </c>
      <c r="Y186" s="49">
        <v>0.75</v>
      </c>
      <c r="Z186" s="49">
        <v>0</v>
      </c>
      <c r="AA186" s="71">
        <v>186</v>
      </c>
      <c r="AB186" s="71"/>
      <c r="AC186" s="72"/>
      <c r="AD186" s="78" t="s">
        <v>1865</v>
      </c>
      <c r="AE186" s="78">
        <v>7327</v>
      </c>
      <c r="AF186" s="78">
        <v>9889</v>
      </c>
      <c r="AG186" s="78">
        <v>2942</v>
      </c>
      <c r="AH186" s="78">
        <v>1363</v>
      </c>
      <c r="AI186" s="78"/>
      <c r="AJ186" s="78" t="s">
        <v>2126</v>
      </c>
      <c r="AK186" s="78" t="s">
        <v>2252</v>
      </c>
      <c r="AL186" s="78"/>
      <c r="AM186" s="78"/>
      <c r="AN186" s="80">
        <v>42468.71357638889</v>
      </c>
      <c r="AO186" s="82" t="s">
        <v>2729</v>
      </c>
      <c r="AP186" s="78" t="b">
        <v>1</v>
      </c>
      <c r="AQ186" s="78" t="b">
        <v>0</v>
      </c>
      <c r="AR186" s="78" t="b">
        <v>1</v>
      </c>
      <c r="AS186" s="78" t="s">
        <v>2808</v>
      </c>
      <c r="AT186" s="78">
        <v>66</v>
      </c>
      <c r="AU186" s="78"/>
      <c r="AV186" s="78" t="b">
        <v>1</v>
      </c>
      <c r="AW186" s="78" t="s">
        <v>2994</v>
      </c>
      <c r="AX186" s="82" t="s">
        <v>3178</v>
      </c>
      <c r="AY186" s="78" t="s">
        <v>65</v>
      </c>
      <c r="AZ186" s="78"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446</v>
      </c>
      <c r="B187" s="65"/>
      <c r="C187" s="65" t="s">
        <v>64</v>
      </c>
      <c r="D187" s="66">
        <v>162.60335542426407</v>
      </c>
      <c r="E187" s="68"/>
      <c r="F187" s="101" t="s">
        <v>2937</v>
      </c>
      <c r="G187" s="65"/>
      <c r="H187" s="69" t="s">
        <v>446</v>
      </c>
      <c r="I187" s="70"/>
      <c r="J187" s="70"/>
      <c r="K187" s="69" t="s">
        <v>3459</v>
      </c>
      <c r="L187" s="73">
        <v>1</v>
      </c>
      <c r="M187" s="74">
        <v>1821.706298828125</v>
      </c>
      <c r="N187" s="74">
        <v>9335.7373046875</v>
      </c>
      <c r="O187" s="75"/>
      <c r="P187" s="76"/>
      <c r="Q187" s="76"/>
      <c r="R187" s="87"/>
      <c r="S187" s="48">
        <v>1</v>
      </c>
      <c r="T187" s="48">
        <v>0</v>
      </c>
      <c r="U187" s="49">
        <v>0</v>
      </c>
      <c r="V187" s="49">
        <v>0.008929</v>
      </c>
      <c r="W187" s="49">
        <v>0.010431</v>
      </c>
      <c r="X187" s="49">
        <v>0.389046</v>
      </c>
      <c r="Y187" s="49">
        <v>0</v>
      </c>
      <c r="Z187" s="49">
        <v>0</v>
      </c>
      <c r="AA187" s="71">
        <v>187</v>
      </c>
      <c r="AB187" s="71"/>
      <c r="AC187" s="72"/>
      <c r="AD187" s="78" t="s">
        <v>1866</v>
      </c>
      <c r="AE187" s="78">
        <v>484</v>
      </c>
      <c r="AF187" s="78">
        <v>865</v>
      </c>
      <c r="AG187" s="78">
        <v>1864</v>
      </c>
      <c r="AH187" s="78">
        <v>100</v>
      </c>
      <c r="AI187" s="78"/>
      <c r="AJ187" s="78" t="s">
        <v>2127</v>
      </c>
      <c r="AK187" s="78" t="s">
        <v>2335</v>
      </c>
      <c r="AL187" s="78"/>
      <c r="AM187" s="78"/>
      <c r="AN187" s="80">
        <v>40224.79325231481</v>
      </c>
      <c r="AO187" s="78"/>
      <c r="AP187" s="78" t="b">
        <v>0</v>
      </c>
      <c r="AQ187" s="78" t="b">
        <v>0</v>
      </c>
      <c r="AR187" s="78" t="b">
        <v>0</v>
      </c>
      <c r="AS187" s="78" t="s">
        <v>1508</v>
      </c>
      <c r="AT187" s="78">
        <v>13</v>
      </c>
      <c r="AU187" s="82" t="s">
        <v>2813</v>
      </c>
      <c r="AV187" s="78" t="b">
        <v>0</v>
      </c>
      <c r="AW187" s="78" t="s">
        <v>2994</v>
      </c>
      <c r="AX187" s="82" t="s">
        <v>3179</v>
      </c>
      <c r="AY187" s="78" t="s">
        <v>65</v>
      </c>
      <c r="AZ187" s="78" t="str">
        <f>REPLACE(INDEX(GroupVertices[Group],MATCH(Vertices[[#This Row],[Vertex]],GroupVertices[Vertex],0)),1,1,"")</f>
        <v>1</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447</v>
      </c>
      <c r="B188" s="65"/>
      <c r="C188" s="65" t="s">
        <v>64</v>
      </c>
      <c r="D188" s="66">
        <v>164.84797710667073</v>
      </c>
      <c r="E188" s="68"/>
      <c r="F188" s="101" t="s">
        <v>2938</v>
      </c>
      <c r="G188" s="65"/>
      <c r="H188" s="69" t="s">
        <v>447</v>
      </c>
      <c r="I188" s="70"/>
      <c r="J188" s="70"/>
      <c r="K188" s="69" t="s">
        <v>3460</v>
      </c>
      <c r="L188" s="73">
        <v>1</v>
      </c>
      <c r="M188" s="74">
        <v>2267.712890625</v>
      </c>
      <c r="N188" s="74">
        <v>6586.09521484375</v>
      </c>
      <c r="O188" s="75"/>
      <c r="P188" s="76"/>
      <c r="Q188" s="76"/>
      <c r="R188" s="87"/>
      <c r="S188" s="48">
        <v>2</v>
      </c>
      <c r="T188" s="48">
        <v>0</v>
      </c>
      <c r="U188" s="49">
        <v>0</v>
      </c>
      <c r="V188" s="49">
        <v>0.009091</v>
      </c>
      <c r="W188" s="49">
        <v>0.013233</v>
      </c>
      <c r="X188" s="49">
        <v>0.610815</v>
      </c>
      <c r="Y188" s="49">
        <v>1</v>
      </c>
      <c r="Z188" s="49">
        <v>0</v>
      </c>
      <c r="AA188" s="71">
        <v>188</v>
      </c>
      <c r="AB188" s="71"/>
      <c r="AC188" s="72"/>
      <c r="AD188" s="78" t="s">
        <v>1867</v>
      </c>
      <c r="AE188" s="78">
        <v>1241</v>
      </c>
      <c r="AF188" s="78">
        <v>4083</v>
      </c>
      <c r="AG188" s="78">
        <v>42400</v>
      </c>
      <c r="AH188" s="78">
        <v>60415</v>
      </c>
      <c r="AI188" s="78"/>
      <c r="AJ188" s="78" t="s">
        <v>2128</v>
      </c>
      <c r="AK188" s="78" t="s">
        <v>2336</v>
      </c>
      <c r="AL188" s="78"/>
      <c r="AM188" s="78"/>
      <c r="AN188" s="80">
        <v>41326.840636574074</v>
      </c>
      <c r="AO188" s="82" t="s">
        <v>2730</v>
      </c>
      <c r="AP188" s="78" t="b">
        <v>1</v>
      </c>
      <c r="AQ188" s="78" t="b">
        <v>0</v>
      </c>
      <c r="AR188" s="78" t="b">
        <v>1</v>
      </c>
      <c r="AS188" s="78" t="s">
        <v>1508</v>
      </c>
      <c r="AT188" s="78">
        <v>152</v>
      </c>
      <c r="AU188" s="82" t="s">
        <v>2812</v>
      </c>
      <c r="AV188" s="78" t="b">
        <v>0</v>
      </c>
      <c r="AW188" s="78" t="s">
        <v>2994</v>
      </c>
      <c r="AX188" s="82" t="s">
        <v>3180</v>
      </c>
      <c r="AY188" s="78" t="s">
        <v>65</v>
      </c>
      <c r="AZ188" s="78" t="str">
        <f>REPLACE(INDEX(GroupVertices[Group],MATCH(Vertices[[#This Row],[Vertex]],GroupVertices[Vertex],0)),1,1,"")</f>
        <v>1</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448</v>
      </c>
      <c r="B189" s="65"/>
      <c r="C189" s="65" t="s">
        <v>64</v>
      </c>
      <c r="D189" s="66">
        <v>164.1274382011623</v>
      </c>
      <c r="E189" s="68"/>
      <c r="F189" s="101" t="s">
        <v>2939</v>
      </c>
      <c r="G189" s="65"/>
      <c r="H189" s="69" t="s">
        <v>448</v>
      </c>
      <c r="I189" s="70"/>
      <c r="J189" s="70"/>
      <c r="K189" s="69" t="s">
        <v>3461</v>
      </c>
      <c r="L189" s="73">
        <v>1</v>
      </c>
      <c r="M189" s="74">
        <v>2404.974365234375</v>
      </c>
      <c r="N189" s="74">
        <v>7078.22607421875</v>
      </c>
      <c r="O189" s="75"/>
      <c r="P189" s="76"/>
      <c r="Q189" s="76"/>
      <c r="R189" s="87"/>
      <c r="S189" s="48">
        <v>2</v>
      </c>
      <c r="T189" s="48">
        <v>0</v>
      </c>
      <c r="U189" s="49">
        <v>0</v>
      </c>
      <c r="V189" s="49">
        <v>0.009091</v>
      </c>
      <c r="W189" s="49">
        <v>0.013233</v>
      </c>
      <c r="X189" s="49">
        <v>0.610815</v>
      </c>
      <c r="Y189" s="49">
        <v>1</v>
      </c>
      <c r="Z189" s="49">
        <v>0</v>
      </c>
      <c r="AA189" s="71">
        <v>189</v>
      </c>
      <c r="AB189" s="71"/>
      <c r="AC189" s="72"/>
      <c r="AD189" s="78" t="s">
        <v>1868</v>
      </c>
      <c r="AE189" s="78">
        <v>372</v>
      </c>
      <c r="AF189" s="78">
        <v>3050</v>
      </c>
      <c r="AG189" s="78">
        <v>24317</v>
      </c>
      <c r="AH189" s="78">
        <v>1783</v>
      </c>
      <c r="AI189" s="78"/>
      <c r="AJ189" s="78" t="s">
        <v>2129</v>
      </c>
      <c r="AK189" s="78" t="s">
        <v>2337</v>
      </c>
      <c r="AL189" s="82" t="s">
        <v>2503</v>
      </c>
      <c r="AM189" s="78"/>
      <c r="AN189" s="80">
        <v>39850.594664351855</v>
      </c>
      <c r="AO189" s="82" t="s">
        <v>2731</v>
      </c>
      <c r="AP189" s="78" t="b">
        <v>0</v>
      </c>
      <c r="AQ189" s="78" t="b">
        <v>0</v>
      </c>
      <c r="AR189" s="78" t="b">
        <v>0</v>
      </c>
      <c r="AS189" s="78" t="s">
        <v>1508</v>
      </c>
      <c r="AT189" s="78">
        <v>56</v>
      </c>
      <c r="AU189" s="82" t="s">
        <v>2824</v>
      </c>
      <c r="AV189" s="78" t="b">
        <v>0</v>
      </c>
      <c r="AW189" s="78" t="s">
        <v>2994</v>
      </c>
      <c r="AX189" s="82" t="s">
        <v>3181</v>
      </c>
      <c r="AY189" s="78" t="s">
        <v>65</v>
      </c>
      <c r="AZ189" s="78"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449</v>
      </c>
      <c r="B190" s="65"/>
      <c r="C190" s="65" t="s">
        <v>64</v>
      </c>
      <c r="D190" s="66">
        <v>353.2643670124305</v>
      </c>
      <c r="E190" s="68"/>
      <c r="F190" s="101" t="s">
        <v>2940</v>
      </c>
      <c r="G190" s="65"/>
      <c r="H190" s="69" t="s">
        <v>449</v>
      </c>
      <c r="I190" s="70"/>
      <c r="J190" s="70"/>
      <c r="K190" s="69" t="s">
        <v>3462</v>
      </c>
      <c r="L190" s="73">
        <v>1</v>
      </c>
      <c r="M190" s="74">
        <v>2144.783203125</v>
      </c>
      <c r="N190" s="74">
        <v>5114.33642578125</v>
      </c>
      <c r="O190" s="75"/>
      <c r="P190" s="76"/>
      <c r="Q190" s="76"/>
      <c r="R190" s="87"/>
      <c r="S190" s="48">
        <v>2</v>
      </c>
      <c r="T190" s="48">
        <v>0</v>
      </c>
      <c r="U190" s="49">
        <v>0</v>
      </c>
      <c r="V190" s="49">
        <v>0.009091</v>
      </c>
      <c r="W190" s="49">
        <v>0.013233</v>
      </c>
      <c r="X190" s="49">
        <v>0.610815</v>
      </c>
      <c r="Y190" s="49">
        <v>1</v>
      </c>
      <c r="Z190" s="49">
        <v>0</v>
      </c>
      <c r="AA190" s="71">
        <v>190</v>
      </c>
      <c r="AB190" s="71"/>
      <c r="AC190" s="72"/>
      <c r="AD190" s="78" t="s">
        <v>1869</v>
      </c>
      <c r="AE190" s="78">
        <v>534</v>
      </c>
      <c r="AF190" s="78">
        <v>274206</v>
      </c>
      <c r="AG190" s="78">
        <v>95346</v>
      </c>
      <c r="AH190" s="78">
        <v>71</v>
      </c>
      <c r="AI190" s="78"/>
      <c r="AJ190" s="78" t="s">
        <v>2130</v>
      </c>
      <c r="AK190" s="78"/>
      <c r="AL190" s="82" t="s">
        <v>2504</v>
      </c>
      <c r="AM190" s="78"/>
      <c r="AN190" s="80">
        <v>40966.894421296296</v>
      </c>
      <c r="AO190" s="82" t="s">
        <v>2732</v>
      </c>
      <c r="AP190" s="78" t="b">
        <v>0</v>
      </c>
      <c r="AQ190" s="78" t="b">
        <v>0</v>
      </c>
      <c r="AR190" s="78" t="b">
        <v>1</v>
      </c>
      <c r="AS190" s="78" t="s">
        <v>1508</v>
      </c>
      <c r="AT190" s="78">
        <v>2435</v>
      </c>
      <c r="AU190" s="82" t="s">
        <v>2812</v>
      </c>
      <c r="AV190" s="78" t="b">
        <v>1</v>
      </c>
      <c r="AW190" s="78" t="s">
        <v>2994</v>
      </c>
      <c r="AX190" s="82" t="s">
        <v>3182</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450</v>
      </c>
      <c r="B191" s="65"/>
      <c r="C191" s="65" t="s">
        <v>64</v>
      </c>
      <c r="D191" s="66">
        <v>163.4550282254507</v>
      </c>
      <c r="E191" s="68"/>
      <c r="F191" s="101" t="s">
        <v>2941</v>
      </c>
      <c r="G191" s="65"/>
      <c r="H191" s="69" t="s">
        <v>450</v>
      </c>
      <c r="I191" s="70"/>
      <c r="J191" s="70"/>
      <c r="K191" s="69" t="s">
        <v>3463</v>
      </c>
      <c r="L191" s="73">
        <v>1</v>
      </c>
      <c r="M191" s="74">
        <v>1978.5406494140625</v>
      </c>
      <c r="N191" s="74">
        <v>5423.3994140625</v>
      </c>
      <c r="O191" s="75"/>
      <c r="P191" s="76"/>
      <c r="Q191" s="76"/>
      <c r="R191" s="87"/>
      <c r="S191" s="48">
        <v>2</v>
      </c>
      <c r="T191" s="48">
        <v>0</v>
      </c>
      <c r="U191" s="49">
        <v>0</v>
      </c>
      <c r="V191" s="49">
        <v>0.009091</v>
      </c>
      <c r="W191" s="49">
        <v>0.013233</v>
      </c>
      <c r="X191" s="49">
        <v>0.610815</v>
      </c>
      <c r="Y191" s="49">
        <v>1</v>
      </c>
      <c r="Z191" s="49">
        <v>0</v>
      </c>
      <c r="AA191" s="71">
        <v>191</v>
      </c>
      <c r="AB191" s="71"/>
      <c r="AC191" s="72"/>
      <c r="AD191" s="78" t="s">
        <v>1870</v>
      </c>
      <c r="AE191" s="78">
        <v>1895</v>
      </c>
      <c r="AF191" s="78">
        <v>2086</v>
      </c>
      <c r="AG191" s="78">
        <v>4331</v>
      </c>
      <c r="AH191" s="78">
        <v>2099</v>
      </c>
      <c r="AI191" s="78"/>
      <c r="AJ191" s="78" t="s">
        <v>2131</v>
      </c>
      <c r="AK191" s="78" t="s">
        <v>2287</v>
      </c>
      <c r="AL191" s="78"/>
      <c r="AM191" s="78"/>
      <c r="AN191" s="80">
        <v>40585.496886574074</v>
      </c>
      <c r="AO191" s="82" t="s">
        <v>2733</v>
      </c>
      <c r="AP191" s="78" t="b">
        <v>0</v>
      </c>
      <c r="AQ191" s="78" t="b">
        <v>0</v>
      </c>
      <c r="AR191" s="78" t="b">
        <v>0</v>
      </c>
      <c r="AS191" s="78" t="s">
        <v>1508</v>
      </c>
      <c r="AT191" s="78">
        <v>37</v>
      </c>
      <c r="AU191" s="82" t="s">
        <v>2823</v>
      </c>
      <c r="AV191" s="78" t="b">
        <v>0</v>
      </c>
      <c r="AW191" s="78" t="s">
        <v>2994</v>
      </c>
      <c r="AX191" s="82" t="s">
        <v>3183</v>
      </c>
      <c r="AY191" s="78" t="s">
        <v>65</v>
      </c>
      <c r="AZ191" s="78" t="str">
        <f>REPLACE(INDEX(GroupVertices[Group],MATCH(Vertices[[#This Row],[Vertex]],GroupVertices[Vertex],0)),1,1,"")</f>
        <v>1</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451</v>
      </c>
      <c r="B192" s="65"/>
      <c r="C192" s="65" t="s">
        <v>64</v>
      </c>
      <c r="D192" s="66">
        <v>162.55801657735404</v>
      </c>
      <c r="E192" s="68"/>
      <c r="F192" s="101" t="s">
        <v>2942</v>
      </c>
      <c r="G192" s="65"/>
      <c r="H192" s="69" t="s">
        <v>451</v>
      </c>
      <c r="I192" s="70"/>
      <c r="J192" s="70"/>
      <c r="K192" s="69" t="s">
        <v>3464</v>
      </c>
      <c r="L192" s="73">
        <v>1</v>
      </c>
      <c r="M192" s="74">
        <v>2050.08447265625</v>
      </c>
      <c r="N192" s="74">
        <v>8910.0419921875</v>
      </c>
      <c r="O192" s="75"/>
      <c r="P192" s="76"/>
      <c r="Q192" s="76"/>
      <c r="R192" s="87"/>
      <c r="S192" s="48">
        <v>1</v>
      </c>
      <c r="T192" s="48">
        <v>0</v>
      </c>
      <c r="U192" s="49">
        <v>0</v>
      </c>
      <c r="V192" s="49">
        <v>0.008929</v>
      </c>
      <c r="W192" s="49">
        <v>0.010431</v>
      </c>
      <c r="X192" s="49">
        <v>0.389046</v>
      </c>
      <c r="Y192" s="49">
        <v>0</v>
      </c>
      <c r="Z192" s="49">
        <v>0</v>
      </c>
      <c r="AA192" s="71">
        <v>192</v>
      </c>
      <c r="AB192" s="71"/>
      <c r="AC192" s="72"/>
      <c r="AD192" s="78" t="s">
        <v>1871</v>
      </c>
      <c r="AE192" s="78">
        <v>363</v>
      </c>
      <c r="AF192" s="78">
        <v>800</v>
      </c>
      <c r="AG192" s="78">
        <v>787</v>
      </c>
      <c r="AH192" s="78">
        <v>5376</v>
      </c>
      <c r="AI192" s="78"/>
      <c r="AJ192" s="78" t="s">
        <v>2132</v>
      </c>
      <c r="AK192" s="78"/>
      <c r="AL192" s="78"/>
      <c r="AM192" s="78"/>
      <c r="AN192" s="80">
        <v>42643.664293981485</v>
      </c>
      <c r="AO192" s="82" t="s">
        <v>2734</v>
      </c>
      <c r="AP192" s="78" t="b">
        <v>1</v>
      </c>
      <c r="AQ192" s="78" t="b">
        <v>0</v>
      </c>
      <c r="AR192" s="78" t="b">
        <v>0</v>
      </c>
      <c r="AS192" s="78" t="s">
        <v>2808</v>
      </c>
      <c r="AT192" s="78">
        <v>8</v>
      </c>
      <c r="AU192" s="78"/>
      <c r="AV192" s="78" t="b">
        <v>0</v>
      </c>
      <c r="AW192" s="78" t="s">
        <v>2994</v>
      </c>
      <c r="AX192" s="82" t="s">
        <v>3184</v>
      </c>
      <c r="AY192" s="78" t="s">
        <v>65</v>
      </c>
      <c r="AZ192" s="78" t="str">
        <f>REPLACE(INDEX(GroupVertices[Group],MATCH(Vertices[[#This Row],[Vertex]],GroupVertices[Vertex],0)),1,1,"")</f>
        <v>1</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452</v>
      </c>
      <c r="B193" s="65"/>
      <c r="C193" s="65" t="s">
        <v>64</v>
      </c>
      <c r="D193" s="66">
        <v>163.35388772080526</v>
      </c>
      <c r="E193" s="68"/>
      <c r="F193" s="101" t="s">
        <v>2943</v>
      </c>
      <c r="G193" s="65"/>
      <c r="H193" s="69" t="s">
        <v>452</v>
      </c>
      <c r="I193" s="70"/>
      <c r="J193" s="70"/>
      <c r="K193" s="69" t="s">
        <v>3465</v>
      </c>
      <c r="L193" s="73">
        <v>1</v>
      </c>
      <c r="M193" s="74">
        <v>480.5751647949219</v>
      </c>
      <c r="N193" s="74">
        <v>5292.0234375</v>
      </c>
      <c r="O193" s="75"/>
      <c r="P193" s="76"/>
      <c r="Q193" s="76"/>
      <c r="R193" s="87"/>
      <c r="S193" s="48">
        <v>1</v>
      </c>
      <c r="T193" s="48">
        <v>0</v>
      </c>
      <c r="U193" s="49">
        <v>0</v>
      </c>
      <c r="V193" s="49">
        <v>0.008929</v>
      </c>
      <c r="W193" s="49">
        <v>0.010431</v>
      </c>
      <c r="X193" s="49">
        <v>0.389046</v>
      </c>
      <c r="Y193" s="49">
        <v>0</v>
      </c>
      <c r="Z193" s="49">
        <v>0</v>
      </c>
      <c r="AA193" s="71">
        <v>193</v>
      </c>
      <c r="AB193" s="71"/>
      <c r="AC193" s="72"/>
      <c r="AD193" s="78" t="s">
        <v>1872</v>
      </c>
      <c r="AE193" s="78">
        <v>1553</v>
      </c>
      <c r="AF193" s="78">
        <v>1941</v>
      </c>
      <c r="AG193" s="78">
        <v>2576</v>
      </c>
      <c r="AH193" s="78">
        <v>665</v>
      </c>
      <c r="AI193" s="78"/>
      <c r="AJ193" s="78" t="s">
        <v>2133</v>
      </c>
      <c r="AK193" s="78" t="s">
        <v>2218</v>
      </c>
      <c r="AL193" s="82" t="s">
        <v>2505</v>
      </c>
      <c r="AM193" s="78"/>
      <c r="AN193" s="80">
        <v>41595.450578703705</v>
      </c>
      <c r="AO193" s="82" t="s">
        <v>2735</v>
      </c>
      <c r="AP193" s="78" t="b">
        <v>0</v>
      </c>
      <c r="AQ193" s="78" t="b">
        <v>0</v>
      </c>
      <c r="AR193" s="78" t="b">
        <v>1</v>
      </c>
      <c r="AS193" s="78" t="s">
        <v>2808</v>
      </c>
      <c r="AT193" s="78">
        <v>31</v>
      </c>
      <c r="AU193" s="82" t="s">
        <v>2810</v>
      </c>
      <c r="AV193" s="78" t="b">
        <v>0</v>
      </c>
      <c r="AW193" s="78" t="s">
        <v>2994</v>
      </c>
      <c r="AX193" s="82" t="s">
        <v>3185</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453</v>
      </c>
      <c r="B194" s="65"/>
      <c r="C194" s="65" t="s">
        <v>64</v>
      </c>
      <c r="D194" s="66">
        <v>163.19206291337258</v>
      </c>
      <c r="E194" s="68"/>
      <c r="F194" s="101" t="s">
        <v>2944</v>
      </c>
      <c r="G194" s="65"/>
      <c r="H194" s="69" t="s">
        <v>453</v>
      </c>
      <c r="I194" s="70"/>
      <c r="J194" s="70"/>
      <c r="K194" s="69" t="s">
        <v>3466</v>
      </c>
      <c r="L194" s="73">
        <v>1</v>
      </c>
      <c r="M194" s="74">
        <v>979.5648803710938</v>
      </c>
      <c r="N194" s="74">
        <v>4128.37744140625</v>
      </c>
      <c r="O194" s="75"/>
      <c r="P194" s="76"/>
      <c r="Q194" s="76"/>
      <c r="R194" s="87"/>
      <c r="S194" s="48">
        <v>1</v>
      </c>
      <c r="T194" s="48">
        <v>0</v>
      </c>
      <c r="U194" s="49">
        <v>0</v>
      </c>
      <c r="V194" s="49">
        <v>0.008929</v>
      </c>
      <c r="W194" s="49">
        <v>0.010431</v>
      </c>
      <c r="X194" s="49">
        <v>0.389046</v>
      </c>
      <c r="Y194" s="49">
        <v>0</v>
      </c>
      <c r="Z194" s="49">
        <v>0</v>
      </c>
      <c r="AA194" s="71">
        <v>194</v>
      </c>
      <c r="AB194" s="71"/>
      <c r="AC194" s="72"/>
      <c r="AD194" s="78" t="s">
        <v>1873</v>
      </c>
      <c r="AE194" s="78">
        <v>2547</v>
      </c>
      <c r="AF194" s="78">
        <v>1709</v>
      </c>
      <c r="AG194" s="78">
        <v>11887</v>
      </c>
      <c r="AH194" s="78">
        <v>61878</v>
      </c>
      <c r="AI194" s="78"/>
      <c r="AJ194" s="78" t="s">
        <v>2134</v>
      </c>
      <c r="AK194" s="78" t="s">
        <v>2338</v>
      </c>
      <c r="AL194" s="82" t="s">
        <v>2506</v>
      </c>
      <c r="AM194" s="78"/>
      <c r="AN194" s="80">
        <v>40588.50368055556</v>
      </c>
      <c r="AO194" s="82" t="s">
        <v>2736</v>
      </c>
      <c r="AP194" s="78" t="b">
        <v>0</v>
      </c>
      <c r="AQ194" s="78" t="b">
        <v>0</v>
      </c>
      <c r="AR194" s="78" t="b">
        <v>1</v>
      </c>
      <c r="AS194" s="78" t="s">
        <v>1508</v>
      </c>
      <c r="AT194" s="78">
        <v>33</v>
      </c>
      <c r="AU194" s="82" t="s">
        <v>2828</v>
      </c>
      <c r="AV194" s="78" t="b">
        <v>0</v>
      </c>
      <c r="AW194" s="78" t="s">
        <v>2994</v>
      </c>
      <c r="AX194" s="82" t="s">
        <v>3186</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326</v>
      </c>
      <c r="B195" s="65"/>
      <c r="C195" s="65" t="s">
        <v>64</v>
      </c>
      <c r="D195" s="66">
        <v>162.10462810825388</v>
      </c>
      <c r="E195" s="68"/>
      <c r="F195" s="101" t="s">
        <v>969</v>
      </c>
      <c r="G195" s="65"/>
      <c r="H195" s="69" t="s">
        <v>326</v>
      </c>
      <c r="I195" s="70"/>
      <c r="J195" s="70"/>
      <c r="K195" s="69" t="s">
        <v>3467</v>
      </c>
      <c r="L195" s="73">
        <v>2033.118809700168</v>
      </c>
      <c r="M195" s="74">
        <v>3968.31005859375</v>
      </c>
      <c r="N195" s="74">
        <v>6381.474609375</v>
      </c>
      <c r="O195" s="75"/>
      <c r="P195" s="76"/>
      <c r="Q195" s="76"/>
      <c r="R195" s="87"/>
      <c r="S195" s="48">
        <v>0</v>
      </c>
      <c r="T195" s="48">
        <v>24</v>
      </c>
      <c r="U195" s="49">
        <v>552</v>
      </c>
      <c r="V195" s="49">
        <v>0.041667</v>
      </c>
      <c r="W195" s="49">
        <v>0</v>
      </c>
      <c r="X195" s="49">
        <v>11.567542</v>
      </c>
      <c r="Y195" s="49">
        <v>0</v>
      </c>
      <c r="Z195" s="49">
        <v>0</v>
      </c>
      <c r="AA195" s="71">
        <v>195</v>
      </c>
      <c r="AB195" s="71"/>
      <c r="AC195" s="72"/>
      <c r="AD195" s="78" t="s">
        <v>1874</v>
      </c>
      <c r="AE195" s="78">
        <v>562</v>
      </c>
      <c r="AF195" s="78">
        <v>150</v>
      </c>
      <c r="AG195" s="78">
        <v>3454</v>
      </c>
      <c r="AH195" s="78">
        <v>2212</v>
      </c>
      <c r="AI195" s="78"/>
      <c r="AJ195" s="78" t="s">
        <v>2135</v>
      </c>
      <c r="AK195" s="78" t="s">
        <v>2339</v>
      </c>
      <c r="AL195" s="78"/>
      <c r="AM195" s="78"/>
      <c r="AN195" s="80">
        <v>41336.761400462965</v>
      </c>
      <c r="AO195" s="82" t="s">
        <v>2737</v>
      </c>
      <c r="AP195" s="78" t="b">
        <v>1</v>
      </c>
      <c r="AQ195" s="78" t="b">
        <v>0</v>
      </c>
      <c r="AR195" s="78" t="b">
        <v>1</v>
      </c>
      <c r="AS195" s="78" t="s">
        <v>1508</v>
      </c>
      <c r="AT195" s="78">
        <v>0</v>
      </c>
      <c r="AU195" s="82" t="s">
        <v>2812</v>
      </c>
      <c r="AV195" s="78" t="b">
        <v>0</v>
      </c>
      <c r="AW195" s="78" t="s">
        <v>2994</v>
      </c>
      <c r="AX195" s="82" t="s">
        <v>3187</v>
      </c>
      <c r="AY195" s="78" t="s">
        <v>66</v>
      </c>
      <c r="AZ195" s="78" t="str">
        <f>REPLACE(INDEX(GroupVertices[Group],MATCH(Vertices[[#This Row],[Vertex]],GroupVertices[Vertex],0)),1,1,"")</f>
        <v>3</v>
      </c>
      <c r="BA195" s="48"/>
      <c r="BB195" s="48"/>
      <c r="BC195" s="48"/>
      <c r="BD195" s="48"/>
      <c r="BE195" s="48" t="s">
        <v>3784</v>
      </c>
      <c r="BF195" s="48" t="s">
        <v>3784</v>
      </c>
      <c r="BG195" s="121" t="s">
        <v>4251</v>
      </c>
      <c r="BH195" s="121" t="s">
        <v>4294</v>
      </c>
      <c r="BI195" s="121" t="s">
        <v>4391</v>
      </c>
      <c r="BJ195" s="121" t="s">
        <v>4431</v>
      </c>
      <c r="BK195" s="121">
        <v>0</v>
      </c>
      <c r="BL195" s="124">
        <v>0</v>
      </c>
      <c r="BM195" s="121">
        <v>0</v>
      </c>
      <c r="BN195" s="124">
        <v>0</v>
      </c>
      <c r="BO195" s="121">
        <v>0</v>
      </c>
      <c r="BP195" s="124">
        <v>0</v>
      </c>
      <c r="BQ195" s="121">
        <v>46</v>
      </c>
      <c r="BR195" s="124">
        <v>100</v>
      </c>
      <c r="BS195" s="121">
        <v>46</v>
      </c>
      <c r="BT195" s="2"/>
      <c r="BU195" s="3"/>
      <c r="BV195" s="3"/>
      <c r="BW195" s="3"/>
      <c r="BX195" s="3"/>
    </row>
    <row r="196" spans="1:76" ht="15">
      <c r="A196" s="64" t="s">
        <v>454</v>
      </c>
      <c r="B196" s="65"/>
      <c r="C196" s="65" t="s">
        <v>64</v>
      </c>
      <c r="D196" s="66">
        <v>162.592195092717</v>
      </c>
      <c r="E196" s="68"/>
      <c r="F196" s="101" t="s">
        <v>2945</v>
      </c>
      <c r="G196" s="65"/>
      <c r="H196" s="69" t="s">
        <v>454</v>
      </c>
      <c r="I196" s="70"/>
      <c r="J196" s="70"/>
      <c r="K196" s="69" t="s">
        <v>3468</v>
      </c>
      <c r="L196" s="73">
        <v>1</v>
      </c>
      <c r="M196" s="74">
        <v>3540.04052734375</v>
      </c>
      <c r="N196" s="74">
        <v>8296.0126953125</v>
      </c>
      <c r="O196" s="75"/>
      <c r="P196" s="76"/>
      <c r="Q196" s="76"/>
      <c r="R196" s="87"/>
      <c r="S196" s="48">
        <v>1</v>
      </c>
      <c r="T196" s="48">
        <v>0</v>
      </c>
      <c r="U196" s="49">
        <v>0</v>
      </c>
      <c r="V196" s="49">
        <v>0.021277</v>
      </c>
      <c r="W196" s="49">
        <v>0</v>
      </c>
      <c r="X196" s="49">
        <v>0.559684</v>
      </c>
      <c r="Y196" s="49">
        <v>0</v>
      </c>
      <c r="Z196" s="49">
        <v>0</v>
      </c>
      <c r="AA196" s="71">
        <v>196</v>
      </c>
      <c r="AB196" s="71"/>
      <c r="AC196" s="72"/>
      <c r="AD196" s="78" t="s">
        <v>1875</v>
      </c>
      <c r="AE196" s="78">
        <v>79</v>
      </c>
      <c r="AF196" s="78">
        <v>849</v>
      </c>
      <c r="AG196" s="78">
        <v>1958</v>
      </c>
      <c r="AH196" s="78">
        <v>2423</v>
      </c>
      <c r="AI196" s="78"/>
      <c r="AJ196" s="78" t="s">
        <v>2136</v>
      </c>
      <c r="AK196" s="78" t="s">
        <v>2340</v>
      </c>
      <c r="AL196" s="82" t="s">
        <v>2507</v>
      </c>
      <c r="AM196" s="78"/>
      <c r="AN196" s="80">
        <v>42771.653703703705</v>
      </c>
      <c r="AO196" s="82" t="s">
        <v>2738</v>
      </c>
      <c r="AP196" s="78" t="b">
        <v>0</v>
      </c>
      <c r="AQ196" s="78" t="b">
        <v>0</v>
      </c>
      <c r="AR196" s="78" t="b">
        <v>0</v>
      </c>
      <c r="AS196" s="78" t="s">
        <v>1508</v>
      </c>
      <c r="AT196" s="78">
        <v>1</v>
      </c>
      <c r="AU196" s="82" t="s">
        <v>2812</v>
      </c>
      <c r="AV196" s="78" t="b">
        <v>0</v>
      </c>
      <c r="AW196" s="78" t="s">
        <v>2994</v>
      </c>
      <c r="AX196" s="82" t="s">
        <v>3188</v>
      </c>
      <c r="AY196" s="78" t="s">
        <v>65</v>
      </c>
      <c r="AZ196" s="78" t="str">
        <f>REPLACE(INDEX(GroupVertices[Group],MATCH(Vertices[[#This Row],[Vertex]],GroupVertices[Vertex],0)),1,1,"")</f>
        <v>3</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455</v>
      </c>
      <c r="B197" s="65"/>
      <c r="C197" s="65" t="s">
        <v>64</v>
      </c>
      <c r="D197" s="66">
        <v>164.06466133620998</v>
      </c>
      <c r="E197" s="68"/>
      <c r="F197" s="101" t="s">
        <v>2946</v>
      </c>
      <c r="G197" s="65"/>
      <c r="H197" s="69" t="s">
        <v>455</v>
      </c>
      <c r="I197" s="70"/>
      <c r="J197" s="70"/>
      <c r="K197" s="69" t="s">
        <v>3469</v>
      </c>
      <c r="L197" s="73">
        <v>1</v>
      </c>
      <c r="M197" s="74">
        <v>3798.46337890625</v>
      </c>
      <c r="N197" s="74">
        <v>4818.86279296875</v>
      </c>
      <c r="O197" s="75"/>
      <c r="P197" s="76"/>
      <c r="Q197" s="76"/>
      <c r="R197" s="87"/>
      <c r="S197" s="48">
        <v>1</v>
      </c>
      <c r="T197" s="48">
        <v>0</v>
      </c>
      <c r="U197" s="49">
        <v>0</v>
      </c>
      <c r="V197" s="49">
        <v>0.021277</v>
      </c>
      <c r="W197" s="49">
        <v>0</v>
      </c>
      <c r="X197" s="49">
        <v>0.559684</v>
      </c>
      <c r="Y197" s="49">
        <v>0</v>
      </c>
      <c r="Z197" s="49">
        <v>0</v>
      </c>
      <c r="AA197" s="71">
        <v>197</v>
      </c>
      <c r="AB197" s="71"/>
      <c r="AC197" s="72"/>
      <c r="AD197" s="78" t="s">
        <v>1876</v>
      </c>
      <c r="AE197" s="78">
        <v>75</v>
      </c>
      <c r="AF197" s="78">
        <v>2960</v>
      </c>
      <c r="AG197" s="78">
        <v>4849</v>
      </c>
      <c r="AH197" s="78">
        <v>4738</v>
      </c>
      <c r="AI197" s="78"/>
      <c r="AJ197" s="78" t="s">
        <v>2137</v>
      </c>
      <c r="AK197" s="78" t="s">
        <v>2341</v>
      </c>
      <c r="AL197" s="78"/>
      <c r="AM197" s="78"/>
      <c r="AN197" s="80">
        <v>42343.667858796296</v>
      </c>
      <c r="AO197" s="82" t="s">
        <v>2739</v>
      </c>
      <c r="AP197" s="78" t="b">
        <v>0</v>
      </c>
      <c r="AQ197" s="78" t="b">
        <v>0</v>
      </c>
      <c r="AR197" s="78" t="b">
        <v>0</v>
      </c>
      <c r="AS197" s="78" t="s">
        <v>1508</v>
      </c>
      <c r="AT197" s="78">
        <v>7</v>
      </c>
      <c r="AU197" s="82" t="s">
        <v>2812</v>
      </c>
      <c r="AV197" s="78" t="b">
        <v>0</v>
      </c>
      <c r="AW197" s="78" t="s">
        <v>2994</v>
      </c>
      <c r="AX197" s="82" t="s">
        <v>3189</v>
      </c>
      <c r="AY197" s="78" t="s">
        <v>65</v>
      </c>
      <c r="AZ197" s="78" t="str">
        <f>REPLACE(INDEX(GroupVertices[Group],MATCH(Vertices[[#This Row],[Vertex]],GroupVertices[Vertex],0)),1,1,"")</f>
        <v>3</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456</v>
      </c>
      <c r="B198" s="65"/>
      <c r="C198" s="65" t="s">
        <v>64</v>
      </c>
      <c r="D198" s="66">
        <v>181.84585957359675</v>
      </c>
      <c r="E198" s="68"/>
      <c r="F198" s="101" t="s">
        <v>2947</v>
      </c>
      <c r="G198" s="65"/>
      <c r="H198" s="69" t="s">
        <v>456</v>
      </c>
      <c r="I198" s="70"/>
      <c r="J198" s="70"/>
      <c r="K198" s="69" t="s">
        <v>3470</v>
      </c>
      <c r="L198" s="73">
        <v>1</v>
      </c>
      <c r="M198" s="74">
        <v>4437.1806640625</v>
      </c>
      <c r="N198" s="74">
        <v>4930.86572265625</v>
      </c>
      <c r="O198" s="75"/>
      <c r="P198" s="76"/>
      <c r="Q198" s="76"/>
      <c r="R198" s="87"/>
      <c r="S198" s="48">
        <v>1</v>
      </c>
      <c r="T198" s="48">
        <v>0</v>
      </c>
      <c r="U198" s="49">
        <v>0</v>
      </c>
      <c r="V198" s="49">
        <v>0.021277</v>
      </c>
      <c r="W198" s="49">
        <v>0</v>
      </c>
      <c r="X198" s="49">
        <v>0.559684</v>
      </c>
      <c r="Y198" s="49">
        <v>0</v>
      </c>
      <c r="Z198" s="49">
        <v>0</v>
      </c>
      <c r="AA198" s="71">
        <v>198</v>
      </c>
      <c r="AB198" s="71"/>
      <c r="AC198" s="72"/>
      <c r="AD198" s="78" t="s">
        <v>1877</v>
      </c>
      <c r="AE198" s="78">
        <v>163</v>
      </c>
      <c r="AF198" s="78">
        <v>28452</v>
      </c>
      <c r="AG198" s="78">
        <v>3236</v>
      </c>
      <c r="AH198" s="78">
        <v>879</v>
      </c>
      <c r="AI198" s="78"/>
      <c r="AJ198" s="78" t="s">
        <v>2138</v>
      </c>
      <c r="AK198" s="78" t="s">
        <v>2342</v>
      </c>
      <c r="AL198" s="82" t="s">
        <v>2508</v>
      </c>
      <c r="AM198" s="78"/>
      <c r="AN198" s="80">
        <v>41697.411041666666</v>
      </c>
      <c r="AO198" s="82" t="s">
        <v>2740</v>
      </c>
      <c r="AP198" s="78" t="b">
        <v>0</v>
      </c>
      <c r="AQ198" s="78" t="b">
        <v>0</v>
      </c>
      <c r="AR198" s="78" t="b">
        <v>1</v>
      </c>
      <c r="AS198" s="78" t="s">
        <v>1508</v>
      </c>
      <c r="AT198" s="78">
        <v>62</v>
      </c>
      <c r="AU198" s="82" t="s">
        <v>2815</v>
      </c>
      <c r="AV198" s="78" t="b">
        <v>1</v>
      </c>
      <c r="AW198" s="78" t="s">
        <v>2994</v>
      </c>
      <c r="AX198" s="82" t="s">
        <v>3190</v>
      </c>
      <c r="AY198" s="78" t="s">
        <v>65</v>
      </c>
      <c r="AZ198" s="78" t="str">
        <f>REPLACE(INDEX(GroupVertices[Group],MATCH(Vertices[[#This Row],[Vertex]],GroupVertices[Vertex],0)),1,1,"")</f>
        <v>3</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457</v>
      </c>
      <c r="B199" s="65"/>
      <c r="C199" s="65" t="s">
        <v>64</v>
      </c>
      <c r="D199" s="66">
        <v>167.13375251165726</v>
      </c>
      <c r="E199" s="68"/>
      <c r="F199" s="101" t="s">
        <v>2948</v>
      </c>
      <c r="G199" s="65"/>
      <c r="H199" s="69" t="s">
        <v>457</v>
      </c>
      <c r="I199" s="70"/>
      <c r="J199" s="70"/>
      <c r="K199" s="69" t="s">
        <v>3471</v>
      </c>
      <c r="L199" s="73">
        <v>1</v>
      </c>
      <c r="M199" s="74">
        <v>4177.6396484375</v>
      </c>
      <c r="N199" s="74">
        <v>3342.349365234375</v>
      </c>
      <c r="O199" s="75"/>
      <c r="P199" s="76"/>
      <c r="Q199" s="76"/>
      <c r="R199" s="87"/>
      <c r="S199" s="48">
        <v>1</v>
      </c>
      <c r="T199" s="48">
        <v>0</v>
      </c>
      <c r="U199" s="49">
        <v>0</v>
      </c>
      <c r="V199" s="49">
        <v>0.021277</v>
      </c>
      <c r="W199" s="49">
        <v>0</v>
      </c>
      <c r="X199" s="49">
        <v>0.559684</v>
      </c>
      <c r="Y199" s="49">
        <v>0</v>
      </c>
      <c r="Z199" s="49">
        <v>0</v>
      </c>
      <c r="AA199" s="71">
        <v>199</v>
      </c>
      <c r="AB199" s="71"/>
      <c r="AC199" s="72"/>
      <c r="AD199" s="78" t="s">
        <v>1878</v>
      </c>
      <c r="AE199" s="78">
        <v>70</v>
      </c>
      <c r="AF199" s="78">
        <v>7360</v>
      </c>
      <c r="AG199" s="78">
        <v>1584</v>
      </c>
      <c r="AH199" s="78">
        <v>920</v>
      </c>
      <c r="AI199" s="78"/>
      <c r="AJ199" s="78" t="s">
        <v>2139</v>
      </c>
      <c r="AK199" s="78" t="s">
        <v>2343</v>
      </c>
      <c r="AL199" s="82" t="s">
        <v>2509</v>
      </c>
      <c r="AM199" s="78"/>
      <c r="AN199" s="80">
        <v>41828.37358796296</v>
      </c>
      <c r="AO199" s="82" t="s">
        <v>2741</v>
      </c>
      <c r="AP199" s="78" t="b">
        <v>0</v>
      </c>
      <c r="AQ199" s="78" t="b">
        <v>0</v>
      </c>
      <c r="AR199" s="78" t="b">
        <v>1</v>
      </c>
      <c r="AS199" s="78" t="s">
        <v>1508</v>
      </c>
      <c r="AT199" s="78">
        <v>24</v>
      </c>
      <c r="AU199" s="82" t="s">
        <v>2832</v>
      </c>
      <c r="AV199" s="78" t="b">
        <v>0</v>
      </c>
      <c r="AW199" s="78" t="s">
        <v>2994</v>
      </c>
      <c r="AX199" s="82" t="s">
        <v>3191</v>
      </c>
      <c r="AY199" s="78" t="s">
        <v>65</v>
      </c>
      <c r="AZ199" s="78" t="str">
        <f>REPLACE(INDEX(GroupVertices[Group],MATCH(Vertices[[#This Row],[Vertex]],GroupVertices[Vertex],0)),1,1,"")</f>
        <v>3</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458</v>
      </c>
      <c r="B200" s="65"/>
      <c r="C200" s="65" t="s">
        <v>64</v>
      </c>
      <c r="D200" s="66">
        <v>163.02396041944468</v>
      </c>
      <c r="E200" s="68"/>
      <c r="F200" s="101" t="s">
        <v>2949</v>
      </c>
      <c r="G200" s="65"/>
      <c r="H200" s="69" t="s">
        <v>458</v>
      </c>
      <c r="I200" s="70"/>
      <c r="J200" s="70"/>
      <c r="K200" s="69" t="s">
        <v>3472</v>
      </c>
      <c r="L200" s="73">
        <v>1</v>
      </c>
      <c r="M200" s="74">
        <v>3993.5390625</v>
      </c>
      <c r="N200" s="74">
        <v>3105.57177734375</v>
      </c>
      <c r="O200" s="75"/>
      <c r="P200" s="76"/>
      <c r="Q200" s="76"/>
      <c r="R200" s="87"/>
      <c r="S200" s="48">
        <v>1</v>
      </c>
      <c r="T200" s="48">
        <v>0</v>
      </c>
      <c r="U200" s="49">
        <v>0</v>
      </c>
      <c r="V200" s="49">
        <v>0.021277</v>
      </c>
      <c r="W200" s="49">
        <v>0</v>
      </c>
      <c r="X200" s="49">
        <v>0.559684</v>
      </c>
      <c r="Y200" s="49">
        <v>0</v>
      </c>
      <c r="Z200" s="49">
        <v>0</v>
      </c>
      <c r="AA200" s="71">
        <v>200</v>
      </c>
      <c r="AB200" s="71"/>
      <c r="AC200" s="72"/>
      <c r="AD200" s="78" t="s">
        <v>1879</v>
      </c>
      <c r="AE200" s="78">
        <v>0</v>
      </c>
      <c r="AF200" s="78">
        <v>1468</v>
      </c>
      <c r="AG200" s="78">
        <v>0</v>
      </c>
      <c r="AH200" s="78">
        <v>0</v>
      </c>
      <c r="AI200" s="78">
        <v>19800</v>
      </c>
      <c r="AJ200" s="78"/>
      <c r="AK200" s="78"/>
      <c r="AL200" s="78"/>
      <c r="AM200" s="78" t="s">
        <v>2344</v>
      </c>
      <c r="AN200" s="80">
        <v>40899.311793981484</v>
      </c>
      <c r="AO200" s="78"/>
      <c r="AP200" s="78" t="b">
        <v>1</v>
      </c>
      <c r="AQ200" s="78" t="b">
        <v>0</v>
      </c>
      <c r="AR200" s="78" t="b">
        <v>0</v>
      </c>
      <c r="AS200" s="78" t="s">
        <v>1508</v>
      </c>
      <c r="AT200" s="78">
        <v>3</v>
      </c>
      <c r="AU200" s="82" t="s">
        <v>2812</v>
      </c>
      <c r="AV200" s="78" t="b">
        <v>0</v>
      </c>
      <c r="AW200" s="78" t="s">
        <v>2994</v>
      </c>
      <c r="AX200" s="82" t="s">
        <v>3192</v>
      </c>
      <c r="AY200" s="78" t="s">
        <v>65</v>
      </c>
      <c r="AZ200" s="78" t="str">
        <f>REPLACE(INDEX(GroupVertices[Group],MATCH(Vertices[[#This Row],[Vertex]],GroupVertices[Vertex],0)),1,1,"")</f>
        <v>3</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459</v>
      </c>
      <c r="B201" s="65"/>
      <c r="C201" s="65" t="s">
        <v>64</v>
      </c>
      <c r="D201" s="66">
        <v>224.98263356522983</v>
      </c>
      <c r="E201" s="68"/>
      <c r="F201" s="101" t="s">
        <v>2950</v>
      </c>
      <c r="G201" s="65"/>
      <c r="H201" s="69" t="s">
        <v>459</v>
      </c>
      <c r="I201" s="70"/>
      <c r="J201" s="70"/>
      <c r="K201" s="69" t="s">
        <v>3473</v>
      </c>
      <c r="L201" s="73">
        <v>1</v>
      </c>
      <c r="M201" s="74">
        <v>4482.982421875</v>
      </c>
      <c r="N201" s="74">
        <v>6143.9052734375</v>
      </c>
      <c r="O201" s="75"/>
      <c r="P201" s="76"/>
      <c r="Q201" s="76"/>
      <c r="R201" s="87"/>
      <c r="S201" s="48">
        <v>1</v>
      </c>
      <c r="T201" s="48">
        <v>0</v>
      </c>
      <c r="U201" s="49">
        <v>0</v>
      </c>
      <c r="V201" s="49">
        <v>0.021277</v>
      </c>
      <c r="W201" s="49">
        <v>0</v>
      </c>
      <c r="X201" s="49">
        <v>0.559684</v>
      </c>
      <c r="Y201" s="49">
        <v>0</v>
      </c>
      <c r="Z201" s="49">
        <v>0</v>
      </c>
      <c r="AA201" s="71">
        <v>201</v>
      </c>
      <c r="AB201" s="71"/>
      <c r="AC201" s="72"/>
      <c r="AD201" s="78" t="s">
        <v>1880</v>
      </c>
      <c r="AE201" s="78">
        <v>4</v>
      </c>
      <c r="AF201" s="78">
        <v>90295</v>
      </c>
      <c r="AG201" s="78">
        <v>2386</v>
      </c>
      <c r="AH201" s="78">
        <v>725</v>
      </c>
      <c r="AI201" s="78"/>
      <c r="AJ201" s="78" t="s">
        <v>2140</v>
      </c>
      <c r="AK201" s="78" t="s">
        <v>2344</v>
      </c>
      <c r="AL201" s="82" t="s">
        <v>2507</v>
      </c>
      <c r="AM201" s="78"/>
      <c r="AN201" s="80">
        <v>40042.854097222225</v>
      </c>
      <c r="AO201" s="82" t="s">
        <v>2742</v>
      </c>
      <c r="AP201" s="78" t="b">
        <v>0</v>
      </c>
      <c r="AQ201" s="78" t="b">
        <v>0</v>
      </c>
      <c r="AR201" s="78" t="b">
        <v>0</v>
      </c>
      <c r="AS201" s="78" t="s">
        <v>1508</v>
      </c>
      <c r="AT201" s="78">
        <v>66</v>
      </c>
      <c r="AU201" s="82" t="s">
        <v>2833</v>
      </c>
      <c r="AV201" s="78" t="b">
        <v>0</v>
      </c>
      <c r="AW201" s="78" t="s">
        <v>2994</v>
      </c>
      <c r="AX201" s="82" t="s">
        <v>3193</v>
      </c>
      <c r="AY201" s="78" t="s">
        <v>65</v>
      </c>
      <c r="AZ201" s="78" t="str">
        <f>REPLACE(INDEX(GroupVertices[Group],MATCH(Vertices[[#This Row],[Vertex]],GroupVertices[Vertex],0)),1,1,"")</f>
        <v>3</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460</v>
      </c>
      <c r="B202" s="65"/>
      <c r="C202" s="65" t="s">
        <v>64</v>
      </c>
      <c r="D202" s="66">
        <v>257.6663620215782</v>
      </c>
      <c r="E202" s="68"/>
      <c r="F202" s="101" t="s">
        <v>2951</v>
      </c>
      <c r="G202" s="65"/>
      <c r="H202" s="69" t="s">
        <v>460</v>
      </c>
      <c r="I202" s="70"/>
      <c r="J202" s="70"/>
      <c r="K202" s="69" t="s">
        <v>3474</v>
      </c>
      <c r="L202" s="73">
        <v>1</v>
      </c>
      <c r="M202" s="74">
        <v>4459.1435546875</v>
      </c>
      <c r="N202" s="74">
        <v>7292.48095703125</v>
      </c>
      <c r="O202" s="75"/>
      <c r="P202" s="76"/>
      <c r="Q202" s="76"/>
      <c r="R202" s="87"/>
      <c r="S202" s="48">
        <v>1</v>
      </c>
      <c r="T202" s="48">
        <v>0</v>
      </c>
      <c r="U202" s="49">
        <v>0</v>
      </c>
      <c r="V202" s="49">
        <v>0.021277</v>
      </c>
      <c r="W202" s="49">
        <v>0</v>
      </c>
      <c r="X202" s="49">
        <v>0.559684</v>
      </c>
      <c r="Y202" s="49">
        <v>0</v>
      </c>
      <c r="Z202" s="49">
        <v>0</v>
      </c>
      <c r="AA202" s="71">
        <v>202</v>
      </c>
      <c r="AB202" s="71"/>
      <c r="AC202" s="72"/>
      <c r="AD202" s="78" t="s">
        <v>1881</v>
      </c>
      <c r="AE202" s="78">
        <v>49</v>
      </c>
      <c r="AF202" s="78">
        <v>137152</v>
      </c>
      <c r="AG202" s="78">
        <v>2771</v>
      </c>
      <c r="AH202" s="78">
        <v>538</v>
      </c>
      <c r="AI202" s="78"/>
      <c r="AJ202" s="78" t="s">
        <v>2141</v>
      </c>
      <c r="AK202" s="78" t="s">
        <v>2343</v>
      </c>
      <c r="AL202" s="82" t="s">
        <v>2510</v>
      </c>
      <c r="AM202" s="78"/>
      <c r="AN202" s="80">
        <v>40610.17277777778</v>
      </c>
      <c r="AO202" s="82" t="s">
        <v>2743</v>
      </c>
      <c r="AP202" s="78" t="b">
        <v>0</v>
      </c>
      <c r="AQ202" s="78" t="b">
        <v>0</v>
      </c>
      <c r="AR202" s="78" t="b">
        <v>1</v>
      </c>
      <c r="AS202" s="78" t="s">
        <v>1508</v>
      </c>
      <c r="AT202" s="78">
        <v>146</v>
      </c>
      <c r="AU202" s="82" t="s">
        <v>2815</v>
      </c>
      <c r="AV202" s="78" t="b">
        <v>1</v>
      </c>
      <c r="AW202" s="78" t="s">
        <v>2994</v>
      </c>
      <c r="AX202" s="82" t="s">
        <v>3194</v>
      </c>
      <c r="AY202" s="78" t="s">
        <v>65</v>
      </c>
      <c r="AZ202" s="78" t="str">
        <f>REPLACE(INDEX(GroupVertices[Group],MATCH(Vertices[[#This Row],[Vertex]],GroupVertices[Vertex],0)),1,1,"")</f>
        <v>3</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461</v>
      </c>
      <c r="B203" s="65"/>
      <c r="C203" s="65" t="s">
        <v>64</v>
      </c>
      <c r="D203" s="66">
        <v>1000</v>
      </c>
      <c r="E203" s="68"/>
      <c r="F203" s="101" t="s">
        <v>2952</v>
      </c>
      <c r="G203" s="65"/>
      <c r="H203" s="69" t="s">
        <v>461</v>
      </c>
      <c r="I203" s="70"/>
      <c r="J203" s="70"/>
      <c r="K203" s="69" t="s">
        <v>3475</v>
      </c>
      <c r="L203" s="73">
        <v>1</v>
      </c>
      <c r="M203" s="74">
        <v>3463.722900390625</v>
      </c>
      <c r="N203" s="74">
        <v>7150.18701171875</v>
      </c>
      <c r="O203" s="75"/>
      <c r="P203" s="76"/>
      <c r="Q203" s="76"/>
      <c r="R203" s="87"/>
      <c r="S203" s="48">
        <v>1</v>
      </c>
      <c r="T203" s="48">
        <v>0</v>
      </c>
      <c r="U203" s="49">
        <v>0</v>
      </c>
      <c r="V203" s="49">
        <v>0.021277</v>
      </c>
      <c r="W203" s="49">
        <v>0</v>
      </c>
      <c r="X203" s="49">
        <v>0.559684</v>
      </c>
      <c r="Y203" s="49">
        <v>0</v>
      </c>
      <c r="Z203" s="49">
        <v>0</v>
      </c>
      <c r="AA203" s="71">
        <v>203</v>
      </c>
      <c r="AB203" s="71"/>
      <c r="AC203" s="72"/>
      <c r="AD203" s="78" t="s">
        <v>1882</v>
      </c>
      <c r="AE203" s="78">
        <v>1446</v>
      </c>
      <c r="AF203" s="78">
        <v>2280132</v>
      </c>
      <c r="AG203" s="78">
        <v>15515</v>
      </c>
      <c r="AH203" s="78">
        <v>957</v>
      </c>
      <c r="AI203" s="78"/>
      <c r="AJ203" s="78" t="s">
        <v>2142</v>
      </c>
      <c r="AK203" s="78" t="s">
        <v>2345</v>
      </c>
      <c r="AL203" s="82" t="s">
        <v>2511</v>
      </c>
      <c r="AM203" s="78"/>
      <c r="AN203" s="80">
        <v>40052.31539351852</v>
      </c>
      <c r="AO203" s="82" t="s">
        <v>2744</v>
      </c>
      <c r="AP203" s="78" t="b">
        <v>0</v>
      </c>
      <c r="AQ203" s="78" t="b">
        <v>0</v>
      </c>
      <c r="AR203" s="78" t="b">
        <v>0</v>
      </c>
      <c r="AS203" s="78" t="s">
        <v>1508</v>
      </c>
      <c r="AT203" s="78">
        <v>9738</v>
      </c>
      <c r="AU203" s="82" t="s">
        <v>2810</v>
      </c>
      <c r="AV203" s="78" t="b">
        <v>1</v>
      </c>
      <c r="AW203" s="78" t="s">
        <v>2994</v>
      </c>
      <c r="AX203" s="82" t="s">
        <v>3195</v>
      </c>
      <c r="AY203" s="78" t="s">
        <v>65</v>
      </c>
      <c r="AZ203" s="78" t="str">
        <f>REPLACE(INDEX(GroupVertices[Group],MATCH(Vertices[[#This Row],[Vertex]],GroupVertices[Vertex],0)),1,1,"")</f>
        <v>3</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462</v>
      </c>
      <c r="B204" s="65"/>
      <c r="C204" s="65" t="s">
        <v>64</v>
      </c>
      <c r="D204" s="66">
        <v>368.95370060546134</v>
      </c>
      <c r="E204" s="68"/>
      <c r="F204" s="101" t="s">
        <v>2953</v>
      </c>
      <c r="G204" s="65"/>
      <c r="H204" s="69" t="s">
        <v>462</v>
      </c>
      <c r="I204" s="70"/>
      <c r="J204" s="70"/>
      <c r="K204" s="69" t="s">
        <v>3476</v>
      </c>
      <c r="L204" s="73">
        <v>1</v>
      </c>
      <c r="M204" s="74">
        <v>4066.1865234375</v>
      </c>
      <c r="N204" s="74">
        <v>9646.09375</v>
      </c>
      <c r="O204" s="75"/>
      <c r="P204" s="76"/>
      <c r="Q204" s="76"/>
      <c r="R204" s="87"/>
      <c r="S204" s="48">
        <v>1</v>
      </c>
      <c r="T204" s="48">
        <v>0</v>
      </c>
      <c r="U204" s="49">
        <v>0</v>
      </c>
      <c r="V204" s="49">
        <v>0.021277</v>
      </c>
      <c r="W204" s="49">
        <v>0</v>
      </c>
      <c r="X204" s="49">
        <v>0.559684</v>
      </c>
      <c r="Y204" s="49">
        <v>0</v>
      </c>
      <c r="Z204" s="49">
        <v>0</v>
      </c>
      <c r="AA204" s="71">
        <v>204</v>
      </c>
      <c r="AB204" s="71"/>
      <c r="AC204" s="72"/>
      <c r="AD204" s="78" t="s">
        <v>1883</v>
      </c>
      <c r="AE204" s="78">
        <v>256</v>
      </c>
      <c r="AF204" s="78">
        <v>296699</v>
      </c>
      <c r="AG204" s="78">
        <v>11393</v>
      </c>
      <c r="AH204" s="78">
        <v>698</v>
      </c>
      <c r="AI204" s="78"/>
      <c r="AJ204" s="78" t="s">
        <v>2143</v>
      </c>
      <c r="AK204" s="78" t="s">
        <v>2346</v>
      </c>
      <c r="AL204" s="82" t="s">
        <v>2512</v>
      </c>
      <c r="AM204" s="78"/>
      <c r="AN204" s="80">
        <v>41479.82215277778</v>
      </c>
      <c r="AO204" s="82" t="s">
        <v>2745</v>
      </c>
      <c r="AP204" s="78" t="b">
        <v>1</v>
      </c>
      <c r="AQ204" s="78" t="b">
        <v>0</v>
      </c>
      <c r="AR204" s="78" t="b">
        <v>1</v>
      </c>
      <c r="AS204" s="78" t="s">
        <v>1508</v>
      </c>
      <c r="AT204" s="78">
        <v>105</v>
      </c>
      <c r="AU204" s="82" t="s">
        <v>2812</v>
      </c>
      <c r="AV204" s="78" t="b">
        <v>1</v>
      </c>
      <c r="AW204" s="78" t="s">
        <v>2994</v>
      </c>
      <c r="AX204" s="82" t="s">
        <v>3196</v>
      </c>
      <c r="AY204" s="78" t="s">
        <v>65</v>
      </c>
      <c r="AZ204" s="78" t="str">
        <f>REPLACE(INDEX(GroupVertices[Group],MATCH(Vertices[[#This Row],[Vertex]],GroupVertices[Vertex],0)),1,1,"")</f>
        <v>3</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463</v>
      </c>
      <c r="B205" s="65"/>
      <c r="C205" s="65" t="s">
        <v>64</v>
      </c>
      <c r="D205" s="66">
        <v>451.44389619426704</v>
      </c>
      <c r="E205" s="68"/>
      <c r="F205" s="101" t="s">
        <v>2954</v>
      </c>
      <c r="G205" s="65"/>
      <c r="H205" s="69" t="s">
        <v>463</v>
      </c>
      <c r="I205" s="70"/>
      <c r="J205" s="70"/>
      <c r="K205" s="69" t="s">
        <v>3477</v>
      </c>
      <c r="L205" s="73">
        <v>1</v>
      </c>
      <c r="M205" s="74">
        <v>4063.5146484375</v>
      </c>
      <c r="N205" s="74">
        <v>4647.6396484375</v>
      </c>
      <c r="O205" s="75"/>
      <c r="P205" s="76"/>
      <c r="Q205" s="76"/>
      <c r="R205" s="87"/>
      <c r="S205" s="48">
        <v>1</v>
      </c>
      <c r="T205" s="48">
        <v>0</v>
      </c>
      <c r="U205" s="49">
        <v>0</v>
      </c>
      <c r="V205" s="49">
        <v>0.021277</v>
      </c>
      <c r="W205" s="49">
        <v>0</v>
      </c>
      <c r="X205" s="49">
        <v>0.559684</v>
      </c>
      <c r="Y205" s="49">
        <v>0</v>
      </c>
      <c r="Z205" s="49">
        <v>0</v>
      </c>
      <c r="AA205" s="71">
        <v>205</v>
      </c>
      <c r="AB205" s="71"/>
      <c r="AC205" s="72"/>
      <c r="AD205" s="78" t="s">
        <v>1884</v>
      </c>
      <c r="AE205" s="78">
        <v>173</v>
      </c>
      <c r="AF205" s="78">
        <v>414961</v>
      </c>
      <c r="AG205" s="78">
        <v>153531</v>
      </c>
      <c r="AH205" s="78">
        <v>78</v>
      </c>
      <c r="AI205" s="78"/>
      <c r="AJ205" s="78" t="s">
        <v>2144</v>
      </c>
      <c r="AK205" s="78"/>
      <c r="AL205" s="82" t="s">
        <v>2513</v>
      </c>
      <c r="AM205" s="78"/>
      <c r="AN205" s="80">
        <v>40947.65702546296</v>
      </c>
      <c r="AO205" s="82" t="s">
        <v>2746</v>
      </c>
      <c r="AP205" s="78" t="b">
        <v>0</v>
      </c>
      <c r="AQ205" s="78" t="b">
        <v>0</v>
      </c>
      <c r="AR205" s="78" t="b">
        <v>1</v>
      </c>
      <c r="AS205" s="78" t="s">
        <v>1508</v>
      </c>
      <c r="AT205" s="78">
        <v>538</v>
      </c>
      <c r="AU205" s="82" t="s">
        <v>2812</v>
      </c>
      <c r="AV205" s="78" t="b">
        <v>1</v>
      </c>
      <c r="AW205" s="78" t="s">
        <v>2994</v>
      </c>
      <c r="AX205" s="82" t="s">
        <v>3197</v>
      </c>
      <c r="AY205" s="78" t="s">
        <v>65</v>
      </c>
      <c r="AZ205" s="78" t="str">
        <f>REPLACE(INDEX(GroupVertices[Group],MATCH(Vertices[[#This Row],[Vertex]],GroupVertices[Vertex],0)),1,1,"")</f>
        <v>3</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464</v>
      </c>
      <c r="B206" s="65"/>
      <c r="C206" s="65" t="s">
        <v>64</v>
      </c>
      <c r="D206" s="66">
        <v>897.3437828263407</v>
      </c>
      <c r="E206" s="68"/>
      <c r="F206" s="101" t="s">
        <v>2955</v>
      </c>
      <c r="G206" s="65"/>
      <c r="H206" s="69" t="s">
        <v>464</v>
      </c>
      <c r="I206" s="70"/>
      <c r="J206" s="70"/>
      <c r="K206" s="69" t="s">
        <v>3478</v>
      </c>
      <c r="L206" s="73">
        <v>1</v>
      </c>
      <c r="M206" s="74">
        <v>3655.518798828125</v>
      </c>
      <c r="N206" s="74">
        <v>6199.23681640625</v>
      </c>
      <c r="O206" s="75"/>
      <c r="P206" s="76"/>
      <c r="Q206" s="76"/>
      <c r="R206" s="87"/>
      <c r="S206" s="48">
        <v>1</v>
      </c>
      <c r="T206" s="48">
        <v>0</v>
      </c>
      <c r="U206" s="49">
        <v>0</v>
      </c>
      <c r="V206" s="49">
        <v>0.021277</v>
      </c>
      <c r="W206" s="49">
        <v>0</v>
      </c>
      <c r="X206" s="49">
        <v>0.559684</v>
      </c>
      <c r="Y206" s="49">
        <v>0</v>
      </c>
      <c r="Z206" s="49">
        <v>0</v>
      </c>
      <c r="AA206" s="71">
        <v>206</v>
      </c>
      <c r="AB206" s="71"/>
      <c r="AC206" s="72"/>
      <c r="AD206" s="78" t="s">
        <v>1885</v>
      </c>
      <c r="AE206" s="78">
        <v>154</v>
      </c>
      <c r="AF206" s="78">
        <v>1054225</v>
      </c>
      <c r="AG206" s="78">
        <v>37834</v>
      </c>
      <c r="AH206" s="78">
        <v>646</v>
      </c>
      <c r="AI206" s="78"/>
      <c r="AJ206" s="78" t="s">
        <v>2145</v>
      </c>
      <c r="AK206" s="78" t="s">
        <v>2347</v>
      </c>
      <c r="AL206" s="82" t="s">
        <v>2514</v>
      </c>
      <c r="AM206" s="78"/>
      <c r="AN206" s="80">
        <v>41607.260671296295</v>
      </c>
      <c r="AO206" s="82" t="s">
        <v>2747</v>
      </c>
      <c r="AP206" s="78" t="b">
        <v>0</v>
      </c>
      <c r="AQ206" s="78" t="b">
        <v>0</v>
      </c>
      <c r="AR206" s="78" t="b">
        <v>0</v>
      </c>
      <c r="AS206" s="78" t="s">
        <v>1508</v>
      </c>
      <c r="AT206" s="78">
        <v>222</v>
      </c>
      <c r="AU206" s="82" t="s">
        <v>2812</v>
      </c>
      <c r="AV206" s="78" t="b">
        <v>1</v>
      </c>
      <c r="AW206" s="78" t="s">
        <v>2994</v>
      </c>
      <c r="AX206" s="82" t="s">
        <v>3198</v>
      </c>
      <c r="AY206" s="78" t="s">
        <v>65</v>
      </c>
      <c r="AZ206" s="78" t="str">
        <f>REPLACE(INDEX(GroupVertices[Group],MATCH(Vertices[[#This Row],[Vertex]],GroupVertices[Vertex],0)),1,1,"")</f>
        <v>3</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465</v>
      </c>
      <c r="B207" s="65"/>
      <c r="C207" s="65" t="s">
        <v>64</v>
      </c>
      <c r="D207" s="66">
        <v>448.56243809295506</v>
      </c>
      <c r="E207" s="68"/>
      <c r="F207" s="101" t="s">
        <v>2956</v>
      </c>
      <c r="G207" s="65"/>
      <c r="H207" s="69" t="s">
        <v>465</v>
      </c>
      <c r="I207" s="70"/>
      <c r="J207" s="70"/>
      <c r="K207" s="69" t="s">
        <v>3479</v>
      </c>
      <c r="L207" s="73">
        <v>1</v>
      </c>
      <c r="M207" s="74">
        <v>3739.917724609375</v>
      </c>
      <c r="N207" s="74">
        <v>7712.74169921875</v>
      </c>
      <c r="O207" s="75"/>
      <c r="P207" s="76"/>
      <c r="Q207" s="76"/>
      <c r="R207" s="87"/>
      <c r="S207" s="48">
        <v>1</v>
      </c>
      <c r="T207" s="48">
        <v>0</v>
      </c>
      <c r="U207" s="49">
        <v>0</v>
      </c>
      <c r="V207" s="49">
        <v>0.021277</v>
      </c>
      <c r="W207" s="49">
        <v>0</v>
      </c>
      <c r="X207" s="49">
        <v>0.559684</v>
      </c>
      <c r="Y207" s="49">
        <v>0</v>
      </c>
      <c r="Z207" s="49">
        <v>0</v>
      </c>
      <c r="AA207" s="71">
        <v>207</v>
      </c>
      <c r="AB207" s="71"/>
      <c r="AC207" s="72"/>
      <c r="AD207" s="78" t="s">
        <v>1886</v>
      </c>
      <c r="AE207" s="78">
        <v>113</v>
      </c>
      <c r="AF207" s="78">
        <v>410830</v>
      </c>
      <c r="AG207" s="78">
        <v>28117</v>
      </c>
      <c r="AH207" s="78">
        <v>484</v>
      </c>
      <c r="AI207" s="78"/>
      <c r="AJ207" s="78" t="s">
        <v>2146</v>
      </c>
      <c r="AK207" s="78" t="s">
        <v>2348</v>
      </c>
      <c r="AL207" s="82" t="s">
        <v>2515</v>
      </c>
      <c r="AM207" s="78"/>
      <c r="AN207" s="80">
        <v>40741.48960648148</v>
      </c>
      <c r="AO207" s="82" t="s">
        <v>2748</v>
      </c>
      <c r="AP207" s="78" t="b">
        <v>0</v>
      </c>
      <c r="AQ207" s="78" t="b">
        <v>0</v>
      </c>
      <c r="AR207" s="78" t="b">
        <v>1</v>
      </c>
      <c r="AS207" s="78" t="s">
        <v>1508</v>
      </c>
      <c r="AT207" s="78">
        <v>314</v>
      </c>
      <c r="AU207" s="82" t="s">
        <v>2812</v>
      </c>
      <c r="AV207" s="78" t="b">
        <v>1</v>
      </c>
      <c r="AW207" s="78" t="s">
        <v>2994</v>
      </c>
      <c r="AX207" s="82" t="s">
        <v>3199</v>
      </c>
      <c r="AY207" s="78" t="s">
        <v>65</v>
      </c>
      <c r="AZ207" s="78" t="str">
        <f>REPLACE(INDEX(GroupVertices[Group],MATCH(Vertices[[#This Row],[Vertex]],GroupVertices[Vertex],0)),1,1,"")</f>
        <v>3</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466</v>
      </c>
      <c r="B208" s="65"/>
      <c r="C208" s="65" t="s">
        <v>64</v>
      </c>
      <c r="D208" s="66">
        <v>253.2782591614103</v>
      </c>
      <c r="E208" s="68"/>
      <c r="F208" s="101" t="s">
        <v>2957</v>
      </c>
      <c r="G208" s="65"/>
      <c r="H208" s="69" t="s">
        <v>466</v>
      </c>
      <c r="I208" s="70"/>
      <c r="J208" s="70"/>
      <c r="K208" s="69" t="s">
        <v>3480</v>
      </c>
      <c r="L208" s="73">
        <v>1</v>
      </c>
      <c r="M208" s="74">
        <v>4384.29150390625</v>
      </c>
      <c r="N208" s="74">
        <v>8384.306640625</v>
      </c>
      <c r="O208" s="75"/>
      <c r="P208" s="76"/>
      <c r="Q208" s="76"/>
      <c r="R208" s="87"/>
      <c r="S208" s="48">
        <v>1</v>
      </c>
      <c r="T208" s="48">
        <v>0</v>
      </c>
      <c r="U208" s="49">
        <v>0</v>
      </c>
      <c r="V208" s="49">
        <v>0.021277</v>
      </c>
      <c r="W208" s="49">
        <v>0</v>
      </c>
      <c r="X208" s="49">
        <v>0.559684</v>
      </c>
      <c r="Y208" s="49">
        <v>0</v>
      </c>
      <c r="Z208" s="49">
        <v>0</v>
      </c>
      <c r="AA208" s="71">
        <v>208</v>
      </c>
      <c r="AB208" s="71"/>
      <c r="AC208" s="72"/>
      <c r="AD208" s="78" t="s">
        <v>1887</v>
      </c>
      <c r="AE208" s="78">
        <v>137</v>
      </c>
      <c r="AF208" s="78">
        <v>130861</v>
      </c>
      <c r="AG208" s="78">
        <v>41121</v>
      </c>
      <c r="AH208" s="78">
        <v>17311</v>
      </c>
      <c r="AI208" s="78"/>
      <c r="AJ208" s="78" t="s">
        <v>2147</v>
      </c>
      <c r="AK208" s="78" t="s">
        <v>2349</v>
      </c>
      <c r="AL208" s="82" t="s">
        <v>2516</v>
      </c>
      <c r="AM208" s="78"/>
      <c r="AN208" s="80">
        <v>40990.28891203704</v>
      </c>
      <c r="AO208" s="82" t="s">
        <v>2749</v>
      </c>
      <c r="AP208" s="78" t="b">
        <v>0</v>
      </c>
      <c r="AQ208" s="78" t="b">
        <v>0</v>
      </c>
      <c r="AR208" s="78" t="b">
        <v>1</v>
      </c>
      <c r="AS208" s="78" t="s">
        <v>1508</v>
      </c>
      <c r="AT208" s="78">
        <v>160</v>
      </c>
      <c r="AU208" s="82" t="s">
        <v>2812</v>
      </c>
      <c r="AV208" s="78" t="b">
        <v>1</v>
      </c>
      <c r="AW208" s="78" t="s">
        <v>2994</v>
      </c>
      <c r="AX208" s="82" t="s">
        <v>3200</v>
      </c>
      <c r="AY208" s="78" t="s">
        <v>65</v>
      </c>
      <c r="AZ208" s="78" t="str">
        <f>REPLACE(INDEX(GroupVertices[Group],MATCH(Vertices[[#This Row],[Vertex]],GroupVertices[Vertex],0)),1,1,"")</f>
        <v>3</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467</v>
      </c>
      <c r="B209" s="65"/>
      <c r="C209" s="65" t="s">
        <v>64</v>
      </c>
      <c r="D209" s="66">
        <v>1000</v>
      </c>
      <c r="E209" s="68"/>
      <c r="F209" s="101" t="s">
        <v>2958</v>
      </c>
      <c r="G209" s="65"/>
      <c r="H209" s="69" t="s">
        <v>467</v>
      </c>
      <c r="I209" s="70"/>
      <c r="J209" s="70"/>
      <c r="K209" s="69" t="s">
        <v>3481</v>
      </c>
      <c r="L209" s="73">
        <v>1</v>
      </c>
      <c r="M209" s="74">
        <v>3815.95556640625</v>
      </c>
      <c r="N209" s="74">
        <v>3242.572021484375</v>
      </c>
      <c r="O209" s="75"/>
      <c r="P209" s="76"/>
      <c r="Q209" s="76"/>
      <c r="R209" s="87"/>
      <c r="S209" s="48">
        <v>1</v>
      </c>
      <c r="T209" s="48">
        <v>0</v>
      </c>
      <c r="U209" s="49">
        <v>0</v>
      </c>
      <c r="V209" s="49">
        <v>0.021277</v>
      </c>
      <c r="W209" s="49">
        <v>0</v>
      </c>
      <c r="X209" s="49">
        <v>0.559684</v>
      </c>
      <c r="Y209" s="49">
        <v>0</v>
      </c>
      <c r="Z209" s="49">
        <v>0</v>
      </c>
      <c r="AA209" s="71">
        <v>209</v>
      </c>
      <c r="AB209" s="71"/>
      <c r="AC209" s="72"/>
      <c r="AD209" s="78" t="s">
        <v>1888</v>
      </c>
      <c r="AE209" s="78">
        <v>2</v>
      </c>
      <c r="AF209" s="78">
        <v>10679423</v>
      </c>
      <c r="AG209" s="78">
        <v>179990</v>
      </c>
      <c r="AH209" s="78">
        <v>0</v>
      </c>
      <c r="AI209" s="78"/>
      <c r="AJ209" s="78" t="s">
        <v>2148</v>
      </c>
      <c r="AK209" s="78" t="s">
        <v>2350</v>
      </c>
      <c r="AL209" s="82" t="s">
        <v>2517</v>
      </c>
      <c r="AM209" s="78"/>
      <c r="AN209" s="80">
        <v>40477.096608796295</v>
      </c>
      <c r="AO209" s="82" t="s">
        <v>2750</v>
      </c>
      <c r="AP209" s="78" t="b">
        <v>0</v>
      </c>
      <c r="AQ209" s="78" t="b">
        <v>0</v>
      </c>
      <c r="AR209" s="78" t="b">
        <v>1</v>
      </c>
      <c r="AS209" s="78" t="s">
        <v>1508</v>
      </c>
      <c r="AT209" s="78">
        <v>2532</v>
      </c>
      <c r="AU209" s="82" t="s">
        <v>2812</v>
      </c>
      <c r="AV209" s="78" t="b">
        <v>1</v>
      </c>
      <c r="AW209" s="78" t="s">
        <v>2994</v>
      </c>
      <c r="AX209" s="82" t="s">
        <v>3201</v>
      </c>
      <c r="AY209" s="78" t="s">
        <v>65</v>
      </c>
      <c r="AZ209" s="78" t="str">
        <f>REPLACE(INDEX(GroupVertices[Group],MATCH(Vertices[[#This Row],[Vertex]],GroupVertices[Vertex],0)),1,1,"")</f>
        <v>3</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468</v>
      </c>
      <c r="B210" s="65"/>
      <c r="C210" s="65" t="s">
        <v>64</v>
      </c>
      <c r="D210" s="66">
        <v>361.90664875420134</v>
      </c>
      <c r="E210" s="68"/>
      <c r="F210" s="101" t="s">
        <v>2959</v>
      </c>
      <c r="G210" s="65"/>
      <c r="H210" s="69" t="s">
        <v>468</v>
      </c>
      <c r="I210" s="70"/>
      <c r="J210" s="70"/>
      <c r="K210" s="69" t="s">
        <v>3482</v>
      </c>
      <c r="L210" s="73">
        <v>1</v>
      </c>
      <c r="M210" s="74">
        <v>4237.98095703125</v>
      </c>
      <c r="N210" s="74">
        <v>9173.9560546875</v>
      </c>
      <c r="O210" s="75"/>
      <c r="P210" s="76"/>
      <c r="Q210" s="76"/>
      <c r="R210" s="87"/>
      <c r="S210" s="48">
        <v>1</v>
      </c>
      <c r="T210" s="48">
        <v>0</v>
      </c>
      <c r="U210" s="49">
        <v>0</v>
      </c>
      <c r="V210" s="49">
        <v>0.021277</v>
      </c>
      <c r="W210" s="49">
        <v>0</v>
      </c>
      <c r="X210" s="49">
        <v>0.559684</v>
      </c>
      <c r="Y210" s="49">
        <v>0</v>
      </c>
      <c r="Z210" s="49">
        <v>0</v>
      </c>
      <c r="AA210" s="71">
        <v>210</v>
      </c>
      <c r="AB210" s="71"/>
      <c r="AC210" s="72"/>
      <c r="AD210" s="78" t="s">
        <v>1889</v>
      </c>
      <c r="AE210" s="78">
        <v>123</v>
      </c>
      <c r="AF210" s="78">
        <v>286596</v>
      </c>
      <c r="AG210" s="78">
        <v>3519</v>
      </c>
      <c r="AH210" s="78">
        <v>1059</v>
      </c>
      <c r="AI210" s="78">
        <v>19800</v>
      </c>
      <c r="AJ210" s="78" t="s">
        <v>2149</v>
      </c>
      <c r="AK210" s="78" t="s">
        <v>2343</v>
      </c>
      <c r="AL210" s="82" t="s">
        <v>2518</v>
      </c>
      <c r="AM210" s="78" t="s">
        <v>2567</v>
      </c>
      <c r="AN210" s="80">
        <v>41765.479479166665</v>
      </c>
      <c r="AO210" s="82" t="s">
        <v>2751</v>
      </c>
      <c r="AP210" s="78" t="b">
        <v>1</v>
      </c>
      <c r="AQ210" s="78" t="b">
        <v>0</v>
      </c>
      <c r="AR210" s="78" t="b">
        <v>1</v>
      </c>
      <c r="AS210" s="78" t="s">
        <v>1508</v>
      </c>
      <c r="AT210" s="78">
        <v>73</v>
      </c>
      <c r="AU210" s="82" t="s">
        <v>2812</v>
      </c>
      <c r="AV210" s="78" t="b">
        <v>1</v>
      </c>
      <c r="AW210" s="78" t="s">
        <v>2994</v>
      </c>
      <c r="AX210" s="82" t="s">
        <v>3202</v>
      </c>
      <c r="AY210" s="78" t="s">
        <v>65</v>
      </c>
      <c r="AZ210" s="78" t="str">
        <f>REPLACE(INDEX(GroupVertices[Group],MATCH(Vertices[[#This Row],[Vertex]],GroupVertices[Vertex],0)),1,1,"")</f>
        <v>3</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469</v>
      </c>
      <c r="B211" s="65"/>
      <c r="C211" s="65" t="s">
        <v>64</v>
      </c>
      <c r="D211" s="66">
        <v>163.10208274027426</v>
      </c>
      <c r="E211" s="68"/>
      <c r="F211" s="101" t="s">
        <v>2960</v>
      </c>
      <c r="G211" s="65"/>
      <c r="H211" s="69" t="s">
        <v>469</v>
      </c>
      <c r="I211" s="70"/>
      <c r="J211" s="70"/>
      <c r="K211" s="69" t="s">
        <v>3483</v>
      </c>
      <c r="L211" s="73">
        <v>1</v>
      </c>
      <c r="M211" s="74">
        <v>4258.18115234375</v>
      </c>
      <c r="N211" s="74">
        <v>5863.7568359375</v>
      </c>
      <c r="O211" s="75"/>
      <c r="P211" s="76"/>
      <c r="Q211" s="76"/>
      <c r="R211" s="87"/>
      <c r="S211" s="48">
        <v>1</v>
      </c>
      <c r="T211" s="48">
        <v>0</v>
      </c>
      <c r="U211" s="49">
        <v>0</v>
      </c>
      <c r="V211" s="49">
        <v>0.021277</v>
      </c>
      <c r="W211" s="49">
        <v>0</v>
      </c>
      <c r="X211" s="49">
        <v>0.559684</v>
      </c>
      <c r="Y211" s="49">
        <v>0</v>
      </c>
      <c r="Z211" s="49">
        <v>0</v>
      </c>
      <c r="AA211" s="71">
        <v>211</v>
      </c>
      <c r="AB211" s="71"/>
      <c r="AC211" s="72"/>
      <c r="AD211" s="78" t="s">
        <v>1890</v>
      </c>
      <c r="AE211" s="78">
        <v>71</v>
      </c>
      <c r="AF211" s="78">
        <v>1580</v>
      </c>
      <c r="AG211" s="78">
        <v>65</v>
      </c>
      <c r="AH211" s="78">
        <v>37</v>
      </c>
      <c r="AI211" s="78"/>
      <c r="AJ211" s="78" t="s">
        <v>2150</v>
      </c>
      <c r="AK211" s="78" t="s">
        <v>2351</v>
      </c>
      <c r="AL211" s="82" t="s">
        <v>2519</v>
      </c>
      <c r="AM211" s="78"/>
      <c r="AN211" s="80">
        <v>42448.473969907405</v>
      </c>
      <c r="AO211" s="78"/>
      <c r="AP211" s="78" t="b">
        <v>0</v>
      </c>
      <c r="AQ211" s="78" t="b">
        <v>0</v>
      </c>
      <c r="AR211" s="78" t="b">
        <v>0</v>
      </c>
      <c r="AS211" s="78" t="s">
        <v>1508</v>
      </c>
      <c r="AT211" s="78">
        <v>0</v>
      </c>
      <c r="AU211" s="82" t="s">
        <v>2812</v>
      </c>
      <c r="AV211" s="78" t="b">
        <v>0</v>
      </c>
      <c r="AW211" s="78" t="s">
        <v>2994</v>
      </c>
      <c r="AX211" s="82" t="s">
        <v>3203</v>
      </c>
      <c r="AY211" s="78" t="s">
        <v>65</v>
      </c>
      <c r="AZ211" s="78" t="str">
        <f>REPLACE(INDEX(GroupVertices[Group],MATCH(Vertices[[#This Row],[Vertex]],GroupVertices[Vertex],0)),1,1,"")</f>
        <v>3</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470</v>
      </c>
      <c r="B212" s="65"/>
      <c r="C212" s="65" t="s">
        <v>64</v>
      </c>
      <c r="D212" s="66">
        <v>162.1967008435173</v>
      </c>
      <c r="E212" s="68"/>
      <c r="F212" s="101" t="s">
        <v>2961</v>
      </c>
      <c r="G212" s="65"/>
      <c r="H212" s="69" t="s">
        <v>470</v>
      </c>
      <c r="I212" s="70"/>
      <c r="J212" s="70"/>
      <c r="K212" s="69" t="s">
        <v>3484</v>
      </c>
      <c r="L212" s="73">
        <v>1</v>
      </c>
      <c r="M212" s="74">
        <v>3864.073974609375</v>
      </c>
      <c r="N212" s="74">
        <v>9640.8837890625</v>
      </c>
      <c r="O212" s="75"/>
      <c r="P212" s="76"/>
      <c r="Q212" s="76"/>
      <c r="R212" s="87"/>
      <c r="S212" s="48">
        <v>1</v>
      </c>
      <c r="T212" s="48">
        <v>0</v>
      </c>
      <c r="U212" s="49">
        <v>0</v>
      </c>
      <c r="V212" s="49">
        <v>0.021277</v>
      </c>
      <c r="W212" s="49">
        <v>0</v>
      </c>
      <c r="X212" s="49">
        <v>0.559684</v>
      </c>
      <c r="Y212" s="49">
        <v>0</v>
      </c>
      <c r="Z212" s="49">
        <v>0</v>
      </c>
      <c r="AA212" s="71">
        <v>212</v>
      </c>
      <c r="AB212" s="71"/>
      <c r="AC212" s="72"/>
      <c r="AD212" s="78" t="s">
        <v>1891</v>
      </c>
      <c r="AE212" s="78">
        <v>52</v>
      </c>
      <c r="AF212" s="78">
        <v>282</v>
      </c>
      <c r="AG212" s="78">
        <v>2</v>
      </c>
      <c r="AH212" s="78">
        <v>2</v>
      </c>
      <c r="AI212" s="78">
        <v>-25200</v>
      </c>
      <c r="AJ212" s="78"/>
      <c r="AK212" s="78" t="s">
        <v>2352</v>
      </c>
      <c r="AL212" s="78"/>
      <c r="AM212" s="78" t="s">
        <v>2564</v>
      </c>
      <c r="AN212" s="80">
        <v>42157.14763888889</v>
      </c>
      <c r="AO212" s="78"/>
      <c r="AP212" s="78" t="b">
        <v>1</v>
      </c>
      <c r="AQ212" s="78" t="b">
        <v>0</v>
      </c>
      <c r="AR212" s="78" t="b">
        <v>0</v>
      </c>
      <c r="AS212" s="78" t="s">
        <v>1508</v>
      </c>
      <c r="AT212" s="78">
        <v>0</v>
      </c>
      <c r="AU212" s="82" t="s">
        <v>2812</v>
      </c>
      <c r="AV212" s="78" t="b">
        <v>0</v>
      </c>
      <c r="AW212" s="78" t="s">
        <v>2994</v>
      </c>
      <c r="AX212" s="82" t="s">
        <v>3204</v>
      </c>
      <c r="AY212" s="78" t="s">
        <v>65</v>
      </c>
      <c r="AZ212" s="78" t="str">
        <f>REPLACE(INDEX(GroupVertices[Group],MATCH(Vertices[[#This Row],[Vertex]],GroupVertices[Vertex],0)),1,1,"")</f>
        <v>3</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471</v>
      </c>
      <c r="B213" s="65"/>
      <c r="C213" s="65" t="s">
        <v>64</v>
      </c>
      <c r="D213" s="66">
        <v>162.2525025012527</v>
      </c>
      <c r="E213" s="68"/>
      <c r="F213" s="101" t="s">
        <v>2962</v>
      </c>
      <c r="G213" s="65"/>
      <c r="H213" s="69" t="s">
        <v>471</v>
      </c>
      <c r="I213" s="70"/>
      <c r="J213" s="70"/>
      <c r="K213" s="69" t="s">
        <v>3485</v>
      </c>
      <c r="L213" s="73">
        <v>1</v>
      </c>
      <c r="M213" s="74">
        <v>3643.638671875</v>
      </c>
      <c r="N213" s="74">
        <v>3774.959228515625</v>
      </c>
      <c r="O213" s="75"/>
      <c r="P213" s="76"/>
      <c r="Q213" s="76"/>
      <c r="R213" s="87"/>
      <c r="S213" s="48">
        <v>1</v>
      </c>
      <c r="T213" s="48">
        <v>0</v>
      </c>
      <c r="U213" s="49">
        <v>0</v>
      </c>
      <c r="V213" s="49">
        <v>0.021277</v>
      </c>
      <c r="W213" s="49">
        <v>0</v>
      </c>
      <c r="X213" s="49">
        <v>0.559684</v>
      </c>
      <c r="Y213" s="49">
        <v>0</v>
      </c>
      <c r="Z213" s="49">
        <v>0</v>
      </c>
      <c r="AA213" s="71">
        <v>213</v>
      </c>
      <c r="AB213" s="71"/>
      <c r="AC213" s="72"/>
      <c r="AD213" s="78" t="s">
        <v>1892</v>
      </c>
      <c r="AE213" s="78">
        <v>44</v>
      </c>
      <c r="AF213" s="78">
        <v>362</v>
      </c>
      <c r="AG213" s="78">
        <v>68</v>
      </c>
      <c r="AH213" s="78">
        <v>12</v>
      </c>
      <c r="AI213" s="78">
        <v>-28800</v>
      </c>
      <c r="AJ213" s="78" t="s">
        <v>2151</v>
      </c>
      <c r="AK213" s="78" t="s">
        <v>2353</v>
      </c>
      <c r="AL213" s="82" t="s">
        <v>2520</v>
      </c>
      <c r="AM213" s="78" t="s">
        <v>2564</v>
      </c>
      <c r="AN213" s="80">
        <v>42320.18739583333</v>
      </c>
      <c r="AO213" s="82" t="s">
        <v>2752</v>
      </c>
      <c r="AP213" s="78" t="b">
        <v>1</v>
      </c>
      <c r="AQ213" s="78" t="b">
        <v>0</v>
      </c>
      <c r="AR213" s="78" t="b">
        <v>0</v>
      </c>
      <c r="AS213" s="78" t="s">
        <v>1508</v>
      </c>
      <c r="AT213" s="78">
        <v>1</v>
      </c>
      <c r="AU213" s="82" t="s">
        <v>2812</v>
      </c>
      <c r="AV213" s="78" t="b">
        <v>0</v>
      </c>
      <c r="AW213" s="78" t="s">
        <v>2994</v>
      </c>
      <c r="AX213" s="82" t="s">
        <v>3205</v>
      </c>
      <c r="AY213" s="78" t="s">
        <v>65</v>
      </c>
      <c r="AZ213" s="78" t="str">
        <f>REPLACE(INDEX(GroupVertices[Group],MATCH(Vertices[[#This Row],[Vertex]],GroupVertices[Vertex],0)),1,1,"")</f>
        <v>3</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472</v>
      </c>
      <c r="B214" s="65"/>
      <c r="C214" s="65" t="s">
        <v>64</v>
      </c>
      <c r="D214" s="66">
        <v>1000</v>
      </c>
      <c r="E214" s="68"/>
      <c r="F214" s="101" t="s">
        <v>2963</v>
      </c>
      <c r="G214" s="65"/>
      <c r="H214" s="69" t="s">
        <v>472</v>
      </c>
      <c r="I214" s="70"/>
      <c r="J214" s="70"/>
      <c r="K214" s="69" t="s">
        <v>3486</v>
      </c>
      <c r="L214" s="73">
        <v>1</v>
      </c>
      <c r="M214" s="74">
        <v>3525.740966796875</v>
      </c>
      <c r="N214" s="74">
        <v>4713.8876953125</v>
      </c>
      <c r="O214" s="75"/>
      <c r="P214" s="76"/>
      <c r="Q214" s="76"/>
      <c r="R214" s="87"/>
      <c r="S214" s="48">
        <v>1</v>
      </c>
      <c r="T214" s="48">
        <v>0</v>
      </c>
      <c r="U214" s="49">
        <v>0</v>
      </c>
      <c r="V214" s="49">
        <v>0.021277</v>
      </c>
      <c r="W214" s="49">
        <v>0</v>
      </c>
      <c r="X214" s="49">
        <v>0.559684</v>
      </c>
      <c r="Y214" s="49">
        <v>0</v>
      </c>
      <c r="Z214" s="49">
        <v>0</v>
      </c>
      <c r="AA214" s="71">
        <v>214</v>
      </c>
      <c r="AB214" s="71"/>
      <c r="AC214" s="72"/>
      <c r="AD214" s="78" t="s">
        <v>1893</v>
      </c>
      <c r="AE214" s="78">
        <v>132</v>
      </c>
      <c r="AF214" s="78">
        <v>3493173</v>
      </c>
      <c r="AG214" s="78">
        <v>14178</v>
      </c>
      <c r="AH214" s="78">
        <v>8962</v>
      </c>
      <c r="AI214" s="78"/>
      <c r="AJ214" s="78" t="s">
        <v>2152</v>
      </c>
      <c r="AK214" s="78"/>
      <c r="AL214" s="82" t="s">
        <v>2521</v>
      </c>
      <c r="AM214" s="78"/>
      <c r="AN214" s="80">
        <v>41355.37061342593</v>
      </c>
      <c r="AO214" s="82" t="s">
        <v>2753</v>
      </c>
      <c r="AP214" s="78" t="b">
        <v>0</v>
      </c>
      <c r="AQ214" s="78" t="b">
        <v>0</v>
      </c>
      <c r="AR214" s="78" t="b">
        <v>1</v>
      </c>
      <c r="AS214" s="78" t="s">
        <v>1508</v>
      </c>
      <c r="AT214" s="78">
        <v>1231</v>
      </c>
      <c r="AU214" s="82" t="s">
        <v>2812</v>
      </c>
      <c r="AV214" s="78" t="b">
        <v>1</v>
      </c>
      <c r="AW214" s="78" t="s">
        <v>2994</v>
      </c>
      <c r="AX214" s="82" t="s">
        <v>3206</v>
      </c>
      <c r="AY214" s="78" t="s">
        <v>65</v>
      </c>
      <c r="AZ214" s="78" t="str">
        <f>REPLACE(INDEX(GroupVertices[Group],MATCH(Vertices[[#This Row],[Vertex]],GroupVertices[Vertex],0)),1,1,"")</f>
        <v>3</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473</v>
      </c>
      <c r="B215" s="65"/>
      <c r="C215" s="65" t="s">
        <v>64</v>
      </c>
      <c r="D215" s="66">
        <v>166.15513093912259</v>
      </c>
      <c r="E215" s="68"/>
      <c r="F215" s="101" t="s">
        <v>2964</v>
      </c>
      <c r="G215" s="65"/>
      <c r="H215" s="69" t="s">
        <v>473</v>
      </c>
      <c r="I215" s="70"/>
      <c r="J215" s="70"/>
      <c r="K215" s="69" t="s">
        <v>3487</v>
      </c>
      <c r="L215" s="73">
        <v>1</v>
      </c>
      <c r="M215" s="74">
        <v>4320.90478515625</v>
      </c>
      <c r="N215" s="74">
        <v>4048.576416015625</v>
      </c>
      <c r="O215" s="75"/>
      <c r="P215" s="76"/>
      <c r="Q215" s="76"/>
      <c r="R215" s="87"/>
      <c r="S215" s="48">
        <v>1</v>
      </c>
      <c r="T215" s="48">
        <v>0</v>
      </c>
      <c r="U215" s="49">
        <v>0</v>
      </c>
      <c r="V215" s="49">
        <v>0.021277</v>
      </c>
      <c r="W215" s="49">
        <v>0</v>
      </c>
      <c r="X215" s="49">
        <v>0.559684</v>
      </c>
      <c r="Y215" s="49">
        <v>0</v>
      </c>
      <c r="Z215" s="49">
        <v>0</v>
      </c>
      <c r="AA215" s="71">
        <v>215</v>
      </c>
      <c r="AB215" s="71"/>
      <c r="AC215" s="72"/>
      <c r="AD215" s="78" t="s">
        <v>1894</v>
      </c>
      <c r="AE215" s="78">
        <v>288</v>
      </c>
      <c r="AF215" s="78">
        <v>5957</v>
      </c>
      <c r="AG215" s="78">
        <v>5156</v>
      </c>
      <c r="AH215" s="78">
        <v>1116</v>
      </c>
      <c r="AI215" s="78"/>
      <c r="AJ215" s="78" t="s">
        <v>2153</v>
      </c>
      <c r="AK215" s="78" t="s">
        <v>2344</v>
      </c>
      <c r="AL215" s="82" t="s">
        <v>2522</v>
      </c>
      <c r="AM215" s="78"/>
      <c r="AN215" s="80">
        <v>41699.25824074074</v>
      </c>
      <c r="AO215" s="82" t="s">
        <v>2754</v>
      </c>
      <c r="AP215" s="78" t="b">
        <v>0</v>
      </c>
      <c r="AQ215" s="78" t="b">
        <v>0</v>
      </c>
      <c r="AR215" s="78" t="b">
        <v>1</v>
      </c>
      <c r="AS215" s="78" t="s">
        <v>1508</v>
      </c>
      <c r="AT215" s="78">
        <v>37</v>
      </c>
      <c r="AU215" s="82" t="s">
        <v>2813</v>
      </c>
      <c r="AV215" s="78" t="b">
        <v>1</v>
      </c>
      <c r="AW215" s="78" t="s">
        <v>2994</v>
      </c>
      <c r="AX215" s="82" t="s">
        <v>3207</v>
      </c>
      <c r="AY215" s="78" t="s">
        <v>65</v>
      </c>
      <c r="AZ215" s="78" t="str">
        <f>REPLACE(INDEX(GroupVertices[Group],MATCH(Vertices[[#This Row],[Vertex]],GroupVertices[Vertex],0)),1,1,"")</f>
        <v>3</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474</v>
      </c>
      <c r="B216" s="65"/>
      <c r="C216" s="65" t="s">
        <v>64</v>
      </c>
      <c r="D216" s="66">
        <v>211.76949853420766</v>
      </c>
      <c r="E216" s="68"/>
      <c r="F216" s="101" t="s">
        <v>2965</v>
      </c>
      <c r="G216" s="65"/>
      <c r="H216" s="69" t="s">
        <v>474</v>
      </c>
      <c r="I216" s="70"/>
      <c r="J216" s="70"/>
      <c r="K216" s="69" t="s">
        <v>3488</v>
      </c>
      <c r="L216" s="73">
        <v>1</v>
      </c>
      <c r="M216" s="74">
        <v>4200.92431640625</v>
      </c>
      <c r="N216" s="74">
        <v>7552.19189453125</v>
      </c>
      <c r="O216" s="75"/>
      <c r="P216" s="76"/>
      <c r="Q216" s="76"/>
      <c r="R216" s="87"/>
      <c r="S216" s="48">
        <v>1</v>
      </c>
      <c r="T216" s="48">
        <v>0</v>
      </c>
      <c r="U216" s="49">
        <v>0</v>
      </c>
      <c r="V216" s="49">
        <v>0.021277</v>
      </c>
      <c r="W216" s="49">
        <v>0</v>
      </c>
      <c r="X216" s="49">
        <v>0.559684</v>
      </c>
      <c r="Y216" s="49">
        <v>0</v>
      </c>
      <c r="Z216" s="49">
        <v>0</v>
      </c>
      <c r="AA216" s="71">
        <v>216</v>
      </c>
      <c r="AB216" s="71"/>
      <c r="AC216" s="72"/>
      <c r="AD216" s="78" t="s">
        <v>1895</v>
      </c>
      <c r="AE216" s="78">
        <v>4</v>
      </c>
      <c r="AF216" s="78">
        <v>71352</v>
      </c>
      <c r="AG216" s="78">
        <v>549</v>
      </c>
      <c r="AH216" s="78">
        <v>1597</v>
      </c>
      <c r="AI216" s="78"/>
      <c r="AJ216" s="78" t="s">
        <v>2154</v>
      </c>
      <c r="AK216" s="78" t="s">
        <v>2340</v>
      </c>
      <c r="AL216" s="82" t="s">
        <v>2523</v>
      </c>
      <c r="AM216" s="78"/>
      <c r="AN216" s="80">
        <v>42449.561956018515</v>
      </c>
      <c r="AO216" s="82" t="s">
        <v>2755</v>
      </c>
      <c r="AP216" s="78" t="b">
        <v>1</v>
      </c>
      <c r="AQ216" s="78" t="b">
        <v>0</v>
      </c>
      <c r="AR216" s="78" t="b">
        <v>0</v>
      </c>
      <c r="AS216" s="78" t="s">
        <v>1508</v>
      </c>
      <c r="AT216" s="78">
        <v>33</v>
      </c>
      <c r="AU216" s="78"/>
      <c r="AV216" s="78" t="b">
        <v>1</v>
      </c>
      <c r="AW216" s="78" t="s">
        <v>2994</v>
      </c>
      <c r="AX216" s="82" t="s">
        <v>3208</v>
      </c>
      <c r="AY216" s="78" t="s">
        <v>65</v>
      </c>
      <c r="AZ216" s="78" t="str">
        <f>REPLACE(INDEX(GroupVertices[Group],MATCH(Vertices[[#This Row],[Vertex]],GroupVertices[Vertex],0)),1,1,"")</f>
        <v>3</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475</v>
      </c>
      <c r="B217" s="65"/>
      <c r="C217" s="65" t="s">
        <v>64</v>
      </c>
      <c r="D217" s="66">
        <v>1000</v>
      </c>
      <c r="E217" s="68"/>
      <c r="F217" s="101" t="s">
        <v>2966</v>
      </c>
      <c r="G217" s="65"/>
      <c r="H217" s="69" t="s">
        <v>475</v>
      </c>
      <c r="I217" s="70"/>
      <c r="J217" s="70"/>
      <c r="K217" s="69" t="s">
        <v>3489</v>
      </c>
      <c r="L217" s="73">
        <v>1</v>
      </c>
      <c r="M217" s="74">
        <v>3449.947265625</v>
      </c>
      <c r="N217" s="74">
        <v>5853.41357421875</v>
      </c>
      <c r="O217" s="75"/>
      <c r="P217" s="76"/>
      <c r="Q217" s="76"/>
      <c r="R217" s="87"/>
      <c r="S217" s="48">
        <v>1</v>
      </c>
      <c r="T217" s="48">
        <v>0</v>
      </c>
      <c r="U217" s="49">
        <v>0</v>
      </c>
      <c r="V217" s="49">
        <v>0.021277</v>
      </c>
      <c r="W217" s="49">
        <v>0</v>
      </c>
      <c r="X217" s="49">
        <v>0.559684</v>
      </c>
      <c r="Y217" s="49">
        <v>0</v>
      </c>
      <c r="Z217" s="49">
        <v>0</v>
      </c>
      <c r="AA217" s="71">
        <v>217</v>
      </c>
      <c r="AB217" s="71"/>
      <c r="AC217" s="72"/>
      <c r="AD217" s="78" t="s">
        <v>1896</v>
      </c>
      <c r="AE217" s="78">
        <v>26</v>
      </c>
      <c r="AF217" s="78">
        <v>3393776</v>
      </c>
      <c r="AG217" s="78">
        <v>29902</v>
      </c>
      <c r="AH217" s="78">
        <v>687</v>
      </c>
      <c r="AI217" s="78"/>
      <c r="AJ217" s="78" t="s">
        <v>2155</v>
      </c>
      <c r="AK217" s="78" t="s">
        <v>2354</v>
      </c>
      <c r="AL217" s="82" t="s">
        <v>2524</v>
      </c>
      <c r="AM217" s="78"/>
      <c r="AN217" s="80">
        <v>40295.79085648148</v>
      </c>
      <c r="AO217" s="82" t="s">
        <v>2756</v>
      </c>
      <c r="AP217" s="78" t="b">
        <v>1</v>
      </c>
      <c r="AQ217" s="78" t="b">
        <v>0</v>
      </c>
      <c r="AR217" s="78" t="b">
        <v>0</v>
      </c>
      <c r="AS217" s="78" t="s">
        <v>1508</v>
      </c>
      <c r="AT217" s="78">
        <v>1258</v>
      </c>
      <c r="AU217" s="82" t="s">
        <v>2812</v>
      </c>
      <c r="AV217" s="78" t="b">
        <v>1</v>
      </c>
      <c r="AW217" s="78" t="s">
        <v>2994</v>
      </c>
      <c r="AX217" s="82" t="s">
        <v>3209</v>
      </c>
      <c r="AY217" s="78" t="s">
        <v>65</v>
      </c>
      <c r="AZ217" s="78" t="str">
        <f>REPLACE(INDEX(GroupVertices[Group],MATCH(Vertices[[#This Row],[Vertex]],GroupVertices[Vertex],0)),1,1,"")</f>
        <v>3</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476</v>
      </c>
      <c r="B218" s="65"/>
      <c r="C218" s="65" t="s">
        <v>64</v>
      </c>
      <c r="D218" s="66">
        <v>755.2120779292125</v>
      </c>
      <c r="E218" s="68"/>
      <c r="F218" s="101" t="s">
        <v>2967</v>
      </c>
      <c r="G218" s="65"/>
      <c r="H218" s="69" t="s">
        <v>476</v>
      </c>
      <c r="I218" s="70"/>
      <c r="J218" s="70"/>
      <c r="K218" s="69" t="s">
        <v>3490</v>
      </c>
      <c r="L218" s="73">
        <v>1</v>
      </c>
      <c r="M218" s="74">
        <v>3973.91259765625</v>
      </c>
      <c r="N218" s="74">
        <v>8358.875</v>
      </c>
      <c r="O218" s="75"/>
      <c r="P218" s="76"/>
      <c r="Q218" s="76"/>
      <c r="R218" s="87"/>
      <c r="S218" s="48">
        <v>1</v>
      </c>
      <c r="T218" s="48">
        <v>0</v>
      </c>
      <c r="U218" s="49">
        <v>0</v>
      </c>
      <c r="V218" s="49">
        <v>0.021277</v>
      </c>
      <c r="W218" s="49">
        <v>0</v>
      </c>
      <c r="X218" s="49">
        <v>0.559684</v>
      </c>
      <c r="Y218" s="49">
        <v>0</v>
      </c>
      <c r="Z218" s="49">
        <v>0</v>
      </c>
      <c r="AA218" s="71">
        <v>218</v>
      </c>
      <c r="AB218" s="71"/>
      <c r="AC218" s="72"/>
      <c r="AD218" s="78" t="s">
        <v>1897</v>
      </c>
      <c r="AE218" s="78">
        <v>54</v>
      </c>
      <c r="AF218" s="78">
        <v>850458</v>
      </c>
      <c r="AG218" s="78">
        <v>26558</v>
      </c>
      <c r="AH218" s="78">
        <v>168</v>
      </c>
      <c r="AI218" s="78"/>
      <c r="AJ218" s="78" t="s">
        <v>2156</v>
      </c>
      <c r="AK218" s="78" t="s">
        <v>2355</v>
      </c>
      <c r="AL218" s="78"/>
      <c r="AM218" s="78"/>
      <c r="AN218" s="80">
        <v>41821.3744212963</v>
      </c>
      <c r="AO218" s="82" t="s">
        <v>2757</v>
      </c>
      <c r="AP218" s="78" t="b">
        <v>1</v>
      </c>
      <c r="AQ218" s="78" t="b">
        <v>0</v>
      </c>
      <c r="AR218" s="78" t="b">
        <v>1</v>
      </c>
      <c r="AS218" s="78" t="s">
        <v>1508</v>
      </c>
      <c r="AT218" s="78">
        <v>504</v>
      </c>
      <c r="AU218" s="82" t="s">
        <v>2812</v>
      </c>
      <c r="AV218" s="78" t="b">
        <v>1</v>
      </c>
      <c r="AW218" s="78" t="s">
        <v>2994</v>
      </c>
      <c r="AX218" s="82" t="s">
        <v>3210</v>
      </c>
      <c r="AY218" s="78" t="s">
        <v>65</v>
      </c>
      <c r="AZ218" s="78" t="str">
        <f>REPLACE(INDEX(GroupVertices[Group],MATCH(Vertices[[#This Row],[Vertex]],GroupVertices[Vertex],0)),1,1,"")</f>
        <v>3</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477</v>
      </c>
      <c r="B219" s="65"/>
      <c r="C219" s="65" t="s">
        <v>64</v>
      </c>
      <c r="D219" s="66">
        <v>162.1681024939279</v>
      </c>
      <c r="E219" s="68"/>
      <c r="F219" s="101" t="s">
        <v>2968</v>
      </c>
      <c r="G219" s="65"/>
      <c r="H219" s="69" t="s">
        <v>477</v>
      </c>
      <c r="I219" s="70"/>
      <c r="J219" s="70"/>
      <c r="K219" s="69" t="s">
        <v>3491</v>
      </c>
      <c r="L219" s="73">
        <v>1</v>
      </c>
      <c r="M219" s="74">
        <v>3688.40087890625</v>
      </c>
      <c r="N219" s="74">
        <v>9167.0673828125</v>
      </c>
      <c r="O219" s="75"/>
      <c r="P219" s="76"/>
      <c r="Q219" s="76"/>
      <c r="R219" s="87"/>
      <c r="S219" s="48">
        <v>1</v>
      </c>
      <c r="T219" s="48">
        <v>0</v>
      </c>
      <c r="U219" s="49">
        <v>0</v>
      </c>
      <c r="V219" s="49">
        <v>0.021277</v>
      </c>
      <c r="W219" s="49">
        <v>0</v>
      </c>
      <c r="X219" s="49">
        <v>0.559684</v>
      </c>
      <c r="Y219" s="49">
        <v>0</v>
      </c>
      <c r="Z219" s="49">
        <v>0</v>
      </c>
      <c r="AA219" s="71">
        <v>219</v>
      </c>
      <c r="AB219" s="71"/>
      <c r="AC219" s="72"/>
      <c r="AD219" s="78" t="s">
        <v>1898</v>
      </c>
      <c r="AE219" s="78">
        <v>690</v>
      </c>
      <c r="AF219" s="78">
        <v>241</v>
      </c>
      <c r="AG219" s="78">
        <v>5742</v>
      </c>
      <c r="AH219" s="78">
        <v>4202</v>
      </c>
      <c r="AI219" s="78"/>
      <c r="AJ219" s="78" t="s">
        <v>2157</v>
      </c>
      <c r="AK219" s="78" t="s">
        <v>1606</v>
      </c>
      <c r="AL219" s="78"/>
      <c r="AM219" s="78"/>
      <c r="AN219" s="80">
        <v>43237.19578703704</v>
      </c>
      <c r="AO219" s="82" t="s">
        <v>2758</v>
      </c>
      <c r="AP219" s="78" t="b">
        <v>1</v>
      </c>
      <c r="AQ219" s="78" t="b">
        <v>0</v>
      </c>
      <c r="AR219" s="78" t="b">
        <v>1</v>
      </c>
      <c r="AS219" s="78" t="s">
        <v>1508</v>
      </c>
      <c r="AT219" s="78">
        <v>0</v>
      </c>
      <c r="AU219" s="78"/>
      <c r="AV219" s="78" t="b">
        <v>0</v>
      </c>
      <c r="AW219" s="78" t="s">
        <v>2994</v>
      </c>
      <c r="AX219" s="82" t="s">
        <v>3211</v>
      </c>
      <c r="AY219" s="78" t="s">
        <v>65</v>
      </c>
      <c r="AZ219" s="78" t="str">
        <f>REPLACE(INDEX(GroupVertices[Group],MATCH(Vertices[[#This Row],[Vertex]],GroupVertices[Vertex],0)),1,1,"")</f>
        <v>3</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327</v>
      </c>
      <c r="B220" s="65"/>
      <c r="C220" s="65" t="s">
        <v>64</v>
      </c>
      <c r="D220" s="66">
        <v>162.27552068506856</v>
      </c>
      <c r="E220" s="68"/>
      <c r="F220" s="101" t="s">
        <v>970</v>
      </c>
      <c r="G220" s="65"/>
      <c r="H220" s="69" t="s">
        <v>327</v>
      </c>
      <c r="I220" s="70"/>
      <c r="J220" s="70"/>
      <c r="K220" s="69" t="s">
        <v>3492</v>
      </c>
      <c r="L220" s="73">
        <v>1</v>
      </c>
      <c r="M220" s="74">
        <v>2379.735107421875</v>
      </c>
      <c r="N220" s="74">
        <v>7651.69189453125</v>
      </c>
      <c r="O220" s="75"/>
      <c r="P220" s="76"/>
      <c r="Q220" s="76"/>
      <c r="R220" s="87"/>
      <c r="S220" s="48">
        <v>0</v>
      </c>
      <c r="T220" s="48">
        <v>1</v>
      </c>
      <c r="U220" s="49">
        <v>0</v>
      </c>
      <c r="V220" s="49">
        <v>0.008929</v>
      </c>
      <c r="W220" s="49">
        <v>0.010431</v>
      </c>
      <c r="X220" s="49">
        <v>0.389046</v>
      </c>
      <c r="Y220" s="49">
        <v>0</v>
      </c>
      <c r="Z220" s="49">
        <v>0</v>
      </c>
      <c r="AA220" s="71">
        <v>220</v>
      </c>
      <c r="AB220" s="71"/>
      <c r="AC220" s="72"/>
      <c r="AD220" s="78" t="s">
        <v>1899</v>
      </c>
      <c r="AE220" s="78">
        <v>1508</v>
      </c>
      <c r="AF220" s="78">
        <v>395</v>
      </c>
      <c r="AG220" s="78">
        <v>2409</v>
      </c>
      <c r="AH220" s="78">
        <v>6171</v>
      </c>
      <c r="AI220" s="78"/>
      <c r="AJ220" s="78" t="s">
        <v>2158</v>
      </c>
      <c r="AK220" s="78" t="s">
        <v>2356</v>
      </c>
      <c r="AL220" s="82" t="s">
        <v>2525</v>
      </c>
      <c r="AM220" s="78"/>
      <c r="AN220" s="80">
        <v>42649.396828703706</v>
      </c>
      <c r="AO220" s="82" t="s">
        <v>2759</v>
      </c>
      <c r="AP220" s="78" t="b">
        <v>0</v>
      </c>
      <c r="AQ220" s="78" t="b">
        <v>0</v>
      </c>
      <c r="AR220" s="78" t="b">
        <v>1</v>
      </c>
      <c r="AS220" s="78" t="s">
        <v>1508</v>
      </c>
      <c r="AT220" s="78">
        <v>15</v>
      </c>
      <c r="AU220" s="82" t="s">
        <v>2812</v>
      </c>
      <c r="AV220" s="78" t="b">
        <v>0</v>
      </c>
      <c r="AW220" s="78" t="s">
        <v>2994</v>
      </c>
      <c r="AX220" s="82" t="s">
        <v>3212</v>
      </c>
      <c r="AY220" s="78" t="s">
        <v>66</v>
      </c>
      <c r="AZ220" s="78" t="str">
        <f>REPLACE(INDEX(GroupVertices[Group],MATCH(Vertices[[#This Row],[Vertex]],GroupVertices[Vertex],0)),1,1,"")</f>
        <v>1</v>
      </c>
      <c r="BA220" s="48"/>
      <c r="BB220" s="48"/>
      <c r="BC220" s="48"/>
      <c r="BD220" s="48"/>
      <c r="BE220" s="48"/>
      <c r="BF220" s="48"/>
      <c r="BG220" s="121" t="s">
        <v>4252</v>
      </c>
      <c r="BH220" s="121" t="s">
        <v>4252</v>
      </c>
      <c r="BI220" s="121" t="s">
        <v>4392</v>
      </c>
      <c r="BJ220" s="121" t="s">
        <v>4392</v>
      </c>
      <c r="BK220" s="121">
        <v>2</v>
      </c>
      <c r="BL220" s="124">
        <v>7.407407407407407</v>
      </c>
      <c r="BM220" s="121">
        <v>0</v>
      </c>
      <c r="BN220" s="124">
        <v>0</v>
      </c>
      <c r="BO220" s="121">
        <v>0</v>
      </c>
      <c r="BP220" s="124">
        <v>0</v>
      </c>
      <c r="BQ220" s="121">
        <v>25</v>
      </c>
      <c r="BR220" s="124">
        <v>92.5925925925926</v>
      </c>
      <c r="BS220" s="121">
        <v>27</v>
      </c>
      <c r="BT220" s="2"/>
      <c r="BU220" s="3"/>
      <c r="BV220" s="3"/>
      <c r="BW220" s="3"/>
      <c r="BX220" s="3"/>
    </row>
    <row r="221" spans="1:76" ht="15">
      <c r="A221" s="64" t="s">
        <v>328</v>
      </c>
      <c r="B221" s="65"/>
      <c r="C221" s="65" t="s">
        <v>64</v>
      </c>
      <c r="D221" s="66">
        <v>162.26017522919133</v>
      </c>
      <c r="E221" s="68"/>
      <c r="F221" s="101" t="s">
        <v>971</v>
      </c>
      <c r="G221" s="65"/>
      <c r="H221" s="69" t="s">
        <v>328</v>
      </c>
      <c r="I221" s="70"/>
      <c r="J221" s="70"/>
      <c r="K221" s="69" t="s">
        <v>3493</v>
      </c>
      <c r="L221" s="73">
        <v>1</v>
      </c>
      <c r="M221" s="74">
        <v>329.6780700683594</v>
      </c>
      <c r="N221" s="74">
        <v>8434.4248046875</v>
      </c>
      <c r="O221" s="75"/>
      <c r="P221" s="76"/>
      <c r="Q221" s="76"/>
      <c r="R221" s="87"/>
      <c r="S221" s="48">
        <v>0</v>
      </c>
      <c r="T221" s="48">
        <v>1</v>
      </c>
      <c r="U221" s="49">
        <v>0</v>
      </c>
      <c r="V221" s="49">
        <v>0.008929</v>
      </c>
      <c r="W221" s="49">
        <v>0.010431</v>
      </c>
      <c r="X221" s="49">
        <v>0.389046</v>
      </c>
      <c r="Y221" s="49">
        <v>0</v>
      </c>
      <c r="Z221" s="49">
        <v>0</v>
      </c>
      <c r="AA221" s="71">
        <v>221</v>
      </c>
      <c r="AB221" s="71"/>
      <c r="AC221" s="72"/>
      <c r="AD221" s="78" t="s">
        <v>1900</v>
      </c>
      <c r="AE221" s="78">
        <v>731</v>
      </c>
      <c r="AF221" s="78">
        <v>373</v>
      </c>
      <c r="AG221" s="78">
        <v>4802</v>
      </c>
      <c r="AH221" s="78">
        <v>20396</v>
      </c>
      <c r="AI221" s="78"/>
      <c r="AJ221" s="78" t="s">
        <v>2159</v>
      </c>
      <c r="AK221" s="78" t="s">
        <v>2357</v>
      </c>
      <c r="AL221" s="78"/>
      <c r="AM221" s="78"/>
      <c r="AN221" s="80">
        <v>40929.89045138889</v>
      </c>
      <c r="AO221" s="82" t="s">
        <v>2760</v>
      </c>
      <c r="AP221" s="78" t="b">
        <v>1</v>
      </c>
      <c r="AQ221" s="78" t="b">
        <v>0</v>
      </c>
      <c r="AR221" s="78" t="b">
        <v>1</v>
      </c>
      <c r="AS221" s="78" t="s">
        <v>1508</v>
      </c>
      <c r="AT221" s="78">
        <v>3</v>
      </c>
      <c r="AU221" s="82" t="s">
        <v>2812</v>
      </c>
      <c r="AV221" s="78" t="b">
        <v>0</v>
      </c>
      <c r="AW221" s="78" t="s">
        <v>2994</v>
      </c>
      <c r="AX221" s="82" t="s">
        <v>3213</v>
      </c>
      <c r="AY221" s="78" t="s">
        <v>66</v>
      </c>
      <c r="AZ221" s="78" t="str">
        <f>REPLACE(INDEX(GroupVertices[Group],MATCH(Vertices[[#This Row],[Vertex]],GroupVertices[Vertex],0)),1,1,"")</f>
        <v>1</v>
      </c>
      <c r="BA221" s="48"/>
      <c r="BB221" s="48"/>
      <c r="BC221" s="48"/>
      <c r="BD221" s="48"/>
      <c r="BE221" s="48"/>
      <c r="BF221" s="48"/>
      <c r="BG221" s="121" t="s">
        <v>4252</v>
      </c>
      <c r="BH221" s="121" t="s">
        <v>4252</v>
      </c>
      <c r="BI221" s="121" t="s">
        <v>4392</v>
      </c>
      <c r="BJ221" s="121" t="s">
        <v>4392</v>
      </c>
      <c r="BK221" s="121">
        <v>2</v>
      </c>
      <c r="BL221" s="124">
        <v>7.407407407407407</v>
      </c>
      <c r="BM221" s="121">
        <v>0</v>
      </c>
      <c r="BN221" s="124">
        <v>0</v>
      </c>
      <c r="BO221" s="121">
        <v>0</v>
      </c>
      <c r="BP221" s="124">
        <v>0</v>
      </c>
      <c r="BQ221" s="121">
        <v>25</v>
      </c>
      <c r="BR221" s="124">
        <v>92.5925925925926</v>
      </c>
      <c r="BS221" s="121">
        <v>27</v>
      </c>
      <c r="BT221" s="2"/>
      <c r="BU221" s="3"/>
      <c r="BV221" s="3"/>
      <c r="BW221" s="3"/>
      <c r="BX221" s="3"/>
    </row>
    <row r="222" spans="1:76" ht="15">
      <c r="A222" s="64" t="s">
        <v>329</v>
      </c>
      <c r="B222" s="65"/>
      <c r="C222" s="65" t="s">
        <v>64</v>
      </c>
      <c r="D222" s="66">
        <v>162.02441322525925</v>
      </c>
      <c r="E222" s="68"/>
      <c r="F222" s="101" t="s">
        <v>972</v>
      </c>
      <c r="G222" s="65"/>
      <c r="H222" s="69" t="s">
        <v>329</v>
      </c>
      <c r="I222" s="70"/>
      <c r="J222" s="70"/>
      <c r="K222" s="69" t="s">
        <v>3494</v>
      </c>
      <c r="L222" s="73">
        <v>1</v>
      </c>
      <c r="M222" s="74">
        <v>2209.0244140625</v>
      </c>
      <c r="N222" s="74">
        <v>7946.33935546875</v>
      </c>
      <c r="O222" s="75"/>
      <c r="P222" s="76"/>
      <c r="Q222" s="76"/>
      <c r="R222" s="87"/>
      <c r="S222" s="48">
        <v>0</v>
      </c>
      <c r="T222" s="48">
        <v>1</v>
      </c>
      <c r="U222" s="49">
        <v>0</v>
      </c>
      <c r="V222" s="49">
        <v>0.008929</v>
      </c>
      <c r="W222" s="49">
        <v>0.010431</v>
      </c>
      <c r="X222" s="49">
        <v>0.389046</v>
      </c>
      <c r="Y222" s="49">
        <v>0</v>
      </c>
      <c r="Z222" s="49">
        <v>0</v>
      </c>
      <c r="AA222" s="71">
        <v>222</v>
      </c>
      <c r="AB222" s="71"/>
      <c r="AC222" s="72"/>
      <c r="AD222" s="78" t="s">
        <v>1901</v>
      </c>
      <c r="AE222" s="78">
        <v>37</v>
      </c>
      <c r="AF222" s="78">
        <v>35</v>
      </c>
      <c r="AG222" s="78">
        <v>427</v>
      </c>
      <c r="AH222" s="78">
        <v>1222</v>
      </c>
      <c r="AI222" s="78"/>
      <c r="AJ222" s="78" t="s">
        <v>2160</v>
      </c>
      <c r="AK222" s="78"/>
      <c r="AL222" s="78"/>
      <c r="AM222" s="78"/>
      <c r="AN222" s="80">
        <v>42530.778657407405</v>
      </c>
      <c r="AO222" s="82" t="s">
        <v>2761</v>
      </c>
      <c r="AP222" s="78" t="b">
        <v>1</v>
      </c>
      <c r="AQ222" s="78" t="b">
        <v>0</v>
      </c>
      <c r="AR222" s="78" t="b">
        <v>0</v>
      </c>
      <c r="AS222" s="78" t="s">
        <v>2808</v>
      </c>
      <c r="AT222" s="78">
        <v>1</v>
      </c>
      <c r="AU222" s="78"/>
      <c r="AV222" s="78" t="b">
        <v>0</v>
      </c>
      <c r="AW222" s="78" t="s">
        <v>2994</v>
      </c>
      <c r="AX222" s="82" t="s">
        <v>3214</v>
      </c>
      <c r="AY222" s="78" t="s">
        <v>66</v>
      </c>
      <c r="AZ222" s="78" t="str">
        <f>REPLACE(INDEX(GroupVertices[Group],MATCH(Vertices[[#This Row],[Vertex]],GroupVertices[Vertex],0)),1,1,"")</f>
        <v>1</v>
      </c>
      <c r="BA222" s="48"/>
      <c r="BB222" s="48"/>
      <c r="BC222" s="48"/>
      <c r="BD222" s="48"/>
      <c r="BE222" s="48"/>
      <c r="BF222" s="48"/>
      <c r="BG222" s="121" t="s">
        <v>4252</v>
      </c>
      <c r="BH222" s="121" t="s">
        <v>4252</v>
      </c>
      <c r="BI222" s="121" t="s">
        <v>4392</v>
      </c>
      <c r="BJ222" s="121" t="s">
        <v>4392</v>
      </c>
      <c r="BK222" s="121">
        <v>2</v>
      </c>
      <c r="BL222" s="124">
        <v>7.407407407407407</v>
      </c>
      <c r="BM222" s="121">
        <v>0</v>
      </c>
      <c r="BN222" s="124">
        <v>0</v>
      </c>
      <c r="BO222" s="121">
        <v>0</v>
      </c>
      <c r="BP222" s="124">
        <v>0</v>
      </c>
      <c r="BQ222" s="121">
        <v>25</v>
      </c>
      <c r="BR222" s="124">
        <v>92.5925925925926</v>
      </c>
      <c r="BS222" s="121">
        <v>27</v>
      </c>
      <c r="BT222" s="2"/>
      <c r="BU222" s="3"/>
      <c r="BV222" s="3"/>
      <c r="BW222" s="3"/>
      <c r="BX222" s="3"/>
    </row>
    <row r="223" spans="1:76" ht="15">
      <c r="A223" s="64" t="s">
        <v>330</v>
      </c>
      <c r="B223" s="65"/>
      <c r="C223" s="65" t="s">
        <v>64</v>
      </c>
      <c r="D223" s="66">
        <v>162.4687339249774</v>
      </c>
      <c r="E223" s="68"/>
      <c r="F223" s="101" t="s">
        <v>973</v>
      </c>
      <c r="G223" s="65"/>
      <c r="H223" s="69" t="s">
        <v>330</v>
      </c>
      <c r="I223" s="70"/>
      <c r="J223" s="70"/>
      <c r="K223" s="69" t="s">
        <v>3495</v>
      </c>
      <c r="L223" s="73">
        <v>1</v>
      </c>
      <c r="M223" s="74">
        <v>328.0920104980469</v>
      </c>
      <c r="N223" s="74">
        <v>5607.54931640625</v>
      </c>
      <c r="O223" s="75"/>
      <c r="P223" s="76"/>
      <c r="Q223" s="76"/>
      <c r="R223" s="87"/>
      <c r="S223" s="48">
        <v>0</v>
      </c>
      <c r="T223" s="48">
        <v>1</v>
      </c>
      <c r="U223" s="49">
        <v>0</v>
      </c>
      <c r="V223" s="49">
        <v>0.008929</v>
      </c>
      <c r="W223" s="49">
        <v>0.010431</v>
      </c>
      <c r="X223" s="49">
        <v>0.389046</v>
      </c>
      <c r="Y223" s="49">
        <v>0</v>
      </c>
      <c r="Z223" s="49">
        <v>0</v>
      </c>
      <c r="AA223" s="71">
        <v>223</v>
      </c>
      <c r="AB223" s="71"/>
      <c r="AC223" s="72"/>
      <c r="AD223" s="78" t="s">
        <v>1902</v>
      </c>
      <c r="AE223" s="78">
        <v>670</v>
      </c>
      <c r="AF223" s="78">
        <v>672</v>
      </c>
      <c r="AG223" s="78">
        <v>2217</v>
      </c>
      <c r="AH223" s="78">
        <v>1494</v>
      </c>
      <c r="AI223" s="78"/>
      <c r="AJ223" s="78" t="s">
        <v>2161</v>
      </c>
      <c r="AK223" s="78" t="s">
        <v>2358</v>
      </c>
      <c r="AL223" s="78"/>
      <c r="AM223" s="78"/>
      <c r="AN223" s="80">
        <v>41292.42707175926</v>
      </c>
      <c r="AO223" s="78"/>
      <c r="AP223" s="78" t="b">
        <v>1</v>
      </c>
      <c r="AQ223" s="78" t="b">
        <v>0</v>
      </c>
      <c r="AR223" s="78" t="b">
        <v>0</v>
      </c>
      <c r="AS223" s="78" t="s">
        <v>1508</v>
      </c>
      <c r="AT223" s="78">
        <v>25</v>
      </c>
      <c r="AU223" s="82" t="s">
        <v>2812</v>
      </c>
      <c r="AV223" s="78" t="b">
        <v>0</v>
      </c>
      <c r="AW223" s="78" t="s">
        <v>2994</v>
      </c>
      <c r="AX223" s="82" t="s">
        <v>3215</v>
      </c>
      <c r="AY223" s="78" t="s">
        <v>66</v>
      </c>
      <c r="AZ223" s="78" t="str">
        <f>REPLACE(INDEX(GroupVertices[Group],MATCH(Vertices[[#This Row],[Vertex]],GroupVertices[Vertex],0)),1,1,"")</f>
        <v>1</v>
      </c>
      <c r="BA223" s="48"/>
      <c r="BB223" s="48"/>
      <c r="BC223" s="48"/>
      <c r="BD223" s="48"/>
      <c r="BE223" s="48" t="s">
        <v>757</v>
      </c>
      <c r="BF223" s="48" t="s">
        <v>757</v>
      </c>
      <c r="BG223" s="121" t="s">
        <v>4247</v>
      </c>
      <c r="BH223" s="121" t="s">
        <v>4247</v>
      </c>
      <c r="BI223" s="121" t="s">
        <v>4388</v>
      </c>
      <c r="BJ223" s="121" t="s">
        <v>4388</v>
      </c>
      <c r="BK223" s="121">
        <v>0</v>
      </c>
      <c r="BL223" s="124">
        <v>0</v>
      </c>
      <c r="BM223" s="121">
        <v>3</v>
      </c>
      <c r="BN223" s="124">
        <v>13.636363636363637</v>
      </c>
      <c r="BO223" s="121">
        <v>0</v>
      </c>
      <c r="BP223" s="124">
        <v>0</v>
      </c>
      <c r="BQ223" s="121">
        <v>19</v>
      </c>
      <c r="BR223" s="124">
        <v>86.36363636363636</v>
      </c>
      <c r="BS223" s="121">
        <v>22</v>
      </c>
      <c r="BT223" s="2"/>
      <c r="BU223" s="3"/>
      <c r="BV223" s="3"/>
      <c r="BW223" s="3"/>
      <c r="BX223" s="3"/>
    </row>
    <row r="224" spans="1:76" ht="15">
      <c r="A224" s="64" t="s">
        <v>331</v>
      </c>
      <c r="B224" s="65"/>
      <c r="C224" s="65" t="s">
        <v>64</v>
      </c>
      <c r="D224" s="66">
        <v>162.14368926866868</v>
      </c>
      <c r="E224" s="68"/>
      <c r="F224" s="101" t="s">
        <v>974</v>
      </c>
      <c r="G224" s="65"/>
      <c r="H224" s="69" t="s">
        <v>331</v>
      </c>
      <c r="I224" s="70"/>
      <c r="J224" s="70"/>
      <c r="K224" s="69" t="s">
        <v>3496</v>
      </c>
      <c r="L224" s="73">
        <v>1</v>
      </c>
      <c r="M224" s="74">
        <v>1533.716064453125</v>
      </c>
      <c r="N224" s="74">
        <v>3391.42529296875</v>
      </c>
      <c r="O224" s="75"/>
      <c r="P224" s="76"/>
      <c r="Q224" s="76"/>
      <c r="R224" s="87"/>
      <c r="S224" s="48">
        <v>1</v>
      </c>
      <c r="T224" s="48">
        <v>1</v>
      </c>
      <c r="U224" s="49">
        <v>0</v>
      </c>
      <c r="V224" s="49">
        <v>0</v>
      </c>
      <c r="W224" s="49">
        <v>0</v>
      </c>
      <c r="X224" s="49">
        <v>0.999998</v>
      </c>
      <c r="Y224" s="49">
        <v>0</v>
      </c>
      <c r="Z224" s="49" t="s">
        <v>4881</v>
      </c>
      <c r="AA224" s="71">
        <v>224</v>
      </c>
      <c r="AB224" s="71"/>
      <c r="AC224" s="72"/>
      <c r="AD224" s="78" t="s">
        <v>1903</v>
      </c>
      <c r="AE224" s="78">
        <v>1791</v>
      </c>
      <c r="AF224" s="78">
        <v>206</v>
      </c>
      <c r="AG224" s="78">
        <v>363</v>
      </c>
      <c r="AH224" s="78">
        <v>421</v>
      </c>
      <c r="AI224" s="78"/>
      <c r="AJ224" s="78" t="s">
        <v>2162</v>
      </c>
      <c r="AK224" s="78" t="s">
        <v>1576</v>
      </c>
      <c r="AL224" s="82" t="s">
        <v>2526</v>
      </c>
      <c r="AM224" s="78"/>
      <c r="AN224" s="80">
        <v>43338.63145833334</v>
      </c>
      <c r="AO224" s="82" t="s">
        <v>2762</v>
      </c>
      <c r="AP224" s="78" t="b">
        <v>1</v>
      </c>
      <c r="AQ224" s="78" t="b">
        <v>0</v>
      </c>
      <c r="AR224" s="78" t="b">
        <v>1</v>
      </c>
      <c r="AS224" s="78" t="s">
        <v>1508</v>
      </c>
      <c r="AT224" s="78">
        <v>0</v>
      </c>
      <c r="AU224" s="78"/>
      <c r="AV224" s="78" t="b">
        <v>0</v>
      </c>
      <c r="AW224" s="78" t="s">
        <v>2994</v>
      </c>
      <c r="AX224" s="82" t="s">
        <v>3216</v>
      </c>
      <c r="AY224" s="78" t="s">
        <v>66</v>
      </c>
      <c r="AZ224" s="78" t="str">
        <f>REPLACE(INDEX(GroupVertices[Group],MATCH(Vertices[[#This Row],[Vertex]],GroupVertices[Vertex],0)),1,1,"")</f>
        <v>2</v>
      </c>
      <c r="BA224" s="48" t="s">
        <v>4132</v>
      </c>
      <c r="BB224" s="48" t="s">
        <v>4132</v>
      </c>
      <c r="BC224" s="48" t="s">
        <v>718</v>
      </c>
      <c r="BD224" s="48" t="s">
        <v>718</v>
      </c>
      <c r="BE224" s="48" t="s">
        <v>4146</v>
      </c>
      <c r="BF224" s="48" t="s">
        <v>4158</v>
      </c>
      <c r="BG224" s="121" t="s">
        <v>4146</v>
      </c>
      <c r="BH224" s="121" t="s">
        <v>4158</v>
      </c>
      <c r="BI224" s="121" t="s">
        <v>4393</v>
      </c>
      <c r="BJ224" s="121" t="s">
        <v>4432</v>
      </c>
      <c r="BK224" s="121">
        <v>2</v>
      </c>
      <c r="BL224" s="124">
        <v>4.761904761904762</v>
      </c>
      <c r="BM224" s="121">
        <v>0</v>
      </c>
      <c r="BN224" s="124">
        <v>0</v>
      </c>
      <c r="BO224" s="121">
        <v>0</v>
      </c>
      <c r="BP224" s="124">
        <v>0</v>
      </c>
      <c r="BQ224" s="121">
        <v>40</v>
      </c>
      <c r="BR224" s="124">
        <v>95.23809523809524</v>
      </c>
      <c r="BS224" s="121">
        <v>42</v>
      </c>
      <c r="BT224" s="2"/>
      <c r="BU224" s="3"/>
      <c r="BV224" s="3"/>
      <c r="BW224" s="3"/>
      <c r="BX224" s="3"/>
    </row>
    <row r="225" spans="1:76" ht="15">
      <c r="A225" s="64" t="s">
        <v>332</v>
      </c>
      <c r="B225" s="65"/>
      <c r="C225" s="65" t="s">
        <v>64</v>
      </c>
      <c r="D225" s="66">
        <v>163.077669515015</v>
      </c>
      <c r="E225" s="68"/>
      <c r="F225" s="101" t="s">
        <v>975</v>
      </c>
      <c r="G225" s="65"/>
      <c r="H225" s="69" t="s">
        <v>332</v>
      </c>
      <c r="I225" s="70"/>
      <c r="J225" s="70"/>
      <c r="K225" s="69" t="s">
        <v>3497</v>
      </c>
      <c r="L225" s="73">
        <v>1</v>
      </c>
      <c r="M225" s="74">
        <v>7900.4443359375</v>
      </c>
      <c r="N225" s="74">
        <v>517.5952758789062</v>
      </c>
      <c r="O225" s="75"/>
      <c r="P225" s="76"/>
      <c r="Q225" s="76"/>
      <c r="R225" s="87"/>
      <c r="S225" s="48">
        <v>0</v>
      </c>
      <c r="T225" s="48">
        <v>1</v>
      </c>
      <c r="U225" s="49">
        <v>0</v>
      </c>
      <c r="V225" s="49">
        <v>1</v>
      </c>
      <c r="W225" s="49">
        <v>0</v>
      </c>
      <c r="X225" s="49">
        <v>0.999998</v>
      </c>
      <c r="Y225" s="49">
        <v>0</v>
      </c>
      <c r="Z225" s="49">
        <v>0</v>
      </c>
      <c r="AA225" s="71">
        <v>225</v>
      </c>
      <c r="AB225" s="71"/>
      <c r="AC225" s="72"/>
      <c r="AD225" s="78" t="s">
        <v>1904</v>
      </c>
      <c r="AE225" s="78">
        <v>1561</v>
      </c>
      <c r="AF225" s="78">
        <v>1545</v>
      </c>
      <c r="AG225" s="78">
        <v>9773</v>
      </c>
      <c r="AH225" s="78">
        <v>19821</v>
      </c>
      <c r="AI225" s="78"/>
      <c r="AJ225" s="78" t="s">
        <v>2163</v>
      </c>
      <c r="AK225" s="78" t="s">
        <v>2359</v>
      </c>
      <c r="AL225" s="82" t="s">
        <v>2527</v>
      </c>
      <c r="AM225" s="78"/>
      <c r="AN225" s="80">
        <v>39563.70326388889</v>
      </c>
      <c r="AO225" s="82" t="s">
        <v>2763</v>
      </c>
      <c r="AP225" s="78" t="b">
        <v>0</v>
      </c>
      <c r="AQ225" s="78" t="b">
        <v>0</v>
      </c>
      <c r="AR225" s="78" t="b">
        <v>1</v>
      </c>
      <c r="AS225" s="78" t="s">
        <v>1508</v>
      </c>
      <c r="AT225" s="78">
        <v>76</v>
      </c>
      <c r="AU225" s="82" t="s">
        <v>2820</v>
      </c>
      <c r="AV225" s="78" t="b">
        <v>0</v>
      </c>
      <c r="AW225" s="78" t="s">
        <v>2994</v>
      </c>
      <c r="AX225" s="82" t="s">
        <v>3217</v>
      </c>
      <c r="AY225" s="78" t="s">
        <v>66</v>
      </c>
      <c r="AZ225" s="78" t="str">
        <f>REPLACE(INDEX(GroupVertices[Group],MATCH(Vertices[[#This Row],[Vertex]],GroupVertices[Vertex],0)),1,1,"")</f>
        <v>35</v>
      </c>
      <c r="BA225" s="48"/>
      <c r="BB225" s="48"/>
      <c r="BC225" s="48"/>
      <c r="BD225" s="48"/>
      <c r="BE225" s="48" t="s">
        <v>736</v>
      </c>
      <c r="BF225" s="48" t="s">
        <v>736</v>
      </c>
      <c r="BG225" s="121" t="s">
        <v>4253</v>
      </c>
      <c r="BH225" s="121" t="s">
        <v>4253</v>
      </c>
      <c r="BI225" s="121" t="s">
        <v>4394</v>
      </c>
      <c r="BJ225" s="121" t="s">
        <v>4394</v>
      </c>
      <c r="BK225" s="121">
        <v>1</v>
      </c>
      <c r="BL225" s="124">
        <v>3.7037037037037037</v>
      </c>
      <c r="BM225" s="121">
        <v>0</v>
      </c>
      <c r="BN225" s="124">
        <v>0</v>
      </c>
      <c r="BO225" s="121">
        <v>0</v>
      </c>
      <c r="BP225" s="124">
        <v>0</v>
      </c>
      <c r="BQ225" s="121">
        <v>26</v>
      </c>
      <c r="BR225" s="124">
        <v>96.29629629629629</v>
      </c>
      <c r="BS225" s="121">
        <v>27</v>
      </c>
      <c r="BT225" s="2"/>
      <c r="BU225" s="3"/>
      <c r="BV225" s="3"/>
      <c r="BW225" s="3"/>
      <c r="BX225" s="3"/>
    </row>
    <row r="226" spans="1:76" ht="15">
      <c r="A226" s="64" t="s">
        <v>478</v>
      </c>
      <c r="B226" s="65"/>
      <c r="C226" s="65" t="s">
        <v>64</v>
      </c>
      <c r="D226" s="66">
        <v>162.98280669686483</v>
      </c>
      <c r="E226" s="68"/>
      <c r="F226" s="101" t="s">
        <v>2969</v>
      </c>
      <c r="G226" s="65"/>
      <c r="H226" s="69" t="s">
        <v>478</v>
      </c>
      <c r="I226" s="70"/>
      <c r="J226" s="70"/>
      <c r="K226" s="69" t="s">
        <v>3498</v>
      </c>
      <c r="L226" s="73">
        <v>1</v>
      </c>
      <c r="M226" s="74">
        <v>7900.4443359375</v>
      </c>
      <c r="N226" s="74">
        <v>846.97412109375</v>
      </c>
      <c r="O226" s="75"/>
      <c r="P226" s="76"/>
      <c r="Q226" s="76"/>
      <c r="R226" s="87"/>
      <c r="S226" s="48">
        <v>1</v>
      </c>
      <c r="T226" s="48">
        <v>0</v>
      </c>
      <c r="U226" s="49">
        <v>0</v>
      </c>
      <c r="V226" s="49">
        <v>1</v>
      </c>
      <c r="W226" s="49">
        <v>0</v>
      </c>
      <c r="X226" s="49">
        <v>0.999998</v>
      </c>
      <c r="Y226" s="49">
        <v>0</v>
      </c>
      <c r="Z226" s="49">
        <v>0</v>
      </c>
      <c r="AA226" s="71">
        <v>226</v>
      </c>
      <c r="AB226" s="71"/>
      <c r="AC226" s="72"/>
      <c r="AD226" s="78" t="s">
        <v>1905</v>
      </c>
      <c r="AE226" s="78">
        <v>819</v>
      </c>
      <c r="AF226" s="78">
        <v>1409</v>
      </c>
      <c r="AG226" s="78">
        <v>5620</v>
      </c>
      <c r="AH226" s="78">
        <v>6696</v>
      </c>
      <c r="AI226" s="78"/>
      <c r="AJ226" s="78" t="s">
        <v>2164</v>
      </c>
      <c r="AK226" s="78" t="s">
        <v>2360</v>
      </c>
      <c r="AL226" s="82" t="s">
        <v>2528</v>
      </c>
      <c r="AM226" s="78"/>
      <c r="AN226" s="80">
        <v>40721.73798611111</v>
      </c>
      <c r="AO226" s="82" t="s">
        <v>2764</v>
      </c>
      <c r="AP226" s="78" t="b">
        <v>0</v>
      </c>
      <c r="AQ226" s="78" t="b">
        <v>0</v>
      </c>
      <c r="AR226" s="78" t="b">
        <v>1</v>
      </c>
      <c r="AS226" s="78" t="s">
        <v>1508</v>
      </c>
      <c r="AT226" s="78">
        <v>21</v>
      </c>
      <c r="AU226" s="82" t="s">
        <v>2810</v>
      </c>
      <c r="AV226" s="78" t="b">
        <v>0</v>
      </c>
      <c r="AW226" s="78" t="s">
        <v>2994</v>
      </c>
      <c r="AX226" s="82" t="s">
        <v>3218</v>
      </c>
      <c r="AY226" s="78" t="s">
        <v>65</v>
      </c>
      <c r="AZ226" s="78" t="str">
        <f>REPLACE(INDEX(GroupVertices[Group],MATCH(Vertices[[#This Row],[Vertex]],GroupVertices[Vertex],0)),1,1,"")</f>
        <v>35</v>
      </c>
      <c r="BA226" s="48"/>
      <c r="BB226" s="48"/>
      <c r="BC226" s="48"/>
      <c r="BD226" s="48"/>
      <c r="BE226" s="48"/>
      <c r="BF226" s="48"/>
      <c r="BG226" s="48"/>
      <c r="BH226" s="48"/>
      <c r="BI226" s="48"/>
      <c r="BJ226" s="48"/>
      <c r="BK226" s="48"/>
      <c r="BL226" s="49"/>
      <c r="BM226" s="48"/>
      <c r="BN226" s="49"/>
      <c r="BO226" s="48"/>
      <c r="BP226" s="49"/>
      <c r="BQ226" s="48"/>
      <c r="BR226" s="49"/>
      <c r="BS226" s="48"/>
      <c r="BT226" s="2"/>
      <c r="BU226" s="3"/>
      <c r="BV226" s="3"/>
      <c r="BW226" s="3"/>
      <c r="BX226" s="3"/>
    </row>
    <row r="227" spans="1:76" ht="15">
      <c r="A227" s="64" t="s">
        <v>333</v>
      </c>
      <c r="B227" s="65"/>
      <c r="C227" s="65" t="s">
        <v>64</v>
      </c>
      <c r="D227" s="66">
        <v>162.26575539496486</v>
      </c>
      <c r="E227" s="68"/>
      <c r="F227" s="101" t="s">
        <v>2970</v>
      </c>
      <c r="G227" s="65"/>
      <c r="H227" s="69" t="s">
        <v>333</v>
      </c>
      <c r="I227" s="70"/>
      <c r="J227" s="70"/>
      <c r="K227" s="69" t="s">
        <v>3499</v>
      </c>
      <c r="L227" s="73">
        <v>1</v>
      </c>
      <c r="M227" s="74">
        <v>1151.2005615234375</v>
      </c>
      <c r="N227" s="74">
        <v>3391.42529296875</v>
      </c>
      <c r="O227" s="75"/>
      <c r="P227" s="76"/>
      <c r="Q227" s="76"/>
      <c r="R227" s="87"/>
      <c r="S227" s="48">
        <v>1</v>
      </c>
      <c r="T227" s="48">
        <v>1</v>
      </c>
      <c r="U227" s="49">
        <v>0</v>
      </c>
      <c r="V227" s="49">
        <v>0</v>
      </c>
      <c r="W227" s="49">
        <v>0</v>
      </c>
      <c r="X227" s="49">
        <v>0.999998</v>
      </c>
      <c r="Y227" s="49">
        <v>0</v>
      </c>
      <c r="Z227" s="49" t="s">
        <v>4881</v>
      </c>
      <c r="AA227" s="71">
        <v>227</v>
      </c>
      <c r="AB227" s="71"/>
      <c r="AC227" s="72"/>
      <c r="AD227" s="78" t="s">
        <v>1906</v>
      </c>
      <c r="AE227" s="78">
        <v>2483</v>
      </c>
      <c r="AF227" s="78">
        <v>381</v>
      </c>
      <c r="AG227" s="78">
        <v>1514</v>
      </c>
      <c r="AH227" s="78">
        <v>3984</v>
      </c>
      <c r="AI227" s="78"/>
      <c r="AJ227" s="78" t="s">
        <v>2165</v>
      </c>
      <c r="AK227" s="78" t="s">
        <v>2361</v>
      </c>
      <c r="AL227" s="82" t="s">
        <v>2529</v>
      </c>
      <c r="AM227" s="78"/>
      <c r="AN227" s="80">
        <v>41600.68111111111</v>
      </c>
      <c r="AO227" s="82" t="s">
        <v>2765</v>
      </c>
      <c r="AP227" s="78" t="b">
        <v>0</v>
      </c>
      <c r="AQ227" s="78" t="b">
        <v>0</v>
      </c>
      <c r="AR227" s="78" t="b">
        <v>1</v>
      </c>
      <c r="AS227" s="78" t="s">
        <v>1508</v>
      </c>
      <c r="AT227" s="78">
        <v>6</v>
      </c>
      <c r="AU227" s="82" t="s">
        <v>2812</v>
      </c>
      <c r="AV227" s="78" t="b">
        <v>0</v>
      </c>
      <c r="AW227" s="78" t="s">
        <v>2994</v>
      </c>
      <c r="AX227" s="82" t="s">
        <v>3219</v>
      </c>
      <c r="AY227" s="78" t="s">
        <v>66</v>
      </c>
      <c r="AZ227" s="78" t="str">
        <f>REPLACE(INDEX(GroupVertices[Group],MATCH(Vertices[[#This Row],[Vertex]],GroupVertices[Vertex],0)),1,1,"")</f>
        <v>2</v>
      </c>
      <c r="BA227" s="48"/>
      <c r="BB227" s="48"/>
      <c r="BC227" s="48"/>
      <c r="BD227" s="48"/>
      <c r="BE227" s="48" t="s">
        <v>802</v>
      </c>
      <c r="BF227" s="48" t="s">
        <v>802</v>
      </c>
      <c r="BG227" s="121" t="s">
        <v>4254</v>
      </c>
      <c r="BH227" s="121" t="s">
        <v>4254</v>
      </c>
      <c r="BI227" s="121" t="s">
        <v>4395</v>
      </c>
      <c r="BJ227" s="121" t="s">
        <v>4395</v>
      </c>
      <c r="BK227" s="121">
        <v>0</v>
      </c>
      <c r="BL227" s="124">
        <v>0</v>
      </c>
      <c r="BM227" s="121">
        <v>1</v>
      </c>
      <c r="BN227" s="124">
        <v>10</v>
      </c>
      <c r="BO227" s="121">
        <v>0</v>
      </c>
      <c r="BP227" s="124">
        <v>0</v>
      </c>
      <c r="BQ227" s="121">
        <v>9</v>
      </c>
      <c r="BR227" s="124">
        <v>90</v>
      </c>
      <c r="BS227" s="121">
        <v>10</v>
      </c>
      <c r="BT227" s="2"/>
      <c r="BU227" s="3"/>
      <c r="BV227" s="3"/>
      <c r="BW227" s="3"/>
      <c r="BX227" s="3"/>
    </row>
    <row r="228" spans="1:76" ht="15">
      <c r="A228" s="64" t="s">
        <v>334</v>
      </c>
      <c r="B228" s="65"/>
      <c r="C228" s="65" t="s">
        <v>64</v>
      </c>
      <c r="D228" s="66">
        <v>162.18275042908346</v>
      </c>
      <c r="E228" s="68"/>
      <c r="F228" s="101" t="s">
        <v>2971</v>
      </c>
      <c r="G228" s="65"/>
      <c r="H228" s="69" t="s">
        <v>334</v>
      </c>
      <c r="I228" s="70"/>
      <c r="J228" s="70"/>
      <c r="K228" s="69" t="s">
        <v>3500</v>
      </c>
      <c r="L228" s="73">
        <v>1</v>
      </c>
      <c r="M228" s="74">
        <v>6670.87255859375</v>
      </c>
      <c r="N228" s="74">
        <v>2311.533447265625</v>
      </c>
      <c r="O228" s="75"/>
      <c r="P228" s="76"/>
      <c r="Q228" s="76"/>
      <c r="R228" s="87"/>
      <c r="S228" s="48">
        <v>1</v>
      </c>
      <c r="T228" s="48">
        <v>1</v>
      </c>
      <c r="U228" s="49">
        <v>0</v>
      </c>
      <c r="V228" s="49">
        <v>0.5</v>
      </c>
      <c r="W228" s="49">
        <v>0</v>
      </c>
      <c r="X228" s="49">
        <v>0.999998</v>
      </c>
      <c r="Y228" s="49">
        <v>0.5</v>
      </c>
      <c r="Z228" s="49">
        <v>0</v>
      </c>
      <c r="AA228" s="71">
        <v>228</v>
      </c>
      <c r="AB228" s="71"/>
      <c r="AC228" s="72"/>
      <c r="AD228" s="78" t="s">
        <v>1907</v>
      </c>
      <c r="AE228" s="78">
        <v>609</v>
      </c>
      <c r="AF228" s="78">
        <v>262</v>
      </c>
      <c r="AG228" s="78">
        <v>1245</v>
      </c>
      <c r="AH228" s="78">
        <v>1780</v>
      </c>
      <c r="AI228" s="78">
        <v>39600</v>
      </c>
      <c r="AJ228" s="78" t="s">
        <v>2166</v>
      </c>
      <c r="AK228" s="78" t="s">
        <v>2237</v>
      </c>
      <c r="AL228" s="82" t="s">
        <v>2530</v>
      </c>
      <c r="AM228" s="78" t="s">
        <v>2568</v>
      </c>
      <c r="AN228" s="80">
        <v>41230.65190972222</v>
      </c>
      <c r="AO228" s="78"/>
      <c r="AP228" s="78" t="b">
        <v>0</v>
      </c>
      <c r="AQ228" s="78" t="b">
        <v>0</v>
      </c>
      <c r="AR228" s="78" t="b">
        <v>1</v>
      </c>
      <c r="AS228" s="78" t="s">
        <v>1508</v>
      </c>
      <c r="AT228" s="78">
        <v>6</v>
      </c>
      <c r="AU228" s="82" t="s">
        <v>2818</v>
      </c>
      <c r="AV228" s="78" t="b">
        <v>0</v>
      </c>
      <c r="AW228" s="78" t="s">
        <v>2994</v>
      </c>
      <c r="AX228" s="82" t="s">
        <v>3220</v>
      </c>
      <c r="AY228" s="78" t="s">
        <v>66</v>
      </c>
      <c r="AZ228" s="78" t="str">
        <f>REPLACE(INDEX(GroupVertices[Group],MATCH(Vertices[[#This Row],[Vertex]],GroupVertices[Vertex],0)),1,1,"")</f>
        <v>19</v>
      </c>
      <c r="BA228" s="48" t="s">
        <v>696</v>
      </c>
      <c r="BB228" s="48" t="s">
        <v>696</v>
      </c>
      <c r="BC228" s="48" t="s">
        <v>715</v>
      </c>
      <c r="BD228" s="48" t="s">
        <v>715</v>
      </c>
      <c r="BE228" s="48" t="s">
        <v>736</v>
      </c>
      <c r="BF228" s="48" t="s">
        <v>736</v>
      </c>
      <c r="BG228" s="121" t="s">
        <v>3880</v>
      </c>
      <c r="BH228" s="121" t="s">
        <v>3880</v>
      </c>
      <c r="BI228" s="121" t="s">
        <v>3999</v>
      </c>
      <c r="BJ228" s="121" t="s">
        <v>3999</v>
      </c>
      <c r="BK228" s="121">
        <v>1</v>
      </c>
      <c r="BL228" s="124">
        <v>6.666666666666667</v>
      </c>
      <c r="BM228" s="121">
        <v>1</v>
      </c>
      <c r="BN228" s="124">
        <v>6.666666666666667</v>
      </c>
      <c r="BO228" s="121">
        <v>0</v>
      </c>
      <c r="BP228" s="124">
        <v>0</v>
      </c>
      <c r="BQ228" s="121">
        <v>13</v>
      </c>
      <c r="BR228" s="124">
        <v>86.66666666666667</v>
      </c>
      <c r="BS228" s="121">
        <v>15</v>
      </c>
      <c r="BT228" s="2"/>
      <c r="BU228" s="3"/>
      <c r="BV228" s="3"/>
      <c r="BW228" s="3"/>
      <c r="BX228" s="3"/>
    </row>
    <row r="229" spans="1:76" ht="15">
      <c r="A229" s="64" t="s">
        <v>479</v>
      </c>
      <c r="B229" s="65"/>
      <c r="C229" s="65" t="s">
        <v>64</v>
      </c>
      <c r="D229" s="66">
        <v>170.94012308993356</v>
      </c>
      <c r="E229" s="68"/>
      <c r="F229" s="101" t="s">
        <v>2972</v>
      </c>
      <c r="G229" s="65"/>
      <c r="H229" s="69" t="s">
        <v>479</v>
      </c>
      <c r="I229" s="70"/>
      <c r="J229" s="70"/>
      <c r="K229" s="69" t="s">
        <v>3501</v>
      </c>
      <c r="L229" s="73">
        <v>1</v>
      </c>
      <c r="M229" s="74">
        <v>6368.7587890625</v>
      </c>
      <c r="N229" s="74">
        <v>2311.533447265625</v>
      </c>
      <c r="O229" s="75"/>
      <c r="P229" s="76"/>
      <c r="Q229" s="76"/>
      <c r="R229" s="87"/>
      <c r="S229" s="48">
        <v>2</v>
      </c>
      <c r="T229" s="48">
        <v>0</v>
      </c>
      <c r="U229" s="49">
        <v>0</v>
      </c>
      <c r="V229" s="49">
        <v>0.5</v>
      </c>
      <c r="W229" s="49">
        <v>0</v>
      </c>
      <c r="X229" s="49">
        <v>0.999998</v>
      </c>
      <c r="Y229" s="49">
        <v>0.5</v>
      </c>
      <c r="Z229" s="49">
        <v>0</v>
      </c>
      <c r="AA229" s="71">
        <v>229</v>
      </c>
      <c r="AB229" s="71"/>
      <c r="AC229" s="72"/>
      <c r="AD229" s="78" t="s">
        <v>1908</v>
      </c>
      <c r="AE229" s="78">
        <v>2166</v>
      </c>
      <c r="AF229" s="78">
        <v>12817</v>
      </c>
      <c r="AG229" s="78">
        <v>5515</v>
      </c>
      <c r="AH229" s="78">
        <v>2593</v>
      </c>
      <c r="AI229" s="78"/>
      <c r="AJ229" s="78" t="s">
        <v>1966</v>
      </c>
      <c r="AK229" s="78" t="s">
        <v>2362</v>
      </c>
      <c r="AL229" s="82" t="s">
        <v>2531</v>
      </c>
      <c r="AM229" s="78"/>
      <c r="AN229" s="80">
        <v>40424.03430555556</v>
      </c>
      <c r="AO229" s="82" t="s">
        <v>2766</v>
      </c>
      <c r="AP229" s="78" t="b">
        <v>0</v>
      </c>
      <c r="AQ229" s="78" t="b">
        <v>0</v>
      </c>
      <c r="AR229" s="78" t="b">
        <v>1</v>
      </c>
      <c r="AS229" s="78" t="s">
        <v>1508</v>
      </c>
      <c r="AT229" s="78">
        <v>147</v>
      </c>
      <c r="AU229" s="82" t="s">
        <v>2812</v>
      </c>
      <c r="AV229" s="78" t="b">
        <v>0</v>
      </c>
      <c r="AW229" s="78" t="s">
        <v>2994</v>
      </c>
      <c r="AX229" s="82" t="s">
        <v>3221</v>
      </c>
      <c r="AY229" s="78" t="s">
        <v>65</v>
      </c>
      <c r="AZ229" s="78" t="str">
        <f>REPLACE(INDEX(GroupVertices[Group],MATCH(Vertices[[#This Row],[Vertex]],GroupVertices[Vertex],0)),1,1,"")</f>
        <v>19</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335</v>
      </c>
      <c r="B230" s="65"/>
      <c r="C230" s="65" t="s">
        <v>64</v>
      </c>
      <c r="D230" s="66">
        <v>162.50151739889697</v>
      </c>
      <c r="E230" s="68"/>
      <c r="F230" s="101" t="s">
        <v>976</v>
      </c>
      <c r="G230" s="65"/>
      <c r="H230" s="69" t="s">
        <v>335</v>
      </c>
      <c r="I230" s="70"/>
      <c r="J230" s="70"/>
      <c r="K230" s="69" t="s">
        <v>3502</v>
      </c>
      <c r="L230" s="73">
        <v>1</v>
      </c>
      <c r="M230" s="74">
        <v>6368.7587890625</v>
      </c>
      <c r="N230" s="74">
        <v>1852.755859375</v>
      </c>
      <c r="O230" s="75"/>
      <c r="P230" s="76"/>
      <c r="Q230" s="76"/>
      <c r="R230" s="87"/>
      <c r="S230" s="48">
        <v>0</v>
      </c>
      <c r="T230" s="48">
        <v>2</v>
      </c>
      <c r="U230" s="49">
        <v>0</v>
      </c>
      <c r="V230" s="49">
        <v>0.5</v>
      </c>
      <c r="W230" s="49">
        <v>0</v>
      </c>
      <c r="X230" s="49">
        <v>0.999998</v>
      </c>
      <c r="Y230" s="49">
        <v>0.5</v>
      </c>
      <c r="Z230" s="49">
        <v>0</v>
      </c>
      <c r="AA230" s="71">
        <v>230</v>
      </c>
      <c r="AB230" s="71"/>
      <c r="AC230" s="72"/>
      <c r="AD230" s="78" t="s">
        <v>1909</v>
      </c>
      <c r="AE230" s="78">
        <v>652</v>
      </c>
      <c r="AF230" s="78">
        <v>719</v>
      </c>
      <c r="AG230" s="78">
        <v>3361</v>
      </c>
      <c r="AH230" s="78">
        <v>9750</v>
      </c>
      <c r="AI230" s="78"/>
      <c r="AJ230" s="78" t="s">
        <v>2167</v>
      </c>
      <c r="AK230" s="78"/>
      <c r="AL230" s="78"/>
      <c r="AM230" s="78"/>
      <c r="AN230" s="80">
        <v>41439.23030092593</v>
      </c>
      <c r="AO230" s="82" t="s">
        <v>2767</v>
      </c>
      <c r="AP230" s="78" t="b">
        <v>0</v>
      </c>
      <c r="AQ230" s="78" t="b">
        <v>0</v>
      </c>
      <c r="AR230" s="78" t="b">
        <v>1</v>
      </c>
      <c r="AS230" s="78" t="s">
        <v>1508</v>
      </c>
      <c r="AT230" s="78">
        <v>1</v>
      </c>
      <c r="AU230" s="82" t="s">
        <v>2810</v>
      </c>
      <c r="AV230" s="78" t="b">
        <v>0</v>
      </c>
      <c r="AW230" s="78" t="s">
        <v>2994</v>
      </c>
      <c r="AX230" s="82" t="s">
        <v>3222</v>
      </c>
      <c r="AY230" s="78" t="s">
        <v>66</v>
      </c>
      <c r="AZ230" s="78" t="str">
        <f>REPLACE(INDEX(GroupVertices[Group],MATCH(Vertices[[#This Row],[Vertex]],GroupVertices[Vertex],0)),1,1,"")</f>
        <v>19</v>
      </c>
      <c r="BA230" s="48" t="s">
        <v>696</v>
      </c>
      <c r="BB230" s="48" t="s">
        <v>696</v>
      </c>
      <c r="BC230" s="48" t="s">
        <v>715</v>
      </c>
      <c r="BD230" s="48" t="s">
        <v>715</v>
      </c>
      <c r="BE230" s="48" t="s">
        <v>736</v>
      </c>
      <c r="BF230" s="48" t="s">
        <v>736</v>
      </c>
      <c r="BG230" s="121" t="s">
        <v>4255</v>
      </c>
      <c r="BH230" s="121" t="s">
        <v>4255</v>
      </c>
      <c r="BI230" s="121" t="s">
        <v>4396</v>
      </c>
      <c r="BJ230" s="121" t="s">
        <v>4396</v>
      </c>
      <c r="BK230" s="121">
        <v>1</v>
      </c>
      <c r="BL230" s="124">
        <v>5.882352941176471</v>
      </c>
      <c r="BM230" s="121">
        <v>1</v>
      </c>
      <c r="BN230" s="124">
        <v>5.882352941176471</v>
      </c>
      <c r="BO230" s="121">
        <v>0</v>
      </c>
      <c r="BP230" s="124">
        <v>0</v>
      </c>
      <c r="BQ230" s="121">
        <v>15</v>
      </c>
      <c r="BR230" s="124">
        <v>88.23529411764706</v>
      </c>
      <c r="BS230" s="121">
        <v>17</v>
      </c>
      <c r="BT230" s="2"/>
      <c r="BU230" s="3"/>
      <c r="BV230" s="3"/>
      <c r="BW230" s="3"/>
      <c r="BX230" s="3"/>
    </row>
    <row r="231" spans="1:76" ht="15">
      <c r="A231" s="64" t="s">
        <v>336</v>
      </c>
      <c r="B231" s="65"/>
      <c r="C231" s="65" t="s">
        <v>64</v>
      </c>
      <c r="D231" s="66">
        <v>162.02301818381585</v>
      </c>
      <c r="E231" s="68"/>
      <c r="F231" s="101" t="s">
        <v>977</v>
      </c>
      <c r="G231" s="65"/>
      <c r="H231" s="69" t="s">
        <v>336</v>
      </c>
      <c r="I231" s="70"/>
      <c r="J231" s="70"/>
      <c r="K231" s="69" t="s">
        <v>3503</v>
      </c>
      <c r="L231" s="73">
        <v>1</v>
      </c>
      <c r="M231" s="74">
        <v>6217.70166015625</v>
      </c>
      <c r="N231" s="74">
        <v>6340.54248046875</v>
      </c>
      <c r="O231" s="75"/>
      <c r="P231" s="76"/>
      <c r="Q231" s="76"/>
      <c r="R231" s="87"/>
      <c r="S231" s="48">
        <v>1</v>
      </c>
      <c r="T231" s="48">
        <v>1</v>
      </c>
      <c r="U231" s="49">
        <v>0</v>
      </c>
      <c r="V231" s="49">
        <v>0.333333</v>
      </c>
      <c r="W231" s="49">
        <v>0</v>
      </c>
      <c r="X231" s="49">
        <v>0.770269</v>
      </c>
      <c r="Y231" s="49">
        <v>0</v>
      </c>
      <c r="Z231" s="49">
        <v>1</v>
      </c>
      <c r="AA231" s="71">
        <v>231</v>
      </c>
      <c r="AB231" s="71"/>
      <c r="AC231" s="72"/>
      <c r="AD231" s="78" t="s">
        <v>1910</v>
      </c>
      <c r="AE231" s="78">
        <v>72</v>
      </c>
      <c r="AF231" s="78">
        <v>33</v>
      </c>
      <c r="AG231" s="78">
        <v>1144</v>
      </c>
      <c r="AH231" s="78">
        <v>90</v>
      </c>
      <c r="AI231" s="78"/>
      <c r="AJ231" s="78" t="s">
        <v>2168</v>
      </c>
      <c r="AK231" s="78" t="s">
        <v>2363</v>
      </c>
      <c r="AL231" s="78"/>
      <c r="AM231" s="78"/>
      <c r="AN231" s="80">
        <v>43047.664606481485</v>
      </c>
      <c r="AO231" s="78"/>
      <c r="AP231" s="78" t="b">
        <v>1</v>
      </c>
      <c r="AQ231" s="78" t="b">
        <v>0</v>
      </c>
      <c r="AR231" s="78" t="b">
        <v>0</v>
      </c>
      <c r="AS231" s="78" t="s">
        <v>1508</v>
      </c>
      <c r="AT231" s="78">
        <v>1</v>
      </c>
      <c r="AU231" s="78"/>
      <c r="AV231" s="78" t="b">
        <v>0</v>
      </c>
      <c r="AW231" s="78" t="s">
        <v>2994</v>
      </c>
      <c r="AX231" s="82" t="s">
        <v>3223</v>
      </c>
      <c r="AY231" s="78" t="s">
        <v>66</v>
      </c>
      <c r="AZ231" s="78" t="str">
        <f>REPLACE(INDEX(GroupVertices[Group],MATCH(Vertices[[#This Row],[Vertex]],GroupVertices[Vertex],0)),1,1,"")</f>
        <v>18</v>
      </c>
      <c r="BA231" s="48" t="s">
        <v>697</v>
      </c>
      <c r="BB231" s="48" t="s">
        <v>697</v>
      </c>
      <c r="BC231" s="48" t="s">
        <v>720</v>
      </c>
      <c r="BD231" s="48" t="s">
        <v>720</v>
      </c>
      <c r="BE231" s="48" t="s">
        <v>803</v>
      </c>
      <c r="BF231" s="48" t="s">
        <v>803</v>
      </c>
      <c r="BG231" s="121" t="s">
        <v>4256</v>
      </c>
      <c r="BH231" s="121" t="s">
        <v>4256</v>
      </c>
      <c r="BI231" s="121" t="s">
        <v>4397</v>
      </c>
      <c r="BJ231" s="121" t="s">
        <v>4397</v>
      </c>
      <c r="BK231" s="121">
        <v>2</v>
      </c>
      <c r="BL231" s="124">
        <v>9.523809523809524</v>
      </c>
      <c r="BM231" s="121">
        <v>0</v>
      </c>
      <c r="BN231" s="124">
        <v>0</v>
      </c>
      <c r="BO231" s="121">
        <v>0</v>
      </c>
      <c r="BP231" s="124">
        <v>0</v>
      </c>
      <c r="BQ231" s="121">
        <v>19</v>
      </c>
      <c r="BR231" s="124">
        <v>90.47619047619048</v>
      </c>
      <c r="BS231" s="121">
        <v>21</v>
      </c>
      <c r="BT231" s="2"/>
      <c r="BU231" s="3"/>
      <c r="BV231" s="3"/>
      <c r="BW231" s="3"/>
      <c r="BX231" s="3"/>
    </row>
    <row r="232" spans="1:76" ht="15">
      <c r="A232" s="64" t="s">
        <v>337</v>
      </c>
      <c r="B232" s="65"/>
      <c r="C232" s="65" t="s">
        <v>64</v>
      </c>
      <c r="D232" s="66">
        <v>162.07812232082958</v>
      </c>
      <c r="E232" s="68"/>
      <c r="F232" s="101" t="s">
        <v>978</v>
      </c>
      <c r="G232" s="65"/>
      <c r="H232" s="69" t="s">
        <v>337</v>
      </c>
      <c r="I232" s="70"/>
      <c r="J232" s="70"/>
      <c r="K232" s="69" t="s">
        <v>3504</v>
      </c>
      <c r="L232" s="73">
        <v>8.362749310507855</v>
      </c>
      <c r="M232" s="74">
        <v>6519.92578125</v>
      </c>
      <c r="N232" s="74">
        <v>5895.17724609375</v>
      </c>
      <c r="O232" s="75"/>
      <c r="P232" s="76"/>
      <c r="Q232" s="76"/>
      <c r="R232" s="87"/>
      <c r="S232" s="48">
        <v>2</v>
      </c>
      <c r="T232" s="48">
        <v>2</v>
      </c>
      <c r="U232" s="49">
        <v>2</v>
      </c>
      <c r="V232" s="49">
        <v>0.5</v>
      </c>
      <c r="W232" s="49">
        <v>0</v>
      </c>
      <c r="X232" s="49">
        <v>1.459457</v>
      </c>
      <c r="Y232" s="49">
        <v>0</v>
      </c>
      <c r="Z232" s="49">
        <v>1</v>
      </c>
      <c r="AA232" s="71">
        <v>232</v>
      </c>
      <c r="AB232" s="71"/>
      <c r="AC232" s="72"/>
      <c r="AD232" s="78" t="s">
        <v>1911</v>
      </c>
      <c r="AE232" s="78">
        <v>61</v>
      </c>
      <c r="AF232" s="78">
        <v>112</v>
      </c>
      <c r="AG232" s="78">
        <v>655</v>
      </c>
      <c r="AH232" s="78">
        <v>274</v>
      </c>
      <c r="AI232" s="78"/>
      <c r="AJ232" s="78" t="s">
        <v>2169</v>
      </c>
      <c r="AK232" s="78" t="s">
        <v>2364</v>
      </c>
      <c r="AL232" s="78"/>
      <c r="AM232" s="78"/>
      <c r="AN232" s="80">
        <v>40898.43740740741</v>
      </c>
      <c r="AO232" s="82" t="s">
        <v>2768</v>
      </c>
      <c r="AP232" s="78" t="b">
        <v>0</v>
      </c>
      <c r="AQ232" s="78" t="b">
        <v>0</v>
      </c>
      <c r="AR232" s="78" t="b">
        <v>1</v>
      </c>
      <c r="AS232" s="78" t="s">
        <v>1508</v>
      </c>
      <c r="AT232" s="78">
        <v>1</v>
      </c>
      <c r="AU232" s="82" t="s">
        <v>2817</v>
      </c>
      <c r="AV232" s="78" t="b">
        <v>0</v>
      </c>
      <c r="AW232" s="78" t="s">
        <v>2994</v>
      </c>
      <c r="AX232" s="82" t="s">
        <v>3224</v>
      </c>
      <c r="AY232" s="78" t="s">
        <v>66</v>
      </c>
      <c r="AZ232" s="78" t="str">
        <f>REPLACE(INDEX(GroupVertices[Group],MATCH(Vertices[[#This Row],[Vertex]],GroupVertices[Vertex],0)),1,1,"")</f>
        <v>18</v>
      </c>
      <c r="BA232" s="48"/>
      <c r="BB232" s="48"/>
      <c r="BC232" s="48"/>
      <c r="BD232" s="48"/>
      <c r="BE232" s="48" t="s">
        <v>4147</v>
      </c>
      <c r="BF232" s="48" t="s">
        <v>4147</v>
      </c>
      <c r="BG232" s="121" t="s">
        <v>4257</v>
      </c>
      <c r="BH232" s="121" t="s">
        <v>4295</v>
      </c>
      <c r="BI232" s="121" t="s">
        <v>4398</v>
      </c>
      <c r="BJ232" s="121" t="s">
        <v>4398</v>
      </c>
      <c r="BK232" s="121">
        <v>2</v>
      </c>
      <c r="BL232" s="124">
        <v>5.714285714285714</v>
      </c>
      <c r="BM232" s="121">
        <v>0</v>
      </c>
      <c r="BN232" s="124">
        <v>0</v>
      </c>
      <c r="BO232" s="121">
        <v>0</v>
      </c>
      <c r="BP232" s="124">
        <v>0</v>
      </c>
      <c r="BQ232" s="121">
        <v>33</v>
      </c>
      <c r="BR232" s="124">
        <v>94.28571428571429</v>
      </c>
      <c r="BS232" s="121">
        <v>35</v>
      </c>
      <c r="BT232" s="2"/>
      <c r="BU232" s="3"/>
      <c r="BV232" s="3"/>
      <c r="BW232" s="3"/>
      <c r="BX232" s="3"/>
    </row>
    <row r="233" spans="1:76" ht="15">
      <c r="A233" s="64" t="s">
        <v>338</v>
      </c>
      <c r="B233" s="65"/>
      <c r="C233" s="65" t="s">
        <v>64</v>
      </c>
      <c r="D233" s="66">
        <v>162.2050710921776</v>
      </c>
      <c r="E233" s="68"/>
      <c r="F233" s="101" t="s">
        <v>2973</v>
      </c>
      <c r="G233" s="65"/>
      <c r="H233" s="69" t="s">
        <v>338</v>
      </c>
      <c r="I233" s="70"/>
      <c r="J233" s="70"/>
      <c r="K233" s="69" t="s">
        <v>3505</v>
      </c>
      <c r="L233" s="73">
        <v>1</v>
      </c>
      <c r="M233" s="74">
        <v>6821.9296875</v>
      </c>
      <c r="N233" s="74">
        <v>5422.98681640625</v>
      </c>
      <c r="O233" s="75"/>
      <c r="P233" s="76"/>
      <c r="Q233" s="76"/>
      <c r="R233" s="87"/>
      <c r="S233" s="48">
        <v>1</v>
      </c>
      <c r="T233" s="48">
        <v>1</v>
      </c>
      <c r="U233" s="49">
        <v>0</v>
      </c>
      <c r="V233" s="49">
        <v>0.333333</v>
      </c>
      <c r="W233" s="49">
        <v>0</v>
      </c>
      <c r="X233" s="49">
        <v>0.770269</v>
      </c>
      <c r="Y233" s="49">
        <v>0</v>
      </c>
      <c r="Z233" s="49">
        <v>1</v>
      </c>
      <c r="AA233" s="71">
        <v>233</v>
      </c>
      <c r="AB233" s="71"/>
      <c r="AC233" s="72"/>
      <c r="AD233" s="78" t="s">
        <v>1912</v>
      </c>
      <c r="AE233" s="78">
        <v>54</v>
      </c>
      <c r="AF233" s="78">
        <v>294</v>
      </c>
      <c r="AG233" s="78">
        <v>467</v>
      </c>
      <c r="AH233" s="78">
        <v>644</v>
      </c>
      <c r="AI233" s="78"/>
      <c r="AJ233" s="78" t="s">
        <v>2170</v>
      </c>
      <c r="AK233" s="78" t="s">
        <v>1582</v>
      </c>
      <c r="AL233" s="82" t="s">
        <v>2532</v>
      </c>
      <c r="AM233" s="78"/>
      <c r="AN233" s="80">
        <v>43051.54561342593</v>
      </c>
      <c r="AO233" s="82" t="s">
        <v>2769</v>
      </c>
      <c r="AP233" s="78" t="b">
        <v>0</v>
      </c>
      <c r="AQ233" s="78" t="b">
        <v>0</v>
      </c>
      <c r="AR233" s="78" t="b">
        <v>0</v>
      </c>
      <c r="AS233" s="78" t="s">
        <v>1508</v>
      </c>
      <c r="AT233" s="78">
        <v>0</v>
      </c>
      <c r="AU233" s="82" t="s">
        <v>2812</v>
      </c>
      <c r="AV233" s="78" t="b">
        <v>0</v>
      </c>
      <c r="AW233" s="78" t="s">
        <v>2994</v>
      </c>
      <c r="AX233" s="82" t="s">
        <v>3225</v>
      </c>
      <c r="AY233" s="78" t="s">
        <v>66</v>
      </c>
      <c r="AZ233" s="78" t="str">
        <f>REPLACE(INDEX(GroupVertices[Group],MATCH(Vertices[[#This Row],[Vertex]],GroupVertices[Vertex],0)),1,1,"")</f>
        <v>18</v>
      </c>
      <c r="BA233" s="48"/>
      <c r="BB233" s="48"/>
      <c r="BC233" s="48"/>
      <c r="BD233" s="48"/>
      <c r="BE233" s="48" t="s">
        <v>4148</v>
      </c>
      <c r="BF233" s="48" t="s">
        <v>4148</v>
      </c>
      <c r="BG233" s="121" t="s">
        <v>4258</v>
      </c>
      <c r="BH233" s="121" t="s">
        <v>4258</v>
      </c>
      <c r="BI233" s="121" t="s">
        <v>3998</v>
      </c>
      <c r="BJ233" s="121" t="s">
        <v>3998</v>
      </c>
      <c r="BK233" s="121">
        <v>1</v>
      </c>
      <c r="BL233" s="124">
        <v>3.225806451612903</v>
      </c>
      <c r="BM233" s="121">
        <v>0</v>
      </c>
      <c r="BN233" s="124">
        <v>0</v>
      </c>
      <c r="BO233" s="121">
        <v>0</v>
      </c>
      <c r="BP233" s="124">
        <v>0</v>
      </c>
      <c r="BQ233" s="121">
        <v>30</v>
      </c>
      <c r="BR233" s="124">
        <v>96.7741935483871</v>
      </c>
      <c r="BS233" s="121">
        <v>31</v>
      </c>
      <c r="BT233" s="2"/>
      <c r="BU233" s="3"/>
      <c r="BV233" s="3"/>
      <c r="BW233" s="3"/>
      <c r="BX233" s="3"/>
    </row>
    <row r="234" spans="1:76" ht="15">
      <c r="A234" s="64" t="s">
        <v>339</v>
      </c>
      <c r="B234" s="65"/>
      <c r="C234" s="65" t="s">
        <v>64</v>
      </c>
      <c r="D234" s="66">
        <v>163.24298192605613</v>
      </c>
      <c r="E234" s="68"/>
      <c r="F234" s="101" t="s">
        <v>979</v>
      </c>
      <c r="G234" s="65"/>
      <c r="H234" s="69" t="s">
        <v>339</v>
      </c>
      <c r="I234" s="70"/>
      <c r="J234" s="70"/>
      <c r="K234" s="69" t="s">
        <v>3506</v>
      </c>
      <c r="L234" s="73">
        <v>1</v>
      </c>
      <c r="M234" s="74">
        <v>194.9122772216797</v>
      </c>
      <c r="N234" s="74">
        <v>7423.970703125</v>
      </c>
      <c r="O234" s="75"/>
      <c r="P234" s="76"/>
      <c r="Q234" s="76"/>
      <c r="R234" s="87"/>
      <c r="S234" s="48">
        <v>0</v>
      </c>
      <c r="T234" s="48">
        <v>1</v>
      </c>
      <c r="U234" s="49">
        <v>0</v>
      </c>
      <c r="V234" s="49">
        <v>0.008929</v>
      </c>
      <c r="W234" s="49">
        <v>0.010431</v>
      </c>
      <c r="X234" s="49">
        <v>0.389046</v>
      </c>
      <c r="Y234" s="49">
        <v>0</v>
      </c>
      <c r="Z234" s="49">
        <v>0</v>
      </c>
      <c r="AA234" s="71">
        <v>234</v>
      </c>
      <c r="AB234" s="71"/>
      <c r="AC234" s="72"/>
      <c r="AD234" s="78" t="s">
        <v>1913</v>
      </c>
      <c r="AE234" s="78">
        <v>915</v>
      </c>
      <c r="AF234" s="78">
        <v>1782</v>
      </c>
      <c r="AG234" s="78">
        <v>728</v>
      </c>
      <c r="AH234" s="78">
        <v>1359</v>
      </c>
      <c r="AI234" s="78"/>
      <c r="AJ234" s="78" t="s">
        <v>2171</v>
      </c>
      <c r="AK234" s="78" t="s">
        <v>2365</v>
      </c>
      <c r="AL234" s="78"/>
      <c r="AM234" s="78"/>
      <c r="AN234" s="80">
        <v>41401.49175925926</v>
      </c>
      <c r="AO234" s="78"/>
      <c r="AP234" s="78" t="b">
        <v>1</v>
      </c>
      <c r="AQ234" s="78" t="b">
        <v>0</v>
      </c>
      <c r="AR234" s="78" t="b">
        <v>1</v>
      </c>
      <c r="AS234" s="78" t="s">
        <v>1508</v>
      </c>
      <c r="AT234" s="78">
        <v>23</v>
      </c>
      <c r="AU234" s="82" t="s">
        <v>2812</v>
      </c>
      <c r="AV234" s="78" t="b">
        <v>0</v>
      </c>
      <c r="AW234" s="78" t="s">
        <v>2994</v>
      </c>
      <c r="AX234" s="82" t="s">
        <v>3226</v>
      </c>
      <c r="AY234" s="78" t="s">
        <v>66</v>
      </c>
      <c r="AZ234" s="78" t="str">
        <f>REPLACE(INDEX(GroupVertices[Group],MATCH(Vertices[[#This Row],[Vertex]],GroupVertices[Vertex],0)),1,1,"")</f>
        <v>1</v>
      </c>
      <c r="BA234" s="48"/>
      <c r="BB234" s="48"/>
      <c r="BC234" s="48"/>
      <c r="BD234" s="48"/>
      <c r="BE234" s="48"/>
      <c r="BF234" s="48"/>
      <c r="BG234" s="121" t="s">
        <v>4252</v>
      </c>
      <c r="BH234" s="121" t="s">
        <v>4252</v>
      </c>
      <c r="BI234" s="121" t="s">
        <v>4392</v>
      </c>
      <c r="BJ234" s="121" t="s">
        <v>4392</v>
      </c>
      <c r="BK234" s="121">
        <v>2</v>
      </c>
      <c r="BL234" s="124">
        <v>7.407407407407407</v>
      </c>
      <c r="BM234" s="121">
        <v>0</v>
      </c>
      <c r="BN234" s="124">
        <v>0</v>
      </c>
      <c r="BO234" s="121">
        <v>0</v>
      </c>
      <c r="BP234" s="124">
        <v>0</v>
      </c>
      <c r="BQ234" s="121">
        <v>25</v>
      </c>
      <c r="BR234" s="124">
        <v>92.5925925925926</v>
      </c>
      <c r="BS234" s="121">
        <v>27</v>
      </c>
      <c r="BT234" s="2"/>
      <c r="BU234" s="3"/>
      <c r="BV234" s="3"/>
      <c r="BW234" s="3"/>
      <c r="BX234" s="3"/>
    </row>
    <row r="235" spans="1:76" ht="15">
      <c r="A235" s="64" t="s">
        <v>340</v>
      </c>
      <c r="B235" s="65"/>
      <c r="C235" s="65" t="s">
        <v>64</v>
      </c>
      <c r="D235" s="66">
        <v>162.0285983495894</v>
      </c>
      <c r="E235" s="68"/>
      <c r="F235" s="101" t="s">
        <v>980</v>
      </c>
      <c r="G235" s="65"/>
      <c r="H235" s="69" t="s">
        <v>340</v>
      </c>
      <c r="I235" s="70"/>
      <c r="J235" s="70"/>
      <c r="K235" s="69" t="s">
        <v>3507</v>
      </c>
      <c r="L235" s="73">
        <v>1</v>
      </c>
      <c r="M235" s="74">
        <v>861.2339477539062</v>
      </c>
      <c r="N235" s="74">
        <v>4576.0341796875</v>
      </c>
      <c r="O235" s="75"/>
      <c r="P235" s="76"/>
      <c r="Q235" s="76"/>
      <c r="R235" s="87"/>
      <c r="S235" s="48">
        <v>0</v>
      </c>
      <c r="T235" s="48">
        <v>1</v>
      </c>
      <c r="U235" s="49">
        <v>0</v>
      </c>
      <c r="V235" s="49">
        <v>0.008929</v>
      </c>
      <c r="W235" s="49">
        <v>0.010431</v>
      </c>
      <c r="X235" s="49">
        <v>0.389046</v>
      </c>
      <c r="Y235" s="49">
        <v>0</v>
      </c>
      <c r="Z235" s="49">
        <v>0</v>
      </c>
      <c r="AA235" s="71">
        <v>235</v>
      </c>
      <c r="AB235" s="71"/>
      <c r="AC235" s="72"/>
      <c r="AD235" s="78" t="s">
        <v>1914</v>
      </c>
      <c r="AE235" s="78">
        <v>178</v>
      </c>
      <c r="AF235" s="78">
        <v>41</v>
      </c>
      <c r="AG235" s="78">
        <v>61</v>
      </c>
      <c r="AH235" s="78">
        <v>480</v>
      </c>
      <c r="AI235" s="78"/>
      <c r="AJ235" s="78"/>
      <c r="AK235" s="78"/>
      <c r="AL235" s="78"/>
      <c r="AM235" s="78"/>
      <c r="AN235" s="80">
        <v>40957.87553240741</v>
      </c>
      <c r="AO235" s="78"/>
      <c r="AP235" s="78" t="b">
        <v>1</v>
      </c>
      <c r="AQ235" s="78" t="b">
        <v>0</v>
      </c>
      <c r="AR235" s="78" t="b">
        <v>0</v>
      </c>
      <c r="AS235" s="78" t="s">
        <v>1508</v>
      </c>
      <c r="AT235" s="78">
        <v>0</v>
      </c>
      <c r="AU235" s="82" t="s">
        <v>2812</v>
      </c>
      <c r="AV235" s="78" t="b">
        <v>0</v>
      </c>
      <c r="AW235" s="78" t="s">
        <v>2994</v>
      </c>
      <c r="AX235" s="82" t="s">
        <v>3227</v>
      </c>
      <c r="AY235" s="78" t="s">
        <v>66</v>
      </c>
      <c r="AZ235" s="78" t="str">
        <f>REPLACE(INDEX(GroupVertices[Group],MATCH(Vertices[[#This Row],[Vertex]],GroupVertices[Vertex],0)),1,1,"")</f>
        <v>1</v>
      </c>
      <c r="BA235" s="48"/>
      <c r="BB235" s="48"/>
      <c r="BC235" s="48"/>
      <c r="BD235" s="48"/>
      <c r="BE235" s="48"/>
      <c r="BF235" s="48"/>
      <c r="BG235" s="121" t="s">
        <v>4252</v>
      </c>
      <c r="BH235" s="121" t="s">
        <v>4252</v>
      </c>
      <c r="BI235" s="121" t="s">
        <v>4392</v>
      </c>
      <c r="BJ235" s="121" t="s">
        <v>4392</v>
      </c>
      <c r="BK235" s="121">
        <v>2</v>
      </c>
      <c r="BL235" s="124">
        <v>7.407407407407407</v>
      </c>
      <c r="BM235" s="121">
        <v>0</v>
      </c>
      <c r="BN235" s="124">
        <v>0</v>
      </c>
      <c r="BO235" s="121">
        <v>0</v>
      </c>
      <c r="BP235" s="124">
        <v>0</v>
      </c>
      <c r="BQ235" s="121">
        <v>25</v>
      </c>
      <c r="BR235" s="124">
        <v>92.5925925925926</v>
      </c>
      <c r="BS235" s="121">
        <v>27</v>
      </c>
      <c r="BT235" s="2"/>
      <c r="BU235" s="3"/>
      <c r="BV235" s="3"/>
      <c r="BW235" s="3"/>
      <c r="BX235" s="3"/>
    </row>
    <row r="236" spans="1:76" ht="15">
      <c r="A236" s="64" t="s">
        <v>341</v>
      </c>
      <c r="B236" s="65"/>
      <c r="C236" s="65" t="s">
        <v>64</v>
      </c>
      <c r="D236" s="66">
        <v>162.05789421990048</v>
      </c>
      <c r="E236" s="68"/>
      <c r="F236" s="101" t="s">
        <v>981</v>
      </c>
      <c r="G236" s="65"/>
      <c r="H236" s="69" t="s">
        <v>341</v>
      </c>
      <c r="I236" s="70"/>
      <c r="J236" s="70"/>
      <c r="K236" s="69" t="s">
        <v>3508</v>
      </c>
      <c r="L236" s="73">
        <v>1</v>
      </c>
      <c r="M236" s="74">
        <v>1012.2257080078125</v>
      </c>
      <c r="N236" s="74">
        <v>5018.76171875</v>
      </c>
      <c r="O236" s="75"/>
      <c r="P236" s="76"/>
      <c r="Q236" s="76"/>
      <c r="R236" s="87"/>
      <c r="S236" s="48">
        <v>0</v>
      </c>
      <c r="T236" s="48">
        <v>1</v>
      </c>
      <c r="U236" s="49">
        <v>0</v>
      </c>
      <c r="V236" s="49">
        <v>0.008929</v>
      </c>
      <c r="W236" s="49">
        <v>0.010431</v>
      </c>
      <c r="X236" s="49">
        <v>0.389046</v>
      </c>
      <c r="Y236" s="49">
        <v>0</v>
      </c>
      <c r="Z236" s="49">
        <v>0</v>
      </c>
      <c r="AA236" s="71">
        <v>236</v>
      </c>
      <c r="AB236" s="71"/>
      <c r="AC236" s="72"/>
      <c r="AD236" s="78" t="s">
        <v>1915</v>
      </c>
      <c r="AE236" s="78">
        <v>115</v>
      </c>
      <c r="AF236" s="78">
        <v>83</v>
      </c>
      <c r="AG236" s="78">
        <v>34</v>
      </c>
      <c r="AH236" s="78">
        <v>60</v>
      </c>
      <c r="AI236" s="78"/>
      <c r="AJ236" s="78" t="s">
        <v>2172</v>
      </c>
      <c r="AK236" s="78"/>
      <c r="AL236" s="82" t="s">
        <v>2533</v>
      </c>
      <c r="AM236" s="78"/>
      <c r="AN236" s="80">
        <v>43064.602858796294</v>
      </c>
      <c r="AO236" s="78"/>
      <c r="AP236" s="78" t="b">
        <v>1</v>
      </c>
      <c r="AQ236" s="78" t="b">
        <v>0</v>
      </c>
      <c r="AR236" s="78" t="b">
        <v>1</v>
      </c>
      <c r="AS236" s="78" t="s">
        <v>1508</v>
      </c>
      <c r="AT236" s="78">
        <v>1</v>
      </c>
      <c r="AU236" s="78"/>
      <c r="AV236" s="78" t="b">
        <v>0</v>
      </c>
      <c r="AW236" s="78" t="s">
        <v>2994</v>
      </c>
      <c r="AX236" s="82" t="s">
        <v>3228</v>
      </c>
      <c r="AY236" s="78" t="s">
        <v>66</v>
      </c>
      <c r="AZ236" s="78" t="str">
        <f>REPLACE(INDEX(GroupVertices[Group],MATCH(Vertices[[#This Row],[Vertex]],GroupVertices[Vertex],0)),1,1,"")</f>
        <v>1</v>
      </c>
      <c r="BA236" s="48"/>
      <c r="BB236" s="48"/>
      <c r="BC236" s="48"/>
      <c r="BD236" s="48"/>
      <c r="BE236" s="48"/>
      <c r="BF236" s="48"/>
      <c r="BG236" s="121" t="s">
        <v>4252</v>
      </c>
      <c r="BH236" s="121" t="s">
        <v>4252</v>
      </c>
      <c r="BI236" s="121" t="s">
        <v>4392</v>
      </c>
      <c r="BJ236" s="121" t="s">
        <v>4392</v>
      </c>
      <c r="BK236" s="121">
        <v>2</v>
      </c>
      <c r="BL236" s="124">
        <v>7.407407407407407</v>
      </c>
      <c r="BM236" s="121">
        <v>0</v>
      </c>
      <c r="BN236" s="124">
        <v>0</v>
      </c>
      <c r="BO236" s="121">
        <v>0</v>
      </c>
      <c r="BP236" s="124">
        <v>0</v>
      </c>
      <c r="BQ236" s="121">
        <v>25</v>
      </c>
      <c r="BR236" s="124">
        <v>92.5925925925926</v>
      </c>
      <c r="BS236" s="121">
        <v>27</v>
      </c>
      <c r="BT236" s="2"/>
      <c r="BU236" s="3"/>
      <c r="BV236" s="3"/>
      <c r="BW236" s="3"/>
      <c r="BX236" s="3"/>
    </row>
    <row r="237" spans="1:76" ht="15">
      <c r="A237" s="64" t="s">
        <v>342</v>
      </c>
      <c r="B237" s="65"/>
      <c r="C237" s="65" t="s">
        <v>64</v>
      </c>
      <c r="D237" s="66">
        <v>162.5914975719953</v>
      </c>
      <c r="E237" s="68"/>
      <c r="F237" s="101" t="s">
        <v>982</v>
      </c>
      <c r="G237" s="65"/>
      <c r="H237" s="69" t="s">
        <v>342</v>
      </c>
      <c r="I237" s="70"/>
      <c r="J237" s="70"/>
      <c r="K237" s="69" t="s">
        <v>3509</v>
      </c>
      <c r="L237" s="73">
        <v>1</v>
      </c>
      <c r="M237" s="74">
        <v>232.67115783691406</v>
      </c>
      <c r="N237" s="74">
        <v>6971.91650390625</v>
      </c>
      <c r="O237" s="75"/>
      <c r="P237" s="76"/>
      <c r="Q237" s="76"/>
      <c r="R237" s="87"/>
      <c r="S237" s="48">
        <v>0</v>
      </c>
      <c r="T237" s="48">
        <v>1</v>
      </c>
      <c r="U237" s="49">
        <v>0</v>
      </c>
      <c r="V237" s="49">
        <v>0.008929</v>
      </c>
      <c r="W237" s="49">
        <v>0.010431</v>
      </c>
      <c r="X237" s="49">
        <v>0.389046</v>
      </c>
      <c r="Y237" s="49">
        <v>0</v>
      </c>
      <c r="Z237" s="49">
        <v>0</v>
      </c>
      <c r="AA237" s="71">
        <v>237</v>
      </c>
      <c r="AB237" s="71"/>
      <c r="AC237" s="72"/>
      <c r="AD237" s="78" t="s">
        <v>1916</v>
      </c>
      <c r="AE237" s="78">
        <v>1043</v>
      </c>
      <c r="AF237" s="78">
        <v>848</v>
      </c>
      <c r="AG237" s="78">
        <v>14161</v>
      </c>
      <c r="AH237" s="78">
        <v>24570</v>
      </c>
      <c r="AI237" s="78"/>
      <c r="AJ237" s="78" t="s">
        <v>2173</v>
      </c>
      <c r="AK237" s="78"/>
      <c r="AL237" s="78"/>
      <c r="AM237" s="78"/>
      <c r="AN237" s="80">
        <v>40871.906435185185</v>
      </c>
      <c r="AO237" s="82" t="s">
        <v>2770</v>
      </c>
      <c r="AP237" s="78" t="b">
        <v>0</v>
      </c>
      <c r="AQ237" s="78" t="b">
        <v>0</v>
      </c>
      <c r="AR237" s="78" t="b">
        <v>1</v>
      </c>
      <c r="AS237" s="78" t="s">
        <v>1508</v>
      </c>
      <c r="AT237" s="78">
        <v>40</v>
      </c>
      <c r="AU237" s="82" t="s">
        <v>2812</v>
      </c>
      <c r="AV237" s="78" t="b">
        <v>0</v>
      </c>
      <c r="AW237" s="78" t="s">
        <v>2994</v>
      </c>
      <c r="AX237" s="82" t="s">
        <v>3229</v>
      </c>
      <c r="AY237" s="78" t="s">
        <v>66</v>
      </c>
      <c r="AZ237" s="78" t="str">
        <f>REPLACE(INDEX(GroupVertices[Group],MATCH(Vertices[[#This Row],[Vertex]],GroupVertices[Vertex],0)),1,1,"")</f>
        <v>1</v>
      </c>
      <c r="BA237" s="48"/>
      <c r="BB237" s="48"/>
      <c r="BC237" s="48"/>
      <c r="BD237" s="48"/>
      <c r="BE237" s="48" t="s">
        <v>757</v>
      </c>
      <c r="BF237" s="48" t="s">
        <v>757</v>
      </c>
      <c r="BG237" s="121" t="s">
        <v>4247</v>
      </c>
      <c r="BH237" s="121" t="s">
        <v>4247</v>
      </c>
      <c r="BI237" s="121" t="s">
        <v>4388</v>
      </c>
      <c r="BJ237" s="121" t="s">
        <v>4388</v>
      </c>
      <c r="BK237" s="121">
        <v>0</v>
      </c>
      <c r="BL237" s="124">
        <v>0</v>
      </c>
      <c r="BM237" s="121">
        <v>3</v>
      </c>
      <c r="BN237" s="124">
        <v>13.636363636363637</v>
      </c>
      <c r="BO237" s="121">
        <v>0</v>
      </c>
      <c r="BP237" s="124">
        <v>0</v>
      </c>
      <c r="BQ237" s="121">
        <v>19</v>
      </c>
      <c r="BR237" s="124">
        <v>86.36363636363636</v>
      </c>
      <c r="BS237" s="121">
        <v>22</v>
      </c>
      <c r="BT237" s="2"/>
      <c r="BU237" s="3"/>
      <c r="BV237" s="3"/>
      <c r="BW237" s="3"/>
      <c r="BX237" s="3"/>
    </row>
    <row r="238" spans="1:76" ht="15">
      <c r="A238" s="64" t="s">
        <v>343</v>
      </c>
      <c r="B238" s="65"/>
      <c r="C238" s="65" t="s">
        <v>64</v>
      </c>
      <c r="D238" s="66">
        <v>162.5356959142599</v>
      </c>
      <c r="E238" s="68"/>
      <c r="F238" s="101" t="s">
        <v>983</v>
      </c>
      <c r="G238" s="65"/>
      <c r="H238" s="69" t="s">
        <v>343</v>
      </c>
      <c r="I238" s="70"/>
      <c r="J238" s="70"/>
      <c r="K238" s="69" t="s">
        <v>3510</v>
      </c>
      <c r="L238" s="73">
        <v>1</v>
      </c>
      <c r="M238" s="74">
        <v>1591.885498046875</v>
      </c>
      <c r="N238" s="74">
        <v>4231.1025390625</v>
      </c>
      <c r="O238" s="75"/>
      <c r="P238" s="76"/>
      <c r="Q238" s="76"/>
      <c r="R238" s="87"/>
      <c r="S238" s="48">
        <v>0</v>
      </c>
      <c r="T238" s="48">
        <v>1</v>
      </c>
      <c r="U238" s="49">
        <v>0</v>
      </c>
      <c r="V238" s="49">
        <v>0.008929</v>
      </c>
      <c r="W238" s="49">
        <v>0.010431</v>
      </c>
      <c r="X238" s="49">
        <v>0.389046</v>
      </c>
      <c r="Y238" s="49">
        <v>0</v>
      </c>
      <c r="Z238" s="49">
        <v>0</v>
      </c>
      <c r="AA238" s="71">
        <v>238</v>
      </c>
      <c r="AB238" s="71"/>
      <c r="AC238" s="72"/>
      <c r="AD238" s="78" t="s">
        <v>1917</v>
      </c>
      <c r="AE238" s="78">
        <v>169</v>
      </c>
      <c r="AF238" s="78">
        <v>768</v>
      </c>
      <c r="AG238" s="78">
        <v>588</v>
      </c>
      <c r="AH238" s="78">
        <v>607</v>
      </c>
      <c r="AI238" s="78"/>
      <c r="AJ238" s="78" t="s">
        <v>2174</v>
      </c>
      <c r="AK238" s="78" t="s">
        <v>2366</v>
      </c>
      <c r="AL238" s="82" t="s">
        <v>2534</v>
      </c>
      <c r="AM238" s="78"/>
      <c r="AN238" s="80">
        <v>41721.8247337963</v>
      </c>
      <c r="AO238" s="82" t="s">
        <v>2771</v>
      </c>
      <c r="AP238" s="78" t="b">
        <v>0</v>
      </c>
      <c r="AQ238" s="78" t="b">
        <v>0</v>
      </c>
      <c r="AR238" s="78" t="b">
        <v>1</v>
      </c>
      <c r="AS238" s="78" t="s">
        <v>1508</v>
      </c>
      <c r="AT238" s="78">
        <v>4</v>
      </c>
      <c r="AU238" s="82" t="s">
        <v>2812</v>
      </c>
      <c r="AV238" s="78" t="b">
        <v>0</v>
      </c>
      <c r="AW238" s="78" t="s">
        <v>2994</v>
      </c>
      <c r="AX238" s="82" t="s">
        <v>3230</v>
      </c>
      <c r="AY238" s="78" t="s">
        <v>66</v>
      </c>
      <c r="AZ238" s="78" t="str">
        <f>REPLACE(INDEX(GroupVertices[Group],MATCH(Vertices[[#This Row],[Vertex]],GroupVertices[Vertex],0)),1,1,"")</f>
        <v>1</v>
      </c>
      <c r="BA238" s="48"/>
      <c r="BB238" s="48"/>
      <c r="BC238" s="48"/>
      <c r="BD238" s="48"/>
      <c r="BE238" s="48"/>
      <c r="BF238" s="48"/>
      <c r="BG238" s="121" t="s">
        <v>4252</v>
      </c>
      <c r="BH238" s="121" t="s">
        <v>4252</v>
      </c>
      <c r="BI238" s="121" t="s">
        <v>4392</v>
      </c>
      <c r="BJ238" s="121" t="s">
        <v>4392</v>
      </c>
      <c r="BK238" s="121">
        <v>2</v>
      </c>
      <c r="BL238" s="124">
        <v>7.407407407407407</v>
      </c>
      <c r="BM238" s="121">
        <v>0</v>
      </c>
      <c r="BN238" s="124">
        <v>0</v>
      </c>
      <c r="BO238" s="121">
        <v>0</v>
      </c>
      <c r="BP238" s="124">
        <v>0</v>
      </c>
      <c r="BQ238" s="121">
        <v>25</v>
      </c>
      <c r="BR238" s="124">
        <v>92.5925925925926</v>
      </c>
      <c r="BS238" s="121">
        <v>27</v>
      </c>
      <c r="BT238" s="2"/>
      <c r="BU238" s="3"/>
      <c r="BV238" s="3"/>
      <c r="BW238" s="3"/>
      <c r="BX238" s="3"/>
    </row>
    <row r="239" spans="1:76" ht="15">
      <c r="A239" s="64" t="s">
        <v>344</v>
      </c>
      <c r="B239" s="65"/>
      <c r="C239" s="65" t="s">
        <v>64</v>
      </c>
      <c r="D239" s="66">
        <v>162.33201986352566</v>
      </c>
      <c r="E239" s="68"/>
      <c r="F239" s="101" t="s">
        <v>984</v>
      </c>
      <c r="G239" s="65"/>
      <c r="H239" s="69" t="s">
        <v>344</v>
      </c>
      <c r="I239" s="70"/>
      <c r="J239" s="70"/>
      <c r="K239" s="69" t="s">
        <v>3511</v>
      </c>
      <c r="L239" s="73">
        <v>1</v>
      </c>
      <c r="M239" s="74">
        <v>3063.77734375</v>
      </c>
      <c r="N239" s="74">
        <v>2716.19921875</v>
      </c>
      <c r="O239" s="75"/>
      <c r="P239" s="76"/>
      <c r="Q239" s="76"/>
      <c r="R239" s="87"/>
      <c r="S239" s="48">
        <v>1</v>
      </c>
      <c r="T239" s="48">
        <v>1</v>
      </c>
      <c r="U239" s="49">
        <v>0</v>
      </c>
      <c r="V239" s="49">
        <v>0</v>
      </c>
      <c r="W239" s="49">
        <v>0</v>
      </c>
      <c r="X239" s="49">
        <v>0.999998</v>
      </c>
      <c r="Y239" s="49">
        <v>0</v>
      </c>
      <c r="Z239" s="49" t="s">
        <v>4881</v>
      </c>
      <c r="AA239" s="71">
        <v>239</v>
      </c>
      <c r="AB239" s="71"/>
      <c r="AC239" s="72"/>
      <c r="AD239" s="78" t="s">
        <v>1918</v>
      </c>
      <c r="AE239" s="78">
        <v>1119</v>
      </c>
      <c r="AF239" s="78">
        <v>476</v>
      </c>
      <c r="AG239" s="78">
        <v>4765</v>
      </c>
      <c r="AH239" s="78">
        <v>5493</v>
      </c>
      <c r="AI239" s="78"/>
      <c r="AJ239" s="78" t="s">
        <v>2175</v>
      </c>
      <c r="AK239" s="78" t="s">
        <v>2367</v>
      </c>
      <c r="AL239" s="82" t="s">
        <v>2535</v>
      </c>
      <c r="AM239" s="78"/>
      <c r="AN239" s="80">
        <v>40450.40351851852</v>
      </c>
      <c r="AO239" s="82" t="s">
        <v>2772</v>
      </c>
      <c r="AP239" s="78" t="b">
        <v>0</v>
      </c>
      <c r="AQ239" s="78" t="b">
        <v>0</v>
      </c>
      <c r="AR239" s="78" t="b">
        <v>1</v>
      </c>
      <c r="AS239" s="78" t="s">
        <v>1508</v>
      </c>
      <c r="AT239" s="78">
        <v>15</v>
      </c>
      <c r="AU239" s="82" t="s">
        <v>2825</v>
      </c>
      <c r="AV239" s="78" t="b">
        <v>0</v>
      </c>
      <c r="AW239" s="78" t="s">
        <v>2994</v>
      </c>
      <c r="AX239" s="82" t="s">
        <v>3231</v>
      </c>
      <c r="AY239" s="78" t="s">
        <v>66</v>
      </c>
      <c r="AZ239" s="78" t="str">
        <f>REPLACE(INDEX(GroupVertices[Group],MATCH(Vertices[[#This Row],[Vertex]],GroupVertices[Vertex],0)),1,1,"")</f>
        <v>2</v>
      </c>
      <c r="BA239" s="48" t="s">
        <v>4133</v>
      </c>
      <c r="BB239" s="48" t="s">
        <v>4133</v>
      </c>
      <c r="BC239" s="48" t="s">
        <v>720</v>
      </c>
      <c r="BD239" s="48" t="s">
        <v>720</v>
      </c>
      <c r="BE239" s="48" t="s">
        <v>4149</v>
      </c>
      <c r="BF239" s="48" t="s">
        <v>4159</v>
      </c>
      <c r="BG239" s="121" t="s">
        <v>4259</v>
      </c>
      <c r="BH239" s="121" t="s">
        <v>4296</v>
      </c>
      <c r="BI239" s="121" t="s">
        <v>4399</v>
      </c>
      <c r="BJ239" s="121" t="s">
        <v>4399</v>
      </c>
      <c r="BK239" s="121">
        <v>3</v>
      </c>
      <c r="BL239" s="124">
        <v>6.25</v>
      </c>
      <c r="BM239" s="121">
        <v>1</v>
      </c>
      <c r="BN239" s="124">
        <v>2.0833333333333335</v>
      </c>
      <c r="BO239" s="121">
        <v>0</v>
      </c>
      <c r="BP239" s="124">
        <v>0</v>
      </c>
      <c r="BQ239" s="121">
        <v>44</v>
      </c>
      <c r="BR239" s="124">
        <v>91.66666666666667</v>
      </c>
      <c r="BS239" s="121">
        <v>48</v>
      </c>
      <c r="BT239" s="2"/>
      <c r="BU239" s="3"/>
      <c r="BV239" s="3"/>
      <c r="BW239" s="3"/>
      <c r="BX239" s="3"/>
    </row>
    <row r="240" spans="1:76" ht="15">
      <c r="A240" s="64" t="s">
        <v>345</v>
      </c>
      <c r="B240" s="65"/>
      <c r="C240" s="65" t="s">
        <v>64</v>
      </c>
      <c r="D240" s="66">
        <v>162.43664797177954</v>
      </c>
      <c r="E240" s="68"/>
      <c r="F240" s="101" t="s">
        <v>985</v>
      </c>
      <c r="G240" s="65"/>
      <c r="H240" s="69" t="s">
        <v>345</v>
      </c>
      <c r="I240" s="70"/>
      <c r="J240" s="70"/>
      <c r="K240" s="69" t="s">
        <v>3512</v>
      </c>
      <c r="L240" s="73">
        <v>1</v>
      </c>
      <c r="M240" s="74">
        <v>1374.398681640625</v>
      </c>
      <c r="N240" s="74">
        <v>4081.94482421875</v>
      </c>
      <c r="O240" s="75"/>
      <c r="P240" s="76"/>
      <c r="Q240" s="76"/>
      <c r="R240" s="87"/>
      <c r="S240" s="48">
        <v>0</v>
      </c>
      <c r="T240" s="48">
        <v>1</v>
      </c>
      <c r="U240" s="49">
        <v>0</v>
      </c>
      <c r="V240" s="49">
        <v>0.008929</v>
      </c>
      <c r="W240" s="49">
        <v>0.010431</v>
      </c>
      <c r="X240" s="49">
        <v>0.389046</v>
      </c>
      <c r="Y240" s="49">
        <v>0</v>
      </c>
      <c r="Z240" s="49">
        <v>0</v>
      </c>
      <c r="AA240" s="71">
        <v>240</v>
      </c>
      <c r="AB240" s="71"/>
      <c r="AC240" s="72"/>
      <c r="AD240" s="78" t="s">
        <v>1919</v>
      </c>
      <c r="AE240" s="78">
        <v>813</v>
      </c>
      <c r="AF240" s="78">
        <v>626</v>
      </c>
      <c r="AG240" s="78">
        <v>5682</v>
      </c>
      <c r="AH240" s="78">
        <v>8153</v>
      </c>
      <c r="AI240" s="78"/>
      <c r="AJ240" s="78" t="s">
        <v>2176</v>
      </c>
      <c r="AK240" s="78" t="s">
        <v>2368</v>
      </c>
      <c r="AL240" s="78"/>
      <c r="AM240" s="78"/>
      <c r="AN240" s="80">
        <v>41045.94550925926</v>
      </c>
      <c r="AO240" s="82" t="s">
        <v>2773</v>
      </c>
      <c r="AP240" s="78" t="b">
        <v>1</v>
      </c>
      <c r="AQ240" s="78" t="b">
        <v>0</v>
      </c>
      <c r="AR240" s="78" t="b">
        <v>1</v>
      </c>
      <c r="AS240" s="78" t="s">
        <v>1508</v>
      </c>
      <c r="AT240" s="78">
        <v>15</v>
      </c>
      <c r="AU240" s="82" t="s">
        <v>2812</v>
      </c>
      <c r="AV240" s="78" t="b">
        <v>0</v>
      </c>
      <c r="AW240" s="78" t="s">
        <v>2994</v>
      </c>
      <c r="AX240" s="82" t="s">
        <v>3232</v>
      </c>
      <c r="AY240" s="78" t="s">
        <v>66</v>
      </c>
      <c r="AZ240" s="78" t="str">
        <f>REPLACE(INDEX(GroupVertices[Group],MATCH(Vertices[[#This Row],[Vertex]],GroupVertices[Vertex],0)),1,1,"")</f>
        <v>1</v>
      </c>
      <c r="BA240" s="48"/>
      <c r="BB240" s="48"/>
      <c r="BC240" s="48"/>
      <c r="BD240" s="48"/>
      <c r="BE240" s="48" t="s">
        <v>757</v>
      </c>
      <c r="BF240" s="48" t="s">
        <v>757</v>
      </c>
      <c r="BG240" s="121" t="s">
        <v>4252</v>
      </c>
      <c r="BH240" s="121" t="s">
        <v>4297</v>
      </c>
      <c r="BI240" s="121" t="s">
        <v>4392</v>
      </c>
      <c r="BJ240" s="121" t="s">
        <v>4392</v>
      </c>
      <c r="BK240" s="121">
        <v>2</v>
      </c>
      <c r="BL240" s="124">
        <v>4.081632653061225</v>
      </c>
      <c r="BM240" s="121">
        <v>3</v>
      </c>
      <c r="BN240" s="124">
        <v>6.122448979591836</v>
      </c>
      <c r="BO240" s="121">
        <v>0</v>
      </c>
      <c r="BP240" s="124">
        <v>0</v>
      </c>
      <c r="BQ240" s="121">
        <v>44</v>
      </c>
      <c r="BR240" s="124">
        <v>89.79591836734694</v>
      </c>
      <c r="BS240" s="121">
        <v>49</v>
      </c>
      <c r="BT240" s="2"/>
      <c r="BU240" s="3"/>
      <c r="BV240" s="3"/>
      <c r="BW240" s="3"/>
      <c r="BX240" s="3"/>
    </row>
    <row r="241" spans="1:76" ht="15">
      <c r="A241" s="64" t="s">
        <v>346</v>
      </c>
      <c r="B241" s="65"/>
      <c r="C241" s="65" t="s">
        <v>64</v>
      </c>
      <c r="D241" s="66">
        <v>393.8621655771027</v>
      </c>
      <c r="E241" s="68"/>
      <c r="F241" s="101" t="s">
        <v>2974</v>
      </c>
      <c r="G241" s="65"/>
      <c r="H241" s="69" t="s">
        <v>346</v>
      </c>
      <c r="I241" s="70"/>
      <c r="J241" s="70"/>
      <c r="K241" s="69" t="s">
        <v>3513</v>
      </c>
      <c r="L241" s="73">
        <v>1</v>
      </c>
      <c r="M241" s="74">
        <v>7900.4443359375</v>
      </c>
      <c r="N241" s="74">
        <v>1858.6376953125</v>
      </c>
      <c r="O241" s="75"/>
      <c r="P241" s="76"/>
      <c r="Q241" s="76"/>
      <c r="R241" s="87"/>
      <c r="S241" s="48">
        <v>2</v>
      </c>
      <c r="T241" s="48">
        <v>1</v>
      </c>
      <c r="U241" s="49">
        <v>0</v>
      </c>
      <c r="V241" s="49">
        <v>1</v>
      </c>
      <c r="W241" s="49">
        <v>0</v>
      </c>
      <c r="X241" s="49">
        <v>1.298243</v>
      </c>
      <c r="Y241" s="49">
        <v>0</v>
      </c>
      <c r="Z241" s="49">
        <v>0</v>
      </c>
      <c r="AA241" s="71">
        <v>241</v>
      </c>
      <c r="AB241" s="71"/>
      <c r="AC241" s="72"/>
      <c r="AD241" s="78" t="s">
        <v>1920</v>
      </c>
      <c r="AE241" s="78">
        <v>194</v>
      </c>
      <c r="AF241" s="78">
        <v>332409</v>
      </c>
      <c r="AG241" s="78">
        <v>8862</v>
      </c>
      <c r="AH241" s="78">
        <v>2712</v>
      </c>
      <c r="AI241" s="78"/>
      <c r="AJ241" s="78" t="s">
        <v>2177</v>
      </c>
      <c r="AK241" s="78" t="s">
        <v>2218</v>
      </c>
      <c r="AL241" s="82" t="s">
        <v>2536</v>
      </c>
      <c r="AM241" s="78"/>
      <c r="AN241" s="80">
        <v>39303.358831018515</v>
      </c>
      <c r="AO241" s="82" t="s">
        <v>2774</v>
      </c>
      <c r="AP241" s="78" t="b">
        <v>0</v>
      </c>
      <c r="AQ241" s="78" t="b">
        <v>0</v>
      </c>
      <c r="AR241" s="78" t="b">
        <v>1</v>
      </c>
      <c r="AS241" s="78" t="s">
        <v>1508</v>
      </c>
      <c r="AT241" s="78">
        <v>1378</v>
      </c>
      <c r="AU241" s="82" t="s">
        <v>2812</v>
      </c>
      <c r="AV241" s="78" t="b">
        <v>1</v>
      </c>
      <c r="AW241" s="78" t="s">
        <v>2994</v>
      </c>
      <c r="AX241" s="82" t="s">
        <v>3233</v>
      </c>
      <c r="AY241" s="78" t="s">
        <v>66</v>
      </c>
      <c r="AZ241" s="78" t="str">
        <f>REPLACE(INDEX(GroupVertices[Group],MATCH(Vertices[[#This Row],[Vertex]],GroupVertices[Vertex],0)),1,1,"")</f>
        <v>34</v>
      </c>
      <c r="BA241" s="48"/>
      <c r="BB241" s="48"/>
      <c r="BC241" s="48"/>
      <c r="BD241" s="48"/>
      <c r="BE241" s="48" t="s">
        <v>809</v>
      </c>
      <c r="BF241" s="48" t="s">
        <v>809</v>
      </c>
      <c r="BG241" s="121" t="s">
        <v>3888</v>
      </c>
      <c r="BH241" s="121" t="s">
        <v>3888</v>
      </c>
      <c r="BI241" s="121" t="s">
        <v>4004</v>
      </c>
      <c r="BJ241" s="121" t="s">
        <v>4004</v>
      </c>
      <c r="BK241" s="121">
        <v>1</v>
      </c>
      <c r="BL241" s="124">
        <v>7.142857142857143</v>
      </c>
      <c r="BM241" s="121">
        <v>0</v>
      </c>
      <c r="BN241" s="124">
        <v>0</v>
      </c>
      <c r="BO241" s="121">
        <v>0</v>
      </c>
      <c r="BP241" s="124">
        <v>0</v>
      </c>
      <c r="BQ241" s="121">
        <v>13</v>
      </c>
      <c r="BR241" s="124">
        <v>92.85714285714286</v>
      </c>
      <c r="BS241" s="121">
        <v>14</v>
      </c>
      <c r="BT241" s="2"/>
      <c r="BU241" s="3"/>
      <c r="BV241" s="3"/>
      <c r="BW241" s="3"/>
      <c r="BX241" s="3"/>
    </row>
    <row r="242" spans="1:76" ht="15">
      <c r="A242" s="64" t="s">
        <v>347</v>
      </c>
      <c r="B242" s="65"/>
      <c r="C242" s="65" t="s">
        <v>64</v>
      </c>
      <c r="D242" s="66">
        <v>162.01255537299048</v>
      </c>
      <c r="E242" s="68"/>
      <c r="F242" s="101" t="s">
        <v>2975</v>
      </c>
      <c r="G242" s="65"/>
      <c r="H242" s="69" t="s">
        <v>347</v>
      </c>
      <c r="I242" s="70"/>
      <c r="J242" s="70"/>
      <c r="K242" s="69" t="s">
        <v>3514</v>
      </c>
      <c r="L242" s="73">
        <v>1</v>
      </c>
      <c r="M242" s="74">
        <v>7900.4443359375</v>
      </c>
      <c r="N242" s="74">
        <v>1529.2587890625</v>
      </c>
      <c r="O242" s="75"/>
      <c r="P242" s="76"/>
      <c r="Q242" s="76"/>
      <c r="R242" s="87"/>
      <c r="S242" s="48">
        <v>0</v>
      </c>
      <c r="T242" s="48">
        <v>1</v>
      </c>
      <c r="U242" s="49">
        <v>0</v>
      </c>
      <c r="V242" s="49">
        <v>1</v>
      </c>
      <c r="W242" s="49">
        <v>0</v>
      </c>
      <c r="X242" s="49">
        <v>0.701753</v>
      </c>
      <c r="Y242" s="49">
        <v>0</v>
      </c>
      <c r="Z242" s="49">
        <v>0</v>
      </c>
      <c r="AA242" s="71">
        <v>242</v>
      </c>
      <c r="AB242" s="71"/>
      <c r="AC242" s="72"/>
      <c r="AD242" s="78" t="s">
        <v>1921</v>
      </c>
      <c r="AE242" s="78">
        <v>140</v>
      </c>
      <c r="AF242" s="78">
        <v>18</v>
      </c>
      <c r="AG242" s="78">
        <v>10290</v>
      </c>
      <c r="AH242" s="78">
        <v>1</v>
      </c>
      <c r="AI242" s="78"/>
      <c r="AJ242" s="78"/>
      <c r="AK242" s="78"/>
      <c r="AL242" s="78"/>
      <c r="AM242" s="78"/>
      <c r="AN242" s="80">
        <v>43514.51887731482</v>
      </c>
      <c r="AO242" s="78"/>
      <c r="AP242" s="78" t="b">
        <v>1</v>
      </c>
      <c r="AQ242" s="78" t="b">
        <v>0</v>
      </c>
      <c r="AR242" s="78" t="b">
        <v>0</v>
      </c>
      <c r="AS242" s="78" t="s">
        <v>1508</v>
      </c>
      <c r="AT242" s="78">
        <v>1</v>
      </c>
      <c r="AU242" s="78"/>
      <c r="AV242" s="78" t="b">
        <v>0</v>
      </c>
      <c r="AW242" s="78" t="s">
        <v>2994</v>
      </c>
      <c r="AX242" s="82" t="s">
        <v>3234</v>
      </c>
      <c r="AY242" s="78" t="s">
        <v>66</v>
      </c>
      <c r="AZ242" s="78" t="str">
        <f>REPLACE(INDEX(GroupVertices[Group],MATCH(Vertices[[#This Row],[Vertex]],GroupVertices[Vertex],0)),1,1,"")</f>
        <v>34</v>
      </c>
      <c r="BA242" s="48"/>
      <c r="BB242" s="48"/>
      <c r="BC242" s="48"/>
      <c r="BD242" s="48"/>
      <c r="BE242" s="48" t="s">
        <v>809</v>
      </c>
      <c r="BF242" s="48" t="s">
        <v>809</v>
      </c>
      <c r="BG242" s="121" t="s">
        <v>4260</v>
      </c>
      <c r="BH242" s="121" t="s">
        <v>4260</v>
      </c>
      <c r="BI242" s="121" t="s">
        <v>4400</v>
      </c>
      <c r="BJ242" s="121" t="s">
        <v>4400</v>
      </c>
      <c r="BK242" s="121">
        <v>1</v>
      </c>
      <c r="BL242" s="124">
        <v>6.25</v>
      </c>
      <c r="BM242" s="121">
        <v>0</v>
      </c>
      <c r="BN242" s="124">
        <v>0</v>
      </c>
      <c r="BO242" s="121">
        <v>0</v>
      </c>
      <c r="BP242" s="124">
        <v>0</v>
      </c>
      <c r="BQ242" s="121">
        <v>15</v>
      </c>
      <c r="BR242" s="124">
        <v>93.75</v>
      </c>
      <c r="BS242" s="121">
        <v>16</v>
      </c>
      <c r="BT242" s="2"/>
      <c r="BU242" s="3"/>
      <c r="BV242" s="3"/>
      <c r="BW242" s="3"/>
      <c r="BX242" s="3"/>
    </row>
    <row r="243" spans="1:76" ht="15">
      <c r="A243" s="64" t="s">
        <v>348</v>
      </c>
      <c r="B243" s="65"/>
      <c r="C243" s="65" t="s">
        <v>64</v>
      </c>
      <c r="D243" s="66">
        <v>162.16042976598928</v>
      </c>
      <c r="E243" s="68"/>
      <c r="F243" s="101" t="s">
        <v>2976</v>
      </c>
      <c r="G243" s="65"/>
      <c r="H243" s="69" t="s">
        <v>348</v>
      </c>
      <c r="I243" s="70"/>
      <c r="J243" s="70"/>
      <c r="K243" s="69" t="s">
        <v>3515</v>
      </c>
      <c r="L243" s="73">
        <v>4.6813746552539275</v>
      </c>
      <c r="M243" s="74">
        <v>6022.78955078125</v>
      </c>
      <c r="N243" s="74">
        <v>4963.0380859375</v>
      </c>
      <c r="O243" s="75"/>
      <c r="P243" s="76"/>
      <c r="Q243" s="76"/>
      <c r="R243" s="87"/>
      <c r="S243" s="48">
        <v>1</v>
      </c>
      <c r="T243" s="48">
        <v>2</v>
      </c>
      <c r="U243" s="49">
        <v>1</v>
      </c>
      <c r="V243" s="49">
        <v>0.333333</v>
      </c>
      <c r="W243" s="49">
        <v>0</v>
      </c>
      <c r="X243" s="49">
        <v>1.180849</v>
      </c>
      <c r="Y243" s="49">
        <v>0.3333333333333333</v>
      </c>
      <c r="Z243" s="49">
        <v>0</v>
      </c>
      <c r="AA243" s="71">
        <v>243</v>
      </c>
      <c r="AB243" s="71"/>
      <c r="AC243" s="72"/>
      <c r="AD243" s="78" t="s">
        <v>1922</v>
      </c>
      <c r="AE243" s="78">
        <v>54</v>
      </c>
      <c r="AF243" s="78">
        <v>230</v>
      </c>
      <c r="AG243" s="78">
        <v>70</v>
      </c>
      <c r="AH243" s="78">
        <v>8</v>
      </c>
      <c r="AI243" s="78"/>
      <c r="AJ243" s="78"/>
      <c r="AK243" s="78" t="s">
        <v>2315</v>
      </c>
      <c r="AL243" s="82" t="s">
        <v>2537</v>
      </c>
      <c r="AM243" s="78"/>
      <c r="AN243" s="80">
        <v>42133.79855324074</v>
      </c>
      <c r="AO243" s="82" t="s">
        <v>2775</v>
      </c>
      <c r="AP243" s="78" t="b">
        <v>0</v>
      </c>
      <c r="AQ243" s="78" t="b">
        <v>0</v>
      </c>
      <c r="AR243" s="78" t="b">
        <v>0</v>
      </c>
      <c r="AS243" s="78" t="s">
        <v>1508</v>
      </c>
      <c r="AT243" s="78">
        <v>0</v>
      </c>
      <c r="AU243" s="82" t="s">
        <v>2812</v>
      </c>
      <c r="AV243" s="78" t="b">
        <v>0</v>
      </c>
      <c r="AW243" s="78" t="s">
        <v>2994</v>
      </c>
      <c r="AX243" s="82" t="s">
        <v>3235</v>
      </c>
      <c r="AY243" s="78" t="s">
        <v>66</v>
      </c>
      <c r="AZ243" s="78" t="str">
        <f>REPLACE(INDEX(GroupVertices[Group],MATCH(Vertices[[#This Row],[Vertex]],GroupVertices[Vertex],0)),1,1,"")</f>
        <v>13</v>
      </c>
      <c r="BA243" s="48" t="s">
        <v>700</v>
      </c>
      <c r="BB243" s="48" t="s">
        <v>700</v>
      </c>
      <c r="BC243" s="48" t="s">
        <v>731</v>
      </c>
      <c r="BD243" s="48" t="s">
        <v>731</v>
      </c>
      <c r="BE243" s="48" t="s">
        <v>810</v>
      </c>
      <c r="BF243" s="48" t="s">
        <v>810</v>
      </c>
      <c r="BG243" s="121" t="s">
        <v>4261</v>
      </c>
      <c r="BH243" s="121" t="s">
        <v>4261</v>
      </c>
      <c r="BI243" s="121" t="s">
        <v>4401</v>
      </c>
      <c r="BJ243" s="121" t="s">
        <v>4401</v>
      </c>
      <c r="BK243" s="121">
        <v>4</v>
      </c>
      <c r="BL243" s="124">
        <v>11.11111111111111</v>
      </c>
      <c r="BM243" s="121">
        <v>1</v>
      </c>
      <c r="BN243" s="124">
        <v>2.7777777777777777</v>
      </c>
      <c r="BO243" s="121">
        <v>0</v>
      </c>
      <c r="BP243" s="124">
        <v>0</v>
      </c>
      <c r="BQ243" s="121">
        <v>31</v>
      </c>
      <c r="BR243" s="124">
        <v>86.11111111111111</v>
      </c>
      <c r="BS243" s="121">
        <v>36</v>
      </c>
      <c r="BT243" s="2"/>
      <c r="BU243" s="3"/>
      <c r="BV243" s="3"/>
      <c r="BW243" s="3"/>
      <c r="BX243" s="3"/>
    </row>
    <row r="244" spans="1:76" ht="15">
      <c r="A244" s="64" t="s">
        <v>480</v>
      </c>
      <c r="B244" s="65"/>
      <c r="C244" s="65" t="s">
        <v>64</v>
      </c>
      <c r="D244" s="66">
        <v>163.18857530976413</v>
      </c>
      <c r="E244" s="68"/>
      <c r="F244" s="101" t="s">
        <v>2977</v>
      </c>
      <c r="G244" s="65"/>
      <c r="H244" s="69" t="s">
        <v>480</v>
      </c>
      <c r="I244" s="70"/>
      <c r="J244" s="70"/>
      <c r="K244" s="69" t="s">
        <v>3516</v>
      </c>
      <c r="L244" s="73">
        <v>1</v>
      </c>
      <c r="M244" s="74">
        <v>5487.14111328125</v>
      </c>
      <c r="N244" s="74">
        <v>4423.0869140625</v>
      </c>
      <c r="O244" s="75"/>
      <c r="P244" s="76"/>
      <c r="Q244" s="76"/>
      <c r="R244" s="87"/>
      <c r="S244" s="48">
        <v>2</v>
      </c>
      <c r="T244" s="48">
        <v>0</v>
      </c>
      <c r="U244" s="49">
        <v>0</v>
      </c>
      <c r="V244" s="49">
        <v>0.25</v>
      </c>
      <c r="W244" s="49">
        <v>0</v>
      </c>
      <c r="X244" s="49">
        <v>0.819147</v>
      </c>
      <c r="Y244" s="49">
        <v>0.5</v>
      </c>
      <c r="Z244" s="49">
        <v>0</v>
      </c>
      <c r="AA244" s="71">
        <v>244</v>
      </c>
      <c r="AB244" s="71"/>
      <c r="AC244" s="72"/>
      <c r="AD244" s="78" t="s">
        <v>1923</v>
      </c>
      <c r="AE244" s="78">
        <v>61</v>
      </c>
      <c r="AF244" s="78">
        <v>1704</v>
      </c>
      <c r="AG244" s="78">
        <v>1192</v>
      </c>
      <c r="AH244" s="78">
        <v>83</v>
      </c>
      <c r="AI244" s="78"/>
      <c r="AJ244" s="78" t="s">
        <v>2178</v>
      </c>
      <c r="AK244" s="78" t="s">
        <v>2369</v>
      </c>
      <c r="AL244" s="82" t="s">
        <v>2538</v>
      </c>
      <c r="AM244" s="78"/>
      <c r="AN244" s="80">
        <v>40340.403703703705</v>
      </c>
      <c r="AO244" s="78"/>
      <c r="AP244" s="78" t="b">
        <v>0</v>
      </c>
      <c r="AQ244" s="78" t="b">
        <v>0</v>
      </c>
      <c r="AR244" s="78" t="b">
        <v>0</v>
      </c>
      <c r="AS244" s="78" t="s">
        <v>1513</v>
      </c>
      <c r="AT244" s="78">
        <v>47</v>
      </c>
      <c r="AU244" s="82" t="s">
        <v>2812</v>
      </c>
      <c r="AV244" s="78" t="b">
        <v>0</v>
      </c>
      <c r="AW244" s="78" t="s">
        <v>2994</v>
      </c>
      <c r="AX244" s="82" t="s">
        <v>3236</v>
      </c>
      <c r="AY244" s="78" t="s">
        <v>65</v>
      </c>
      <c r="AZ244" s="78" t="str">
        <f>REPLACE(INDEX(GroupVertices[Group],MATCH(Vertices[[#This Row],[Vertex]],GroupVertices[Vertex],0)),1,1,"")</f>
        <v>13</v>
      </c>
      <c r="BA244" s="48"/>
      <c r="BB244" s="48"/>
      <c r="BC244" s="48"/>
      <c r="BD244" s="48"/>
      <c r="BE244" s="48"/>
      <c r="BF244" s="48"/>
      <c r="BG244" s="48"/>
      <c r="BH244" s="48"/>
      <c r="BI244" s="48"/>
      <c r="BJ244" s="48"/>
      <c r="BK244" s="48"/>
      <c r="BL244" s="49"/>
      <c r="BM244" s="48"/>
      <c r="BN244" s="49"/>
      <c r="BO244" s="48"/>
      <c r="BP244" s="49"/>
      <c r="BQ244" s="48"/>
      <c r="BR244" s="49"/>
      <c r="BS244" s="48"/>
      <c r="BT244" s="2"/>
      <c r="BU244" s="3"/>
      <c r="BV244" s="3"/>
      <c r="BW244" s="3"/>
      <c r="BX244" s="3"/>
    </row>
    <row r="245" spans="1:76" ht="15">
      <c r="A245" s="64" t="s">
        <v>349</v>
      </c>
      <c r="B245" s="65"/>
      <c r="C245" s="65" t="s">
        <v>64</v>
      </c>
      <c r="D245" s="66">
        <v>162.01185785226878</v>
      </c>
      <c r="E245" s="68"/>
      <c r="F245" s="101" t="s">
        <v>908</v>
      </c>
      <c r="G245" s="65"/>
      <c r="H245" s="69" t="s">
        <v>349</v>
      </c>
      <c r="I245" s="70"/>
      <c r="J245" s="70"/>
      <c r="K245" s="69" t="s">
        <v>3517</v>
      </c>
      <c r="L245" s="73">
        <v>4.6813746552539275</v>
      </c>
      <c r="M245" s="74">
        <v>5470.5380859375</v>
      </c>
      <c r="N245" s="74">
        <v>5330.0498046875</v>
      </c>
      <c r="O245" s="75"/>
      <c r="P245" s="76"/>
      <c r="Q245" s="76"/>
      <c r="R245" s="87"/>
      <c r="S245" s="48">
        <v>0</v>
      </c>
      <c r="T245" s="48">
        <v>3</v>
      </c>
      <c r="U245" s="49">
        <v>1</v>
      </c>
      <c r="V245" s="49">
        <v>0.333333</v>
      </c>
      <c r="W245" s="49">
        <v>0</v>
      </c>
      <c r="X245" s="49">
        <v>1.180849</v>
      </c>
      <c r="Y245" s="49">
        <v>0.3333333333333333</v>
      </c>
      <c r="Z245" s="49">
        <v>0</v>
      </c>
      <c r="AA245" s="71">
        <v>245</v>
      </c>
      <c r="AB245" s="71"/>
      <c r="AC245" s="72"/>
      <c r="AD245" s="78" t="s">
        <v>1924</v>
      </c>
      <c r="AE245" s="78">
        <v>75</v>
      </c>
      <c r="AF245" s="78">
        <v>17</v>
      </c>
      <c r="AG245" s="78">
        <v>108</v>
      </c>
      <c r="AH245" s="78">
        <v>95</v>
      </c>
      <c r="AI245" s="78"/>
      <c r="AJ245" s="78"/>
      <c r="AK245" s="78"/>
      <c r="AL245" s="78"/>
      <c r="AM245" s="78"/>
      <c r="AN245" s="80">
        <v>40266.1965625</v>
      </c>
      <c r="AO245" s="78"/>
      <c r="AP245" s="78" t="b">
        <v>1</v>
      </c>
      <c r="AQ245" s="78" t="b">
        <v>1</v>
      </c>
      <c r="AR245" s="78" t="b">
        <v>0</v>
      </c>
      <c r="AS245" s="78" t="s">
        <v>1508</v>
      </c>
      <c r="AT245" s="78">
        <v>1</v>
      </c>
      <c r="AU245" s="82" t="s">
        <v>2812</v>
      </c>
      <c r="AV245" s="78" t="b">
        <v>0</v>
      </c>
      <c r="AW245" s="78" t="s">
        <v>2994</v>
      </c>
      <c r="AX245" s="82" t="s">
        <v>3237</v>
      </c>
      <c r="AY245" s="78" t="s">
        <v>66</v>
      </c>
      <c r="AZ245" s="78" t="str">
        <f>REPLACE(INDEX(GroupVertices[Group],MATCH(Vertices[[#This Row],[Vertex]],GroupVertices[Vertex],0)),1,1,"")</f>
        <v>13</v>
      </c>
      <c r="BA245" s="48"/>
      <c r="BB245" s="48"/>
      <c r="BC245" s="48"/>
      <c r="BD245" s="48"/>
      <c r="BE245" s="48" t="s">
        <v>736</v>
      </c>
      <c r="BF245" s="48" t="s">
        <v>736</v>
      </c>
      <c r="BG245" s="121" t="s">
        <v>3875</v>
      </c>
      <c r="BH245" s="121" t="s">
        <v>3875</v>
      </c>
      <c r="BI245" s="121" t="s">
        <v>4402</v>
      </c>
      <c r="BJ245" s="121" t="s">
        <v>4402</v>
      </c>
      <c r="BK245" s="121">
        <v>2</v>
      </c>
      <c r="BL245" s="124">
        <v>10.526315789473685</v>
      </c>
      <c r="BM245" s="121">
        <v>1</v>
      </c>
      <c r="BN245" s="124">
        <v>5.2631578947368425</v>
      </c>
      <c r="BO245" s="121">
        <v>0</v>
      </c>
      <c r="BP245" s="124">
        <v>0</v>
      </c>
      <c r="BQ245" s="121">
        <v>16</v>
      </c>
      <c r="BR245" s="124">
        <v>84.21052631578948</v>
      </c>
      <c r="BS245" s="121">
        <v>19</v>
      </c>
      <c r="BT245" s="2"/>
      <c r="BU245" s="3"/>
      <c r="BV245" s="3"/>
      <c r="BW245" s="3"/>
      <c r="BX245" s="3"/>
    </row>
    <row r="246" spans="1:76" ht="15">
      <c r="A246" s="64" t="s">
        <v>481</v>
      </c>
      <c r="B246" s="65"/>
      <c r="C246" s="65" t="s">
        <v>64</v>
      </c>
      <c r="D246" s="66">
        <v>162.24622481475748</v>
      </c>
      <c r="E246" s="68"/>
      <c r="F246" s="101" t="s">
        <v>2978</v>
      </c>
      <c r="G246" s="65"/>
      <c r="H246" s="69" t="s">
        <v>481</v>
      </c>
      <c r="I246" s="70"/>
      <c r="J246" s="70"/>
      <c r="K246" s="69" t="s">
        <v>3518</v>
      </c>
      <c r="L246" s="73">
        <v>1</v>
      </c>
      <c r="M246" s="74">
        <v>6006.1865234375</v>
      </c>
      <c r="N246" s="74">
        <v>5870.0009765625</v>
      </c>
      <c r="O246" s="75"/>
      <c r="P246" s="76"/>
      <c r="Q246" s="76"/>
      <c r="R246" s="87"/>
      <c r="S246" s="48">
        <v>2</v>
      </c>
      <c r="T246" s="48">
        <v>0</v>
      </c>
      <c r="U246" s="49">
        <v>0</v>
      </c>
      <c r="V246" s="49">
        <v>0.25</v>
      </c>
      <c r="W246" s="49">
        <v>0</v>
      </c>
      <c r="X246" s="49">
        <v>0.819147</v>
      </c>
      <c r="Y246" s="49">
        <v>0.5</v>
      </c>
      <c r="Z246" s="49">
        <v>0</v>
      </c>
      <c r="AA246" s="71">
        <v>246</v>
      </c>
      <c r="AB246" s="71"/>
      <c r="AC246" s="72"/>
      <c r="AD246" s="78" t="s">
        <v>1925</v>
      </c>
      <c r="AE246" s="78">
        <v>94</v>
      </c>
      <c r="AF246" s="78">
        <v>353</v>
      </c>
      <c r="AG246" s="78">
        <v>163</v>
      </c>
      <c r="AH246" s="78">
        <v>12</v>
      </c>
      <c r="AI246" s="78"/>
      <c r="AJ246" s="78" t="s">
        <v>2179</v>
      </c>
      <c r="AK246" s="78" t="s">
        <v>2370</v>
      </c>
      <c r="AL246" s="82" t="s">
        <v>2539</v>
      </c>
      <c r="AM246" s="78"/>
      <c r="AN246" s="80">
        <v>41870.78545138889</v>
      </c>
      <c r="AO246" s="82" t="s">
        <v>2776</v>
      </c>
      <c r="AP246" s="78" t="b">
        <v>0</v>
      </c>
      <c r="AQ246" s="78" t="b">
        <v>0</v>
      </c>
      <c r="AR246" s="78" t="b">
        <v>0</v>
      </c>
      <c r="AS246" s="78" t="s">
        <v>1513</v>
      </c>
      <c r="AT246" s="78">
        <v>12</v>
      </c>
      <c r="AU246" s="82" t="s">
        <v>2812</v>
      </c>
      <c r="AV246" s="78" t="b">
        <v>0</v>
      </c>
      <c r="AW246" s="78" t="s">
        <v>2994</v>
      </c>
      <c r="AX246" s="82" t="s">
        <v>3238</v>
      </c>
      <c r="AY246" s="78" t="s">
        <v>65</v>
      </c>
      <c r="AZ246" s="78" t="str">
        <f>REPLACE(INDEX(GroupVertices[Group],MATCH(Vertices[[#This Row],[Vertex]],GroupVertices[Vertex],0)),1,1,"")</f>
        <v>13</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350</v>
      </c>
      <c r="B247" s="65"/>
      <c r="C247" s="65" t="s">
        <v>64</v>
      </c>
      <c r="D247" s="66">
        <v>162.2441322525924</v>
      </c>
      <c r="E247" s="68"/>
      <c r="F247" s="101" t="s">
        <v>986</v>
      </c>
      <c r="G247" s="65"/>
      <c r="H247" s="69" t="s">
        <v>350</v>
      </c>
      <c r="I247" s="70"/>
      <c r="J247" s="70"/>
      <c r="K247" s="69" t="s">
        <v>3519</v>
      </c>
      <c r="L247" s="73">
        <v>45.17649586304713</v>
      </c>
      <c r="M247" s="74">
        <v>4882.9052734375</v>
      </c>
      <c r="N247" s="74">
        <v>9274.9208984375</v>
      </c>
      <c r="O247" s="75"/>
      <c r="P247" s="76"/>
      <c r="Q247" s="76"/>
      <c r="R247" s="87"/>
      <c r="S247" s="48">
        <v>0</v>
      </c>
      <c r="T247" s="48">
        <v>2</v>
      </c>
      <c r="U247" s="49">
        <v>12</v>
      </c>
      <c r="V247" s="49">
        <v>0.066667</v>
      </c>
      <c r="W247" s="49">
        <v>0</v>
      </c>
      <c r="X247" s="49">
        <v>1.007084</v>
      </c>
      <c r="Y247" s="49">
        <v>0</v>
      </c>
      <c r="Z247" s="49">
        <v>0</v>
      </c>
      <c r="AA247" s="71">
        <v>247</v>
      </c>
      <c r="AB247" s="71"/>
      <c r="AC247" s="72"/>
      <c r="AD247" s="78" t="s">
        <v>1926</v>
      </c>
      <c r="AE247" s="78">
        <v>434</v>
      </c>
      <c r="AF247" s="78">
        <v>350</v>
      </c>
      <c r="AG247" s="78">
        <v>1233</v>
      </c>
      <c r="AH247" s="78">
        <v>2057</v>
      </c>
      <c r="AI247" s="78"/>
      <c r="AJ247" s="78" t="s">
        <v>2180</v>
      </c>
      <c r="AK247" s="78" t="s">
        <v>2371</v>
      </c>
      <c r="AL247" s="82" t="s">
        <v>2540</v>
      </c>
      <c r="AM247" s="78"/>
      <c r="AN247" s="80">
        <v>41413.488125</v>
      </c>
      <c r="AO247" s="82" t="s">
        <v>2777</v>
      </c>
      <c r="AP247" s="78" t="b">
        <v>0</v>
      </c>
      <c r="AQ247" s="78" t="b">
        <v>0</v>
      </c>
      <c r="AR247" s="78" t="b">
        <v>1</v>
      </c>
      <c r="AS247" s="78" t="s">
        <v>1508</v>
      </c>
      <c r="AT247" s="78">
        <v>12</v>
      </c>
      <c r="AU247" s="82" t="s">
        <v>2812</v>
      </c>
      <c r="AV247" s="78" t="b">
        <v>0</v>
      </c>
      <c r="AW247" s="78" t="s">
        <v>2994</v>
      </c>
      <c r="AX247" s="82" t="s">
        <v>3239</v>
      </c>
      <c r="AY247" s="78" t="s">
        <v>66</v>
      </c>
      <c r="AZ247" s="78" t="str">
        <f>REPLACE(INDEX(GroupVertices[Group],MATCH(Vertices[[#This Row],[Vertex]],GroupVertices[Vertex],0)),1,1,"")</f>
        <v>5</v>
      </c>
      <c r="BA247" s="48" t="s">
        <v>701</v>
      </c>
      <c r="BB247" s="48" t="s">
        <v>701</v>
      </c>
      <c r="BC247" s="48" t="s">
        <v>718</v>
      </c>
      <c r="BD247" s="48" t="s">
        <v>718</v>
      </c>
      <c r="BE247" s="48" t="s">
        <v>811</v>
      </c>
      <c r="BF247" s="48" t="s">
        <v>811</v>
      </c>
      <c r="BG247" s="121" t="s">
        <v>4262</v>
      </c>
      <c r="BH247" s="121" t="s">
        <v>4262</v>
      </c>
      <c r="BI247" s="121" t="s">
        <v>4403</v>
      </c>
      <c r="BJ247" s="121" t="s">
        <v>4403</v>
      </c>
      <c r="BK247" s="121">
        <v>1</v>
      </c>
      <c r="BL247" s="124">
        <v>12.5</v>
      </c>
      <c r="BM247" s="121">
        <v>0</v>
      </c>
      <c r="BN247" s="124">
        <v>0</v>
      </c>
      <c r="BO247" s="121">
        <v>0</v>
      </c>
      <c r="BP247" s="124">
        <v>0</v>
      </c>
      <c r="BQ247" s="121">
        <v>7</v>
      </c>
      <c r="BR247" s="124">
        <v>87.5</v>
      </c>
      <c r="BS247" s="121">
        <v>8</v>
      </c>
      <c r="BT247" s="2"/>
      <c r="BU247" s="3"/>
      <c r="BV247" s="3"/>
      <c r="BW247" s="3"/>
      <c r="BX247" s="3"/>
    </row>
    <row r="248" spans="1:76" ht="15">
      <c r="A248" s="64" t="s">
        <v>482</v>
      </c>
      <c r="B248" s="65"/>
      <c r="C248" s="65" t="s">
        <v>64</v>
      </c>
      <c r="D248" s="66">
        <v>162.25529258413948</v>
      </c>
      <c r="E248" s="68"/>
      <c r="F248" s="101" t="s">
        <v>2979</v>
      </c>
      <c r="G248" s="65"/>
      <c r="H248" s="69" t="s">
        <v>482</v>
      </c>
      <c r="I248" s="70"/>
      <c r="J248" s="70"/>
      <c r="K248" s="69" t="s">
        <v>3520</v>
      </c>
      <c r="L248" s="73">
        <v>1</v>
      </c>
      <c r="M248" s="74">
        <v>4677.89453125</v>
      </c>
      <c r="N248" s="74">
        <v>9646.09375</v>
      </c>
      <c r="O248" s="75"/>
      <c r="P248" s="76"/>
      <c r="Q248" s="76"/>
      <c r="R248" s="87"/>
      <c r="S248" s="48">
        <v>1</v>
      </c>
      <c r="T248" s="48">
        <v>0</v>
      </c>
      <c r="U248" s="49">
        <v>0</v>
      </c>
      <c r="V248" s="49">
        <v>0.047619</v>
      </c>
      <c r="W248" s="49">
        <v>0</v>
      </c>
      <c r="X248" s="49">
        <v>0.578011</v>
      </c>
      <c r="Y248" s="49">
        <v>0</v>
      </c>
      <c r="Z248" s="49">
        <v>0</v>
      </c>
      <c r="AA248" s="71">
        <v>248</v>
      </c>
      <c r="AB248" s="71"/>
      <c r="AC248" s="72"/>
      <c r="AD248" s="78" t="s">
        <v>1927</v>
      </c>
      <c r="AE248" s="78">
        <v>399</v>
      </c>
      <c r="AF248" s="78">
        <v>366</v>
      </c>
      <c r="AG248" s="78">
        <v>3876</v>
      </c>
      <c r="AH248" s="78">
        <v>2395</v>
      </c>
      <c r="AI248" s="78"/>
      <c r="AJ248" s="78" t="s">
        <v>2181</v>
      </c>
      <c r="AK248" s="78" t="s">
        <v>2372</v>
      </c>
      <c r="AL248" s="82" t="s">
        <v>2541</v>
      </c>
      <c r="AM248" s="78"/>
      <c r="AN248" s="80">
        <v>41437.78760416667</v>
      </c>
      <c r="AO248" s="78"/>
      <c r="AP248" s="78" t="b">
        <v>1</v>
      </c>
      <c r="AQ248" s="78" t="b">
        <v>0</v>
      </c>
      <c r="AR248" s="78" t="b">
        <v>1</v>
      </c>
      <c r="AS248" s="78" t="s">
        <v>1508</v>
      </c>
      <c r="AT248" s="78">
        <v>22</v>
      </c>
      <c r="AU248" s="82" t="s">
        <v>2812</v>
      </c>
      <c r="AV248" s="78" t="b">
        <v>0</v>
      </c>
      <c r="AW248" s="78" t="s">
        <v>2994</v>
      </c>
      <c r="AX248" s="82" t="s">
        <v>3240</v>
      </c>
      <c r="AY248" s="78" t="s">
        <v>65</v>
      </c>
      <c r="AZ248" s="78" t="str">
        <f>REPLACE(INDEX(GroupVertices[Group],MATCH(Vertices[[#This Row],[Vertex]],GroupVertices[Vertex],0)),1,1,"")</f>
        <v>5</v>
      </c>
      <c r="BA248" s="48"/>
      <c r="BB248" s="48"/>
      <c r="BC248" s="48"/>
      <c r="BD248" s="48"/>
      <c r="BE248" s="48"/>
      <c r="BF248" s="48"/>
      <c r="BG248" s="48"/>
      <c r="BH248" s="48"/>
      <c r="BI248" s="48"/>
      <c r="BJ248" s="48"/>
      <c r="BK248" s="48"/>
      <c r="BL248" s="49"/>
      <c r="BM248" s="48"/>
      <c r="BN248" s="49"/>
      <c r="BO248" s="48"/>
      <c r="BP248" s="49"/>
      <c r="BQ248" s="48"/>
      <c r="BR248" s="49"/>
      <c r="BS248" s="48"/>
      <c r="BT248" s="2"/>
      <c r="BU248" s="3"/>
      <c r="BV248" s="3"/>
      <c r="BW248" s="3"/>
      <c r="BX248" s="3"/>
    </row>
    <row r="249" spans="1:76" ht="15">
      <c r="A249" s="64" t="s">
        <v>354</v>
      </c>
      <c r="B249" s="65"/>
      <c r="C249" s="65" t="s">
        <v>64</v>
      </c>
      <c r="D249" s="66">
        <v>162.11509091907928</v>
      </c>
      <c r="E249" s="68"/>
      <c r="F249" s="101" t="s">
        <v>2980</v>
      </c>
      <c r="G249" s="65"/>
      <c r="H249" s="69" t="s">
        <v>354</v>
      </c>
      <c r="I249" s="70"/>
      <c r="J249" s="70"/>
      <c r="K249" s="69" t="s">
        <v>3521</v>
      </c>
      <c r="L249" s="73">
        <v>74.62749310507856</v>
      </c>
      <c r="M249" s="74">
        <v>5059.392578125</v>
      </c>
      <c r="N249" s="74">
        <v>8877.8583984375</v>
      </c>
      <c r="O249" s="75"/>
      <c r="P249" s="76"/>
      <c r="Q249" s="76"/>
      <c r="R249" s="87"/>
      <c r="S249" s="48">
        <v>2</v>
      </c>
      <c r="T249" s="48">
        <v>1</v>
      </c>
      <c r="U249" s="49">
        <v>20</v>
      </c>
      <c r="V249" s="49">
        <v>0.090909</v>
      </c>
      <c r="W249" s="49">
        <v>0</v>
      </c>
      <c r="X249" s="49">
        <v>1.290971</v>
      </c>
      <c r="Y249" s="49">
        <v>0.16666666666666666</v>
      </c>
      <c r="Z249" s="49">
        <v>0</v>
      </c>
      <c r="AA249" s="71">
        <v>249</v>
      </c>
      <c r="AB249" s="71"/>
      <c r="AC249" s="72"/>
      <c r="AD249" s="78" t="s">
        <v>1928</v>
      </c>
      <c r="AE249" s="78">
        <v>135</v>
      </c>
      <c r="AF249" s="78">
        <v>165</v>
      </c>
      <c r="AG249" s="78">
        <v>132</v>
      </c>
      <c r="AH249" s="78">
        <v>299</v>
      </c>
      <c r="AI249" s="78"/>
      <c r="AJ249" s="78" t="s">
        <v>2182</v>
      </c>
      <c r="AK249" s="78" t="s">
        <v>2373</v>
      </c>
      <c r="AL249" s="82" t="s">
        <v>2542</v>
      </c>
      <c r="AM249" s="78"/>
      <c r="AN249" s="80">
        <v>41339.661840277775</v>
      </c>
      <c r="AO249" s="82" t="s">
        <v>2778</v>
      </c>
      <c r="AP249" s="78" t="b">
        <v>0</v>
      </c>
      <c r="AQ249" s="78" t="b">
        <v>0</v>
      </c>
      <c r="AR249" s="78" t="b">
        <v>1</v>
      </c>
      <c r="AS249" s="78" t="s">
        <v>1508</v>
      </c>
      <c r="AT249" s="78">
        <v>3</v>
      </c>
      <c r="AU249" s="82" t="s">
        <v>2812</v>
      </c>
      <c r="AV249" s="78" t="b">
        <v>0</v>
      </c>
      <c r="AW249" s="78" t="s">
        <v>2994</v>
      </c>
      <c r="AX249" s="82" t="s">
        <v>3241</v>
      </c>
      <c r="AY249" s="78" t="s">
        <v>66</v>
      </c>
      <c r="AZ249" s="78" t="str">
        <f>REPLACE(INDEX(GroupVertices[Group],MATCH(Vertices[[#This Row],[Vertex]],GroupVertices[Vertex],0)),1,1,"")</f>
        <v>5</v>
      </c>
      <c r="BA249" s="48"/>
      <c r="BB249" s="48"/>
      <c r="BC249" s="48"/>
      <c r="BD249" s="48"/>
      <c r="BE249" s="48" t="s">
        <v>813</v>
      </c>
      <c r="BF249" s="48" t="s">
        <v>813</v>
      </c>
      <c r="BG249" s="121" t="s">
        <v>4263</v>
      </c>
      <c r="BH249" s="121" t="s">
        <v>4263</v>
      </c>
      <c r="BI249" s="121" t="s">
        <v>4404</v>
      </c>
      <c r="BJ249" s="121" t="s">
        <v>4404</v>
      </c>
      <c r="BK249" s="121">
        <v>3</v>
      </c>
      <c r="BL249" s="124">
        <v>8.823529411764707</v>
      </c>
      <c r="BM249" s="121">
        <v>1</v>
      </c>
      <c r="BN249" s="124">
        <v>2.9411764705882355</v>
      </c>
      <c r="BO249" s="121">
        <v>0</v>
      </c>
      <c r="BP249" s="124">
        <v>0</v>
      </c>
      <c r="BQ249" s="121">
        <v>30</v>
      </c>
      <c r="BR249" s="124">
        <v>88.23529411764706</v>
      </c>
      <c r="BS249" s="121">
        <v>34</v>
      </c>
      <c r="BT249" s="2"/>
      <c r="BU249" s="3"/>
      <c r="BV249" s="3"/>
      <c r="BW249" s="3"/>
      <c r="BX249" s="3"/>
    </row>
    <row r="250" spans="1:76" ht="15">
      <c r="A250" s="64" t="s">
        <v>351</v>
      </c>
      <c r="B250" s="65"/>
      <c r="C250" s="65" t="s">
        <v>64</v>
      </c>
      <c r="D250" s="66">
        <v>162.26854547785163</v>
      </c>
      <c r="E250" s="68"/>
      <c r="F250" s="101" t="s">
        <v>987</v>
      </c>
      <c r="G250" s="65"/>
      <c r="H250" s="69" t="s">
        <v>351</v>
      </c>
      <c r="I250" s="70"/>
      <c r="J250" s="70"/>
      <c r="K250" s="69" t="s">
        <v>3522</v>
      </c>
      <c r="L250" s="73">
        <v>8.362749310507855</v>
      </c>
      <c r="M250" s="74">
        <v>6368.7587890625</v>
      </c>
      <c r="N250" s="74">
        <v>4381.91455078125</v>
      </c>
      <c r="O250" s="75"/>
      <c r="P250" s="76"/>
      <c r="Q250" s="76"/>
      <c r="R250" s="87"/>
      <c r="S250" s="48">
        <v>0</v>
      </c>
      <c r="T250" s="48">
        <v>2</v>
      </c>
      <c r="U250" s="49">
        <v>2</v>
      </c>
      <c r="V250" s="49">
        <v>0.5</v>
      </c>
      <c r="W250" s="49">
        <v>0</v>
      </c>
      <c r="X250" s="49">
        <v>1.459457</v>
      </c>
      <c r="Y250" s="49">
        <v>0</v>
      </c>
      <c r="Z250" s="49">
        <v>0</v>
      </c>
      <c r="AA250" s="71">
        <v>250</v>
      </c>
      <c r="AB250" s="71"/>
      <c r="AC250" s="72"/>
      <c r="AD250" s="78" t="s">
        <v>1929</v>
      </c>
      <c r="AE250" s="78">
        <v>1872</v>
      </c>
      <c r="AF250" s="78">
        <v>385</v>
      </c>
      <c r="AG250" s="78">
        <v>6087</v>
      </c>
      <c r="AH250" s="78">
        <v>6163</v>
      </c>
      <c r="AI250" s="78"/>
      <c r="AJ250" s="78" t="s">
        <v>2183</v>
      </c>
      <c r="AK250" s="78" t="s">
        <v>2374</v>
      </c>
      <c r="AL250" s="78"/>
      <c r="AM250" s="78"/>
      <c r="AN250" s="80">
        <v>42989.80150462963</v>
      </c>
      <c r="AO250" s="82" t="s">
        <v>2779</v>
      </c>
      <c r="AP250" s="78" t="b">
        <v>0</v>
      </c>
      <c r="AQ250" s="78" t="b">
        <v>0</v>
      </c>
      <c r="AR250" s="78" t="b">
        <v>0</v>
      </c>
      <c r="AS250" s="78" t="s">
        <v>1510</v>
      </c>
      <c r="AT250" s="78">
        <v>1</v>
      </c>
      <c r="AU250" s="82" t="s">
        <v>2812</v>
      </c>
      <c r="AV250" s="78" t="b">
        <v>0</v>
      </c>
      <c r="AW250" s="78" t="s">
        <v>2994</v>
      </c>
      <c r="AX250" s="82" t="s">
        <v>3242</v>
      </c>
      <c r="AY250" s="78" t="s">
        <v>66</v>
      </c>
      <c r="AZ250" s="78" t="str">
        <f>REPLACE(INDEX(GroupVertices[Group],MATCH(Vertices[[#This Row],[Vertex]],GroupVertices[Vertex],0)),1,1,"")</f>
        <v>17</v>
      </c>
      <c r="BA250" s="48"/>
      <c r="BB250" s="48"/>
      <c r="BC250" s="48"/>
      <c r="BD250" s="48"/>
      <c r="BE250" s="48" t="s">
        <v>812</v>
      </c>
      <c r="BF250" s="48" t="s">
        <v>812</v>
      </c>
      <c r="BG250" s="121" t="s">
        <v>4264</v>
      </c>
      <c r="BH250" s="121" t="s">
        <v>4264</v>
      </c>
      <c r="BI250" s="121" t="s">
        <v>4405</v>
      </c>
      <c r="BJ250" s="121" t="s">
        <v>4405</v>
      </c>
      <c r="BK250" s="121">
        <v>0</v>
      </c>
      <c r="BL250" s="124">
        <v>0</v>
      </c>
      <c r="BM250" s="121">
        <v>0</v>
      </c>
      <c r="BN250" s="124">
        <v>0</v>
      </c>
      <c r="BO250" s="121">
        <v>0</v>
      </c>
      <c r="BP250" s="124">
        <v>0</v>
      </c>
      <c r="BQ250" s="121">
        <v>49</v>
      </c>
      <c r="BR250" s="124">
        <v>100</v>
      </c>
      <c r="BS250" s="121">
        <v>49</v>
      </c>
      <c r="BT250" s="2"/>
      <c r="BU250" s="3"/>
      <c r="BV250" s="3"/>
      <c r="BW250" s="3"/>
      <c r="BX250" s="3"/>
    </row>
    <row r="251" spans="1:76" ht="15">
      <c r="A251" s="64" t="s">
        <v>483</v>
      </c>
      <c r="B251" s="65"/>
      <c r="C251" s="65" t="s">
        <v>64</v>
      </c>
      <c r="D251" s="66">
        <v>162.24831737692256</v>
      </c>
      <c r="E251" s="68"/>
      <c r="F251" s="101" t="s">
        <v>2981</v>
      </c>
      <c r="G251" s="65"/>
      <c r="H251" s="69" t="s">
        <v>483</v>
      </c>
      <c r="I251" s="70"/>
      <c r="J251" s="70"/>
      <c r="K251" s="69" t="s">
        <v>3523</v>
      </c>
      <c r="L251" s="73">
        <v>1</v>
      </c>
      <c r="M251" s="74">
        <v>6368.7587890625</v>
      </c>
      <c r="N251" s="74">
        <v>4840.6923828125</v>
      </c>
      <c r="O251" s="75"/>
      <c r="P251" s="76"/>
      <c r="Q251" s="76"/>
      <c r="R251" s="87"/>
      <c r="S251" s="48">
        <v>1</v>
      </c>
      <c r="T251" s="48">
        <v>0</v>
      </c>
      <c r="U251" s="49">
        <v>0</v>
      </c>
      <c r="V251" s="49">
        <v>0.333333</v>
      </c>
      <c r="W251" s="49">
        <v>0</v>
      </c>
      <c r="X251" s="49">
        <v>0.770269</v>
      </c>
      <c r="Y251" s="49">
        <v>0</v>
      </c>
      <c r="Z251" s="49">
        <v>0</v>
      </c>
      <c r="AA251" s="71">
        <v>251</v>
      </c>
      <c r="AB251" s="71"/>
      <c r="AC251" s="72"/>
      <c r="AD251" s="78" t="s">
        <v>483</v>
      </c>
      <c r="AE251" s="78">
        <v>364</v>
      </c>
      <c r="AF251" s="78">
        <v>356</v>
      </c>
      <c r="AG251" s="78">
        <v>2198</v>
      </c>
      <c r="AH251" s="78">
        <v>5269</v>
      </c>
      <c r="AI251" s="78"/>
      <c r="AJ251" s="78" t="s">
        <v>2184</v>
      </c>
      <c r="AK251" s="78"/>
      <c r="AL251" s="78"/>
      <c r="AM251" s="78"/>
      <c r="AN251" s="80">
        <v>43411.756747685184</v>
      </c>
      <c r="AO251" s="82" t="s">
        <v>2780</v>
      </c>
      <c r="AP251" s="78" t="b">
        <v>0</v>
      </c>
      <c r="AQ251" s="78" t="b">
        <v>0</v>
      </c>
      <c r="AR251" s="78" t="b">
        <v>0</v>
      </c>
      <c r="AS251" s="78" t="s">
        <v>1510</v>
      </c>
      <c r="AT251" s="78">
        <v>1</v>
      </c>
      <c r="AU251" s="82" t="s">
        <v>2812</v>
      </c>
      <c r="AV251" s="78" t="b">
        <v>0</v>
      </c>
      <c r="AW251" s="78" t="s">
        <v>2994</v>
      </c>
      <c r="AX251" s="82" t="s">
        <v>3243</v>
      </c>
      <c r="AY251" s="78" t="s">
        <v>65</v>
      </c>
      <c r="AZ251" s="78" t="str">
        <f>REPLACE(INDEX(GroupVertices[Group],MATCH(Vertices[[#This Row],[Vertex]],GroupVertices[Vertex],0)),1,1,"")</f>
        <v>17</v>
      </c>
      <c r="BA251" s="48"/>
      <c r="BB251" s="48"/>
      <c r="BC251" s="48"/>
      <c r="BD251" s="48"/>
      <c r="BE251" s="48"/>
      <c r="BF251" s="48"/>
      <c r="BG251" s="48"/>
      <c r="BH251" s="48"/>
      <c r="BI251" s="48"/>
      <c r="BJ251" s="48"/>
      <c r="BK251" s="48"/>
      <c r="BL251" s="49"/>
      <c r="BM251" s="48"/>
      <c r="BN251" s="49"/>
      <c r="BO251" s="48"/>
      <c r="BP251" s="49"/>
      <c r="BQ251" s="48"/>
      <c r="BR251" s="49"/>
      <c r="BS251" s="48"/>
      <c r="BT251" s="2"/>
      <c r="BU251" s="3"/>
      <c r="BV251" s="3"/>
      <c r="BW251" s="3"/>
      <c r="BX251" s="3"/>
    </row>
    <row r="252" spans="1:76" ht="15">
      <c r="A252" s="64" t="s">
        <v>484</v>
      </c>
      <c r="B252" s="65"/>
      <c r="C252" s="65" t="s">
        <v>64</v>
      </c>
      <c r="D252" s="66">
        <v>166.28975243840927</v>
      </c>
      <c r="E252" s="68"/>
      <c r="F252" s="101" t="s">
        <v>2982</v>
      </c>
      <c r="G252" s="65"/>
      <c r="H252" s="69" t="s">
        <v>484</v>
      </c>
      <c r="I252" s="70"/>
      <c r="J252" s="70"/>
      <c r="K252" s="69" t="s">
        <v>3524</v>
      </c>
      <c r="L252" s="73">
        <v>1</v>
      </c>
      <c r="M252" s="74">
        <v>6670.87255859375</v>
      </c>
      <c r="N252" s="74">
        <v>4840.6923828125</v>
      </c>
      <c r="O252" s="75"/>
      <c r="P252" s="76"/>
      <c r="Q252" s="76"/>
      <c r="R252" s="87"/>
      <c r="S252" s="48">
        <v>1</v>
      </c>
      <c r="T252" s="48">
        <v>0</v>
      </c>
      <c r="U252" s="49">
        <v>0</v>
      </c>
      <c r="V252" s="49">
        <v>0.333333</v>
      </c>
      <c r="W252" s="49">
        <v>0</v>
      </c>
      <c r="X252" s="49">
        <v>0.770269</v>
      </c>
      <c r="Y252" s="49">
        <v>0</v>
      </c>
      <c r="Z252" s="49">
        <v>0</v>
      </c>
      <c r="AA252" s="71">
        <v>252</v>
      </c>
      <c r="AB252" s="71"/>
      <c r="AC252" s="72"/>
      <c r="AD252" s="78" t="s">
        <v>1930</v>
      </c>
      <c r="AE252" s="78">
        <v>717</v>
      </c>
      <c r="AF252" s="78">
        <v>6150</v>
      </c>
      <c r="AG252" s="78">
        <v>98340</v>
      </c>
      <c r="AH252" s="78">
        <v>31238</v>
      </c>
      <c r="AI252" s="78"/>
      <c r="AJ252" s="78" t="s">
        <v>2185</v>
      </c>
      <c r="AK252" s="78" t="s">
        <v>2375</v>
      </c>
      <c r="AL252" s="82" t="s">
        <v>2543</v>
      </c>
      <c r="AM252" s="78"/>
      <c r="AN252" s="80">
        <v>42129.05454861111</v>
      </c>
      <c r="AO252" s="82" t="s">
        <v>2781</v>
      </c>
      <c r="AP252" s="78" t="b">
        <v>0</v>
      </c>
      <c r="AQ252" s="78" t="b">
        <v>0</v>
      </c>
      <c r="AR252" s="78" t="b">
        <v>0</v>
      </c>
      <c r="AS252" s="78" t="s">
        <v>1510</v>
      </c>
      <c r="AT252" s="78">
        <v>85</v>
      </c>
      <c r="AU252" s="82" t="s">
        <v>2812</v>
      </c>
      <c r="AV252" s="78" t="b">
        <v>0</v>
      </c>
      <c r="AW252" s="78" t="s">
        <v>2994</v>
      </c>
      <c r="AX252" s="82" t="s">
        <v>3244</v>
      </c>
      <c r="AY252" s="78" t="s">
        <v>65</v>
      </c>
      <c r="AZ252" s="78" t="str">
        <f>REPLACE(INDEX(GroupVertices[Group],MATCH(Vertices[[#This Row],[Vertex]],GroupVertices[Vertex],0)),1,1,"")</f>
        <v>17</v>
      </c>
      <c r="BA252" s="48"/>
      <c r="BB252" s="48"/>
      <c r="BC252" s="48"/>
      <c r="BD252" s="48"/>
      <c r="BE252" s="48"/>
      <c r="BF252" s="48"/>
      <c r="BG252" s="48"/>
      <c r="BH252" s="48"/>
      <c r="BI252" s="48"/>
      <c r="BJ252" s="48"/>
      <c r="BK252" s="48"/>
      <c r="BL252" s="49"/>
      <c r="BM252" s="48"/>
      <c r="BN252" s="49"/>
      <c r="BO252" s="48"/>
      <c r="BP252" s="49"/>
      <c r="BQ252" s="48"/>
      <c r="BR252" s="49"/>
      <c r="BS252" s="48"/>
      <c r="BT252" s="2"/>
      <c r="BU252" s="3"/>
      <c r="BV252" s="3"/>
      <c r="BW252" s="3"/>
      <c r="BX252" s="3"/>
    </row>
    <row r="253" spans="1:76" ht="15">
      <c r="A253" s="64" t="s">
        <v>352</v>
      </c>
      <c r="B253" s="65"/>
      <c r="C253" s="65" t="s">
        <v>64</v>
      </c>
      <c r="D253" s="66">
        <v>162.55801657735404</v>
      </c>
      <c r="E253" s="68"/>
      <c r="F253" s="101" t="s">
        <v>988</v>
      </c>
      <c r="G253" s="65"/>
      <c r="H253" s="69" t="s">
        <v>352</v>
      </c>
      <c r="I253" s="70"/>
      <c r="J253" s="70"/>
      <c r="K253" s="69" t="s">
        <v>3525</v>
      </c>
      <c r="L253" s="73">
        <v>1</v>
      </c>
      <c r="M253" s="74">
        <v>1605.7244873046875</v>
      </c>
      <c r="N253" s="74">
        <v>4912.53955078125</v>
      </c>
      <c r="O253" s="75"/>
      <c r="P253" s="76"/>
      <c r="Q253" s="76"/>
      <c r="R253" s="87"/>
      <c r="S253" s="48">
        <v>0</v>
      </c>
      <c r="T253" s="48">
        <v>1</v>
      </c>
      <c r="U253" s="49">
        <v>0</v>
      </c>
      <c r="V253" s="49">
        <v>0.008929</v>
      </c>
      <c r="W253" s="49">
        <v>0.010431</v>
      </c>
      <c r="X253" s="49">
        <v>0.389046</v>
      </c>
      <c r="Y253" s="49">
        <v>0</v>
      </c>
      <c r="Z253" s="49">
        <v>0</v>
      </c>
      <c r="AA253" s="71">
        <v>253</v>
      </c>
      <c r="AB253" s="71"/>
      <c r="AC253" s="72"/>
      <c r="AD253" s="78" t="s">
        <v>1931</v>
      </c>
      <c r="AE253" s="78">
        <v>981</v>
      </c>
      <c r="AF253" s="78">
        <v>800</v>
      </c>
      <c r="AG253" s="78">
        <v>3666</v>
      </c>
      <c r="AH253" s="78">
        <v>3016</v>
      </c>
      <c r="AI253" s="78"/>
      <c r="AJ253" s="78" t="s">
        <v>2186</v>
      </c>
      <c r="AK253" s="78" t="s">
        <v>2287</v>
      </c>
      <c r="AL253" s="82" t="s">
        <v>2544</v>
      </c>
      <c r="AM253" s="78"/>
      <c r="AN253" s="80">
        <v>41746.51545138889</v>
      </c>
      <c r="AO253" s="82" t="s">
        <v>2782</v>
      </c>
      <c r="AP253" s="78" t="b">
        <v>0</v>
      </c>
      <c r="AQ253" s="78" t="b">
        <v>0</v>
      </c>
      <c r="AR253" s="78" t="b">
        <v>0</v>
      </c>
      <c r="AS253" s="78" t="s">
        <v>1508</v>
      </c>
      <c r="AT253" s="78">
        <v>146</v>
      </c>
      <c r="AU253" s="82" t="s">
        <v>2812</v>
      </c>
      <c r="AV253" s="78" t="b">
        <v>0</v>
      </c>
      <c r="AW253" s="78" t="s">
        <v>2994</v>
      </c>
      <c r="AX253" s="82" t="s">
        <v>3245</v>
      </c>
      <c r="AY253" s="78" t="s">
        <v>66</v>
      </c>
      <c r="AZ253" s="78" t="str">
        <f>REPLACE(INDEX(GroupVertices[Group],MATCH(Vertices[[#This Row],[Vertex]],GroupVertices[Vertex],0)),1,1,"")</f>
        <v>1</v>
      </c>
      <c r="BA253" s="48"/>
      <c r="BB253" s="48"/>
      <c r="BC253" s="48"/>
      <c r="BD253" s="48"/>
      <c r="BE253" s="48"/>
      <c r="BF253" s="48"/>
      <c r="BG253" s="121" t="s">
        <v>4252</v>
      </c>
      <c r="BH253" s="121" t="s">
        <v>4252</v>
      </c>
      <c r="BI253" s="121" t="s">
        <v>4392</v>
      </c>
      <c r="BJ253" s="121" t="s">
        <v>4392</v>
      </c>
      <c r="BK253" s="121">
        <v>2</v>
      </c>
      <c r="BL253" s="124">
        <v>7.407407407407407</v>
      </c>
      <c r="BM253" s="121">
        <v>0</v>
      </c>
      <c r="BN253" s="124">
        <v>0</v>
      </c>
      <c r="BO253" s="121">
        <v>0</v>
      </c>
      <c r="BP253" s="124">
        <v>0</v>
      </c>
      <c r="BQ253" s="121">
        <v>25</v>
      </c>
      <c r="BR253" s="124">
        <v>92.5925925925926</v>
      </c>
      <c r="BS253" s="121">
        <v>27</v>
      </c>
      <c r="BT253" s="2"/>
      <c r="BU253" s="3"/>
      <c r="BV253" s="3"/>
      <c r="BW253" s="3"/>
      <c r="BX253" s="3"/>
    </row>
    <row r="254" spans="1:76" ht="15">
      <c r="A254" s="64" t="s">
        <v>353</v>
      </c>
      <c r="B254" s="65"/>
      <c r="C254" s="65" t="s">
        <v>64</v>
      </c>
      <c r="D254" s="66">
        <v>162.04185124330155</v>
      </c>
      <c r="E254" s="68"/>
      <c r="F254" s="101" t="s">
        <v>989</v>
      </c>
      <c r="G254" s="65"/>
      <c r="H254" s="69" t="s">
        <v>353</v>
      </c>
      <c r="I254" s="70"/>
      <c r="J254" s="70"/>
      <c r="K254" s="69" t="s">
        <v>3526</v>
      </c>
      <c r="L254" s="73">
        <v>1</v>
      </c>
      <c r="M254" s="74">
        <v>683.63623046875</v>
      </c>
      <c r="N254" s="74">
        <v>4631.18017578125</v>
      </c>
      <c r="O254" s="75"/>
      <c r="P254" s="76"/>
      <c r="Q254" s="76"/>
      <c r="R254" s="87"/>
      <c r="S254" s="48">
        <v>0</v>
      </c>
      <c r="T254" s="48">
        <v>1</v>
      </c>
      <c r="U254" s="49">
        <v>0</v>
      </c>
      <c r="V254" s="49">
        <v>0.008929</v>
      </c>
      <c r="W254" s="49">
        <v>0.010431</v>
      </c>
      <c r="X254" s="49">
        <v>0.389046</v>
      </c>
      <c r="Y254" s="49">
        <v>0</v>
      </c>
      <c r="Z254" s="49">
        <v>0</v>
      </c>
      <c r="AA254" s="71">
        <v>254</v>
      </c>
      <c r="AB254" s="71"/>
      <c r="AC254" s="72"/>
      <c r="AD254" s="78" t="s">
        <v>1932</v>
      </c>
      <c r="AE254" s="78">
        <v>133</v>
      </c>
      <c r="AF254" s="78">
        <v>60</v>
      </c>
      <c r="AG254" s="78">
        <v>55</v>
      </c>
      <c r="AH254" s="78">
        <v>44</v>
      </c>
      <c r="AI254" s="78"/>
      <c r="AJ254" s="78" t="s">
        <v>2187</v>
      </c>
      <c r="AK254" s="78"/>
      <c r="AL254" s="82" t="s">
        <v>2545</v>
      </c>
      <c r="AM254" s="78"/>
      <c r="AN254" s="80">
        <v>43515.517847222225</v>
      </c>
      <c r="AO254" s="82" t="s">
        <v>2783</v>
      </c>
      <c r="AP254" s="78" t="b">
        <v>1</v>
      </c>
      <c r="AQ254" s="78" t="b">
        <v>0</v>
      </c>
      <c r="AR254" s="78" t="b">
        <v>0</v>
      </c>
      <c r="AS254" s="78" t="s">
        <v>1508</v>
      </c>
      <c r="AT254" s="78">
        <v>0</v>
      </c>
      <c r="AU254" s="78"/>
      <c r="AV254" s="78" t="b">
        <v>0</v>
      </c>
      <c r="AW254" s="78" t="s">
        <v>2994</v>
      </c>
      <c r="AX254" s="82" t="s">
        <v>3246</v>
      </c>
      <c r="AY254" s="78" t="s">
        <v>66</v>
      </c>
      <c r="AZ254" s="78" t="str">
        <f>REPLACE(INDEX(GroupVertices[Group],MATCH(Vertices[[#This Row],[Vertex]],GroupVertices[Vertex],0)),1,1,"")</f>
        <v>1</v>
      </c>
      <c r="BA254" s="48"/>
      <c r="BB254" s="48"/>
      <c r="BC254" s="48"/>
      <c r="BD254" s="48"/>
      <c r="BE254" s="48"/>
      <c r="BF254" s="48"/>
      <c r="BG254" s="121" t="s">
        <v>4252</v>
      </c>
      <c r="BH254" s="121" t="s">
        <v>4252</v>
      </c>
      <c r="BI254" s="121" t="s">
        <v>4392</v>
      </c>
      <c r="BJ254" s="121" t="s">
        <v>4392</v>
      </c>
      <c r="BK254" s="121">
        <v>2</v>
      </c>
      <c r="BL254" s="124">
        <v>7.407407407407407</v>
      </c>
      <c r="BM254" s="121">
        <v>0</v>
      </c>
      <c r="BN254" s="124">
        <v>0</v>
      </c>
      <c r="BO254" s="121">
        <v>0</v>
      </c>
      <c r="BP254" s="124">
        <v>0</v>
      </c>
      <c r="BQ254" s="121">
        <v>25</v>
      </c>
      <c r="BR254" s="124">
        <v>92.5925925925926</v>
      </c>
      <c r="BS254" s="121">
        <v>27</v>
      </c>
      <c r="BT254" s="2"/>
      <c r="BU254" s="3"/>
      <c r="BV254" s="3"/>
      <c r="BW254" s="3"/>
      <c r="BX254" s="3"/>
    </row>
    <row r="255" spans="1:76" ht="15">
      <c r="A255" s="64" t="s">
        <v>355</v>
      </c>
      <c r="B255" s="65"/>
      <c r="C255" s="65" t="s">
        <v>64</v>
      </c>
      <c r="D255" s="66">
        <v>162.00348760360848</v>
      </c>
      <c r="E255" s="68"/>
      <c r="F255" s="101" t="s">
        <v>990</v>
      </c>
      <c r="G255" s="65"/>
      <c r="H255" s="69" t="s">
        <v>355</v>
      </c>
      <c r="I255" s="70"/>
      <c r="J255" s="70"/>
      <c r="K255" s="69" t="s">
        <v>3527</v>
      </c>
      <c r="L255" s="73">
        <v>1</v>
      </c>
      <c r="M255" s="74">
        <v>4811.42822265625</v>
      </c>
      <c r="N255" s="74">
        <v>8563.6845703125</v>
      </c>
      <c r="O255" s="75"/>
      <c r="P255" s="76"/>
      <c r="Q255" s="76"/>
      <c r="R255" s="87"/>
      <c r="S255" s="48">
        <v>0</v>
      </c>
      <c r="T255" s="48">
        <v>2</v>
      </c>
      <c r="U255" s="49">
        <v>0</v>
      </c>
      <c r="V255" s="49">
        <v>0.076923</v>
      </c>
      <c r="W255" s="49">
        <v>0</v>
      </c>
      <c r="X255" s="49">
        <v>0.862271</v>
      </c>
      <c r="Y255" s="49">
        <v>0.5</v>
      </c>
      <c r="Z255" s="49">
        <v>0</v>
      </c>
      <c r="AA255" s="71">
        <v>255</v>
      </c>
      <c r="AB255" s="71"/>
      <c r="AC255" s="72"/>
      <c r="AD255" s="78" t="s">
        <v>1933</v>
      </c>
      <c r="AE255" s="78">
        <v>47</v>
      </c>
      <c r="AF255" s="78">
        <v>5</v>
      </c>
      <c r="AG255" s="78">
        <v>39</v>
      </c>
      <c r="AH255" s="78">
        <v>86</v>
      </c>
      <c r="AI255" s="78"/>
      <c r="AJ255" s="78"/>
      <c r="AK255" s="78" t="s">
        <v>2376</v>
      </c>
      <c r="AL255" s="78"/>
      <c r="AM255" s="78"/>
      <c r="AN255" s="80">
        <v>42973.424409722225</v>
      </c>
      <c r="AO255" s="78"/>
      <c r="AP255" s="78" t="b">
        <v>1</v>
      </c>
      <c r="AQ255" s="78" t="b">
        <v>0</v>
      </c>
      <c r="AR255" s="78" t="b">
        <v>0</v>
      </c>
      <c r="AS255" s="78" t="s">
        <v>1508</v>
      </c>
      <c r="AT255" s="78">
        <v>0</v>
      </c>
      <c r="AU255" s="78"/>
      <c r="AV255" s="78" t="b">
        <v>0</v>
      </c>
      <c r="AW255" s="78" t="s">
        <v>2994</v>
      </c>
      <c r="AX255" s="82" t="s">
        <v>3247</v>
      </c>
      <c r="AY255" s="78" t="s">
        <v>66</v>
      </c>
      <c r="AZ255" s="78" t="str">
        <f>REPLACE(INDEX(GroupVertices[Group],MATCH(Vertices[[#This Row],[Vertex]],GroupVertices[Vertex],0)),1,1,"")</f>
        <v>5</v>
      </c>
      <c r="BA255" s="48"/>
      <c r="BB255" s="48"/>
      <c r="BC255" s="48"/>
      <c r="BD255" s="48"/>
      <c r="BE255" s="48" t="s">
        <v>814</v>
      </c>
      <c r="BF255" s="48" t="s">
        <v>814</v>
      </c>
      <c r="BG255" s="121" t="s">
        <v>4265</v>
      </c>
      <c r="BH255" s="121" t="s">
        <v>4265</v>
      </c>
      <c r="BI255" s="121" t="s">
        <v>4406</v>
      </c>
      <c r="BJ255" s="121" t="s">
        <v>4406</v>
      </c>
      <c r="BK255" s="121">
        <v>2</v>
      </c>
      <c r="BL255" s="124">
        <v>9.090909090909092</v>
      </c>
      <c r="BM255" s="121">
        <v>0</v>
      </c>
      <c r="BN255" s="124">
        <v>0</v>
      </c>
      <c r="BO255" s="121">
        <v>0</v>
      </c>
      <c r="BP255" s="124">
        <v>0</v>
      </c>
      <c r="BQ255" s="121">
        <v>20</v>
      </c>
      <c r="BR255" s="124">
        <v>90.9090909090909</v>
      </c>
      <c r="BS255" s="121">
        <v>22</v>
      </c>
      <c r="BT255" s="2"/>
      <c r="BU255" s="3"/>
      <c r="BV255" s="3"/>
      <c r="BW255" s="3"/>
      <c r="BX255" s="3"/>
    </row>
    <row r="256" spans="1:76" ht="15">
      <c r="A256" s="64" t="s">
        <v>356</v>
      </c>
      <c r="B256" s="65"/>
      <c r="C256" s="65" t="s">
        <v>64</v>
      </c>
      <c r="D256" s="66">
        <v>162.43595045105786</v>
      </c>
      <c r="E256" s="68"/>
      <c r="F256" s="101" t="s">
        <v>991</v>
      </c>
      <c r="G256" s="65"/>
      <c r="H256" s="69" t="s">
        <v>356</v>
      </c>
      <c r="I256" s="70"/>
      <c r="J256" s="70"/>
      <c r="K256" s="69" t="s">
        <v>3528</v>
      </c>
      <c r="L256" s="73">
        <v>1</v>
      </c>
      <c r="M256" s="74">
        <v>2681.261962890625</v>
      </c>
      <c r="N256" s="74">
        <v>2716.19921875</v>
      </c>
      <c r="O256" s="75"/>
      <c r="P256" s="76"/>
      <c r="Q256" s="76"/>
      <c r="R256" s="87"/>
      <c r="S256" s="48">
        <v>1</v>
      </c>
      <c r="T256" s="48">
        <v>1</v>
      </c>
      <c r="U256" s="49">
        <v>0</v>
      </c>
      <c r="V256" s="49">
        <v>0</v>
      </c>
      <c r="W256" s="49">
        <v>0</v>
      </c>
      <c r="X256" s="49">
        <v>0.999998</v>
      </c>
      <c r="Y256" s="49">
        <v>0</v>
      </c>
      <c r="Z256" s="49" t="s">
        <v>4881</v>
      </c>
      <c r="AA256" s="71">
        <v>256</v>
      </c>
      <c r="AB256" s="71"/>
      <c r="AC256" s="72"/>
      <c r="AD256" s="78" t="s">
        <v>1934</v>
      </c>
      <c r="AE256" s="78">
        <v>1112</v>
      </c>
      <c r="AF256" s="78">
        <v>625</v>
      </c>
      <c r="AG256" s="78">
        <v>14091</v>
      </c>
      <c r="AH256" s="78">
        <v>28350</v>
      </c>
      <c r="AI256" s="78"/>
      <c r="AJ256" s="78" t="s">
        <v>2188</v>
      </c>
      <c r="AK256" s="78" t="s">
        <v>2377</v>
      </c>
      <c r="AL256" s="78"/>
      <c r="AM256" s="78"/>
      <c r="AN256" s="80">
        <v>40426.83630787037</v>
      </c>
      <c r="AO256" s="82" t="s">
        <v>2784</v>
      </c>
      <c r="AP256" s="78" t="b">
        <v>0</v>
      </c>
      <c r="AQ256" s="78" t="b">
        <v>0</v>
      </c>
      <c r="AR256" s="78" t="b">
        <v>1</v>
      </c>
      <c r="AS256" s="78" t="s">
        <v>1508</v>
      </c>
      <c r="AT256" s="78">
        <v>12</v>
      </c>
      <c r="AU256" s="82" t="s">
        <v>2812</v>
      </c>
      <c r="AV256" s="78" t="b">
        <v>0</v>
      </c>
      <c r="AW256" s="78" t="s">
        <v>2994</v>
      </c>
      <c r="AX256" s="82" t="s">
        <v>3248</v>
      </c>
      <c r="AY256" s="78" t="s">
        <v>66</v>
      </c>
      <c r="AZ256" s="78" t="str">
        <f>REPLACE(INDEX(GroupVertices[Group],MATCH(Vertices[[#This Row],[Vertex]],GroupVertices[Vertex],0)),1,1,"")</f>
        <v>2</v>
      </c>
      <c r="BA256" s="48" t="s">
        <v>702</v>
      </c>
      <c r="BB256" s="48" t="s">
        <v>702</v>
      </c>
      <c r="BC256" s="48" t="s">
        <v>729</v>
      </c>
      <c r="BD256" s="48" t="s">
        <v>729</v>
      </c>
      <c r="BE256" s="48" t="s">
        <v>815</v>
      </c>
      <c r="BF256" s="48" t="s">
        <v>815</v>
      </c>
      <c r="BG256" s="121" t="s">
        <v>4266</v>
      </c>
      <c r="BH256" s="121" t="s">
        <v>4266</v>
      </c>
      <c r="BI256" s="121" t="s">
        <v>4407</v>
      </c>
      <c r="BJ256" s="121" t="s">
        <v>4407</v>
      </c>
      <c r="BK256" s="121">
        <v>0</v>
      </c>
      <c r="BL256" s="124">
        <v>0</v>
      </c>
      <c r="BM256" s="121">
        <v>0</v>
      </c>
      <c r="BN256" s="124">
        <v>0</v>
      </c>
      <c r="BO256" s="121">
        <v>0</v>
      </c>
      <c r="BP256" s="124">
        <v>0</v>
      </c>
      <c r="BQ256" s="121">
        <v>7</v>
      </c>
      <c r="BR256" s="124">
        <v>100</v>
      </c>
      <c r="BS256" s="121">
        <v>7</v>
      </c>
      <c r="BT256" s="2"/>
      <c r="BU256" s="3"/>
      <c r="BV256" s="3"/>
      <c r="BW256" s="3"/>
      <c r="BX256" s="3"/>
    </row>
    <row r="257" spans="1:76" ht="15">
      <c r="A257" s="64" t="s">
        <v>357</v>
      </c>
      <c r="B257" s="65"/>
      <c r="C257" s="65" t="s">
        <v>64</v>
      </c>
      <c r="D257" s="66">
        <v>162.02232066309415</v>
      </c>
      <c r="E257" s="68"/>
      <c r="F257" s="101" t="s">
        <v>992</v>
      </c>
      <c r="G257" s="65"/>
      <c r="H257" s="69" t="s">
        <v>357</v>
      </c>
      <c r="I257" s="70"/>
      <c r="J257" s="70"/>
      <c r="K257" s="69" t="s">
        <v>3529</v>
      </c>
      <c r="L257" s="73">
        <v>15.72549862101571</v>
      </c>
      <c r="M257" s="74">
        <v>5750.94140625</v>
      </c>
      <c r="N257" s="74">
        <v>7344.54638671875</v>
      </c>
      <c r="O257" s="75"/>
      <c r="P257" s="76"/>
      <c r="Q257" s="76"/>
      <c r="R257" s="87"/>
      <c r="S257" s="48">
        <v>1</v>
      </c>
      <c r="T257" s="48">
        <v>2</v>
      </c>
      <c r="U257" s="49">
        <v>4</v>
      </c>
      <c r="V257" s="49">
        <v>0.333333</v>
      </c>
      <c r="W257" s="49">
        <v>0</v>
      </c>
      <c r="X257" s="49">
        <v>1.466941</v>
      </c>
      <c r="Y257" s="49">
        <v>0.16666666666666666</v>
      </c>
      <c r="Z257" s="49">
        <v>0</v>
      </c>
      <c r="AA257" s="71">
        <v>257</v>
      </c>
      <c r="AB257" s="71"/>
      <c r="AC257" s="72"/>
      <c r="AD257" s="78" t="s">
        <v>1935</v>
      </c>
      <c r="AE257" s="78">
        <v>94</v>
      </c>
      <c r="AF257" s="78">
        <v>32</v>
      </c>
      <c r="AG257" s="78">
        <v>2726</v>
      </c>
      <c r="AH257" s="78">
        <v>1134</v>
      </c>
      <c r="AI257" s="78"/>
      <c r="AJ257" s="78" t="s">
        <v>2189</v>
      </c>
      <c r="AK257" s="78"/>
      <c r="AL257" s="78"/>
      <c r="AM257" s="78"/>
      <c r="AN257" s="80">
        <v>41248.46130787037</v>
      </c>
      <c r="AO257" s="82" t="s">
        <v>2785</v>
      </c>
      <c r="AP257" s="78" t="b">
        <v>0</v>
      </c>
      <c r="AQ257" s="78" t="b">
        <v>0</v>
      </c>
      <c r="AR257" s="78" t="b">
        <v>1</v>
      </c>
      <c r="AS257" s="78" t="s">
        <v>1512</v>
      </c>
      <c r="AT257" s="78">
        <v>6</v>
      </c>
      <c r="AU257" s="82" t="s">
        <v>2812</v>
      </c>
      <c r="AV257" s="78" t="b">
        <v>0</v>
      </c>
      <c r="AW257" s="78" t="s">
        <v>2994</v>
      </c>
      <c r="AX257" s="82" t="s">
        <v>3249</v>
      </c>
      <c r="AY257" s="78" t="s">
        <v>66</v>
      </c>
      <c r="AZ257" s="78" t="str">
        <f>REPLACE(INDEX(GroupVertices[Group],MATCH(Vertices[[#This Row],[Vertex]],GroupVertices[Vertex],0)),1,1,"")</f>
        <v>12</v>
      </c>
      <c r="BA257" s="48" t="s">
        <v>3699</v>
      </c>
      <c r="BB257" s="48" t="s">
        <v>3699</v>
      </c>
      <c r="BC257" s="48" t="s">
        <v>3716</v>
      </c>
      <c r="BD257" s="48" t="s">
        <v>3716</v>
      </c>
      <c r="BE257" s="48" t="s">
        <v>816</v>
      </c>
      <c r="BF257" s="48" t="s">
        <v>816</v>
      </c>
      <c r="BG257" s="121" t="s">
        <v>4267</v>
      </c>
      <c r="BH257" s="121" t="s">
        <v>4298</v>
      </c>
      <c r="BI257" s="121" t="s">
        <v>3993</v>
      </c>
      <c r="BJ257" s="121" t="s">
        <v>4433</v>
      </c>
      <c r="BK257" s="121">
        <v>0</v>
      </c>
      <c r="BL257" s="124">
        <v>0</v>
      </c>
      <c r="BM257" s="121">
        <v>0</v>
      </c>
      <c r="BN257" s="124">
        <v>0</v>
      </c>
      <c r="BO257" s="121">
        <v>0</v>
      </c>
      <c r="BP257" s="124">
        <v>0</v>
      </c>
      <c r="BQ257" s="121">
        <v>53</v>
      </c>
      <c r="BR257" s="124">
        <v>100</v>
      </c>
      <c r="BS257" s="121">
        <v>53</v>
      </c>
      <c r="BT257" s="2"/>
      <c r="BU257" s="3"/>
      <c r="BV257" s="3"/>
      <c r="BW257" s="3"/>
      <c r="BX257" s="3"/>
    </row>
    <row r="258" spans="1:76" ht="15">
      <c r="A258" s="64" t="s">
        <v>485</v>
      </c>
      <c r="B258" s="65"/>
      <c r="C258" s="65" t="s">
        <v>64</v>
      </c>
      <c r="D258" s="66">
        <v>162.26017522919133</v>
      </c>
      <c r="E258" s="68"/>
      <c r="F258" s="101" t="s">
        <v>2983</v>
      </c>
      <c r="G258" s="65"/>
      <c r="H258" s="69" t="s">
        <v>485</v>
      </c>
      <c r="I258" s="70"/>
      <c r="J258" s="70"/>
      <c r="K258" s="69" t="s">
        <v>3530</v>
      </c>
      <c r="L258" s="73">
        <v>1</v>
      </c>
      <c r="M258" s="74">
        <v>5470.5380859375</v>
      </c>
      <c r="N258" s="74">
        <v>7614.888671875</v>
      </c>
      <c r="O258" s="75"/>
      <c r="P258" s="76"/>
      <c r="Q258" s="76"/>
      <c r="R258" s="87"/>
      <c r="S258" s="48">
        <v>1</v>
      </c>
      <c r="T258" s="48">
        <v>0</v>
      </c>
      <c r="U258" s="49">
        <v>0</v>
      </c>
      <c r="V258" s="49">
        <v>0.2</v>
      </c>
      <c r="W258" s="49">
        <v>0</v>
      </c>
      <c r="X258" s="49">
        <v>0.565633</v>
      </c>
      <c r="Y258" s="49">
        <v>0</v>
      </c>
      <c r="Z258" s="49">
        <v>0</v>
      </c>
      <c r="AA258" s="71">
        <v>258</v>
      </c>
      <c r="AB258" s="71"/>
      <c r="AC258" s="72"/>
      <c r="AD258" s="78" t="s">
        <v>1936</v>
      </c>
      <c r="AE258" s="78">
        <v>87</v>
      </c>
      <c r="AF258" s="78">
        <v>373</v>
      </c>
      <c r="AG258" s="78">
        <v>41</v>
      </c>
      <c r="AH258" s="78">
        <v>81</v>
      </c>
      <c r="AI258" s="78"/>
      <c r="AJ258" s="78"/>
      <c r="AK258" s="78"/>
      <c r="AL258" s="78"/>
      <c r="AM258" s="78"/>
      <c r="AN258" s="80">
        <v>41528.816770833335</v>
      </c>
      <c r="AO258" s="78"/>
      <c r="AP258" s="78" t="b">
        <v>1</v>
      </c>
      <c r="AQ258" s="78" t="b">
        <v>0</v>
      </c>
      <c r="AR258" s="78" t="b">
        <v>0</v>
      </c>
      <c r="AS258" s="78" t="s">
        <v>1512</v>
      </c>
      <c r="AT258" s="78">
        <v>3</v>
      </c>
      <c r="AU258" s="82" t="s">
        <v>2812</v>
      </c>
      <c r="AV258" s="78" t="b">
        <v>0</v>
      </c>
      <c r="AW258" s="78" t="s">
        <v>2994</v>
      </c>
      <c r="AX258" s="82" t="s">
        <v>3250</v>
      </c>
      <c r="AY258" s="78" t="s">
        <v>65</v>
      </c>
      <c r="AZ258" s="78" t="str">
        <f>REPLACE(INDEX(GroupVertices[Group],MATCH(Vertices[[#This Row],[Vertex]],GroupVertices[Vertex],0)),1,1,"")</f>
        <v>12</v>
      </c>
      <c r="BA258" s="48"/>
      <c r="BB258" s="48"/>
      <c r="BC258" s="48"/>
      <c r="BD258" s="48"/>
      <c r="BE258" s="48"/>
      <c r="BF258" s="48"/>
      <c r="BG258" s="48"/>
      <c r="BH258" s="48"/>
      <c r="BI258" s="48"/>
      <c r="BJ258" s="48"/>
      <c r="BK258" s="48"/>
      <c r="BL258" s="49"/>
      <c r="BM258" s="48"/>
      <c r="BN258" s="49"/>
      <c r="BO258" s="48"/>
      <c r="BP258" s="49"/>
      <c r="BQ258" s="48"/>
      <c r="BR258" s="49"/>
      <c r="BS258" s="48"/>
      <c r="BT258" s="2"/>
      <c r="BU258" s="3"/>
      <c r="BV258" s="3"/>
      <c r="BW258" s="3"/>
      <c r="BX258" s="3"/>
    </row>
    <row r="259" spans="1:76" ht="15">
      <c r="A259" s="64" t="s">
        <v>486</v>
      </c>
      <c r="B259" s="65"/>
      <c r="C259" s="65" t="s">
        <v>64</v>
      </c>
      <c r="D259" s="66">
        <v>170.1874982312273</v>
      </c>
      <c r="E259" s="68"/>
      <c r="F259" s="101" t="s">
        <v>2984</v>
      </c>
      <c r="G259" s="65"/>
      <c r="H259" s="69" t="s">
        <v>486</v>
      </c>
      <c r="I259" s="70"/>
      <c r="J259" s="70"/>
      <c r="K259" s="69" t="s">
        <v>3531</v>
      </c>
      <c r="L259" s="73">
        <v>1</v>
      </c>
      <c r="M259" s="74">
        <v>6022.78955078125</v>
      </c>
      <c r="N259" s="74">
        <v>7681.58447265625</v>
      </c>
      <c r="O259" s="75"/>
      <c r="P259" s="76"/>
      <c r="Q259" s="76"/>
      <c r="R259" s="87"/>
      <c r="S259" s="48">
        <v>2</v>
      </c>
      <c r="T259" s="48">
        <v>0</v>
      </c>
      <c r="U259" s="49">
        <v>0</v>
      </c>
      <c r="V259" s="49">
        <v>0.25</v>
      </c>
      <c r="W259" s="49">
        <v>0</v>
      </c>
      <c r="X259" s="49">
        <v>0.983709</v>
      </c>
      <c r="Y259" s="49">
        <v>0.5</v>
      </c>
      <c r="Z259" s="49">
        <v>0</v>
      </c>
      <c r="AA259" s="71">
        <v>259</v>
      </c>
      <c r="AB259" s="71"/>
      <c r="AC259" s="72"/>
      <c r="AD259" s="78" t="s">
        <v>1937</v>
      </c>
      <c r="AE259" s="78">
        <v>152</v>
      </c>
      <c r="AF259" s="78">
        <v>11738</v>
      </c>
      <c r="AG259" s="78">
        <v>3411</v>
      </c>
      <c r="AH259" s="78">
        <v>431</v>
      </c>
      <c r="AI259" s="78">
        <v>3600</v>
      </c>
      <c r="AJ259" s="78" t="s">
        <v>2190</v>
      </c>
      <c r="AK259" s="78"/>
      <c r="AL259" s="78"/>
      <c r="AM259" s="78" t="s">
        <v>2569</v>
      </c>
      <c r="AN259" s="80">
        <v>40842.49434027778</v>
      </c>
      <c r="AO259" s="82" t="s">
        <v>2786</v>
      </c>
      <c r="AP259" s="78" t="b">
        <v>0</v>
      </c>
      <c r="AQ259" s="78" t="b">
        <v>0</v>
      </c>
      <c r="AR259" s="78" t="b">
        <v>1</v>
      </c>
      <c r="AS259" s="78" t="s">
        <v>1508</v>
      </c>
      <c r="AT259" s="78">
        <v>57</v>
      </c>
      <c r="AU259" s="82" t="s">
        <v>2820</v>
      </c>
      <c r="AV259" s="78" t="b">
        <v>0</v>
      </c>
      <c r="AW259" s="78" t="s">
        <v>2994</v>
      </c>
      <c r="AX259" s="82" t="s">
        <v>3251</v>
      </c>
      <c r="AY259" s="78" t="s">
        <v>65</v>
      </c>
      <c r="AZ259" s="78" t="str">
        <f>REPLACE(INDEX(GroupVertices[Group],MATCH(Vertices[[#This Row],[Vertex]],GroupVertices[Vertex],0)),1,1,"")</f>
        <v>12</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358</v>
      </c>
      <c r="B260" s="65"/>
      <c r="C260" s="65" t="s">
        <v>64</v>
      </c>
      <c r="D260" s="66">
        <v>164.4755010412869</v>
      </c>
      <c r="E260" s="68"/>
      <c r="F260" s="101" t="s">
        <v>993</v>
      </c>
      <c r="G260" s="65"/>
      <c r="H260" s="69" t="s">
        <v>358</v>
      </c>
      <c r="I260" s="70"/>
      <c r="J260" s="70"/>
      <c r="K260" s="69" t="s">
        <v>3532</v>
      </c>
      <c r="L260" s="73">
        <v>1</v>
      </c>
      <c r="M260" s="74">
        <v>5948.46728515625</v>
      </c>
      <c r="N260" s="74">
        <v>6222.9072265625</v>
      </c>
      <c r="O260" s="75"/>
      <c r="P260" s="76"/>
      <c r="Q260" s="76"/>
      <c r="R260" s="87"/>
      <c r="S260" s="48">
        <v>0</v>
      </c>
      <c r="T260" s="48">
        <v>2</v>
      </c>
      <c r="U260" s="49">
        <v>0</v>
      </c>
      <c r="V260" s="49">
        <v>0.25</v>
      </c>
      <c r="W260" s="49">
        <v>0</v>
      </c>
      <c r="X260" s="49">
        <v>0.983709</v>
      </c>
      <c r="Y260" s="49">
        <v>0.5</v>
      </c>
      <c r="Z260" s="49">
        <v>0</v>
      </c>
      <c r="AA260" s="71">
        <v>260</v>
      </c>
      <c r="AB260" s="71"/>
      <c r="AC260" s="72"/>
      <c r="AD260" s="78" t="s">
        <v>1938</v>
      </c>
      <c r="AE260" s="78">
        <v>545</v>
      </c>
      <c r="AF260" s="78">
        <v>3549</v>
      </c>
      <c r="AG260" s="78">
        <v>26339</v>
      </c>
      <c r="AH260" s="78">
        <v>10760</v>
      </c>
      <c r="AI260" s="78"/>
      <c r="AJ260" s="78" t="s">
        <v>2191</v>
      </c>
      <c r="AK260" s="78" t="s">
        <v>2378</v>
      </c>
      <c r="AL260" s="82" t="s">
        <v>2546</v>
      </c>
      <c r="AM260" s="78"/>
      <c r="AN260" s="80">
        <v>39972.70560185185</v>
      </c>
      <c r="AO260" s="82" t="s">
        <v>2787</v>
      </c>
      <c r="AP260" s="78" t="b">
        <v>0</v>
      </c>
      <c r="AQ260" s="78" t="b">
        <v>0</v>
      </c>
      <c r="AR260" s="78" t="b">
        <v>0</v>
      </c>
      <c r="AS260" s="78" t="s">
        <v>1508</v>
      </c>
      <c r="AT260" s="78">
        <v>39</v>
      </c>
      <c r="AU260" s="82" t="s">
        <v>2812</v>
      </c>
      <c r="AV260" s="78" t="b">
        <v>0</v>
      </c>
      <c r="AW260" s="78" t="s">
        <v>2994</v>
      </c>
      <c r="AX260" s="82" t="s">
        <v>3252</v>
      </c>
      <c r="AY260" s="78" t="s">
        <v>66</v>
      </c>
      <c r="AZ260" s="78" t="str">
        <f>REPLACE(INDEX(GroupVertices[Group],MATCH(Vertices[[#This Row],[Vertex]],GroupVertices[Vertex],0)),1,1,"")</f>
        <v>12</v>
      </c>
      <c r="BA260" s="48"/>
      <c r="BB260" s="48"/>
      <c r="BC260" s="48"/>
      <c r="BD260" s="48"/>
      <c r="BE260" s="48" t="s">
        <v>816</v>
      </c>
      <c r="BF260" s="48" t="s">
        <v>816</v>
      </c>
      <c r="BG260" s="121" t="s">
        <v>4268</v>
      </c>
      <c r="BH260" s="121" t="s">
        <v>4268</v>
      </c>
      <c r="BI260" s="121" t="s">
        <v>4408</v>
      </c>
      <c r="BJ260" s="121" t="s">
        <v>4408</v>
      </c>
      <c r="BK260" s="121">
        <v>0</v>
      </c>
      <c r="BL260" s="124">
        <v>0</v>
      </c>
      <c r="BM260" s="121">
        <v>0</v>
      </c>
      <c r="BN260" s="124">
        <v>0</v>
      </c>
      <c r="BO260" s="121">
        <v>0</v>
      </c>
      <c r="BP260" s="124">
        <v>0</v>
      </c>
      <c r="BQ260" s="121">
        <v>19</v>
      </c>
      <c r="BR260" s="124">
        <v>100</v>
      </c>
      <c r="BS260" s="121">
        <v>19</v>
      </c>
      <c r="BT260" s="2"/>
      <c r="BU260" s="3"/>
      <c r="BV260" s="3"/>
      <c r="BW260" s="3"/>
      <c r="BX260" s="3"/>
    </row>
    <row r="261" spans="1:76" ht="15">
      <c r="A261" s="64" t="s">
        <v>359</v>
      </c>
      <c r="B261" s="65"/>
      <c r="C261" s="65" t="s">
        <v>64</v>
      </c>
      <c r="D261" s="66">
        <v>163.32668441265926</v>
      </c>
      <c r="E261" s="68"/>
      <c r="F261" s="101" t="s">
        <v>994</v>
      </c>
      <c r="G261" s="65"/>
      <c r="H261" s="69" t="s">
        <v>359</v>
      </c>
      <c r="I261" s="70"/>
      <c r="J261" s="70"/>
      <c r="K261" s="69" t="s">
        <v>3533</v>
      </c>
      <c r="L261" s="73">
        <v>1</v>
      </c>
      <c r="M261" s="74">
        <v>768.6853637695312</v>
      </c>
      <c r="N261" s="74">
        <v>2040.972412109375</v>
      </c>
      <c r="O261" s="75"/>
      <c r="P261" s="76"/>
      <c r="Q261" s="76"/>
      <c r="R261" s="87"/>
      <c r="S261" s="48">
        <v>1</v>
      </c>
      <c r="T261" s="48">
        <v>1</v>
      </c>
      <c r="U261" s="49">
        <v>0</v>
      </c>
      <c r="V261" s="49">
        <v>0</v>
      </c>
      <c r="W261" s="49">
        <v>0</v>
      </c>
      <c r="X261" s="49">
        <v>0.999998</v>
      </c>
      <c r="Y261" s="49">
        <v>0</v>
      </c>
      <c r="Z261" s="49" t="s">
        <v>4881</v>
      </c>
      <c r="AA261" s="71">
        <v>261</v>
      </c>
      <c r="AB261" s="71"/>
      <c r="AC261" s="72"/>
      <c r="AD261" s="78" t="s">
        <v>1939</v>
      </c>
      <c r="AE261" s="78">
        <v>2277</v>
      </c>
      <c r="AF261" s="78">
        <v>1902</v>
      </c>
      <c r="AG261" s="78">
        <v>5416</v>
      </c>
      <c r="AH261" s="78">
        <v>540</v>
      </c>
      <c r="AI261" s="78"/>
      <c r="AJ261" s="78" t="s">
        <v>2192</v>
      </c>
      <c r="AK261" s="78" t="s">
        <v>2379</v>
      </c>
      <c r="AL261" s="82" t="s">
        <v>2547</v>
      </c>
      <c r="AM261" s="78"/>
      <c r="AN261" s="80">
        <v>40815.70806712963</v>
      </c>
      <c r="AO261" s="82" t="s">
        <v>2788</v>
      </c>
      <c r="AP261" s="78" t="b">
        <v>0</v>
      </c>
      <c r="AQ261" s="78" t="b">
        <v>0</v>
      </c>
      <c r="AR261" s="78" t="b">
        <v>1</v>
      </c>
      <c r="AS261" s="78" t="s">
        <v>1508</v>
      </c>
      <c r="AT261" s="78">
        <v>47</v>
      </c>
      <c r="AU261" s="82" t="s">
        <v>2812</v>
      </c>
      <c r="AV261" s="78" t="b">
        <v>0</v>
      </c>
      <c r="AW261" s="78" t="s">
        <v>2994</v>
      </c>
      <c r="AX261" s="82" t="s">
        <v>3253</v>
      </c>
      <c r="AY261" s="78" t="s">
        <v>66</v>
      </c>
      <c r="AZ261" s="78" t="str">
        <f>REPLACE(INDEX(GroupVertices[Group],MATCH(Vertices[[#This Row],[Vertex]],GroupVertices[Vertex],0)),1,1,"")</f>
        <v>2</v>
      </c>
      <c r="BA261" s="48" t="s">
        <v>705</v>
      </c>
      <c r="BB261" s="48" t="s">
        <v>705</v>
      </c>
      <c r="BC261" s="48" t="s">
        <v>720</v>
      </c>
      <c r="BD261" s="48" t="s">
        <v>720</v>
      </c>
      <c r="BE261" s="48" t="s">
        <v>817</v>
      </c>
      <c r="BF261" s="48" t="s">
        <v>817</v>
      </c>
      <c r="BG261" s="121" t="s">
        <v>4269</v>
      </c>
      <c r="BH261" s="121" t="s">
        <v>4269</v>
      </c>
      <c r="BI261" s="121" t="s">
        <v>4409</v>
      </c>
      <c r="BJ261" s="121" t="s">
        <v>4409</v>
      </c>
      <c r="BK261" s="121">
        <v>1</v>
      </c>
      <c r="BL261" s="124">
        <v>3.225806451612903</v>
      </c>
      <c r="BM261" s="121">
        <v>0</v>
      </c>
      <c r="BN261" s="124">
        <v>0</v>
      </c>
      <c r="BO261" s="121">
        <v>0</v>
      </c>
      <c r="BP261" s="124">
        <v>0</v>
      </c>
      <c r="BQ261" s="121">
        <v>30</v>
      </c>
      <c r="BR261" s="124">
        <v>96.7741935483871</v>
      </c>
      <c r="BS261" s="121">
        <v>31</v>
      </c>
      <c r="BT261" s="2"/>
      <c r="BU261" s="3"/>
      <c r="BV261" s="3"/>
      <c r="BW261" s="3"/>
      <c r="BX261" s="3"/>
    </row>
    <row r="262" spans="1:76" ht="15">
      <c r="A262" s="64" t="s">
        <v>360</v>
      </c>
      <c r="B262" s="65"/>
      <c r="C262" s="65" t="s">
        <v>64</v>
      </c>
      <c r="D262" s="66">
        <v>163.0400033960436</v>
      </c>
      <c r="E262" s="68"/>
      <c r="F262" s="101" t="s">
        <v>995</v>
      </c>
      <c r="G262" s="65"/>
      <c r="H262" s="69" t="s">
        <v>360</v>
      </c>
      <c r="I262" s="70"/>
      <c r="J262" s="70"/>
      <c r="K262" s="69" t="s">
        <v>3534</v>
      </c>
      <c r="L262" s="73">
        <v>1</v>
      </c>
      <c r="M262" s="74">
        <v>200.1239776611328</v>
      </c>
      <c r="N262" s="74">
        <v>6472.62060546875</v>
      </c>
      <c r="O262" s="75"/>
      <c r="P262" s="76"/>
      <c r="Q262" s="76"/>
      <c r="R262" s="87"/>
      <c r="S262" s="48">
        <v>0</v>
      </c>
      <c r="T262" s="48">
        <v>1</v>
      </c>
      <c r="U262" s="49">
        <v>0</v>
      </c>
      <c r="V262" s="49">
        <v>0.008929</v>
      </c>
      <c r="W262" s="49">
        <v>0.010431</v>
      </c>
      <c r="X262" s="49">
        <v>0.389046</v>
      </c>
      <c r="Y262" s="49">
        <v>0</v>
      </c>
      <c r="Z262" s="49">
        <v>0</v>
      </c>
      <c r="AA262" s="71">
        <v>262</v>
      </c>
      <c r="AB262" s="71"/>
      <c r="AC262" s="72"/>
      <c r="AD262" s="78" t="s">
        <v>1940</v>
      </c>
      <c r="AE262" s="78">
        <v>2471</v>
      </c>
      <c r="AF262" s="78">
        <v>1491</v>
      </c>
      <c r="AG262" s="78">
        <v>14704</v>
      </c>
      <c r="AH262" s="78">
        <v>20394</v>
      </c>
      <c r="AI262" s="78"/>
      <c r="AJ262" s="78" t="s">
        <v>2193</v>
      </c>
      <c r="AK262" s="78" t="s">
        <v>2380</v>
      </c>
      <c r="AL262" s="78"/>
      <c r="AM262" s="78"/>
      <c r="AN262" s="80">
        <v>40838.60097222222</v>
      </c>
      <c r="AO262" s="82" t="s">
        <v>2789</v>
      </c>
      <c r="AP262" s="78" t="b">
        <v>1</v>
      </c>
      <c r="AQ262" s="78" t="b">
        <v>0</v>
      </c>
      <c r="AR262" s="78" t="b">
        <v>1</v>
      </c>
      <c r="AS262" s="78" t="s">
        <v>1508</v>
      </c>
      <c r="AT262" s="78">
        <v>55</v>
      </c>
      <c r="AU262" s="82" t="s">
        <v>2812</v>
      </c>
      <c r="AV262" s="78" t="b">
        <v>0</v>
      </c>
      <c r="AW262" s="78" t="s">
        <v>2994</v>
      </c>
      <c r="AX262" s="82" t="s">
        <v>3254</v>
      </c>
      <c r="AY262" s="78" t="s">
        <v>66</v>
      </c>
      <c r="AZ262" s="78" t="str">
        <f>REPLACE(INDEX(GroupVertices[Group],MATCH(Vertices[[#This Row],[Vertex]],GroupVertices[Vertex],0)),1,1,"")</f>
        <v>1</v>
      </c>
      <c r="BA262" s="48"/>
      <c r="BB262" s="48"/>
      <c r="BC262" s="48"/>
      <c r="BD262" s="48"/>
      <c r="BE262" s="48" t="s">
        <v>757</v>
      </c>
      <c r="BF262" s="48" t="s">
        <v>757</v>
      </c>
      <c r="BG262" s="121" t="s">
        <v>4247</v>
      </c>
      <c r="BH262" s="121" t="s">
        <v>4247</v>
      </c>
      <c r="BI262" s="121" t="s">
        <v>4388</v>
      </c>
      <c r="BJ262" s="121" t="s">
        <v>4388</v>
      </c>
      <c r="BK262" s="121">
        <v>0</v>
      </c>
      <c r="BL262" s="124">
        <v>0</v>
      </c>
      <c r="BM262" s="121">
        <v>3</v>
      </c>
      <c r="BN262" s="124">
        <v>13.636363636363637</v>
      </c>
      <c r="BO262" s="121">
        <v>0</v>
      </c>
      <c r="BP262" s="124">
        <v>0</v>
      </c>
      <c r="BQ262" s="121">
        <v>19</v>
      </c>
      <c r="BR262" s="124">
        <v>86.36363636363636</v>
      </c>
      <c r="BS262" s="121">
        <v>22</v>
      </c>
      <c r="BT262" s="2"/>
      <c r="BU262" s="3"/>
      <c r="BV262" s="3"/>
      <c r="BW262" s="3"/>
      <c r="BX262" s="3"/>
    </row>
    <row r="263" spans="1:76" ht="15">
      <c r="A263" s="64" t="s">
        <v>361</v>
      </c>
      <c r="B263" s="65"/>
      <c r="C263" s="65" t="s">
        <v>64</v>
      </c>
      <c r="D263" s="66">
        <v>162.11997356413113</v>
      </c>
      <c r="E263" s="68"/>
      <c r="F263" s="101" t="s">
        <v>996</v>
      </c>
      <c r="G263" s="65"/>
      <c r="H263" s="69" t="s">
        <v>361</v>
      </c>
      <c r="I263" s="70"/>
      <c r="J263" s="70"/>
      <c r="K263" s="69" t="s">
        <v>3535</v>
      </c>
      <c r="L263" s="73">
        <v>1</v>
      </c>
      <c r="M263" s="74">
        <v>647.1449584960938</v>
      </c>
      <c r="N263" s="74">
        <v>5751.9423828125</v>
      </c>
      <c r="O263" s="75"/>
      <c r="P263" s="76"/>
      <c r="Q263" s="76"/>
      <c r="R263" s="87"/>
      <c r="S263" s="48">
        <v>0</v>
      </c>
      <c r="T263" s="48">
        <v>1</v>
      </c>
      <c r="U263" s="49">
        <v>0</v>
      </c>
      <c r="V263" s="49">
        <v>0.008929</v>
      </c>
      <c r="W263" s="49">
        <v>0.010431</v>
      </c>
      <c r="X263" s="49">
        <v>0.389046</v>
      </c>
      <c r="Y263" s="49">
        <v>0</v>
      </c>
      <c r="Z263" s="49">
        <v>0</v>
      </c>
      <c r="AA263" s="71">
        <v>263</v>
      </c>
      <c r="AB263" s="71"/>
      <c r="AC263" s="72"/>
      <c r="AD263" s="78" t="s">
        <v>1941</v>
      </c>
      <c r="AE263" s="78">
        <v>191</v>
      </c>
      <c r="AF263" s="78">
        <v>172</v>
      </c>
      <c r="AG263" s="78">
        <v>414</v>
      </c>
      <c r="AH263" s="78">
        <v>2364</v>
      </c>
      <c r="AI263" s="78"/>
      <c r="AJ263" s="78" t="s">
        <v>2194</v>
      </c>
      <c r="AK263" s="78" t="s">
        <v>2246</v>
      </c>
      <c r="AL263" s="82" t="s">
        <v>2548</v>
      </c>
      <c r="AM263" s="78"/>
      <c r="AN263" s="80">
        <v>40279.43615740741</v>
      </c>
      <c r="AO263" s="78"/>
      <c r="AP263" s="78" t="b">
        <v>0</v>
      </c>
      <c r="AQ263" s="78" t="b">
        <v>0</v>
      </c>
      <c r="AR263" s="78" t="b">
        <v>1</v>
      </c>
      <c r="AS263" s="78" t="s">
        <v>1508</v>
      </c>
      <c r="AT263" s="78">
        <v>4</v>
      </c>
      <c r="AU263" s="82" t="s">
        <v>2812</v>
      </c>
      <c r="AV263" s="78" t="b">
        <v>0</v>
      </c>
      <c r="AW263" s="78" t="s">
        <v>2994</v>
      </c>
      <c r="AX263" s="82" t="s">
        <v>3255</v>
      </c>
      <c r="AY263" s="78" t="s">
        <v>66</v>
      </c>
      <c r="AZ263" s="78" t="str">
        <f>REPLACE(INDEX(GroupVertices[Group],MATCH(Vertices[[#This Row],[Vertex]],GroupVertices[Vertex],0)),1,1,"")</f>
        <v>1</v>
      </c>
      <c r="BA263" s="48"/>
      <c r="BB263" s="48"/>
      <c r="BC263" s="48"/>
      <c r="BD263" s="48"/>
      <c r="BE263" s="48"/>
      <c r="BF263" s="48"/>
      <c r="BG263" s="121" t="s">
        <v>4252</v>
      </c>
      <c r="BH263" s="121" t="s">
        <v>4252</v>
      </c>
      <c r="BI263" s="121" t="s">
        <v>4392</v>
      </c>
      <c r="BJ263" s="121" t="s">
        <v>4392</v>
      </c>
      <c r="BK263" s="121">
        <v>2</v>
      </c>
      <c r="BL263" s="124">
        <v>7.407407407407407</v>
      </c>
      <c r="BM263" s="121">
        <v>0</v>
      </c>
      <c r="BN263" s="124">
        <v>0</v>
      </c>
      <c r="BO263" s="121">
        <v>0</v>
      </c>
      <c r="BP263" s="124">
        <v>0</v>
      </c>
      <c r="BQ263" s="121">
        <v>25</v>
      </c>
      <c r="BR263" s="124">
        <v>92.5925925925926</v>
      </c>
      <c r="BS263" s="121">
        <v>27</v>
      </c>
      <c r="BT263" s="2"/>
      <c r="BU263" s="3"/>
      <c r="BV263" s="3"/>
      <c r="BW263" s="3"/>
      <c r="BX263" s="3"/>
    </row>
    <row r="264" spans="1:76" ht="15">
      <c r="A264" s="64" t="s">
        <v>362</v>
      </c>
      <c r="B264" s="65"/>
      <c r="C264" s="65" t="s">
        <v>64</v>
      </c>
      <c r="D264" s="66">
        <v>162.21065125795116</v>
      </c>
      <c r="E264" s="68"/>
      <c r="F264" s="101" t="s">
        <v>2985</v>
      </c>
      <c r="G264" s="65"/>
      <c r="H264" s="69" t="s">
        <v>362</v>
      </c>
      <c r="I264" s="70"/>
      <c r="J264" s="70"/>
      <c r="K264" s="69" t="s">
        <v>3536</v>
      </c>
      <c r="L264" s="73">
        <v>1</v>
      </c>
      <c r="M264" s="74">
        <v>386.1699523925781</v>
      </c>
      <c r="N264" s="74">
        <v>2040.972412109375</v>
      </c>
      <c r="O264" s="75"/>
      <c r="P264" s="76"/>
      <c r="Q264" s="76"/>
      <c r="R264" s="87"/>
      <c r="S264" s="48">
        <v>1</v>
      </c>
      <c r="T264" s="48">
        <v>1</v>
      </c>
      <c r="U264" s="49">
        <v>0</v>
      </c>
      <c r="V264" s="49">
        <v>0</v>
      </c>
      <c r="W264" s="49">
        <v>0</v>
      </c>
      <c r="X264" s="49">
        <v>0.999998</v>
      </c>
      <c r="Y264" s="49">
        <v>0</v>
      </c>
      <c r="Z264" s="49" t="s">
        <v>4881</v>
      </c>
      <c r="AA264" s="71">
        <v>264</v>
      </c>
      <c r="AB264" s="71"/>
      <c r="AC264" s="72"/>
      <c r="AD264" s="78" t="s">
        <v>1942</v>
      </c>
      <c r="AE264" s="78">
        <v>391</v>
      </c>
      <c r="AF264" s="78">
        <v>302</v>
      </c>
      <c r="AG264" s="78">
        <v>1792</v>
      </c>
      <c r="AH264" s="78">
        <v>9132</v>
      </c>
      <c r="AI264" s="78"/>
      <c r="AJ264" s="78" t="s">
        <v>2195</v>
      </c>
      <c r="AK264" s="78" t="s">
        <v>2381</v>
      </c>
      <c r="AL264" s="82" t="s">
        <v>2549</v>
      </c>
      <c r="AM264" s="78"/>
      <c r="AN264" s="80">
        <v>42630.721342592595</v>
      </c>
      <c r="AO264" s="82" t="s">
        <v>2790</v>
      </c>
      <c r="AP264" s="78" t="b">
        <v>1</v>
      </c>
      <c r="AQ264" s="78" t="b">
        <v>0</v>
      </c>
      <c r="AR264" s="78" t="b">
        <v>0</v>
      </c>
      <c r="AS264" s="78" t="s">
        <v>1508</v>
      </c>
      <c r="AT264" s="78">
        <v>0</v>
      </c>
      <c r="AU264" s="78"/>
      <c r="AV264" s="78" t="b">
        <v>0</v>
      </c>
      <c r="AW264" s="78" t="s">
        <v>2994</v>
      </c>
      <c r="AX264" s="82" t="s">
        <v>3256</v>
      </c>
      <c r="AY264" s="78" t="s">
        <v>66</v>
      </c>
      <c r="AZ264" s="78" t="str">
        <f>REPLACE(INDEX(GroupVertices[Group],MATCH(Vertices[[#This Row],[Vertex]],GroupVertices[Vertex],0)),1,1,"")</f>
        <v>2</v>
      </c>
      <c r="BA264" s="48"/>
      <c r="BB264" s="48"/>
      <c r="BC264" s="48"/>
      <c r="BD264" s="48"/>
      <c r="BE264" s="48" t="s">
        <v>818</v>
      </c>
      <c r="BF264" s="48" t="s">
        <v>818</v>
      </c>
      <c r="BG264" s="121" t="s">
        <v>4270</v>
      </c>
      <c r="BH264" s="121" t="s">
        <v>4270</v>
      </c>
      <c r="BI264" s="121" t="s">
        <v>4410</v>
      </c>
      <c r="BJ264" s="121" t="s">
        <v>4410</v>
      </c>
      <c r="BK264" s="121">
        <v>0</v>
      </c>
      <c r="BL264" s="124">
        <v>0</v>
      </c>
      <c r="BM264" s="121">
        <v>1</v>
      </c>
      <c r="BN264" s="124">
        <v>16.666666666666668</v>
      </c>
      <c r="BO264" s="121">
        <v>0</v>
      </c>
      <c r="BP264" s="124">
        <v>0</v>
      </c>
      <c r="BQ264" s="121">
        <v>5</v>
      </c>
      <c r="BR264" s="124">
        <v>83.33333333333333</v>
      </c>
      <c r="BS264" s="121">
        <v>6</v>
      </c>
      <c r="BT264" s="2"/>
      <c r="BU264" s="3"/>
      <c r="BV264" s="3"/>
      <c r="BW264" s="3"/>
      <c r="BX264" s="3"/>
    </row>
    <row r="265" spans="1:76" ht="15">
      <c r="A265" s="64" t="s">
        <v>363</v>
      </c>
      <c r="B265" s="65"/>
      <c r="C265" s="65" t="s">
        <v>64</v>
      </c>
      <c r="D265" s="66">
        <v>162.07812232082958</v>
      </c>
      <c r="E265" s="68"/>
      <c r="F265" s="101" t="s">
        <v>997</v>
      </c>
      <c r="G265" s="65"/>
      <c r="H265" s="69" t="s">
        <v>363</v>
      </c>
      <c r="I265" s="70"/>
      <c r="J265" s="70"/>
      <c r="K265" s="69" t="s">
        <v>3537</v>
      </c>
      <c r="L265" s="73">
        <v>1</v>
      </c>
      <c r="M265" s="74">
        <v>1966.1900634765625</v>
      </c>
      <c r="N265" s="74">
        <v>4699.73681640625</v>
      </c>
      <c r="O265" s="75"/>
      <c r="P265" s="76"/>
      <c r="Q265" s="76"/>
      <c r="R265" s="87"/>
      <c r="S265" s="48">
        <v>0</v>
      </c>
      <c r="T265" s="48">
        <v>1</v>
      </c>
      <c r="U265" s="49">
        <v>0</v>
      </c>
      <c r="V265" s="49">
        <v>0.008929</v>
      </c>
      <c r="W265" s="49">
        <v>0.010431</v>
      </c>
      <c r="X265" s="49">
        <v>0.389046</v>
      </c>
      <c r="Y265" s="49">
        <v>0</v>
      </c>
      <c r="Z265" s="49">
        <v>0</v>
      </c>
      <c r="AA265" s="71">
        <v>265</v>
      </c>
      <c r="AB265" s="71"/>
      <c r="AC265" s="72"/>
      <c r="AD265" s="78" t="s">
        <v>1943</v>
      </c>
      <c r="AE265" s="78">
        <v>284</v>
      </c>
      <c r="AF265" s="78">
        <v>112</v>
      </c>
      <c r="AG265" s="78">
        <v>1056</v>
      </c>
      <c r="AH265" s="78">
        <v>1027</v>
      </c>
      <c r="AI265" s="78"/>
      <c r="AJ265" s="78" t="s">
        <v>2196</v>
      </c>
      <c r="AK265" s="78" t="s">
        <v>2382</v>
      </c>
      <c r="AL265" s="78"/>
      <c r="AM265" s="78"/>
      <c r="AN265" s="80">
        <v>39880.12472222222</v>
      </c>
      <c r="AO265" s="78"/>
      <c r="AP265" s="78" t="b">
        <v>0</v>
      </c>
      <c r="AQ265" s="78" t="b">
        <v>0</v>
      </c>
      <c r="AR265" s="78" t="b">
        <v>1</v>
      </c>
      <c r="AS265" s="78" t="s">
        <v>1508</v>
      </c>
      <c r="AT265" s="78">
        <v>9</v>
      </c>
      <c r="AU265" s="82" t="s">
        <v>2829</v>
      </c>
      <c r="AV265" s="78" t="b">
        <v>0</v>
      </c>
      <c r="AW265" s="78" t="s">
        <v>2994</v>
      </c>
      <c r="AX265" s="82" t="s">
        <v>3257</v>
      </c>
      <c r="AY265" s="78" t="s">
        <v>66</v>
      </c>
      <c r="AZ265" s="78" t="str">
        <f>REPLACE(INDEX(GroupVertices[Group],MATCH(Vertices[[#This Row],[Vertex]],GroupVertices[Vertex],0)),1,1,"")</f>
        <v>1</v>
      </c>
      <c r="BA265" s="48"/>
      <c r="BB265" s="48"/>
      <c r="BC265" s="48"/>
      <c r="BD265" s="48"/>
      <c r="BE265" s="48"/>
      <c r="BF265" s="48"/>
      <c r="BG265" s="121" t="s">
        <v>4252</v>
      </c>
      <c r="BH265" s="121" t="s">
        <v>4252</v>
      </c>
      <c r="BI265" s="121" t="s">
        <v>4392</v>
      </c>
      <c r="BJ265" s="121" t="s">
        <v>4392</v>
      </c>
      <c r="BK265" s="121">
        <v>2</v>
      </c>
      <c r="BL265" s="124">
        <v>7.407407407407407</v>
      </c>
      <c r="BM265" s="121">
        <v>0</v>
      </c>
      <c r="BN265" s="124">
        <v>0</v>
      </c>
      <c r="BO265" s="121">
        <v>0</v>
      </c>
      <c r="BP265" s="124">
        <v>0</v>
      </c>
      <c r="BQ265" s="121">
        <v>25</v>
      </c>
      <c r="BR265" s="124">
        <v>92.5925925925926</v>
      </c>
      <c r="BS265" s="121">
        <v>27</v>
      </c>
      <c r="BT265" s="2"/>
      <c r="BU265" s="3"/>
      <c r="BV265" s="3"/>
      <c r="BW265" s="3"/>
      <c r="BX265" s="3"/>
    </row>
    <row r="266" spans="1:76" ht="15">
      <c r="A266" s="64" t="s">
        <v>364</v>
      </c>
      <c r="B266" s="65"/>
      <c r="C266" s="65" t="s">
        <v>64</v>
      </c>
      <c r="D266" s="66">
        <v>164.6170977477905</v>
      </c>
      <c r="E266" s="68"/>
      <c r="F266" s="101" t="s">
        <v>998</v>
      </c>
      <c r="G266" s="65"/>
      <c r="H266" s="69" t="s">
        <v>364</v>
      </c>
      <c r="I266" s="70"/>
      <c r="J266" s="70"/>
      <c r="K266" s="69" t="s">
        <v>3538</v>
      </c>
      <c r="L266" s="73">
        <v>1</v>
      </c>
      <c r="M266" s="74">
        <v>8589.134765625</v>
      </c>
      <c r="N266" s="74">
        <v>2393.878173828125</v>
      </c>
      <c r="O266" s="75"/>
      <c r="P266" s="76"/>
      <c r="Q266" s="76"/>
      <c r="R266" s="87"/>
      <c r="S266" s="48">
        <v>0</v>
      </c>
      <c r="T266" s="48">
        <v>1</v>
      </c>
      <c r="U266" s="49">
        <v>0</v>
      </c>
      <c r="V266" s="49">
        <v>1</v>
      </c>
      <c r="W266" s="49">
        <v>0</v>
      </c>
      <c r="X266" s="49">
        <v>0.999998</v>
      </c>
      <c r="Y266" s="49">
        <v>0</v>
      </c>
      <c r="Z266" s="49">
        <v>0</v>
      </c>
      <c r="AA266" s="71">
        <v>266</v>
      </c>
      <c r="AB266" s="71"/>
      <c r="AC266" s="72"/>
      <c r="AD266" s="78" t="s">
        <v>1944</v>
      </c>
      <c r="AE266" s="78">
        <v>4401</v>
      </c>
      <c r="AF266" s="78">
        <v>3752</v>
      </c>
      <c r="AG266" s="78">
        <v>132881</v>
      </c>
      <c r="AH266" s="78">
        <v>12531</v>
      </c>
      <c r="AI266" s="78"/>
      <c r="AJ266" s="78" t="s">
        <v>2197</v>
      </c>
      <c r="AK266" s="78" t="s">
        <v>1586</v>
      </c>
      <c r="AL266" s="78"/>
      <c r="AM266" s="78"/>
      <c r="AN266" s="80">
        <v>40025.100949074076</v>
      </c>
      <c r="AO266" s="82" t="s">
        <v>2791</v>
      </c>
      <c r="AP266" s="78" t="b">
        <v>1</v>
      </c>
      <c r="AQ266" s="78" t="b">
        <v>0</v>
      </c>
      <c r="AR266" s="78" t="b">
        <v>1</v>
      </c>
      <c r="AS266" s="78" t="s">
        <v>1508</v>
      </c>
      <c r="AT266" s="78">
        <v>110</v>
      </c>
      <c r="AU266" s="82" t="s">
        <v>2812</v>
      </c>
      <c r="AV266" s="78" t="b">
        <v>0</v>
      </c>
      <c r="AW266" s="78" t="s">
        <v>2994</v>
      </c>
      <c r="AX266" s="82" t="s">
        <v>3258</v>
      </c>
      <c r="AY266" s="78" t="s">
        <v>66</v>
      </c>
      <c r="AZ266" s="78" t="str">
        <f>REPLACE(INDEX(GroupVertices[Group],MATCH(Vertices[[#This Row],[Vertex]],GroupVertices[Vertex],0)),1,1,"")</f>
        <v>33</v>
      </c>
      <c r="BA266" s="48"/>
      <c r="BB266" s="48"/>
      <c r="BC266" s="48"/>
      <c r="BD266" s="48"/>
      <c r="BE266" s="48" t="s">
        <v>736</v>
      </c>
      <c r="BF266" s="48" t="s">
        <v>736</v>
      </c>
      <c r="BG266" s="121" t="s">
        <v>4271</v>
      </c>
      <c r="BH266" s="121" t="s">
        <v>4271</v>
      </c>
      <c r="BI266" s="121" t="s">
        <v>4411</v>
      </c>
      <c r="BJ266" s="121" t="s">
        <v>4411</v>
      </c>
      <c r="BK266" s="121">
        <v>0</v>
      </c>
      <c r="BL266" s="124">
        <v>0</v>
      </c>
      <c r="BM266" s="121">
        <v>0</v>
      </c>
      <c r="BN266" s="124">
        <v>0</v>
      </c>
      <c r="BO266" s="121">
        <v>0</v>
      </c>
      <c r="BP266" s="124">
        <v>0</v>
      </c>
      <c r="BQ266" s="121">
        <v>51</v>
      </c>
      <c r="BR266" s="124">
        <v>100</v>
      </c>
      <c r="BS266" s="121">
        <v>51</v>
      </c>
      <c r="BT266" s="2"/>
      <c r="BU266" s="3"/>
      <c r="BV266" s="3"/>
      <c r="BW266" s="3"/>
      <c r="BX266" s="3"/>
    </row>
    <row r="267" spans="1:76" ht="15">
      <c r="A267" s="64" t="s">
        <v>487</v>
      </c>
      <c r="B267" s="65"/>
      <c r="C267" s="65" t="s">
        <v>64</v>
      </c>
      <c r="D267" s="66">
        <v>162.11578843980095</v>
      </c>
      <c r="E267" s="68"/>
      <c r="F267" s="101" t="s">
        <v>2986</v>
      </c>
      <c r="G267" s="65"/>
      <c r="H267" s="69" t="s">
        <v>487</v>
      </c>
      <c r="I267" s="70"/>
      <c r="J267" s="70"/>
      <c r="K267" s="69" t="s">
        <v>3539</v>
      </c>
      <c r="L267" s="73">
        <v>1</v>
      </c>
      <c r="M267" s="74">
        <v>8589.134765625</v>
      </c>
      <c r="N267" s="74">
        <v>2687.966552734375</v>
      </c>
      <c r="O267" s="75"/>
      <c r="P267" s="76"/>
      <c r="Q267" s="76"/>
      <c r="R267" s="87"/>
      <c r="S267" s="48">
        <v>1</v>
      </c>
      <c r="T267" s="48">
        <v>0</v>
      </c>
      <c r="U267" s="49">
        <v>0</v>
      </c>
      <c r="V267" s="49">
        <v>1</v>
      </c>
      <c r="W267" s="49">
        <v>0</v>
      </c>
      <c r="X267" s="49">
        <v>0.999998</v>
      </c>
      <c r="Y267" s="49">
        <v>0</v>
      </c>
      <c r="Z267" s="49">
        <v>0</v>
      </c>
      <c r="AA267" s="71">
        <v>267</v>
      </c>
      <c r="AB267" s="71"/>
      <c r="AC267" s="72"/>
      <c r="AD267" s="78" t="s">
        <v>1945</v>
      </c>
      <c r="AE267" s="78">
        <v>340</v>
      </c>
      <c r="AF267" s="78">
        <v>166</v>
      </c>
      <c r="AG267" s="78">
        <v>1835</v>
      </c>
      <c r="AH267" s="78">
        <v>579</v>
      </c>
      <c r="AI267" s="78"/>
      <c r="AJ267" s="78" t="s">
        <v>2198</v>
      </c>
      <c r="AK267" s="78" t="s">
        <v>1586</v>
      </c>
      <c r="AL267" s="78"/>
      <c r="AM267" s="78"/>
      <c r="AN267" s="80">
        <v>40795.722905092596</v>
      </c>
      <c r="AO267" s="82" t="s">
        <v>2792</v>
      </c>
      <c r="AP267" s="78" t="b">
        <v>0</v>
      </c>
      <c r="AQ267" s="78" t="b">
        <v>0</v>
      </c>
      <c r="AR267" s="78" t="b">
        <v>1</v>
      </c>
      <c r="AS267" s="78" t="s">
        <v>1510</v>
      </c>
      <c r="AT267" s="78">
        <v>6</v>
      </c>
      <c r="AU267" s="82" t="s">
        <v>2812</v>
      </c>
      <c r="AV267" s="78" t="b">
        <v>0</v>
      </c>
      <c r="AW267" s="78" t="s">
        <v>2994</v>
      </c>
      <c r="AX267" s="82" t="s">
        <v>3259</v>
      </c>
      <c r="AY267" s="78" t="s">
        <v>65</v>
      </c>
      <c r="AZ267" s="78" t="str">
        <f>REPLACE(INDEX(GroupVertices[Group],MATCH(Vertices[[#This Row],[Vertex]],GroupVertices[Vertex],0)),1,1,"")</f>
        <v>33</v>
      </c>
      <c r="BA267" s="48"/>
      <c r="BB267" s="48"/>
      <c r="BC267" s="48"/>
      <c r="BD267" s="48"/>
      <c r="BE267" s="48"/>
      <c r="BF267" s="48"/>
      <c r="BG267" s="48"/>
      <c r="BH267" s="48"/>
      <c r="BI267" s="48"/>
      <c r="BJ267" s="48"/>
      <c r="BK267" s="48"/>
      <c r="BL267" s="49"/>
      <c r="BM267" s="48"/>
      <c r="BN267" s="49"/>
      <c r="BO267" s="48"/>
      <c r="BP267" s="49"/>
      <c r="BQ267" s="48"/>
      <c r="BR267" s="49"/>
      <c r="BS267" s="48"/>
      <c r="BT267" s="2"/>
      <c r="BU267" s="3"/>
      <c r="BV267" s="3"/>
      <c r="BW267" s="3"/>
      <c r="BX267" s="3"/>
    </row>
    <row r="268" spans="1:76" ht="15">
      <c r="A268" s="64" t="s">
        <v>365</v>
      </c>
      <c r="B268" s="65"/>
      <c r="C268" s="65" t="s">
        <v>64</v>
      </c>
      <c r="D268" s="66">
        <v>163.92864479547993</v>
      </c>
      <c r="E268" s="68"/>
      <c r="F268" s="101" t="s">
        <v>999</v>
      </c>
      <c r="G268" s="65"/>
      <c r="H268" s="69" t="s">
        <v>365</v>
      </c>
      <c r="I268" s="70"/>
      <c r="J268" s="70"/>
      <c r="K268" s="69" t="s">
        <v>3540</v>
      </c>
      <c r="L268" s="73">
        <v>1</v>
      </c>
      <c r="M268" s="74">
        <v>2298.746826171875</v>
      </c>
      <c r="N268" s="74">
        <v>2716.19921875</v>
      </c>
      <c r="O268" s="75"/>
      <c r="P268" s="76"/>
      <c r="Q268" s="76"/>
      <c r="R268" s="87"/>
      <c r="S268" s="48">
        <v>1</v>
      </c>
      <c r="T268" s="48">
        <v>1</v>
      </c>
      <c r="U268" s="49">
        <v>0</v>
      </c>
      <c r="V268" s="49">
        <v>0</v>
      </c>
      <c r="W268" s="49">
        <v>0</v>
      </c>
      <c r="X268" s="49">
        <v>0.999998</v>
      </c>
      <c r="Y268" s="49">
        <v>0</v>
      </c>
      <c r="Z268" s="49" t="s">
        <v>4881</v>
      </c>
      <c r="AA268" s="71">
        <v>268</v>
      </c>
      <c r="AB268" s="71"/>
      <c r="AC268" s="72"/>
      <c r="AD268" s="78" t="s">
        <v>1946</v>
      </c>
      <c r="AE268" s="78">
        <v>766</v>
      </c>
      <c r="AF268" s="78">
        <v>2765</v>
      </c>
      <c r="AG268" s="78">
        <v>35294</v>
      </c>
      <c r="AH268" s="78">
        <v>3107</v>
      </c>
      <c r="AI268" s="78"/>
      <c r="AJ268" s="78" t="s">
        <v>2199</v>
      </c>
      <c r="AK268" s="78" t="s">
        <v>2381</v>
      </c>
      <c r="AL268" s="82" t="s">
        <v>2550</v>
      </c>
      <c r="AM268" s="78"/>
      <c r="AN268" s="80">
        <v>41615.81758101852</v>
      </c>
      <c r="AO268" s="82" t="s">
        <v>2793</v>
      </c>
      <c r="AP268" s="78" t="b">
        <v>0</v>
      </c>
      <c r="AQ268" s="78" t="b">
        <v>0</v>
      </c>
      <c r="AR268" s="78" t="b">
        <v>0</v>
      </c>
      <c r="AS268" s="78" t="s">
        <v>1508</v>
      </c>
      <c r="AT268" s="78">
        <v>82</v>
      </c>
      <c r="AU268" s="82" t="s">
        <v>2820</v>
      </c>
      <c r="AV268" s="78" t="b">
        <v>0</v>
      </c>
      <c r="AW268" s="78" t="s">
        <v>2994</v>
      </c>
      <c r="AX268" s="82" t="s">
        <v>3260</v>
      </c>
      <c r="AY268" s="78" t="s">
        <v>66</v>
      </c>
      <c r="AZ268" s="78" t="str">
        <f>REPLACE(INDEX(GroupVertices[Group],MATCH(Vertices[[#This Row],[Vertex]],GroupVertices[Vertex],0)),1,1,"")</f>
        <v>2</v>
      </c>
      <c r="BA268" s="48" t="s">
        <v>4134</v>
      </c>
      <c r="BB268" s="48" t="s">
        <v>4134</v>
      </c>
      <c r="BC268" s="48" t="s">
        <v>733</v>
      </c>
      <c r="BD268" s="48" t="s">
        <v>733</v>
      </c>
      <c r="BE268" s="48" t="s">
        <v>4150</v>
      </c>
      <c r="BF268" s="48" t="s">
        <v>4160</v>
      </c>
      <c r="BG268" s="121" t="s">
        <v>4272</v>
      </c>
      <c r="BH268" s="121" t="s">
        <v>4299</v>
      </c>
      <c r="BI268" s="121" t="s">
        <v>4412</v>
      </c>
      <c r="BJ268" s="121" t="s">
        <v>4434</v>
      </c>
      <c r="BK268" s="121">
        <v>1</v>
      </c>
      <c r="BL268" s="124">
        <v>3.3333333333333335</v>
      </c>
      <c r="BM268" s="121">
        <v>3</v>
      </c>
      <c r="BN268" s="124">
        <v>10</v>
      </c>
      <c r="BO268" s="121">
        <v>0</v>
      </c>
      <c r="BP268" s="124">
        <v>0</v>
      </c>
      <c r="BQ268" s="121">
        <v>26</v>
      </c>
      <c r="BR268" s="124">
        <v>86.66666666666667</v>
      </c>
      <c r="BS268" s="121">
        <v>30</v>
      </c>
      <c r="BT268" s="2"/>
      <c r="BU268" s="3"/>
      <c r="BV268" s="3"/>
      <c r="BW268" s="3"/>
      <c r="BX268" s="3"/>
    </row>
    <row r="269" spans="1:76" ht="15">
      <c r="A269" s="64" t="s">
        <v>366</v>
      </c>
      <c r="B269" s="65"/>
      <c r="C269" s="65" t="s">
        <v>64</v>
      </c>
      <c r="D269" s="66">
        <v>164.2997258194204</v>
      </c>
      <c r="E269" s="68"/>
      <c r="F269" s="101" t="s">
        <v>1000</v>
      </c>
      <c r="G269" s="65"/>
      <c r="H269" s="69" t="s">
        <v>366</v>
      </c>
      <c r="I269" s="70"/>
      <c r="J269" s="70"/>
      <c r="K269" s="69" t="s">
        <v>3541</v>
      </c>
      <c r="L269" s="73">
        <v>1</v>
      </c>
      <c r="M269" s="74">
        <v>1151.2005615234375</v>
      </c>
      <c r="N269" s="74">
        <v>2716.19921875</v>
      </c>
      <c r="O269" s="75"/>
      <c r="P269" s="76"/>
      <c r="Q269" s="76"/>
      <c r="R269" s="87"/>
      <c r="S269" s="48">
        <v>1</v>
      </c>
      <c r="T269" s="48">
        <v>1</v>
      </c>
      <c r="U269" s="49">
        <v>0</v>
      </c>
      <c r="V269" s="49">
        <v>0</v>
      </c>
      <c r="W269" s="49">
        <v>0</v>
      </c>
      <c r="X269" s="49">
        <v>0.999998</v>
      </c>
      <c r="Y269" s="49">
        <v>0</v>
      </c>
      <c r="Z269" s="49" t="s">
        <v>4881</v>
      </c>
      <c r="AA269" s="71">
        <v>269</v>
      </c>
      <c r="AB269" s="71"/>
      <c r="AC269" s="72"/>
      <c r="AD269" s="78" t="s">
        <v>1947</v>
      </c>
      <c r="AE269" s="78">
        <v>4892</v>
      </c>
      <c r="AF269" s="78">
        <v>3297</v>
      </c>
      <c r="AG269" s="78">
        <v>54933</v>
      </c>
      <c r="AH269" s="78">
        <v>3072</v>
      </c>
      <c r="AI269" s="78"/>
      <c r="AJ269" s="78" t="s">
        <v>2200</v>
      </c>
      <c r="AK269" s="78" t="s">
        <v>2383</v>
      </c>
      <c r="AL269" s="82" t="s">
        <v>2551</v>
      </c>
      <c r="AM269" s="78"/>
      <c r="AN269" s="80">
        <v>39881.735659722224</v>
      </c>
      <c r="AO269" s="82" t="s">
        <v>2794</v>
      </c>
      <c r="AP269" s="78" t="b">
        <v>0</v>
      </c>
      <c r="AQ269" s="78" t="b">
        <v>0</v>
      </c>
      <c r="AR269" s="78" t="b">
        <v>1</v>
      </c>
      <c r="AS269" s="78" t="s">
        <v>1508</v>
      </c>
      <c r="AT269" s="78">
        <v>59</v>
      </c>
      <c r="AU269" s="82" t="s">
        <v>2813</v>
      </c>
      <c r="AV269" s="78" t="b">
        <v>0</v>
      </c>
      <c r="AW269" s="78" t="s">
        <v>2994</v>
      </c>
      <c r="AX269" s="82" t="s">
        <v>3261</v>
      </c>
      <c r="AY269" s="78" t="s">
        <v>66</v>
      </c>
      <c r="AZ269" s="78" t="str">
        <f>REPLACE(INDEX(GroupVertices[Group],MATCH(Vertices[[#This Row],[Vertex]],GroupVertices[Vertex],0)),1,1,"")</f>
        <v>2</v>
      </c>
      <c r="BA269" s="48" t="s">
        <v>708</v>
      </c>
      <c r="BB269" s="48" t="s">
        <v>708</v>
      </c>
      <c r="BC269" s="48" t="s">
        <v>720</v>
      </c>
      <c r="BD269" s="48" t="s">
        <v>720</v>
      </c>
      <c r="BE269" s="48" t="s">
        <v>821</v>
      </c>
      <c r="BF269" s="48" t="s">
        <v>821</v>
      </c>
      <c r="BG269" s="121" t="s">
        <v>4273</v>
      </c>
      <c r="BH269" s="121" t="s">
        <v>4273</v>
      </c>
      <c r="BI269" s="121" t="s">
        <v>4413</v>
      </c>
      <c r="BJ269" s="121" t="s">
        <v>4413</v>
      </c>
      <c r="BK269" s="121">
        <v>0</v>
      </c>
      <c r="BL269" s="124">
        <v>0</v>
      </c>
      <c r="BM269" s="121">
        <v>0</v>
      </c>
      <c r="BN269" s="124">
        <v>0</v>
      </c>
      <c r="BO269" s="121">
        <v>0</v>
      </c>
      <c r="BP269" s="124">
        <v>0</v>
      </c>
      <c r="BQ269" s="121">
        <v>25</v>
      </c>
      <c r="BR269" s="124">
        <v>100</v>
      </c>
      <c r="BS269" s="121">
        <v>25</v>
      </c>
      <c r="BT269" s="2"/>
      <c r="BU269" s="3"/>
      <c r="BV269" s="3"/>
      <c r="BW269" s="3"/>
      <c r="BX269" s="3"/>
    </row>
    <row r="270" spans="1:76" ht="15">
      <c r="A270" s="64" t="s">
        <v>367</v>
      </c>
      <c r="B270" s="65"/>
      <c r="C270" s="65" t="s">
        <v>64</v>
      </c>
      <c r="D270" s="66">
        <v>166.30928301861664</v>
      </c>
      <c r="E270" s="68"/>
      <c r="F270" s="101" t="s">
        <v>1001</v>
      </c>
      <c r="G270" s="65"/>
      <c r="H270" s="69" t="s">
        <v>367</v>
      </c>
      <c r="I270" s="70"/>
      <c r="J270" s="70"/>
      <c r="K270" s="69" t="s">
        <v>3542</v>
      </c>
      <c r="L270" s="73">
        <v>1</v>
      </c>
      <c r="M270" s="74">
        <v>6368.7587890625</v>
      </c>
      <c r="N270" s="74">
        <v>3573.172119140625</v>
      </c>
      <c r="O270" s="75"/>
      <c r="P270" s="76"/>
      <c r="Q270" s="76"/>
      <c r="R270" s="87"/>
      <c r="S270" s="48">
        <v>1</v>
      </c>
      <c r="T270" s="48">
        <v>2</v>
      </c>
      <c r="U270" s="49">
        <v>0</v>
      </c>
      <c r="V270" s="49">
        <v>0.333333</v>
      </c>
      <c r="W270" s="49">
        <v>0</v>
      </c>
      <c r="X270" s="49">
        <v>0.97919</v>
      </c>
      <c r="Y270" s="49">
        <v>0</v>
      </c>
      <c r="Z270" s="49">
        <v>0</v>
      </c>
      <c r="AA270" s="71">
        <v>270</v>
      </c>
      <c r="AB270" s="71"/>
      <c r="AC270" s="72"/>
      <c r="AD270" s="78" t="s">
        <v>1948</v>
      </c>
      <c r="AE270" s="78">
        <v>6786</v>
      </c>
      <c r="AF270" s="78">
        <v>6178</v>
      </c>
      <c r="AG270" s="78">
        <v>21158</v>
      </c>
      <c r="AH270" s="78">
        <v>10745</v>
      </c>
      <c r="AI270" s="78"/>
      <c r="AJ270" s="78" t="s">
        <v>2201</v>
      </c>
      <c r="AK270" s="78" t="s">
        <v>2384</v>
      </c>
      <c r="AL270" s="82" t="s">
        <v>2552</v>
      </c>
      <c r="AM270" s="78"/>
      <c r="AN270" s="80">
        <v>40815.84038194444</v>
      </c>
      <c r="AO270" s="82" t="s">
        <v>2795</v>
      </c>
      <c r="AP270" s="78" t="b">
        <v>0</v>
      </c>
      <c r="AQ270" s="78" t="b">
        <v>0</v>
      </c>
      <c r="AR270" s="78" t="b">
        <v>1</v>
      </c>
      <c r="AS270" s="78" t="s">
        <v>1509</v>
      </c>
      <c r="AT270" s="78">
        <v>736</v>
      </c>
      <c r="AU270" s="82" t="s">
        <v>2812</v>
      </c>
      <c r="AV270" s="78" t="b">
        <v>0</v>
      </c>
      <c r="AW270" s="78" t="s">
        <v>2994</v>
      </c>
      <c r="AX270" s="82" t="s">
        <v>3262</v>
      </c>
      <c r="AY270" s="78" t="s">
        <v>66</v>
      </c>
      <c r="AZ270" s="78" t="str">
        <f>REPLACE(INDEX(GroupVertices[Group],MATCH(Vertices[[#This Row],[Vertex]],GroupVertices[Vertex],0)),1,1,"")</f>
        <v>16</v>
      </c>
      <c r="BA270" s="48" t="s">
        <v>3700</v>
      </c>
      <c r="BB270" s="48" t="s">
        <v>3700</v>
      </c>
      <c r="BC270" s="48" t="s">
        <v>3717</v>
      </c>
      <c r="BD270" s="48" t="s">
        <v>3717</v>
      </c>
      <c r="BE270" s="48" t="s">
        <v>3789</v>
      </c>
      <c r="BF270" s="48" t="s">
        <v>4161</v>
      </c>
      <c r="BG270" s="121" t="s">
        <v>4274</v>
      </c>
      <c r="BH270" s="121" t="s">
        <v>4300</v>
      </c>
      <c r="BI270" s="121" t="s">
        <v>4414</v>
      </c>
      <c r="BJ270" s="121" t="s">
        <v>4435</v>
      </c>
      <c r="BK270" s="121">
        <v>0</v>
      </c>
      <c r="BL270" s="124">
        <v>0</v>
      </c>
      <c r="BM270" s="121">
        <v>2</v>
      </c>
      <c r="BN270" s="124">
        <v>6.451612903225806</v>
      </c>
      <c r="BO270" s="121">
        <v>0</v>
      </c>
      <c r="BP270" s="124">
        <v>0</v>
      </c>
      <c r="BQ270" s="121">
        <v>29</v>
      </c>
      <c r="BR270" s="124">
        <v>93.54838709677419</v>
      </c>
      <c r="BS270" s="121">
        <v>31</v>
      </c>
      <c r="BT270" s="2"/>
      <c r="BU270" s="3"/>
      <c r="BV270" s="3"/>
      <c r="BW270" s="3"/>
      <c r="BX270" s="3"/>
    </row>
    <row r="271" spans="1:76" ht="15">
      <c r="A271" s="64" t="s">
        <v>368</v>
      </c>
      <c r="B271" s="65"/>
      <c r="C271" s="65" t="s">
        <v>64</v>
      </c>
      <c r="D271" s="66">
        <v>162.4240925987891</v>
      </c>
      <c r="E271" s="68"/>
      <c r="F271" s="101" t="s">
        <v>2987</v>
      </c>
      <c r="G271" s="65"/>
      <c r="H271" s="69" t="s">
        <v>368</v>
      </c>
      <c r="I271" s="70"/>
      <c r="J271" s="70"/>
      <c r="K271" s="69" t="s">
        <v>3543</v>
      </c>
      <c r="L271" s="73">
        <v>8.362749310507855</v>
      </c>
      <c r="M271" s="74">
        <v>6368.7587890625</v>
      </c>
      <c r="N271" s="74">
        <v>3120.276123046875</v>
      </c>
      <c r="O271" s="75"/>
      <c r="P271" s="76"/>
      <c r="Q271" s="76"/>
      <c r="R271" s="87"/>
      <c r="S271" s="48">
        <v>3</v>
      </c>
      <c r="T271" s="48">
        <v>1</v>
      </c>
      <c r="U271" s="49">
        <v>2</v>
      </c>
      <c r="V271" s="49">
        <v>0.5</v>
      </c>
      <c r="W271" s="49">
        <v>0</v>
      </c>
      <c r="X271" s="49">
        <v>1.457769</v>
      </c>
      <c r="Y271" s="49">
        <v>0</v>
      </c>
      <c r="Z271" s="49">
        <v>0</v>
      </c>
      <c r="AA271" s="71">
        <v>271</v>
      </c>
      <c r="AB271" s="71"/>
      <c r="AC271" s="72"/>
      <c r="AD271" s="78" t="s">
        <v>1949</v>
      </c>
      <c r="AE271" s="78">
        <v>521</v>
      </c>
      <c r="AF271" s="78">
        <v>608</v>
      </c>
      <c r="AG271" s="78">
        <v>3362</v>
      </c>
      <c r="AH271" s="78">
        <v>1712</v>
      </c>
      <c r="AI271" s="78"/>
      <c r="AJ271" s="78" t="s">
        <v>2202</v>
      </c>
      <c r="AK271" s="78"/>
      <c r="AL271" s="82" t="s">
        <v>2553</v>
      </c>
      <c r="AM271" s="78"/>
      <c r="AN271" s="80">
        <v>43119.587372685186</v>
      </c>
      <c r="AO271" s="82" t="s">
        <v>2796</v>
      </c>
      <c r="AP271" s="78" t="b">
        <v>0</v>
      </c>
      <c r="AQ271" s="78" t="b">
        <v>0</v>
      </c>
      <c r="AR271" s="78" t="b">
        <v>0</v>
      </c>
      <c r="AS271" s="78" t="s">
        <v>1509</v>
      </c>
      <c r="AT271" s="78">
        <v>2</v>
      </c>
      <c r="AU271" s="82" t="s">
        <v>2812</v>
      </c>
      <c r="AV271" s="78" t="b">
        <v>0</v>
      </c>
      <c r="AW271" s="78" t="s">
        <v>2994</v>
      </c>
      <c r="AX271" s="82" t="s">
        <v>3263</v>
      </c>
      <c r="AY271" s="78" t="s">
        <v>66</v>
      </c>
      <c r="AZ271" s="78" t="str">
        <f>REPLACE(INDEX(GroupVertices[Group],MATCH(Vertices[[#This Row],[Vertex]],GroupVertices[Vertex],0)),1,1,"")</f>
        <v>16</v>
      </c>
      <c r="BA271" s="48" t="s">
        <v>710</v>
      </c>
      <c r="BB271" s="48" t="s">
        <v>710</v>
      </c>
      <c r="BC271" s="48" t="s">
        <v>735</v>
      </c>
      <c r="BD271" s="48" t="s">
        <v>735</v>
      </c>
      <c r="BE271" s="48" t="s">
        <v>823</v>
      </c>
      <c r="BF271" s="48" t="s">
        <v>823</v>
      </c>
      <c r="BG271" s="121" t="s">
        <v>4275</v>
      </c>
      <c r="BH271" s="121" t="s">
        <v>4275</v>
      </c>
      <c r="BI271" s="121" t="s">
        <v>4415</v>
      </c>
      <c r="BJ271" s="121" t="s">
        <v>4415</v>
      </c>
      <c r="BK271" s="121">
        <v>0</v>
      </c>
      <c r="BL271" s="124">
        <v>0</v>
      </c>
      <c r="BM271" s="121">
        <v>1</v>
      </c>
      <c r="BN271" s="124">
        <v>8.333333333333334</v>
      </c>
      <c r="BO271" s="121">
        <v>0</v>
      </c>
      <c r="BP271" s="124">
        <v>0</v>
      </c>
      <c r="BQ271" s="121">
        <v>11</v>
      </c>
      <c r="BR271" s="124">
        <v>91.66666666666667</v>
      </c>
      <c r="BS271" s="121">
        <v>12</v>
      </c>
      <c r="BT271" s="2"/>
      <c r="BU271" s="3"/>
      <c r="BV271" s="3"/>
      <c r="BW271" s="3"/>
      <c r="BX271" s="3"/>
    </row>
    <row r="272" spans="1:76" ht="15">
      <c r="A272" s="64" t="s">
        <v>369</v>
      </c>
      <c r="B272" s="65"/>
      <c r="C272" s="65" t="s">
        <v>64</v>
      </c>
      <c r="D272" s="66">
        <v>162.4324628474494</v>
      </c>
      <c r="E272" s="68"/>
      <c r="F272" s="101" t="s">
        <v>1002</v>
      </c>
      <c r="G272" s="65"/>
      <c r="H272" s="69" t="s">
        <v>369</v>
      </c>
      <c r="I272" s="70"/>
      <c r="J272" s="70"/>
      <c r="K272" s="69" t="s">
        <v>3544</v>
      </c>
      <c r="L272" s="73">
        <v>1</v>
      </c>
      <c r="M272" s="74">
        <v>6670.87255859375</v>
      </c>
      <c r="N272" s="74">
        <v>3573.172119140625</v>
      </c>
      <c r="O272" s="75"/>
      <c r="P272" s="76"/>
      <c r="Q272" s="76"/>
      <c r="R272" s="87"/>
      <c r="S272" s="48">
        <v>0</v>
      </c>
      <c r="T272" s="48">
        <v>1</v>
      </c>
      <c r="U272" s="49">
        <v>0</v>
      </c>
      <c r="V272" s="49">
        <v>0.333333</v>
      </c>
      <c r="W272" s="49">
        <v>0</v>
      </c>
      <c r="X272" s="49">
        <v>0.563035</v>
      </c>
      <c r="Y272" s="49">
        <v>0</v>
      </c>
      <c r="Z272" s="49">
        <v>0</v>
      </c>
      <c r="AA272" s="71">
        <v>272</v>
      </c>
      <c r="AB272" s="71"/>
      <c r="AC272" s="72"/>
      <c r="AD272" s="78" t="s">
        <v>1950</v>
      </c>
      <c r="AE272" s="78">
        <v>510</v>
      </c>
      <c r="AF272" s="78">
        <v>620</v>
      </c>
      <c r="AG272" s="78">
        <v>3054</v>
      </c>
      <c r="AH272" s="78">
        <v>2033</v>
      </c>
      <c r="AI272" s="78"/>
      <c r="AJ272" s="78" t="s">
        <v>2203</v>
      </c>
      <c r="AK272" s="78" t="s">
        <v>2385</v>
      </c>
      <c r="AL272" s="82" t="s">
        <v>2553</v>
      </c>
      <c r="AM272" s="78"/>
      <c r="AN272" s="80">
        <v>43119.58739583333</v>
      </c>
      <c r="AO272" s="82" t="s">
        <v>2797</v>
      </c>
      <c r="AP272" s="78" t="b">
        <v>1</v>
      </c>
      <c r="AQ272" s="78" t="b">
        <v>0</v>
      </c>
      <c r="AR272" s="78" t="b">
        <v>0</v>
      </c>
      <c r="AS272" s="78" t="s">
        <v>1509</v>
      </c>
      <c r="AT272" s="78">
        <v>7</v>
      </c>
      <c r="AU272" s="78"/>
      <c r="AV272" s="78" t="b">
        <v>0</v>
      </c>
      <c r="AW272" s="78" t="s">
        <v>2994</v>
      </c>
      <c r="AX272" s="82" t="s">
        <v>3264</v>
      </c>
      <c r="AY272" s="78" t="s">
        <v>66</v>
      </c>
      <c r="AZ272" s="78" t="str">
        <f>REPLACE(INDEX(GroupVertices[Group],MATCH(Vertices[[#This Row],[Vertex]],GroupVertices[Vertex],0)),1,1,"")</f>
        <v>16</v>
      </c>
      <c r="BA272" s="48" t="s">
        <v>710</v>
      </c>
      <c r="BB272" s="48" t="s">
        <v>710</v>
      </c>
      <c r="BC272" s="48" t="s">
        <v>735</v>
      </c>
      <c r="BD272" s="48" t="s">
        <v>735</v>
      </c>
      <c r="BE272" s="48" t="s">
        <v>823</v>
      </c>
      <c r="BF272" s="48" t="s">
        <v>823</v>
      </c>
      <c r="BG272" s="121" t="s">
        <v>4276</v>
      </c>
      <c r="BH272" s="121" t="s">
        <v>4276</v>
      </c>
      <c r="BI272" s="121" t="s">
        <v>4416</v>
      </c>
      <c r="BJ272" s="121" t="s">
        <v>4416</v>
      </c>
      <c r="BK272" s="121">
        <v>0</v>
      </c>
      <c r="BL272" s="124">
        <v>0</v>
      </c>
      <c r="BM272" s="121">
        <v>1</v>
      </c>
      <c r="BN272" s="124">
        <v>7.142857142857143</v>
      </c>
      <c r="BO272" s="121">
        <v>0</v>
      </c>
      <c r="BP272" s="124">
        <v>0</v>
      </c>
      <c r="BQ272" s="121">
        <v>13</v>
      </c>
      <c r="BR272" s="124">
        <v>92.85714285714286</v>
      </c>
      <c r="BS272" s="121">
        <v>14</v>
      </c>
      <c r="BT272" s="2"/>
      <c r="BU272" s="3"/>
      <c r="BV272" s="3"/>
      <c r="BW272" s="3"/>
      <c r="BX272" s="3"/>
    </row>
    <row r="273" spans="1:76" ht="15">
      <c r="A273" s="64" t="s">
        <v>370</v>
      </c>
      <c r="B273" s="65"/>
      <c r="C273" s="65" t="s">
        <v>64</v>
      </c>
      <c r="D273" s="66">
        <v>162.08160992443803</v>
      </c>
      <c r="E273" s="68"/>
      <c r="F273" s="101" t="s">
        <v>1003</v>
      </c>
      <c r="G273" s="65"/>
      <c r="H273" s="69" t="s">
        <v>370</v>
      </c>
      <c r="I273" s="70"/>
      <c r="J273" s="70"/>
      <c r="K273" s="69" t="s">
        <v>3545</v>
      </c>
      <c r="L273" s="73">
        <v>1</v>
      </c>
      <c r="M273" s="74">
        <v>2407.150634765625</v>
      </c>
      <c r="N273" s="74">
        <v>6241.5224609375</v>
      </c>
      <c r="O273" s="75"/>
      <c r="P273" s="76"/>
      <c r="Q273" s="76"/>
      <c r="R273" s="87"/>
      <c r="S273" s="48">
        <v>0</v>
      </c>
      <c r="T273" s="48">
        <v>1</v>
      </c>
      <c r="U273" s="49">
        <v>0</v>
      </c>
      <c r="V273" s="49">
        <v>0.008929</v>
      </c>
      <c r="W273" s="49">
        <v>0.010431</v>
      </c>
      <c r="X273" s="49">
        <v>0.389046</v>
      </c>
      <c r="Y273" s="49">
        <v>0</v>
      </c>
      <c r="Z273" s="49">
        <v>0</v>
      </c>
      <c r="AA273" s="71">
        <v>273</v>
      </c>
      <c r="AB273" s="71"/>
      <c r="AC273" s="72"/>
      <c r="AD273" s="78" t="s">
        <v>1951</v>
      </c>
      <c r="AE273" s="78">
        <v>141</v>
      </c>
      <c r="AF273" s="78">
        <v>117</v>
      </c>
      <c r="AG273" s="78">
        <v>224</v>
      </c>
      <c r="AH273" s="78">
        <v>147</v>
      </c>
      <c r="AI273" s="78"/>
      <c r="AJ273" s="78"/>
      <c r="AK273" s="78" t="s">
        <v>2386</v>
      </c>
      <c r="AL273" s="78"/>
      <c r="AM273" s="78"/>
      <c r="AN273" s="80">
        <v>43224.346134259256</v>
      </c>
      <c r="AO273" s="82" t="s">
        <v>2798</v>
      </c>
      <c r="AP273" s="78" t="b">
        <v>0</v>
      </c>
      <c r="AQ273" s="78" t="b">
        <v>0</v>
      </c>
      <c r="AR273" s="78" t="b">
        <v>0</v>
      </c>
      <c r="AS273" s="78" t="s">
        <v>1508</v>
      </c>
      <c r="AT273" s="78">
        <v>1</v>
      </c>
      <c r="AU273" s="82" t="s">
        <v>2812</v>
      </c>
      <c r="AV273" s="78" t="b">
        <v>0</v>
      </c>
      <c r="AW273" s="78" t="s">
        <v>2994</v>
      </c>
      <c r="AX273" s="82" t="s">
        <v>3265</v>
      </c>
      <c r="AY273" s="78" t="s">
        <v>66</v>
      </c>
      <c r="AZ273" s="78" t="str">
        <f>REPLACE(INDEX(GroupVertices[Group],MATCH(Vertices[[#This Row],[Vertex]],GroupVertices[Vertex],0)),1,1,"")</f>
        <v>1</v>
      </c>
      <c r="BA273" s="48"/>
      <c r="BB273" s="48"/>
      <c r="BC273" s="48"/>
      <c r="BD273" s="48"/>
      <c r="BE273" s="48"/>
      <c r="BF273" s="48"/>
      <c r="BG273" s="121" t="s">
        <v>4252</v>
      </c>
      <c r="BH273" s="121" t="s">
        <v>4252</v>
      </c>
      <c r="BI273" s="121" t="s">
        <v>4392</v>
      </c>
      <c r="BJ273" s="121" t="s">
        <v>4392</v>
      </c>
      <c r="BK273" s="121">
        <v>2</v>
      </c>
      <c r="BL273" s="124">
        <v>7.407407407407407</v>
      </c>
      <c r="BM273" s="121">
        <v>0</v>
      </c>
      <c r="BN273" s="124">
        <v>0</v>
      </c>
      <c r="BO273" s="121">
        <v>0</v>
      </c>
      <c r="BP273" s="124">
        <v>0</v>
      </c>
      <c r="BQ273" s="121">
        <v>25</v>
      </c>
      <c r="BR273" s="124">
        <v>92.5925925925926</v>
      </c>
      <c r="BS273" s="121">
        <v>27</v>
      </c>
      <c r="BT273" s="2"/>
      <c r="BU273" s="3"/>
      <c r="BV273" s="3"/>
      <c r="BW273" s="3"/>
      <c r="BX273" s="3"/>
    </row>
    <row r="274" spans="1:76" ht="15">
      <c r="A274" s="64" t="s">
        <v>371</v>
      </c>
      <c r="B274" s="65"/>
      <c r="C274" s="65" t="s">
        <v>64</v>
      </c>
      <c r="D274" s="66">
        <v>162.23227440032363</v>
      </c>
      <c r="E274" s="68"/>
      <c r="F274" s="101" t="s">
        <v>2988</v>
      </c>
      <c r="G274" s="65"/>
      <c r="H274" s="69" t="s">
        <v>371</v>
      </c>
      <c r="I274" s="70"/>
      <c r="J274" s="70"/>
      <c r="K274" s="69" t="s">
        <v>3546</v>
      </c>
      <c r="L274" s="73">
        <v>1</v>
      </c>
      <c r="M274" s="74">
        <v>9622.169921875</v>
      </c>
      <c r="N274" s="74">
        <v>3402.600830078125</v>
      </c>
      <c r="O274" s="75"/>
      <c r="P274" s="76"/>
      <c r="Q274" s="76"/>
      <c r="R274" s="87"/>
      <c r="S274" s="48">
        <v>0</v>
      </c>
      <c r="T274" s="48">
        <v>1</v>
      </c>
      <c r="U274" s="49">
        <v>0</v>
      </c>
      <c r="V274" s="49">
        <v>1</v>
      </c>
      <c r="W274" s="49">
        <v>0</v>
      </c>
      <c r="X274" s="49">
        <v>0.999998</v>
      </c>
      <c r="Y274" s="49">
        <v>0</v>
      </c>
      <c r="Z274" s="49">
        <v>0</v>
      </c>
      <c r="AA274" s="71">
        <v>274</v>
      </c>
      <c r="AB274" s="71"/>
      <c r="AC274" s="72"/>
      <c r="AD274" s="78" t="s">
        <v>1952</v>
      </c>
      <c r="AE274" s="78">
        <v>341</v>
      </c>
      <c r="AF274" s="78">
        <v>333</v>
      </c>
      <c r="AG274" s="78">
        <v>11918</v>
      </c>
      <c r="AH274" s="78">
        <v>6803</v>
      </c>
      <c r="AI274" s="78"/>
      <c r="AJ274" s="78" t="s">
        <v>2204</v>
      </c>
      <c r="AK274" s="78"/>
      <c r="AL274" s="78"/>
      <c r="AM274" s="78"/>
      <c r="AN274" s="80">
        <v>40958.71163194445</v>
      </c>
      <c r="AO274" s="82" t="s">
        <v>2799</v>
      </c>
      <c r="AP274" s="78" t="b">
        <v>0</v>
      </c>
      <c r="AQ274" s="78" t="b">
        <v>0</v>
      </c>
      <c r="AR274" s="78" t="b">
        <v>1</v>
      </c>
      <c r="AS274" s="78" t="s">
        <v>1508</v>
      </c>
      <c r="AT274" s="78">
        <v>12</v>
      </c>
      <c r="AU274" s="82" t="s">
        <v>2820</v>
      </c>
      <c r="AV274" s="78" t="b">
        <v>0</v>
      </c>
      <c r="AW274" s="78" t="s">
        <v>2994</v>
      </c>
      <c r="AX274" s="82" t="s">
        <v>3266</v>
      </c>
      <c r="AY274" s="78" t="s">
        <v>66</v>
      </c>
      <c r="AZ274" s="78" t="str">
        <f>REPLACE(INDEX(GroupVertices[Group],MATCH(Vertices[[#This Row],[Vertex]],GroupVertices[Vertex],0)),1,1,"")</f>
        <v>32</v>
      </c>
      <c r="BA274" s="48"/>
      <c r="BB274" s="48"/>
      <c r="BC274" s="48"/>
      <c r="BD274" s="48"/>
      <c r="BE274" s="48" t="s">
        <v>829</v>
      </c>
      <c r="BF274" s="48" t="s">
        <v>829</v>
      </c>
      <c r="BG274" s="121" t="s">
        <v>4277</v>
      </c>
      <c r="BH274" s="121" t="s">
        <v>4277</v>
      </c>
      <c r="BI274" s="121" t="s">
        <v>4417</v>
      </c>
      <c r="BJ274" s="121" t="s">
        <v>4417</v>
      </c>
      <c r="BK274" s="121">
        <v>1</v>
      </c>
      <c r="BL274" s="124">
        <v>5.882352941176471</v>
      </c>
      <c r="BM274" s="121">
        <v>0</v>
      </c>
      <c r="BN274" s="124">
        <v>0</v>
      </c>
      <c r="BO274" s="121">
        <v>0</v>
      </c>
      <c r="BP274" s="124">
        <v>0</v>
      </c>
      <c r="BQ274" s="121">
        <v>16</v>
      </c>
      <c r="BR274" s="124">
        <v>94.11764705882354</v>
      </c>
      <c r="BS274" s="121">
        <v>17</v>
      </c>
      <c r="BT274" s="2"/>
      <c r="BU274" s="3"/>
      <c r="BV274" s="3"/>
      <c r="BW274" s="3"/>
      <c r="BX274" s="3"/>
    </row>
    <row r="275" spans="1:76" ht="15">
      <c r="A275" s="64" t="s">
        <v>488</v>
      </c>
      <c r="B275" s="65"/>
      <c r="C275" s="65" t="s">
        <v>64</v>
      </c>
      <c r="D275" s="66">
        <v>194.09502096723983</v>
      </c>
      <c r="E275" s="68"/>
      <c r="F275" s="101" t="s">
        <v>2989</v>
      </c>
      <c r="G275" s="65"/>
      <c r="H275" s="69" t="s">
        <v>488</v>
      </c>
      <c r="I275" s="70"/>
      <c r="J275" s="70"/>
      <c r="K275" s="69" t="s">
        <v>3547</v>
      </c>
      <c r="L275" s="73">
        <v>1</v>
      </c>
      <c r="M275" s="74">
        <v>9622.169921875</v>
      </c>
      <c r="N275" s="74">
        <v>3831.9697265625</v>
      </c>
      <c r="O275" s="75"/>
      <c r="P275" s="76"/>
      <c r="Q275" s="76"/>
      <c r="R275" s="87"/>
      <c r="S275" s="48">
        <v>1</v>
      </c>
      <c r="T275" s="48">
        <v>0</v>
      </c>
      <c r="U275" s="49">
        <v>0</v>
      </c>
      <c r="V275" s="49">
        <v>1</v>
      </c>
      <c r="W275" s="49">
        <v>0</v>
      </c>
      <c r="X275" s="49">
        <v>0.999998</v>
      </c>
      <c r="Y275" s="49">
        <v>0</v>
      </c>
      <c r="Z275" s="49">
        <v>0</v>
      </c>
      <c r="AA275" s="71">
        <v>275</v>
      </c>
      <c r="AB275" s="71"/>
      <c r="AC275" s="72"/>
      <c r="AD275" s="78" t="s">
        <v>1953</v>
      </c>
      <c r="AE275" s="78">
        <v>1639</v>
      </c>
      <c r="AF275" s="78">
        <v>46013</v>
      </c>
      <c r="AG275" s="78">
        <v>45485</v>
      </c>
      <c r="AH275" s="78">
        <v>26497</v>
      </c>
      <c r="AI275" s="78"/>
      <c r="AJ275" s="78" t="s">
        <v>2205</v>
      </c>
      <c r="AK275" s="78" t="s">
        <v>1646</v>
      </c>
      <c r="AL275" s="82" t="s">
        <v>2554</v>
      </c>
      <c r="AM275" s="78"/>
      <c r="AN275" s="80">
        <v>40030.43335648148</v>
      </c>
      <c r="AO275" s="82" t="s">
        <v>2800</v>
      </c>
      <c r="AP275" s="78" t="b">
        <v>0</v>
      </c>
      <c r="AQ275" s="78" t="b">
        <v>0</v>
      </c>
      <c r="AR275" s="78" t="b">
        <v>1</v>
      </c>
      <c r="AS275" s="78" t="s">
        <v>1508</v>
      </c>
      <c r="AT275" s="78">
        <v>660</v>
      </c>
      <c r="AU275" s="82" t="s">
        <v>2812</v>
      </c>
      <c r="AV275" s="78" t="b">
        <v>1</v>
      </c>
      <c r="AW275" s="78" t="s">
        <v>2994</v>
      </c>
      <c r="AX275" s="82" t="s">
        <v>3267</v>
      </c>
      <c r="AY275" s="78" t="s">
        <v>65</v>
      </c>
      <c r="AZ275" s="78" t="str">
        <f>REPLACE(INDEX(GroupVertices[Group],MATCH(Vertices[[#This Row],[Vertex]],GroupVertices[Vertex],0)),1,1,"")</f>
        <v>32</v>
      </c>
      <c r="BA275" s="48"/>
      <c r="BB275" s="48"/>
      <c r="BC275" s="48"/>
      <c r="BD275" s="48"/>
      <c r="BE275" s="48"/>
      <c r="BF275" s="48"/>
      <c r="BG275" s="48"/>
      <c r="BH275" s="48"/>
      <c r="BI275" s="48"/>
      <c r="BJ275" s="48"/>
      <c r="BK275" s="48"/>
      <c r="BL275" s="49"/>
      <c r="BM275" s="48"/>
      <c r="BN275" s="49"/>
      <c r="BO275" s="48"/>
      <c r="BP275" s="49"/>
      <c r="BQ275" s="48"/>
      <c r="BR275" s="49"/>
      <c r="BS275" s="48"/>
      <c r="BT275" s="2"/>
      <c r="BU275" s="3"/>
      <c r="BV275" s="3"/>
      <c r="BW275" s="3"/>
      <c r="BX275" s="3"/>
    </row>
    <row r="276" spans="1:76" ht="15">
      <c r="A276" s="64" t="s">
        <v>372</v>
      </c>
      <c r="B276" s="65"/>
      <c r="C276" s="65" t="s">
        <v>64</v>
      </c>
      <c r="D276" s="66">
        <v>162.0844000073248</v>
      </c>
      <c r="E276" s="68"/>
      <c r="F276" s="101" t="s">
        <v>2990</v>
      </c>
      <c r="G276" s="65"/>
      <c r="H276" s="69" t="s">
        <v>372</v>
      </c>
      <c r="I276" s="70"/>
      <c r="J276" s="70"/>
      <c r="K276" s="69" t="s">
        <v>3548</v>
      </c>
      <c r="L276" s="73">
        <v>1</v>
      </c>
      <c r="M276" s="74">
        <v>9066.6689453125</v>
      </c>
      <c r="N276" s="74">
        <v>3402.600830078125</v>
      </c>
      <c r="O276" s="75"/>
      <c r="P276" s="76"/>
      <c r="Q276" s="76"/>
      <c r="R276" s="87"/>
      <c r="S276" s="48">
        <v>0</v>
      </c>
      <c r="T276" s="48">
        <v>1</v>
      </c>
      <c r="U276" s="49">
        <v>0</v>
      </c>
      <c r="V276" s="49">
        <v>1</v>
      </c>
      <c r="W276" s="49">
        <v>0</v>
      </c>
      <c r="X276" s="49">
        <v>0.999998</v>
      </c>
      <c r="Y276" s="49">
        <v>0</v>
      </c>
      <c r="Z276" s="49">
        <v>0</v>
      </c>
      <c r="AA276" s="71">
        <v>276</v>
      </c>
      <c r="AB276" s="71"/>
      <c r="AC276" s="72"/>
      <c r="AD276" s="78" t="s">
        <v>1954</v>
      </c>
      <c r="AE276" s="78">
        <v>227</v>
      </c>
      <c r="AF276" s="78">
        <v>121</v>
      </c>
      <c r="AG276" s="78">
        <v>969</v>
      </c>
      <c r="AH276" s="78">
        <v>91</v>
      </c>
      <c r="AI276" s="78"/>
      <c r="AJ276" s="78" t="s">
        <v>2206</v>
      </c>
      <c r="AK276" s="78" t="s">
        <v>2387</v>
      </c>
      <c r="AL276" s="82" t="s">
        <v>2555</v>
      </c>
      <c r="AM276" s="78"/>
      <c r="AN276" s="80">
        <v>40592.76354166667</v>
      </c>
      <c r="AO276" s="82" t="s">
        <v>2801</v>
      </c>
      <c r="AP276" s="78" t="b">
        <v>1</v>
      </c>
      <c r="AQ276" s="78" t="b">
        <v>0</v>
      </c>
      <c r="AR276" s="78" t="b">
        <v>1</v>
      </c>
      <c r="AS276" s="78" t="s">
        <v>1508</v>
      </c>
      <c r="AT276" s="78">
        <v>11</v>
      </c>
      <c r="AU276" s="82" t="s">
        <v>2812</v>
      </c>
      <c r="AV276" s="78" t="b">
        <v>0</v>
      </c>
      <c r="AW276" s="78" t="s">
        <v>2994</v>
      </c>
      <c r="AX276" s="82" t="s">
        <v>3268</v>
      </c>
      <c r="AY276" s="78" t="s">
        <v>66</v>
      </c>
      <c r="AZ276" s="78" t="str">
        <f>REPLACE(INDEX(GroupVertices[Group],MATCH(Vertices[[#This Row],[Vertex]],GroupVertices[Vertex],0)),1,1,"")</f>
        <v>31</v>
      </c>
      <c r="BA276" s="48"/>
      <c r="BB276" s="48"/>
      <c r="BC276" s="48"/>
      <c r="BD276" s="48"/>
      <c r="BE276" s="48" t="s">
        <v>830</v>
      </c>
      <c r="BF276" s="48" t="s">
        <v>830</v>
      </c>
      <c r="BG276" s="121" t="s">
        <v>4278</v>
      </c>
      <c r="BH276" s="121" t="s">
        <v>4278</v>
      </c>
      <c r="BI276" s="121" t="s">
        <v>4418</v>
      </c>
      <c r="BJ276" s="121" t="s">
        <v>4418</v>
      </c>
      <c r="BK276" s="121">
        <v>3</v>
      </c>
      <c r="BL276" s="124">
        <v>10.344827586206897</v>
      </c>
      <c r="BM276" s="121">
        <v>1</v>
      </c>
      <c r="BN276" s="124">
        <v>3.4482758620689653</v>
      </c>
      <c r="BO276" s="121">
        <v>0</v>
      </c>
      <c r="BP276" s="124">
        <v>0</v>
      </c>
      <c r="BQ276" s="121">
        <v>25</v>
      </c>
      <c r="BR276" s="124">
        <v>86.20689655172414</v>
      </c>
      <c r="BS276" s="121">
        <v>29</v>
      </c>
      <c r="BT276" s="2"/>
      <c r="BU276" s="3"/>
      <c r="BV276" s="3"/>
      <c r="BW276" s="3"/>
      <c r="BX276" s="3"/>
    </row>
    <row r="277" spans="1:76" ht="15">
      <c r="A277" s="64" t="s">
        <v>489</v>
      </c>
      <c r="B277" s="65"/>
      <c r="C277" s="65" t="s">
        <v>64</v>
      </c>
      <c r="D277" s="66">
        <v>162.02301818381585</v>
      </c>
      <c r="E277" s="68"/>
      <c r="F277" s="101" t="s">
        <v>2991</v>
      </c>
      <c r="G277" s="65"/>
      <c r="H277" s="69" t="s">
        <v>489</v>
      </c>
      <c r="I277" s="70"/>
      <c r="J277" s="70"/>
      <c r="K277" s="69" t="s">
        <v>3549</v>
      </c>
      <c r="L277" s="73">
        <v>1</v>
      </c>
      <c r="M277" s="74">
        <v>9066.6689453125</v>
      </c>
      <c r="N277" s="74">
        <v>3831.9697265625</v>
      </c>
      <c r="O277" s="75"/>
      <c r="P277" s="76"/>
      <c r="Q277" s="76"/>
      <c r="R277" s="87"/>
      <c r="S277" s="48">
        <v>1</v>
      </c>
      <c r="T277" s="48">
        <v>0</v>
      </c>
      <c r="U277" s="49">
        <v>0</v>
      </c>
      <c r="V277" s="49">
        <v>1</v>
      </c>
      <c r="W277" s="49">
        <v>0</v>
      </c>
      <c r="X277" s="49">
        <v>0.999998</v>
      </c>
      <c r="Y277" s="49">
        <v>0</v>
      </c>
      <c r="Z277" s="49">
        <v>0</v>
      </c>
      <c r="AA277" s="71">
        <v>277</v>
      </c>
      <c r="AB277" s="71"/>
      <c r="AC277" s="72"/>
      <c r="AD277" s="78" t="s">
        <v>489</v>
      </c>
      <c r="AE277" s="78">
        <v>58</v>
      </c>
      <c r="AF277" s="78">
        <v>33</v>
      </c>
      <c r="AG277" s="78">
        <v>113</v>
      </c>
      <c r="AH277" s="78">
        <v>65</v>
      </c>
      <c r="AI277" s="78"/>
      <c r="AJ277" s="78"/>
      <c r="AK277" s="78"/>
      <c r="AL277" s="78"/>
      <c r="AM277" s="78"/>
      <c r="AN277" s="80">
        <v>39515.805613425924</v>
      </c>
      <c r="AO277" s="78"/>
      <c r="AP277" s="78" t="b">
        <v>0</v>
      </c>
      <c r="AQ277" s="78" t="b">
        <v>0</v>
      </c>
      <c r="AR277" s="78" t="b">
        <v>1</v>
      </c>
      <c r="AS277" s="78" t="s">
        <v>1508</v>
      </c>
      <c r="AT277" s="78">
        <v>3</v>
      </c>
      <c r="AU277" s="82" t="s">
        <v>2810</v>
      </c>
      <c r="AV277" s="78" t="b">
        <v>0</v>
      </c>
      <c r="AW277" s="78" t="s">
        <v>2994</v>
      </c>
      <c r="AX277" s="82" t="s">
        <v>3269</v>
      </c>
      <c r="AY277" s="78" t="s">
        <v>65</v>
      </c>
      <c r="AZ277" s="78" t="str">
        <f>REPLACE(INDEX(GroupVertices[Group],MATCH(Vertices[[#This Row],[Vertex]],GroupVertices[Vertex],0)),1,1,"")</f>
        <v>31</v>
      </c>
      <c r="BA277" s="48"/>
      <c r="BB277" s="48"/>
      <c r="BC277" s="48"/>
      <c r="BD277" s="48"/>
      <c r="BE277" s="48"/>
      <c r="BF277" s="48"/>
      <c r="BG277" s="48"/>
      <c r="BH277" s="48"/>
      <c r="BI277" s="48"/>
      <c r="BJ277" s="48"/>
      <c r="BK277" s="48"/>
      <c r="BL277" s="49"/>
      <c r="BM277" s="48"/>
      <c r="BN277" s="49"/>
      <c r="BO277" s="48"/>
      <c r="BP277" s="49"/>
      <c r="BQ277" s="48"/>
      <c r="BR277" s="49"/>
      <c r="BS277" s="48"/>
      <c r="BT277" s="2"/>
      <c r="BU277" s="3"/>
      <c r="BV277" s="3"/>
      <c r="BW277" s="3"/>
      <c r="BX277" s="3"/>
    </row>
    <row r="278" spans="1:76" ht="15">
      <c r="A278" s="64" t="s">
        <v>373</v>
      </c>
      <c r="B278" s="65"/>
      <c r="C278" s="65" t="s">
        <v>64</v>
      </c>
      <c r="D278" s="66">
        <v>162.02301818381585</v>
      </c>
      <c r="E278" s="68"/>
      <c r="F278" s="101" t="s">
        <v>1004</v>
      </c>
      <c r="G278" s="65"/>
      <c r="H278" s="69" t="s">
        <v>373</v>
      </c>
      <c r="I278" s="70"/>
      <c r="J278" s="70"/>
      <c r="K278" s="69" t="s">
        <v>3550</v>
      </c>
      <c r="L278" s="73">
        <v>1</v>
      </c>
      <c r="M278" s="74">
        <v>768.6853637695312</v>
      </c>
      <c r="N278" s="74">
        <v>2716.19921875</v>
      </c>
      <c r="O278" s="75"/>
      <c r="P278" s="76"/>
      <c r="Q278" s="76"/>
      <c r="R278" s="87"/>
      <c r="S278" s="48">
        <v>1</v>
      </c>
      <c r="T278" s="48">
        <v>1</v>
      </c>
      <c r="U278" s="49">
        <v>0</v>
      </c>
      <c r="V278" s="49">
        <v>0</v>
      </c>
      <c r="W278" s="49">
        <v>0</v>
      </c>
      <c r="X278" s="49">
        <v>0.999998</v>
      </c>
      <c r="Y278" s="49">
        <v>0</v>
      </c>
      <c r="Z278" s="49" t="s">
        <v>4881</v>
      </c>
      <c r="AA278" s="71">
        <v>278</v>
      </c>
      <c r="AB278" s="71"/>
      <c r="AC278" s="72"/>
      <c r="AD278" s="78" t="s">
        <v>1955</v>
      </c>
      <c r="AE278" s="78">
        <v>172</v>
      </c>
      <c r="AF278" s="78">
        <v>33</v>
      </c>
      <c r="AG278" s="78">
        <v>7739</v>
      </c>
      <c r="AH278" s="78">
        <v>36</v>
      </c>
      <c r="AI278" s="78"/>
      <c r="AJ278" s="78" t="s">
        <v>2207</v>
      </c>
      <c r="AK278" s="78" t="s">
        <v>2388</v>
      </c>
      <c r="AL278" s="82" t="s">
        <v>2556</v>
      </c>
      <c r="AM278" s="78"/>
      <c r="AN278" s="80">
        <v>41206.556446759256</v>
      </c>
      <c r="AO278" s="82" t="s">
        <v>2802</v>
      </c>
      <c r="AP278" s="78" t="b">
        <v>0</v>
      </c>
      <c r="AQ278" s="78" t="b">
        <v>0</v>
      </c>
      <c r="AR278" s="78" t="b">
        <v>1</v>
      </c>
      <c r="AS278" s="78" t="s">
        <v>1508</v>
      </c>
      <c r="AT278" s="78">
        <v>4</v>
      </c>
      <c r="AU278" s="82" t="s">
        <v>2812</v>
      </c>
      <c r="AV278" s="78" t="b">
        <v>0</v>
      </c>
      <c r="AW278" s="78" t="s">
        <v>2994</v>
      </c>
      <c r="AX278" s="82" t="s">
        <v>3270</v>
      </c>
      <c r="AY278" s="78" t="s">
        <v>66</v>
      </c>
      <c r="AZ278" s="78" t="str">
        <f>REPLACE(INDEX(GroupVertices[Group],MATCH(Vertices[[#This Row],[Vertex]],GroupVertices[Vertex],0)),1,1,"")</f>
        <v>2</v>
      </c>
      <c r="BA278" s="48"/>
      <c r="BB278" s="48"/>
      <c r="BC278" s="48"/>
      <c r="BD278" s="48"/>
      <c r="BE278" s="48" t="s">
        <v>831</v>
      </c>
      <c r="BF278" s="48" t="s">
        <v>831</v>
      </c>
      <c r="BG278" s="121" t="s">
        <v>4279</v>
      </c>
      <c r="BH278" s="121" t="s">
        <v>4279</v>
      </c>
      <c r="BI278" s="121" t="s">
        <v>3985</v>
      </c>
      <c r="BJ278" s="121" t="s">
        <v>3985</v>
      </c>
      <c r="BK278" s="121">
        <v>14</v>
      </c>
      <c r="BL278" s="124">
        <v>5</v>
      </c>
      <c r="BM278" s="121">
        <v>0</v>
      </c>
      <c r="BN278" s="124">
        <v>0</v>
      </c>
      <c r="BO278" s="121">
        <v>0</v>
      </c>
      <c r="BP278" s="124">
        <v>0</v>
      </c>
      <c r="BQ278" s="121">
        <v>266</v>
      </c>
      <c r="BR278" s="124">
        <v>95</v>
      </c>
      <c r="BS278" s="121">
        <v>280</v>
      </c>
      <c r="BT278" s="2"/>
      <c r="BU278" s="3"/>
      <c r="BV278" s="3"/>
      <c r="BW278" s="3"/>
      <c r="BX278" s="3"/>
    </row>
    <row r="279" spans="1:76" ht="15">
      <c r="A279" s="64" t="s">
        <v>374</v>
      </c>
      <c r="B279" s="65"/>
      <c r="C279" s="65" t="s">
        <v>64</v>
      </c>
      <c r="D279" s="66">
        <v>162.02162314237248</v>
      </c>
      <c r="E279" s="68"/>
      <c r="F279" s="101" t="s">
        <v>1005</v>
      </c>
      <c r="G279" s="65"/>
      <c r="H279" s="69" t="s">
        <v>374</v>
      </c>
      <c r="I279" s="70"/>
      <c r="J279" s="70"/>
      <c r="K279" s="69" t="s">
        <v>3551</v>
      </c>
      <c r="L279" s="73">
        <v>1</v>
      </c>
      <c r="M279" s="74">
        <v>1916.2313232421875</v>
      </c>
      <c r="N279" s="74">
        <v>2716.19921875</v>
      </c>
      <c r="O279" s="75"/>
      <c r="P279" s="76"/>
      <c r="Q279" s="76"/>
      <c r="R279" s="87"/>
      <c r="S279" s="48">
        <v>1</v>
      </c>
      <c r="T279" s="48">
        <v>1</v>
      </c>
      <c r="U279" s="49">
        <v>0</v>
      </c>
      <c r="V279" s="49">
        <v>0</v>
      </c>
      <c r="W279" s="49">
        <v>0</v>
      </c>
      <c r="X279" s="49">
        <v>0.999998</v>
      </c>
      <c r="Y279" s="49">
        <v>0</v>
      </c>
      <c r="Z279" s="49" t="s">
        <v>4881</v>
      </c>
      <c r="AA279" s="71">
        <v>279</v>
      </c>
      <c r="AB279" s="71"/>
      <c r="AC279" s="72"/>
      <c r="AD279" s="78" t="s">
        <v>1956</v>
      </c>
      <c r="AE279" s="78">
        <v>420</v>
      </c>
      <c r="AF279" s="78">
        <v>31</v>
      </c>
      <c r="AG279" s="78">
        <v>4936</v>
      </c>
      <c r="AH279" s="78">
        <v>1149</v>
      </c>
      <c r="AI279" s="78"/>
      <c r="AJ279" s="78" t="s">
        <v>2208</v>
      </c>
      <c r="AK279" s="78"/>
      <c r="AL279" s="78"/>
      <c r="AM279" s="78"/>
      <c r="AN279" s="80">
        <v>42970.568020833336</v>
      </c>
      <c r="AO279" s="82" t="s">
        <v>2803</v>
      </c>
      <c r="AP279" s="78" t="b">
        <v>1</v>
      </c>
      <c r="AQ279" s="78" t="b">
        <v>0</v>
      </c>
      <c r="AR279" s="78" t="b">
        <v>0</v>
      </c>
      <c r="AS279" s="78" t="s">
        <v>2809</v>
      </c>
      <c r="AT279" s="78">
        <v>0</v>
      </c>
      <c r="AU279" s="78"/>
      <c r="AV279" s="78" t="b">
        <v>0</v>
      </c>
      <c r="AW279" s="78" t="s">
        <v>2994</v>
      </c>
      <c r="AX279" s="82" t="s">
        <v>3271</v>
      </c>
      <c r="AY279" s="78" t="s">
        <v>66</v>
      </c>
      <c r="AZ279" s="78" t="str">
        <f>REPLACE(INDEX(GroupVertices[Group],MATCH(Vertices[[#This Row],[Vertex]],GroupVertices[Vertex],0)),1,1,"")</f>
        <v>2</v>
      </c>
      <c r="BA279" s="48"/>
      <c r="BB279" s="48"/>
      <c r="BC279" s="48"/>
      <c r="BD279" s="48"/>
      <c r="BE279" s="48" t="s">
        <v>4151</v>
      </c>
      <c r="BF279" s="48" t="s">
        <v>4162</v>
      </c>
      <c r="BG279" s="121" t="s">
        <v>4280</v>
      </c>
      <c r="BH279" s="121" t="s">
        <v>4301</v>
      </c>
      <c r="BI279" s="121" t="s">
        <v>4419</v>
      </c>
      <c r="BJ279" s="121" t="s">
        <v>4436</v>
      </c>
      <c r="BK279" s="121">
        <v>0</v>
      </c>
      <c r="BL279" s="124">
        <v>0</v>
      </c>
      <c r="BM279" s="121">
        <v>0</v>
      </c>
      <c r="BN279" s="124">
        <v>0</v>
      </c>
      <c r="BO279" s="121">
        <v>0</v>
      </c>
      <c r="BP279" s="124">
        <v>0</v>
      </c>
      <c r="BQ279" s="121">
        <v>27</v>
      </c>
      <c r="BR279" s="124">
        <v>100</v>
      </c>
      <c r="BS279" s="121">
        <v>27</v>
      </c>
      <c r="BT279" s="2"/>
      <c r="BU279" s="3"/>
      <c r="BV279" s="3"/>
      <c r="BW279" s="3"/>
      <c r="BX279" s="3"/>
    </row>
    <row r="280" spans="1:76" ht="15">
      <c r="A280" s="64" t="s">
        <v>490</v>
      </c>
      <c r="B280" s="65"/>
      <c r="C280" s="65" t="s">
        <v>64</v>
      </c>
      <c r="D280" s="66">
        <v>162.69752072169257</v>
      </c>
      <c r="E280" s="68"/>
      <c r="F280" s="101" t="s">
        <v>2992</v>
      </c>
      <c r="G280" s="65"/>
      <c r="H280" s="69" t="s">
        <v>490</v>
      </c>
      <c r="I280" s="70"/>
      <c r="J280" s="70"/>
      <c r="K280" s="69" t="s">
        <v>3552</v>
      </c>
      <c r="L280" s="73">
        <v>1</v>
      </c>
      <c r="M280" s="74">
        <v>4932.4375</v>
      </c>
      <c r="N280" s="74">
        <v>5540.62255859375</v>
      </c>
      <c r="O280" s="75"/>
      <c r="P280" s="76"/>
      <c r="Q280" s="76"/>
      <c r="R280" s="87"/>
      <c r="S280" s="48">
        <v>1</v>
      </c>
      <c r="T280" s="48">
        <v>0</v>
      </c>
      <c r="U280" s="49">
        <v>0</v>
      </c>
      <c r="V280" s="49">
        <v>0.142857</v>
      </c>
      <c r="W280" s="49">
        <v>0</v>
      </c>
      <c r="X280" s="49">
        <v>0.56027</v>
      </c>
      <c r="Y280" s="49">
        <v>0</v>
      </c>
      <c r="Z280" s="49">
        <v>0</v>
      </c>
      <c r="AA280" s="71">
        <v>280</v>
      </c>
      <c r="AB280" s="71"/>
      <c r="AC280" s="72"/>
      <c r="AD280" s="78" t="s">
        <v>1957</v>
      </c>
      <c r="AE280" s="78">
        <v>758</v>
      </c>
      <c r="AF280" s="78">
        <v>1000</v>
      </c>
      <c r="AG280" s="78">
        <v>32456</v>
      </c>
      <c r="AH280" s="78">
        <v>26923</v>
      </c>
      <c r="AI280" s="78"/>
      <c r="AJ280" s="78" t="s">
        <v>2209</v>
      </c>
      <c r="AK280" s="78" t="s">
        <v>2389</v>
      </c>
      <c r="AL280" s="78"/>
      <c r="AM280" s="78"/>
      <c r="AN280" s="80">
        <v>40885.70457175926</v>
      </c>
      <c r="AO280" s="82" t="s">
        <v>2804</v>
      </c>
      <c r="AP280" s="78" t="b">
        <v>1</v>
      </c>
      <c r="AQ280" s="78" t="b">
        <v>0</v>
      </c>
      <c r="AR280" s="78" t="b">
        <v>1</v>
      </c>
      <c r="AS280" s="78" t="s">
        <v>1508</v>
      </c>
      <c r="AT280" s="78">
        <v>50</v>
      </c>
      <c r="AU280" s="82" t="s">
        <v>2812</v>
      </c>
      <c r="AV280" s="78" t="b">
        <v>0</v>
      </c>
      <c r="AW280" s="78" t="s">
        <v>2994</v>
      </c>
      <c r="AX280" s="82" t="s">
        <v>3272</v>
      </c>
      <c r="AY280" s="78" t="s">
        <v>65</v>
      </c>
      <c r="AZ280" s="78" t="str">
        <f>REPLACE(INDEX(GroupVertices[Group],MATCH(Vertices[[#This Row],[Vertex]],GroupVertices[Vertex],0)),1,1,"")</f>
        <v>9</v>
      </c>
      <c r="BA280" s="48"/>
      <c r="BB280" s="48"/>
      <c r="BC280" s="48"/>
      <c r="BD280" s="48"/>
      <c r="BE280" s="48"/>
      <c r="BF280" s="48"/>
      <c r="BG280" s="48"/>
      <c r="BH280" s="48"/>
      <c r="BI280" s="48"/>
      <c r="BJ280" s="48"/>
      <c r="BK280" s="48"/>
      <c r="BL280" s="49"/>
      <c r="BM280" s="48"/>
      <c r="BN280" s="49"/>
      <c r="BO280" s="48"/>
      <c r="BP280" s="49"/>
      <c r="BQ280" s="48"/>
      <c r="BR280" s="49"/>
      <c r="BS280" s="48"/>
      <c r="BT280" s="2"/>
      <c r="BU280" s="3"/>
      <c r="BV280" s="3"/>
      <c r="BW280" s="3"/>
      <c r="BX280" s="3"/>
    </row>
    <row r="281" spans="1:76" ht="15">
      <c r="A281" s="64" t="s">
        <v>491</v>
      </c>
      <c r="B281" s="65"/>
      <c r="C281" s="65" t="s">
        <v>64</v>
      </c>
      <c r="D281" s="66">
        <v>165.65152097806055</v>
      </c>
      <c r="E281" s="68"/>
      <c r="F281" s="101" t="s">
        <v>2993</v>
      </c>
      <c r="G281" s="65"/>
      <c r="H281" s="69" t="s">
        <v>491</v>
      </c>
      <c r="I281" s="70"/>
      <c r="J281" s="70"/>
      <c r="K281" s="69" t="s">
        <v>3553</v>
      </c>
      <c r="L281" s="73">
        <v>1</v>
      </c>
      <c r="M281" s="74">
        <v>5018.609375</v>
      </c>
      <c r="N281" s="74">
        <v>3764.329345703125</v>
      </c>
      <c r="O281" s="75"/>
      <c r="P281" s="76"/>
      <c r="Q281" s="76"/>
      <c r="R281" s="87"/>
      <c r="S281" s="48">
        <v>1</v>
      </c>
      <c r="T281" s="48">
        <v>0</v>
      </c>
      <c r="U281" s="49">
        <v>0</v>
      </c>
      <c r="V281" s="49">
        <v>0.142857</v>
      </c>
      <c r="W281" s="49">
        <v>0</v>
      </c>
      <c r="X281" s="49">
        <v>0.56027</v>
      </c>
      <c r="Y281" s="49">
        <v>0</v>
      </c>
      <c r="Z281" s="49">
        <v>0</v>
      </c>
      <c r="AA281" s="71">
        <v>281</v>
      </c>
      <c r="AB281" s="71"/>
      <c r="AC281" s="72"/>
      <c r="AD281" s="78" t="s">
        <v>1958</v>
      </c>
      <c r="AE281" s="78">
        <v>1715</v>
      </c>
      <c r="AF281" s="78">
        <v>5235</v>
      </c>
      <c r="AG281" s="78">
        <v>14990</v>
      </c>
      <c r="AH281" s="78">
        <v>7834</v>
      </c>
      <c r="AI281" s="78"/>
      <c r="AJ281" s="78" t="s">
        <v>2210</v>
      </c>
      <c r="AK281" s="78" t="s">
        <v>2294</v>
      </c>
      <c r="AL281" s="82" t="s">
        <v>2557</v>
      </c>
      <c r="AM281" s="78"/>
      <c r="AN281" s="80">
        <v>41177.758784722224</v>
      </c>
      <c r="AO281" s="82" t="s">
        <v>2805</v>
      </c>
      <c r="AP281" s="78" t="b">
        <v>0</v>
      </c>
      <c r="AQ281" s="78" t="b">
        <v>0</v>
      </c>
      <c r="AR281" s="78" t="b">
        <v>0</v>
      </c>
      <c r="AS281" s="78" t="s">
        <v>1508</v>
      </c>
      <c r="AT281" s="78">
        <v>112</v>
      </c>
      <c r="AU281" s="82" t="s">
        <v>2812</v>
      </c>
      <c r="AV281" s="78" t="b">
        <v>1</v>
      </c>
      <c r="AW281" s="78" t="s">
        <v>2994</v>
      </c>
      <c r="AX281" s="82" t="s">
        <v>3273</v>
      </c>
      <c r="AY281" s="78" t="s">
        <v>65</v>
      </c>
      <c r="AZ281" s="78" t="str">
        <f>REPLACE(INDEX(GroupVertices[Group],MATCH(Vertices[[#This Row],[Vertex]],GroupVertices[Vertex],0)),1,1,"")</f>
        <v>9</v>
      </c>
      <c r="BA281" s="48"/>
      <c r="BB281" s="48"/>
      <c r="BC281" s="48"/>
      <c r="BD281" s="48"/>
      <c r="BE281" s="48"/>
      <c r="BF281" s="48"/>
      <c r="BG281" s="48"/>
      <c r="BH281" s="48"/>
      <c r="BI281" s="48"/>
      <c r="BJ281" s="48"/>
      <c r="BK281" s="48"/>
      <c r="BL281" s="49"/>
      <c r="BM281" s="48"/>
      <c r="BN281" s="49"/>
      <c r="BO281" s="48"/>
      <c r="BP281" s="49"/>
      <c r="BQ281" s="48"/>
      <c r="BR281" s="49"/>
      <c r="BS281" s="48"/>
      <c r="BT281" s="2"/>
      <c r="BU281" s="3"/>
      <c r="BV281" s="3"/>
      <c r="BW281" s="3"/>
      <c r="BX281" s="3"/>
    </row>
    <row r="282" spans="1:76" ht="15">
      <c r="A282" s="88" t="s">
        <v>376</v>
      </c>
      <c r="B282" s="89"/>
      <c r="C282" s="89" t="s">
        <v>64</v>
      </c>
      <c r="D282" s="90">
        <v>162.09556033887188</v>
      </c>
      <c r="E282" s="91"/>
      <c r="F282" s="102" t="s">
        <v>1006</v>
      </c>
      <c r="G282" s="89"/>
      <c r="H282" s="92" t="s">
        <v>376</v>
      </c>
      <c r="I282" s="93"/>
      <c r="J282" s="93"/>
      <c r="K282" s="92" t="s">
        <v>3554</v>
      </c>
      <c r="L282" s="94">
        <v>1</v>
      </c>
      <c r="M282" s="95">
        <v>1533.716064453125</v>
      </c>
      <c r="N282" s="95">
        <v>2716.19921875</v>
      </c>
      <c r="O282" s="96"/>
      <c r="P282" s="97"/>
      <c r="Q282" s="97"/>
      <c r="R282" s="98"/>
      <c r="S282" s="48">
        <v>1</v>
      </c>
      <c r="T282" s="48">
        <v>1</v>
      </c>
      <c r="U282" s="49">
        <v>0</v>
      </c>
      <c r="V282" s="49">
        <v>0</v>
      </c>
      <c r="W282" s="49">
        <v>0</v>
      </c>
      <c r="X282" s="49">
        <v>0.999998</v>
      </c>
      <c r="Y282" s="49">
        <v>0</v>
      </c>
      <c r="Z282" s="49" t="s">
        <v>4881</v>
      </c>
      <c r="AA282" s="99">
        <v>282</v>
      </c>
      <c r="AB282" s="99"/>
      <c r="AC282" s="100"/>
      <c r="AD282" s="78" t="s">
        <v>1959</v>
      </c>
      <c r="AE282" s="78">
        <v>49</v>
      </c>
      <c r="AF282" s="78">
        <v>137</v>
      </c>
      <c r="AG282" s="78">
        <v>268</v>
      </c>
      <c r="AH282" s="78">
        <v>41</v>
      </c>
      <c r="AI282" s="78"/>
      <c r="AJ282" s="78" t="s">
        <v>2211</v>
      </c>
      <c r="AK282" s="78" t="s">
        <v>2390</v>
      </c>
      <c r="AL282" s="82" t="s">
        <v>2558</v>
      </c>
      <c r="AM282" s="78"/>
      <c r="AN282" s="80">
        <v>41767.01424768518</v>
      </c>
      <c r="AO282" s="82" t="s">
        <v>2806</v>
      </c>
      <c r="AP282" s="78" t="b">
        <v>0</v>
      </c>
      <c r="AQ282" s="78" t="b">
        <v>0</v>
      </c>
      <c r="AR282" s="78" t="b">
        <v>1</v>
      </c>
      <c r="AS282" s="78" t="s">
        <v>1508</v>
      </c>
      <c r="AT282" s="78">
        <v>6</v>
      </c>
      <c r="AU282" s="82" t="s">
        <v>2812</v>
      </c>
      <c r="AV282" s="78" t="b">
        <v>0</v>
      </c>
      <c r="AW282" s="78" t="s">
        <v>2994</v>
      </c>
      <c r="AX282" s="82" t="s">
        <v>3274</v>
      </c>
      <c r="AY282" s="78" t="s">
        <v>66</v>
      </c>
      <c r="AZ282" s="78" t="str">
        <f>REPLACE(INDEX(GroupVertices[Group],MATCH(Vertices[[#This Row],[Vertex]],GroupVertices[Vertex],0)),1,1,"")</f>
        <v>2</v>
      </c>
      <c r="BA282" s="48" t="s">
        <v>714</v>
      </c>
      <c r="BB282" s="48" t="s">
        <v>714</v>
      </c>
      <c r="BC282" s="48" t="s">
        <v>720</v>
      </c>
      <c r="BD282" s="48" t="s">
        <v>720</v>
      </c>
      <c r="BE282" s="48" t="s">
        <v>834</v>
      </c>
      <c r="BF282" s="48" t="s">
        <v>834</v>
      </c>
      <c r="BG282" s="121" t="s">
        <v>4281</v>
      </c>
      <c r="BH282" s="121" t="s">
        <v>4281</v>
      </c>
      <c r="BI282" s="121" t="s">
        <v>4420</v>
      </c>
      <c r="BJ282" s="121" t="s">
        <v>4420</v>
      </c>
      <c r="BK282" s="121">
        <v>0</v>
      </c>
      <c r="BL282" s="124">
        <v>0</v>
      </c>
      <c r="BM282" s="121">
        <v>0</v>
      </c>
      <c r="BN282" s="124">
        <v>0</v>
      </c>
      <c r="BO282" s="121">
        <v>0</v>
      </c>
      <c r="BP282" s="124">
        <v>0</v>
      </c>
      <c r="BQ282" s="121">
        <v>14</v>
      </c>
      <c r="BR282" s="124">
        <v>100</v>
      </c>
      <c r="BS282" s="121">
        <v>14</v>
      </c>
      <c r="BT282" s="2"/>
      <c r="BU282" s="3"/>
      <c r="BV282" s="3"/>
      <c r="BW282" s="3"/>
      <c r="BX2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2"/>
    <dataValidation allowBlank="1" showInputMessage="1" promptTitle="Vertex Tooltip" prompt="Enter optional text that will pop up when the mouse is hovered over the vertex." errorTitle="Invalid Vertex Image Key" sqref="K3:K2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2"/>
    <dataValidation allowBlank="1" showInputMessage="1" promptTitle="Vertex Label Fill Color" prompt="To select an optional fill color for the Label shape, right-click and select Select Color on the right-click menu." sqref="I3:I282"/>
    <dataValidation allowBlank="1" showInputMessage="1" promptTitle="Vertex Image File" prompt="Enter the path to an image file.  Hover over the column header for examples." errorTitle="Invalid Vertex Image Key" sqref="F3:F282"/>
    <dataValidation allowBlank="1" showInputMessage="1" promptTitle="Vertex Color" prompt="To select an optional vertex color, right-click and select Select Color on the right-click menu." sqref="B3:B282"/>
    <dataValidation allowBlank="1" showInputMessage="1" promptTitle="Vertex Opacity" prompt="Enter an optional vertex opacity between 0 (transparent) and 100 (opaque)." errorTitle="Invalid Vertex Opacity" error="The optional vertex opacity must be a whole number between 0 and 10." sqref="E3:E282"/>
    <dataValidation type="list" allowBlank="1" showInputMessage="1" showErrorMessage="1" promptTitle="Vertex Shape" prompt="Select an optional vertex shape." errorTitle="Invalid Vertex Shape" error="You have entered an invalid vertex shape.  Try selecting from the drop-down list instead." sqref="C3:C2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2">
      <formula1>ValidVertexLabelPositions</formula1>
    </dataValidation>
    <dataValidation allowBlank="1" showInputMessage="1" showErrorMessage="1" promptTitle="Vertex Name" prompt="Enter the name of the vertex." sqref="A3:A282"/>
  </dataValidations>
  <hyperlinks>
    <hyperlink ref="AL3" r:id="rId1" display="https://t.co/GX1Md4HgBo"/>
    <hyperlink ref="AL5" r:id="rId2" display="https://t.co/RhY8cLYvrZ"/>
    <hyperlink ref="AL6" r:id="rId3" display="https://t.co/8W3dEhRZNJ"/>
    <hyperlink ref="AL7" r:id="rId4" display="https://t.co/G8rNycqAd0"/>
    <hyperlink ref="AL8" r:id="rId5" display="https://t.co/A05dixgncP"/>
    <hyperlink ref="AL9" r:id="rId6" display="https://t.co/lOZD1ORXua"/>
    <hyperlink ref="AL10" r:id="rId7" display="https://t.co/ErVpWUlZGb"/>
    <hyperlink ref="AL15" r:id="rId8" display="https://t.co/3nEYKoPaPR"/>
    <hyperlink ref="AL16" r:id="rId9" display="https://t.co/nnxSe8OFkP"/>
    <hyperlink ref="AL17" r:id="rId10" display="https://t.co/M5N8ApsO98"/>
    <hyperlink ref="AL18" r:id="rId11" display="http://t.co/3r464z6fVV"/>
    <hyperlink ref="AL19" r:id="rId12" display="https://t.co/9FwL1Y7zwu"/>
    <hyperlink ref="AL20" r:id="rId13" display="http://t.co/nyMklkL3vd"/>
    <hyperlink ref="AL21" r:id="rId14" display="https://t.co/ezcHcxx9s5"/>
    <hyperlink ref="AL22" r:id="rId15" display="https://t.co/3mrq5PDdIw"/>
    <hyperlink ref="AL23" r:id="rId16" display="http://www.creationtech.com/"/>
    <hyperlink ref="AL24" r:id="rId17" display="https://t.co/B4lApdMEDj"/>
    <hyperlink ref="AL25" r:id="rId18" display="http://t.co/Ih5lxKX4EB"/>
    <hyperlink ref="AL27" r:id="rId19" display="https://t.co/zk3xDNzBlI"/>
    <hyperlink ref="AL28" r:id="rId20" display="https://t.co/S0jOrOXmFI"/>
    <hyperlink ref="AL31" r:id="rId21" display="http://www.jamilarizvi.com.au/"/>
    <hyperlink ref="AL35" r:id="rId22" display="https://www.facebook.com/ThatVanBadham/"/>
    <hyperlink ref="AL36" r:id="rId23" display="https://t.co/5jgQSw7baO"/>
    <hyperlink ref="AL37" r:id="rId24" display="http://t.co/I6Z2REGXCC"/>
    <hyperlink ref="AL38" r:id="rId25" display="https://t.co/pgrR03aiio"/>
    <hyperlink ref="AL41" r:id="rId26" display="https://t.co/pL4ovh87YT"/>
    <hyperlink ref="AL42" r:id="rId27" display="https://t.co/cwnQwB2PAM"/>
    <hyperlink ref="AL44" r:id="rId28" display="https://t.co/53JcAdaBEM"/>
    <hyperlink ref="AL47" r:id="rId29" display="https://www.youtube.com/lionely2k"/>
    <hyperlink ref="AL49" r:id="rId30" display="http://t.co/swUssuXRrb"/>
    <hyperlink ref="AL50" r:id="rId31" display="http://t.co/ofF3Gpiz17"/>
    <hyperlink ref="AL51" r:id="rId32" display="http://t.co/HqCYQIU7G8"/>
    <hyperlink ref="AL53" r:id="rId33" display="https://t.co/YW8aYQCdt3"/>
    <hyperlink ref="AL55" r:id="rId34" display="https://about.me/SteJCB"/>
    <hyperlink ref="AL56" r:id="rId35" display="https://t.co/WHYdNCRQTP"/>
    <hyperlink ref="AL58" r:id="rId36" display="https://t.co/sLESjbclaD"/>
    <hyperlink ref="AL60" r:id="rId37" display="https://t.co/7hGwGySxk3"/>
    <hyperlink ref="AL62" r:id="rId38" display="https://t.co/UoPqZeUr22"/>
    <hyperlink ref="AL66" r:id="rId39" display="https://t.co/ienyNi1wTM"/>
    <hyperlink ref="AL67" r:id="rId40" display="https://t.co/khxGwENKQi"/>
    <hyperlink ref="AL68" r:id="rId41" display="https://t.co/ziRr8Mn69d"/>
    <hyperlink ref="AL70" r:id="rId42" display="https://t.co/pqX5uVYCtA"/>
    <hyperlink ref="AL72" r:id="rId43" display="https://t.co/aJ5eUNe9UD"/>
    <hyperlink ref="AL73" r:id="rId44" display="https://t.co/ijyU72RhFv"/>
    <hyperlink ref="AL75" r:id="rId45" display="http://t.co/mdSR0JqelR"/>
    <hyperlink ref="AL76" r:id="rId46" display="https://t.co/d8ek4QZH0i"/>
    <hyperlink ref="AL77" r:id="rId47" display="https://bit.ly/2SYiYut"/>
    <hyperlink ref="AL78" r:id="rId48" display="https://t.co/ccf2H0sdPV"/>
    <hyperlink ref="AL79" r:id="rId49" display="https://t.co/oMRdK9XR5Z"/>
    <hyperlink ref="AL80" r:id="rId50" display="http://t.co/JiUXAhvJTD"/>
    <hyperlink ref="AL81" r:id="rId51" display="http://about.me/elvinbox"/>
    <hyperlink ref="AL83" r:id="rId52" display="https://bit.ly/2XIUbdv"/>
    <hyperlink ref="AL85" r:id="rId53" display="https://t.co/DLUDHc8GDR"/>
    <hyperlink ref="AL86" r:id="rId54" display="http://www.susancalman.com/"/>
    <hyperlink ref="AL87" r:id="rId55" display="https://t.co/ub2Rd4RULP"/>
    <hyperlink ref="AL90" r:id="rId56" display="http://viewfromthewilds.blogspot.hk/"/>
    <hyperlink ref="AL91" r:id="rId57" display="http://donaldmcleanprostatecancertothehimalayas.com/"/>
    <hyperlink ref="AL94" r:id="rId58" display="https://t.co/8aKYqxky5s"/>
    <hyperlink ref="AL95" r:id="rId59" display="https://t.co/bRQkbZjpSr"/>
    <hyperlink ref="AL98" r:id="rId60" display="https://t.co/muFzsqmEVd"/>
    <hyperlink ref="AL100" r:id="rId61" display="http://geoghegan.sexy/"/>
    <hyperlink ref="AL101" r:id="rId62" display="http://www.thegymgroup.com/"/>
    <hyperlink ref="AL105" r:id="rId63" display="https://t.co/BNYgJIkNVJ"/>
    <hyperlink ref="AL107" r:id="rId64" display="http://t.co/cFOLlgx2P4"/>
    <hyperlink ref="AL108" r:id="rId65" display="https://t.co/d8t6OQWHtU"/>
    <hyperlink ref="AL109" r:id="rId66" display="http://t.co/iVdUV3Ag3J"/>
    <hyperlink ref="AL111" r:id="rId67" display="https://t.co/VWjuSO5yc4"/>
    <hyperlink ref="AL112" r:id="rId68" display="https://t.co/hxeLUWp63o"/>
    <hyperlink ref="AL113" r:id="rId69" display="http://www.iabuk.com/"/>
    <hyperlink ref="AL114" r:id="rId70" display="http://news.co.uk/"/>
    <hyperlink ref="AL115" r:id="rId71" display="https://t.co/lVjJbTDfGS"/>
    <hyperlink ref="AL116" r:id="rId72" display="https://t.co/5Ac4vY9bLk"/>
    <hyperlink ref="AL117" r:id="rId73" display="https://t.co/gy5MvfGqk6"/>
    <hyperlink ref="AL120" r:id="rId74" display="https://t.co/Fcvy3wR5Xg"/>
    <hyperlink ref="AL121" r:id="rId75" display="https://pluspora.com/posts/335c36a0e03b0136b550005056264835"/>
    <hyperlink ref="AL122" r:id="rId76" display="http://ebay.co.uk/str/rubyredsky"/>
    <hyperlink ref="AL123" r:id="rId77" display="http://www.happydogmarketing.co.uk/"/>
    <hyperlink ref="AL124" r:id="rId78" display="https://t.co/ZIvDl8s7W9"/>
    <hyperlink ref="AL126" r:id="rId79" display="https://t.co/tTGjIHYzsn"/>
    <hyperlink ref="AL127" r:id="rId80" display="https://t.co/IMdIqAKvGe"/>
    <hyperlink ref="AL128" r:id="rId81" display="http://t.co/s9XFT4sFhW"/>
    <hyperlink ref="AL129" r:id="rId82" display="http://www.chaonaut.com/"/>
    <hyperlink ref="AL130" r:id="rId83" display="https://t.co/7DtdQgrQFD"/>
    <hyperlink ref="AL131" r:id="rId84" display="http://www.facebook.com/remyvanmannekes"/>
    <hyperlink ref="AL133" r:id="rId85" display="https://t.co/sXfTU7oSta"/>
    <hyperlink ref="AL134" r:id="rId86" display="http://www.dinfomall.com/"/>
    <hyperlink ref="AL139" r:id="rId87" display="https://t.co/ErcMjTHqHw"/>
    <hyperlink ref="AL140" r:id="rId88" display="https://t.co/td5Swdkvkw"/>
    <hyperlink ref="AL143" r:id="rId89" display="https://t.co/Qv0n8v4ndB"/>
    <hyperlink ref="AL146" r:id="rId90" display="https://t.co/cXulbjnH41"/>
    <hyperlink ref="AL147" r:id="rId91" display="https://t.co/L6FSRHYf1F"/>
    <hyperlink ref="AL148" r:id="rId92" display="https://t.co/SwvBfMhdPb"/>
    <hyperlink ref="AL149" r:id="rId93" display="https://t.co/1uTQEdh2hn"/>
    <hyperlink ref="AL150" r:id="rId94" display="http://www.oracle.com/"/>
    <hyperlink ref="AL151" r:id="rId95" display="https://t.co/uz0fLI7Yxp"/>
    <hyperlink ref="AL157" r:id="rId96" display="http://www.christies.com/"/>
    <hyperlink ref="AL158" r:id="rId97" display="https://t.co/tYelfOGzHO"/>
    <hyperlink ref="AL159" r:id="rId98" display="https://t.co/Agc5GbxVPl"/>
    <hyperlink ref="AL160" r:id="rId99" display="https://t.co/Vtw6gfqeMZ"/>
    <hyperlink ref="AL161" r:id="rId100" display="https://t.co/iJ2ZU4h0gp"/>
    <hyperlink ref="AL162" r:id="rId101" display="http://www.thetimes.co.uk/"/>
    <hyperlink ref="AL164" r:id="rId102" display="https://t.co/NvVQ9Easb3"/>
    <hyperlink ref="AL167" r:id="rId103" display="http://www.sifkarnataka.org/"/>
    <hyperlink ref="AL168" r:id="rId104" display="https://www.youtube.com/c/NEWS9Bengaluru"/>
    <hyperlink ref="AL170" r:id="rId105" display="https://t.co/iAkPpSSUgt"/>
    <hyperlink ref="AL171" r:id="rId106" display="https://t.co/CHrkfI84zj"/>
    <hyperlink ref="AL172" r:id="rId107" display="https://t.co/hBbPQTBoZX"/>
    <hyperlink ref="AL174" r:id="rId108" display="http://www.connection.uk.com/"/>
    <hyperlink ref="AL175" r:id="rId109" display="http://www.pancakeworldsite.wordpress.com/"/>
    <hyperlink ref="AL176" r:id="rId110" display="http://www.grasmere-village.co.uk/"/>
    <hyperlink ref="AL177" r:id="rId111" display="https://t.co/8t2THVNkV9"/>
    <hyperlink ref="AL182" r:id="rId112" display="https://t.co/NvVQ9Easb3"/>
    <hyperlink ref="AL185" r:id="rId113" display="http://t.co/SRnLT0ifRJ"/>
    <hyperlink ref="AL189" r:id="rId114" display="https://t.co/yAHxx0ZYbf"/>
    <hyperlink ref="AL190" r:id="rId115" display="http://www.martinanavratilova.com/"/>
    <hyperlink ref="AL193" r:id="rId116" display="http://t.co/QxRYcuD7yo"/>
    <hyperlink ref="AL194" r:id="rId117" display="https://t.co/5Uy5fIVuyA"/>
    <hyperlink ref="AL196" r:id="rId118" display="https://t.co/yxnwjuPO1o"/>
    <hyperlink ref="AL198" r:id="rId119" display="https://t.co/pUWDhve7Cu"/>
    <hyperlink ref="AL199" r:id="rId120" display="https://t.co/xqyk19nhc3"/>
    <hyperlink ref="AL201" r:id="rId121" display="https://t.co/yxnwjuPO1o"/>
    <hyperlink ref="AL202" r:id="rId122" display="https://t.co/fhteJsUNw5"/>
    <hyperlink ref="AL203" r:id="rId123" display="https://t.co/Mx8d04TVFU"/>
    <hyperlink ref="AL204" r:id="rId124" display="http://mp.bjp.org/"/>
    <hyperlink ref="AL205" r:id="rId125" display="https://t.co/7m82oLSCJh"/>
    <hyperlink ref="AL206" r:id="rId126" display="https://t.co/ObaNIQEW1y"/>
    <hyperlink ref="AL207" r:id="rId127" display="http://delhi.bjp.org/"/>
    <hyperlink ref="AL208" r:id="rId128" display="https://t.co/8D9RTDzbPQ"/>
    <hyperlink ref="AL209" r:id="rId129" display="http://www.bjp.org/"/>
    <hyperlink ref="AL210" r:id="rId130" display="https://t.co/Xd6R51KkyZ"/>
    <hyperlink ref="AL211" r:id="rId131" display="https://t.co/5W4mHVRDbg"/>
    <hyperlink ref="AL213" r:id="rId132" display="https://t.co/cjXqo5t9hJ"/>
    <hyperlink ref="AL214" r:id="rId133" display="http://www.vasundhararaje.in/"/>
    <hyperlink ref="AL215" r:id="rId134" display="https://t.co/Sd0wEDt887"/>
    <hyperlink ref="AL216" r:id="rId135" display="https://t.co/cHXUVdcgRN"/>
    <hyperlink ref="AL217" r:id="rId136" display="https://t.co/lp0xQtxPzJ"/>
    <hyperlink ref="AL220" r:id="rId137" display="https://t.co/P7tmMVMzLT"/>
    <hyperlink ref="AL224" r:id="rId138" display="https://t.co/d0dkhlplIh"/>
    <hyperlink ref="AL225" r:id="rId139" display="https://t.co/7J4zEDbhmF"/>
    <hyperlink ref="AL226" r:id="rId140" display="https://t.co/dZwdzhfwdD"/>
    <hyperlink ref="AL227" r:id="rId141" display="https://t.co/Aaai82snHI"/>
    <hyperlink ref="AL228" r:id="rId142" display="http://iaef.org.au/"/>
    <hyperlink ref="AL229" r:id="rId143" display="https://t.co/gysFjsNe9h"/>
    <hyperlink ref="AL233" r:id="rId144" display="https://t.co/o9GHW7qfit"/>
    <hyperlink ref="AL236" r:id="rId145" display="https://t.co/zm9f09r5H2"/>
    <hyperlink ref="AL238" r:id="rId146" display="https://t.co/QRTiJhPVcN"/>
    <hyperlink ref="AL239" r:id="rId147" display="https://t.co/chDtbE2HxH"/>
    <hyperlink ref="AL241" r:id="rId148" display="https://t.co/uIhypu5fbm"/>
    <hyperlink ref="AL243" r:id="rId149" display="https://t.co/BldZhqAAGT"/>
    <hyperlink ref="AL244" r:id="rId150" display="http://www.asklepios.com/"/>
    <hyperlink ref="AL246" r:id="rId151" display="https://t.co/jnMxeoiTkE"/>
    <hyperlink ref="AL247" r:id="rId152" display="https://t.co/whHRVcY3DS"/>
    <hyperlink ref="AL248" r:id="rId153" display="http://www.davismartindale.com/"/>
    <hyperlink ref="AL249" r:id="rId154" display="http://t.co/I17nvv2dee"/>
    <hyperlink ref="AL252" r:id="rId155" display="http://masculinismo.website/wiki/"/>
    <hyperlink ref="AL253" r:id="rId156" display="https://t.co/i9K73iWGon"/>
    <hyperlink ref="AL254" r:id="rId157" display="https://t.co/1ergzx89hf"/>
    <hyperlink ref="AL260" r:id="rId158" display="https://t.co/ZMfrvjiFeW"/>
    <hyperlink ref="AL261" r:id="rId159" display="https://t.co/8I5uowS9AO"/>
    <hyperlink ref="AL263" r:id="rId160" display="https://t.co/nS2sgmXPQE"/>
    <hyperlink ref="AL264" r:id="rId161" display="https://t.co/L3oSUZyBEZ"/>
    <hyperlink ref="AL268" r:id="rId162" display="https://t.co/nurhF6mI6m"/>
    <hyperlink ref="AL269" r:id="rId163" display="http://www.ibizaclubland.com/"/>
    <hyperlink ref="AL270" r:id="rId164" display="https://t.co/RaWll6xCvx"/>
    <hyperlink ref="AL271" r:id="rId165" display="https://t.co/voWLPymBxC"/>
    <hyperlink ref="AL272" r:id="rId166" display="https://t.co/voWLPymBxC"/>
    <hyperlink ref="AL275" r:id="rId167" display="https://www.lboro.ac.uk/"/>
    <hyperlink ref="AL276" r:id="rId168" display="https://t.co/v5ySjaodFV"/>
    <hyperlink ref="AL278" r:id="rId169" display="http://t.co/ZhKn3510Wf"/>
    <hyperlink ref="AL281" r:id="rId170" display="https://m.youtube.com/watch?v=oPAZ0krcJUQ"/>
    <hyperlink ref="AL282" r:id="rId171" display="http://t.co/QHYXb15j1p"/>
    <hyperlink ref="AO3" r:id="rId172" display="https://pbs.twimg.com/profile_banners/24774508/1546472926"/>
    <hyperlink ref="AO5" r:id="rId173" display="https://pbs.twimg.com/profile_banners/229454266/1551202952"/>
    <hyperlink ref="AO6" r:id="rId174" display="https://pbs.twimg.com/profile_banners/262230432/1498031444"/>
    <hyperlink ref="AO7" r:id="rId175" display="https://pbs.twimg.com/profile_banners/900710062234230784/1518182814"/>
    <hyperlink ref="AO8" r:id="rId176" display="https://pbs.twimg.com/profile_banners/273452117/1452978280"/>
    <hyperlink ref="AO9" r:id="rId177" display="https://pbs.twimg.com/profile_banners/21208236/1551793488"/>
    <hyperlink ref="AO10" r:id="rId178" display="https://pbs.twimg.com/profile_banners/74974943/1536102497"/>
    <hyperlink ref="AO11" r:id="rId179" display="https://pbs.twimg.com/profile_banners/1470929192/1545280708"/>
    <hyperlink ref="AO12" r:id="rId180" display="https://pbs.twimg.com/profile_banners/3890932653/1512838013"/>
    <hyperlink ref="AO13" r:id="rId181" display="https://pbs.twimg.com/profile_banners/3234151549/1433278579"/>
    <hyperlink ref="AO14" r:id="rId182" display="https://pbs.twimg.com/profile_banners/1270366658/1496767042"/>
    <hyperlink ref="AO15" r:id="rId183" display="https://pbs.twimg.com/profile_banners/275165938/1405313125"/>
    <hyperlink ref="AO16" r:id="rId184" display="https://pbs.twimg.com/profile_banners/414747242/1522340014"/>
    <hyperlink ref="AO17" r:id="rId185" display="https://pbs.twimg.com/profile_banners/1070091119722184706/1550624550"/>
    <hyperlink ref="AO18" r:id="rId186" display="https://pbs.twimg.com/profile_banners/28028883/1435739840"/>
    <hyperlink ref="AO19" r:id="rId187" display="https://pbs.twimg.com/profile_banners/925074348515516423/1509390084"/>
    <hyperlink ref="AO20" r:id="rId188" display="https://pbs.twimg.com/profile_banners/212171915/1551800588"/>
    <hyperlink ref="AO21" r:id="rId189" display="https://pbs.twimg.com/profile_banners/1103637533743828993/1551964891"/>
    <hyperlink ref="AO22" r:id="rId190" display="https://pbs.twimg.com/profile_banners/1103423848945397766/1551961815"/>
    <hyperlink ref="AO23" r:id="rId191" display="https://pbs.twimg.com/profile_banners/32005416/1549636955"/>
    <hyperlink ref="AO24" r:id="rId192" display="https://pbs.twimg.com/profile_banners/3421301/1539607721"/>
    <hyperlink ref="AO26" r:id="rId193" display="https://pbs.twimg.com/profile_banners/431721153/1471628211"/>
    <hyperlink ref="AO27" r:id="rId194" display="https://pbs.twimg.com/profile_banners/955013226/1520356415"/>
    <hyperlink ref="AO28" r:id="rId195" display="https://pbs.twimg.com/profile_banners/601344478/1552777716"/>
    <hyperlink ref="AO29" r:id="rId196" display="https://pbs.twimg.com/profile_banners/3320771086/1453799355"/>
    <hyperlink ref="AO30" r:id="rId197" display="https://pbs.twimg.com/profile_banners/2280284731/1529313608"/>
    <hyperlink ref="AO31" r:id="rId198" display="https://pbs.twimg.com/profile_banners/57569018/1504658077"/>
    <hyperlink ref="AO32" r:id="rId199" display="https://pbs.twimg.com/profile_banners/554835465/1369896947"/>
    <hyperlink ref="AO34" r:id="rId200" display="https://pbs.twimg.com/profile_banners/739804210808672256/1552003339"/>
    <hyperlink ref="AO35" r:id="rId201" display="https://pbs.twimg.com/profile_banners/33216799/1354365665"/>
    <hyperlink ref="AO36" r:id="rId202" display="https://pbs.twimg.com/profile_banners/3094001131/1522155059"/>
    <hyperlink ref="AO37" r:id="rId203" display="https://pbs.twimg.com/profile_banners/576529596/1364356816"/>
    <hyperlink ref="AO38" r:id="rId204" display="https://pbs.twimg.com/profile_banners/469512972/1456420324"/>
    <hyperlink ref="AO39" r:id="rId205" display="https://pbs.twimg.com/profile_banners/252358188/1487728121"/>
    <hyperlink ref="AO40" r:id="rId206" display="https://pbs.twimg.com/profile_banners/2168895700/1528487149"/>
    <hyperlink ref="AO41" r:id="rId207" display="https://pbs.twimg.com/profile_banners/1007389737022259200/1546704102"/>
    <hyperlink ref="AO42" r:id="rId208" display="https://pbs.twimg.com/profile_banners/34613188/1528214828"/>
    <hyperlink ref="AO44" r:id="rId209" display="https://pbs.twimg.com/profile_banners/342341293/1544973622"/>
    <hyperlink ref="AO47" r:id="rId210" display="https://pbs.twimg.com/profile_banners/24787367/1548036464"/>
    <hyperlink ref="AO48" r:id="rId211" display="https://pbs.twimg.com/profile_banners/26159580/1441852451"/>
    <hyperlink ref="AO49" r:id="rId212" display="https://pbs.twimg.com/profile_banners/128282644/1498837073"/>
    <hyperlink ref="AO50" r:id="rId213" display="https://pbs.twimg.com/profile_banners/188036336/1358511089"/>
    <hyperlink ref="AO51" r:id="rId214" display="https://pbs.twimg.com/profile_banners/444204930/1426080518"/>
    <hyperlink ref="AO52" r:id="rId215" display="https://pbs.twimg.com/profile_banners/849589035924434945/1509661419"/>
    <hyperlink ref="AO53" r:id="rId216" display="https://pbs.twimg.com/profile_banners/989176749828268032/1524673482"/>
    <hyperlink ref="AO54" r:id="rId217" display="https://pbs.twimg.com/profile_banners/2614185228/1410551855"/>
    <hyperlink ref="AO55" r:id="rId218" display="https://pbs.twimg.com/profile_banners/317878871/1398530122"/>
    <hyperlink ref="AO58" r:id="rId219" display="https://pbs.twimg.com/profile_banners/351909705/1438164713"/>
    <hyperlink ref="AO59" r:id="rId220" display="https://pbs.twimg.com/profile_banners/485711730/1485021018"/>
    <hyperlink ref="AO61" r:id="rId221" display="https://pbs.twimg.com/profile_banners/21789246/1474315169"/>
    <hyperlink ref="AO62" r:id="rId222" display="https://pbs.twimg.com/profile_banners/18208354/1536958228"/>
    <hyperlink ref="AO63" r:id="rId223" display="https://pbs.twimg.com/profile_banners/815679365942022145/1544199179"/>
    <hyperlink ref="AO64" r:id="rId224" display="https://pbs.twimg.com/profile_banners/2861528065/1547819955"/>
    <hyperlink ref="AO65" r:id="rId225" display="https://pbs.twimg.com/profile_banners/1080080066195931136/1546346289"/>
    <hyperlink ref="AO66" r:id="rId226" display="https://pbs.twimg.com/profile_banners/27404775/1508512099"/>
    <hyperlink ref="AO67" r:id="rId227" display="https://pbs.twimg.com/profile_banners/343871866/1389827589"/>
    <hyperlink ref="AO68" r:id="rId228" display="https://pbs.twimg.com/profile_banners/1058629890348445696/1546892387"/>
    <hyperlink ref="AO70" r:id="rId229" display="https://pbs.twimg.com/profile_banners/136607092/1544614006"/>
    <hyperlink ref="AO71" r:id="rId230" display="https://pbs.twimg.com/profile_banners/527526077/1459150818"/>
    <hyperlink ref="AO72" r:id="rId231" display="https://pbs.twimg.com/profile_banners/151540858/1517508469"/>
    <hyperlink ref="AO73" r:id="rId232" display="https://pbs.twimg.com/profile_banners/462346627/1463258538"/>
    <hyperlink ref="AO74" r:id="rId233" display="https://pbs.twimg.com/profile_banners/945592685859098624/1549142578"/>
    <hyperlink ref="AO75" r:id="rId234" display="https://pbs.twimg.com/profile_banners/175505707/1491931580"/>
    <hyperlink ref="AO76" r:id="rId235" display="https://pbs.twimg.com/profile_banners/250831586/1552928448"/>
    <hyperlink ref="AO77" r:id="rId236" display="https://pbs.twimg.com/profile_banners/1097483960911843328/1550609764"/>
    <hyperlink ref="AO78" r:id="rId237" display="https://pbs.twimg.com/profile_banners/947734440/1463781396"/>
    <hyperlink ref="AO79" r:id="rId238" display="https://pbs.twimg.com/profile_banners/778437674/1527362578"/>
    <hyperlink ref="AO80" r:id="rId239" display="https://pbs.twimg.com/profile_banners/2885505953/1416484074"/>
    <hyperlink ref="AO81" r:id="rId240" display="https://pbs.twimg.com/profile_banners/101378675/1551646802"/>
    <hyperlink ref="AO82" r:id="rId241" display="https://pbs.twimg.com/profile_banners/1191228318/1526944267"/>
    <hyperlink ref="AO83" r:id="rId242" display="https://pbs.twimg.com/profile_banners/1064346580692684800/1552223127"/>
    <hyperlink ref="AO84" r:id="rId243" display="https://pbs.twimg.com/profile_banners/317347944/1529394130"/>
    <hyperlink ref="AO85" r:id="rId244" display="https://pbs.twimg.com/profile_banners/19646665/1408536130"/>
    <hyperlink ref="AO86" r:id="rId245" display="https://pbs.twimg.com/profile_banners/20427223/1531381146"/>
    <hyperlink ref="AO87" r:id="rId246" display="https://pbs.twimg.com/profile_banners/3409296903/1496864722"/>
    <hyperlink ref="AO90" r:id="rId247" display="https://pbs.twimg.com/profile_banners/305500037/1447350230"/>
    <hyperlink ref="AO91" r:id="rId248" display="https://pbs.twimg.com/profile_banners/1843741952/1477665913"/>
    <hyperlink ref="AO92" r:id="rId249" display="https://pbs.twimg.com/profile_banners/1039680718480265216/1542560489"/>
    <hyperlink ref="AO93" r:id="rId250" display="https://pbs.twimg.com/profile_banners/2228662561/1456439304"/>
    <hyperlink ref="AO94" r:id="rId251" display="https://pbs.twimg.com/profile_banners/18919190/1355843038"/>
    <hyperlink ref="AO96" r:id="rId252" display="https://pbs.twimg.com/profile_banners/240176977/1409400593"/>
    <hyperlink ref="AO97" r:id="rId253" display="https://pbs.twimg.com/profile_banners/3031112631/1529743948"/>
    <hyperlink ref="AO98" r:id="rId254" display="https://pbs.twimg.com/profile_banners/1432855705/1548105797"/>
    <hyperlink ref="AO99" r:id="rId255" display="https://pbs.twimg.com/profile_banners/490573372/1375354682"/>
    <hyperlink ref="AO100" r:id="rId256" display="https://pbs.twimg.com/profile_banners/187282591/1422486665"/>
    <hyperlink ref="AO101" r:id="rId257" display="https://pbs.twimg.com/profile_banners/28357975/1535973217"/>
    <hyperlink ref="AO102" r:id="rId258" display="https://pbs.twimg.com/profile_banners/1105055472799891456/1552303040"/>
    <hyperlink ref="AO103" r:id="rId259" display="https://pbs.twimg.com/profile_banners/94775567/1549863258"/>
    <hyperlink ref="AO104" r:id="rId260" display="https://pbs.twimg.com/profile_banners/949163199856865281/1518477503"/>
    <hyperlink ref="AO105" r:id="rId261" display="https://pbs.twimg.com/profile_banners/2539866887/1516288340"/>
    <hyperlink ref="AO107" r:id="rId262" display="https://pbs.twimg.com/profile_banners/40845842/1551787957"/>
    <hyperlink ref="AO108" r:id="rId263" display="https://pbs.twimg.com/profile_banners/933262360986337280/1548358393"/>
    <hyperlink ref="AO109" r:id="rId264" display="https://pbs.twimg.com/profile_banners/1446130484/1476083232"/>
    <hyperlink ref="AO110" r:id="rId265" display="https://pbs.twimg.com/profile_banners/3230681245/1515443567"/>
    <hyperlink ref="AO111" r:id="rId266" display="https://pbs.twimg.com/profile_banners/815902833841082369/1542496940"/>
    <hyperlink ref="AO112" r:id="rId267" display="https://pbs.twimg.com/profile_banners/16469978/1539335464"/>
    <hyperlink ref="AO113" r:id="rId268" display="https://pbs.twimg.com/profile_banners/17208434/1550226198"/>
    <hyperlink ref="AO114" r:id="rId269" display="https://pbs.twimg.com/profile_banners/1560272546/1413451198"/>
    <hyperlink ref="AO115" r:id="rId270" display="https://pbs.twimg.com/profile_banners/3130795697/1467303873"/>
    <hyperlink ref="AO117" r:id="rId271" display="https://pbs.twimg.com/profile_banners/3798698893/1450391761"/>
    <hyperlink ref="AO119" r:id="rId272" display="https://pbs.twimg.com/profile_banners/2304873134/1408544577"/>
    <hyperlink ref="AO120" r:id="rId273" display="https://pbs.twimg.com/profile_banners/3382276234/1437253748"/>
    <hyperlink ref="AO121" r:id="rId274" display="https://pbs.twimg.com/profile_banners/153225560/1507727647"/>
    <hyperlink ref="AO122" r:id="rId275" display="https://pbs.twimg.com/profile_banners/542918259/1392593634"/>
    <hyperlink ref="AO123" r:id="rId276" display="https://pbs.twimg.com/profile_banners/1100112062796218368/1551122614"/>
    <hyperlink ref="AO124" r:id="rId277" display="https://pbs.twimg.com/profile_banners/907962124076335104/1505310282"/>
    <hyperlink ref="AO125" r:id="rId278" display="https://pbs.twimg.com/profile_banners/633909707/1536398039"/>
    <hyperlink ref="AO126" r:id="rId279" display="https://pbs.twimg.com/profile_banners/1074598875816587264/1547194392"/>
    <hyperlink ref="AO127" r:id="rId280" display="https://pbs.twimg.com/profile_banners/3004078708/1477245775"/>
    <hyperlink ref="AO128" r:id="rId281" display="https://pbs.twimg.com/profile_banners/216040632/1401830571"/>
    <hyperlink ref="AO129" r:id="rId282" display="https://pbs.twimg.com/profile_banners/20499168/1367743357"/>
    <hyperlink ref="AO130" r:id="rId283" display="https://pbs.twimg.com/profile_banners/325496699/1477926227"/>
    <hyperlink ref="AO131" r:id="rId284" display="https://pbs.twimg.com/profile_banners/19393576/1417731941"/>
    <hyperlink ref="AO132" r:id="rId285" display="https://pbs.twimg.com/profile_banners/777601292516462592/1483064352"/>
    <hyperlink ref="AO133" r:id="rId286" display="https://pbs.twimg.com/profile_banners/1014786883409154049/1530996691"/>
    <hyperlink ref="AO134" r:id="rId287" display="https://pbs.twimg.com/profile_banners/950969243864125446/1547665023"/>
    <hyperlink ref="AO135" r:id="rId288" display="https://pbs.twimg.com/profile_banners/89346624/1543458989"/>
    <hyperlink ref="AO136" r:id="rId289" display="https://pbs.twimg.com/profile_banners/105991789/1402219273"/>
    <hyperlink ref="AO137" r:id="rId290" display="https://pbs.twimg.com/profile_banners/766240379347824640/1492915914"/>
    <hyperlink ref="AO138" r:id="rId291" display="https://pbs.twimg.com/profile_banners/502474118/1362614882"/>
    <hyperlink ref="AO139" r:id="rId292" display="https://pbs.twimg.com/profile_banners/41468957/1531004597"/>
    <hyperlink ref="AO140" r:id="rId293" display="https://pbs.twimg.com/profile_banners/23468486/1550171539"/>
    <hyperlink ref="AO142" r:id="rId294" display="https://pbs.twimg.com/profile_banners/44196397/1354486475"/>
    <hyperlink ref="AO143" r:id="rId295" display="https://pbs.twimg.com/profile_banners/1027450188347187200/1535729137"/>
    <hyperlink ref="AO144" r:id="rId296" display="https://pbs.twimg.com/profile_banners/1069132950766272512/1543914055"/>
    <hyperlink ref="AO146" r:id="rId297" display="https://pbs.twimg.com/profile_banners/200296848/1551813614"/>
    <hyperlink ref="AO147" r:id="rId298" display="https://pbs.twimg.com/profile_banners/983385361/1550422243"/>
    <hyperlink ref="AO148" r:id="rId299" display="https://pbs.twimg.com/profile_banners/38310604/1521935376"/>
    <hyperlink ref="AO149" r:id="rId300" display="https://pbs.twimg.com/profile_banners/199376187/1551437560"/>
    <hyperlink ref="AO150" r:id="rId301" display="https://pbs.twimg.com/profile_banners/809273/1500573984"/>
    <hyperlink ref="AO151" r:id="rId302" display="https://pbs.twimg.com/profile_banners/1105565402673885184/1552446635"/>
    <hyperlink ref="AO152" r:id="rId303" display="https://pbs.twimg.com/profile_banners/604462338/1551770046"/>
    <hyperlink ref="AO153" r:id="rId304" display="https://pbs.twimg.com/profile_banners/54208745/1551608598"/>
    <hyperlink ref="AO155" r:id="rId305" display="https://pbs.twimg.com/profile_banners/4914257714/1466618551"/>
    <hyperlink ref="AO156" r:id="rId306" display="https://pbs.twimg.com/profile_banners/835802308239896576/1550574575"/>
    <hyperlink ref="AO157" r:id="rId307" display="https://pbs.twimg.com/profile_banners/18725415/1534837996"/>
    <hyperlink ref="AO158" r:id="rId308" display="https://pbs.twimg.com/profile_banners/22971190/1546531577"/>
    <hyperlink ref="AO159" r:id="rId309" display="https://pbs.twimg.com/profile_banners/26747051/1550855117"/>
    <hyperlink ref="AO160" r:id="rId310" display="https://pbs.twimg.com/profile_banners/58795608/1517585313"/>
    <hyperlink ref="AO161" r:id="rId311" display="https://pbs.twimg.com/profile_banners/17629775/1521924513"/>
    <hyperlink ref="AO162" r:id="rId312" display="https://pbs.twimg.com/profile_banners/6107422/1510341891"/>
    <hyperlink ref="AO164" r:id="rId313" display="https://pbs.twimg.com/profile_banners/58153969/1534796157"/>
    <hyperlink ref="AO166" r:id="rId314" display="https://pbs.twimg.com/profile_banners/51790062/1506181301"/>
    <hyperlink ref="AO168" r:id="rId315" display="https://pbs.twimg.com/profile_banners/633485882/1548483077"/>
    <hyperlink ref="AO169" r:id="rId316" display="https://pbs.twimg.com/profile_banners/100999878/1473657216"/>
    <hyperlink ref="AO170" r:id="rId317" display="https://pbs.twimg.com/profile_banners/1035014870230618112/1539494778"/>
    <hyperlink ref="AO171" r:id="rId318" display="https://pbs.twimg.com/profile_banners/971065173569101825/1534874478"/>
    <hyperlink ref="AO172" r:id="rId319" display="https://pbs.twimg.com/profile_banners/260491864/1475506003"/>
    <hyperlink ref="AO173" r:id="rId320" display="https://pbs.twimg.com/profile_banners/910510666489966593/1548428824"/>
    <hyperlink ref="AO174" r:id="rId321" display="https://pbs.twimg.com/profile_banners/3241878357/1481216991"/>
    <hyperlink ref="AO175" r:id="rId322" display="https://pbs.twimg.com/profile_banners/795613988566532096/1544186198"/>
    <hyperlink ref="AO176" r:id="rId323" display="https://pbs.twimg.com/profile_banners/20940993/1444506423"/>
    <hyperlink ref="AO177" r:id="rId324" display="https://pbs.twimg.com/profile_banners/3415231931/1547479933"/>
    <hyperlink ref="AO178" r:id="rId325" display="https://pbs.twimg.com/profile_banners/3817180221/1526245120"/>
    <hyperlink ref="AO179" r:id="rId326" display="https://pbs.twimg.com/profile_banners/1084508794812592128/1547403878"/>
    <hyperlink ref="AO180" r:id="rId327" display="https://pbs.twimg.com/profile_banners/22901110/1400690940"/>
    <hyperlink ref="AO182" r:id="rId328" display="https://pbs.twimg.com/profile_banners/711927183107891200/1546543431"/>
    <hyperlink ref="AO184" r:id="rId329" display="https://pbs.twimg.com/profile_banners/923584589418913793/1519900625"/>
    <hyperlink ref="AO185" r:id="rId330" display="https://pbs.twimg.com/profile_banners/2590080943/1470322088"/>
    <hyperlink ref="AO186" r:id="rId331" display="https://pbs.twimg.com/profile_banners/718485445173252096/1460136584"/>
    <hyperlink ref="AO188" r:id="rId332" display="https://pbs.twimg.com/profile_banners/1205882682/1459585113"/>
    <hyperlink ref="AO189" r:id="rId333" display="https://pbs.twimg.com/profile_banners/20239296/1510399687"/>
    <hyperlink ref="AO190" r:id="rId334" display="https://pbs.twimg.com/profile_banners/506429053/1488139669"/>
    <hyperlink ref="AO191" r:id="rId335" display="https://pbs.twimg.com/profile_banners/250590717/1428246121"/>
    <hyperlink ref="AO192" r:id="rId336" display="https://pbs.twimg.com/profile_banners/781885459991498753/1533149177"/>
    <hyperlink ref="AO193" r:id="rId337" display="https://pbs.twimg.com/profile_banners/2199322075/1473085273"/>
    <hyperlink ref="AO194" r:id="rId338" display="https://pbs.twimg.com/profile_banners/252061039/1520962349"/>
    <hyperlink ref="AO195" r:id="rId339" display="https://pbs.twimg.com/profile_banners/1239523879/1552582763"/>
    <hyperlink ref="AO196" r:id="rId340" display="https://pbs.twimg.com/profile_banners/828267270367502336/1494014760"/>
    <hyperlink ref="AO197" r:id="rId341" display="https://pbs.twimg.com/profile_banners/4384613416/1449332910"/>
    <hyperlink ref="AO198" r:id="rId342" display="https://pbs.twimg.com/profile_banners/2363932566/1477056612"/>
    <hyperlink ref="AO199" r:id="rId343" display="https://pbs.twimg.com/profile_banners/2611325450/1448446628"/>
    <hyperlink ref="AO201" r:id="rId344" display="https://pbs.twimg.com/profile_banners/66475808/1494619493"/>
    <hyperlink ref="AO202" r:id="rId345" display="https://pbs.twimg.com/profile_banners/262488658/1481878299"/>
    <hyperlink ref="AO203" r:id="rId346" display="https://pbs.twimg.com/profile_banners/69231187/1520265776"/>
    <hyperlink ref="AO204" r:id="rId347" display="https://pbs.twimg.com/profile_banners/1618490684/1544951537"/>
    <hyperlink ref="AO205" r:id="rId348" display="https://pbs.twimg.com/profile_banners/486711396/1550495025"/>
    <hyperlink ref="AO206" r:id="rId349" display="https://pbs.twimg.com/profile_banners/2220938808/1541838727"/>
    <hyperlink ref="AO207" r:id="rId350" display="https://pbs.twimg.com/profile_banners/337065278/1502173233"/>
    <hyperlink ref="AO208" r:id="rId351" display="https://pbs.twimg.com/profile_banners/532895350/1546523368"/>
    <hyperlink ref="AO209" r:id="rId352" display="https://pbs.twimg.com/profile_banners/207809313/1552306977"/>
    <hyperlink ref="AO210" r:id="rId353" display="https://pbs.twimg.com/profile_banners/2479680444/1474598429"/>
    <hyperlink ref="AO213" r:id="rId354" display="https://pbs.twimg.com/profile_banners/4208714065/1447305198"/>
    <hyperlink ref="AO214" r:id="rId355" display="https://pbs.twimg.com/profile_banners/1288175774/1541912328"/>
    <hyperlink ref="AO215" r:id="rId356" display="https://pbs.twimg.com/profile_banners/2366619296/1543649847"/>
    <hyperlink ref="AO216" r:id="rId357" display="https://pbs.twimg.com/profile_banners/711545131107659778/1497472238"/>
    <hyperlink ref="AO217" r:id="rId358" display="https://pbs.twimg.com/profile_banners/137780376/1462177486"/>
    <hyperlink ref="AO218" r:id="rId359" display="https://pbs.twimg.com/profile_banners/2597666894/1417100580"/>
    <hyperlink ref="AO219" r:id="rId360" display="https://pbs.twimg.com/profile_banners/996974070561320960/1538776472"/>
    <hyperlink ref="AO220" r:id="rId361" display="https://pbs.twimg.com/profile_banners/783962860628180992/1475758873"/>
    <hyperlink ref="AO221" r:id="rId362" display="https://pbs.twimg.com/profile_banners/470524542/1443383445"/>
    <hyperlink ref="AO222" r:id="rId363" display="https://pbs.twimg.com/profile_banners/740977077227261952/1476112155"/>
    <hyperlink ref="AO224" r:id="rId364" display="https://pbs.twimg.com/profile_banners/1033733127615774721/1552924411"/>
    <hyperlink ref="AO225" r:id="rId365" display="https://pbs.twimg.com/profile_banners/14529292/1531830625"/>
    <hyperlink ref="AO226" r:id="rId366" display="https://pbs.twimg.com/profile_banners/325064528/1541813635"/>
    <hyperlink ref="AO227" r:id="rId367" display="https://pbs.twimg.com/profile_banners/2209209758/1540949144"/>
    <hyperlink ref="AO229" r:id="rId368" display="https://pbs.twimg.com/profile_banners/186272170/1536101875"/>
    <hyperlink ref="AO230" r:id="rId369" display="https://pbs.twimg.com/profile_banners/1515421903/1552409418"/>
    <hyperlink ref="AO232" r:id="rId370" display="https://pbs.twimg.com/profile_banners/442673105/1399097319"/>
    <hyperlink ref="AO233" r:id="rId371" display="https://pbs.twimg.com/profile_banners/929696701111136256/1529771263"/>
    <hyperlink ref="AO237" r:id="rId372" display="https://pbs.twimg.com/profile_banners/420624096/1526801994"/>
    <hyperlink ref="AO238" r:id="rId373" display="https://pbs.twimg.com/profile_banners/2431729270/1552641960"/>
    <hyperlink ref="AO239" r:id="rId374" display="https://pbs.twimg.com/profile_banners/196526387/1462880488"/>
    <hyperlink ref="AO240" r:id="rId375" display="https://pbs.twimg.com/profile_banners/582309303/1535524804"/>
    <hyperlink ref="AO241" r:id="rId376" display="https://pbs.twimg.com/profile_banners/8074522/1542799232"/>
    <hyperlink ref="AO243" r:id="rId377" display="https://pbs.twimg.com/profile_banners/3190025520/1513795115"/>
    <hyperlink ref="AO246" r:id="rId378" display="https://pbs.twimg.com/profile_banners/2746106226/1458903907"/>
    <hyperlink ref="AO247" r:id="rId379" display="https://pbs.twimg.com/profile_banners/1440934332/1546976380"/>
    <hyperlink ref="AO249" r:id="rId380" display="https://pbs.twimg.com/profile_banners/1246397708/1364909866"/>
    <hyperlink ref="AO250" r:id="rId381" display="https://pbs.twimg.com/profile_banners/907321385906733056/1505232790"/>
    <hyperlink ref="AO251" r:id="rId382" display="https://pbs.twimg.com/profile_banners/1060232844302266369/1546353600"/>
    <hyperlink ref="AO252" r:id="rId383" display="https://pbs.twimg.com/profile_banners/3234616413/1537876217"/>
    <hyperlink ref="AO253" r:id="rId384" display="https://pbs.twimg.com/profile_banners/2449641104/1540990947"/>
    <hyperlink ref="AO254" r:id="rId385" display="https://pbs.twimg.com/profile_banners/1097834610686414848/1550580612"/>
    <hyperlink ref="AO256" r:id="rId386" display="https://pbs.twimg.com/profile_banners/187283357/1539782905"/>
    <hyperlink ref="AO257" r:id="rId387" display="https://pbs.twimg.com/profile_banners/990698528/1549983050"/>
    <hyperlink ref="AO259" r:id="rId388" display="https://pbs.twimg.com/profile_banners/398678329/1453217497"/>
    <hyperlink ref="AO260" r:id="rId389" display="https://pbs.twimg.com/profile_banners/45610543/1401981583"/>
    <hyperlink ref="AO261" r:id="rId390" display="https://pbs.twimg.com/profile_banners/382193037/1525153198"/>
    <hyperlink ref="AO262" r:id="rId391" display="https://pbs.twimg.com/profile_banners/395950529/1542025850"/>
    <hyperlink ref="AO264" r:id="rId392" display="https://pbs.twimg.com/profile_banners/777195093740523520/1549502647"/>
    <hyperlink ref="AO266" r:id="rId393" display="https://pbs.twimg.com/profile_banners/61667005/1553015928"/>
    <hyperlink ref="AO267" r:id="rId394" display="https://pbs.twimg.com/profile_banners/370805698/1452792448"/>
    <hyperlink ref="AO268" r:id="rId395" display="https://pbs.twimg.com/profile_banners/2234967780/1482853370"/>
    <hyperlink ref="AO269" r:id="rId396" display="https://pbs.twimg.com/profile_banners/23467701/1517556496"/>
    <hyperlink ref="AO270" r:id="rId397" display="https://pbs.twimg.com/profile_banners/382283850/1411158177"/>
    <hyperlink ref="AO271" r:id="rId398" display="https://pbs.twimg.com/profile_banners/954354210652467200/1549013134"/>
    <hyperlink ref="AO272" r:id="rId399" display="https://pbs.twimg.com/profile_banners/954354219330473984/1516723605"/>
    <hyperlink ref="AO273" r:id="rId400" display="https://pbs.twimg.com/profile_banners/992317515085869056/1542284519"/>
    <hyperlink ref="AO274" r:id="rId401" display="https://pbs.twimg.com/profile_banners/497125237/1489664534"/>
    <hyperlink ref="AO275" r:id="rId402" display="https://pbs.twimg.com/profile_banners/63094620/1549543031"/>
    <hyperlink ref="AO276" r:id="rId403" display="https://pbs.twimg.com/profile_banners/254151986/1484312931"/>
    <hyperlink ref="AO278" r:id="rId404" display="https://pbs.twimg.com/profile_banners/901808136/1397826780"/>
    <hyperlink ref="AO279" r:id="rId405" display="https://pbs.twimg.com/profile_banners/900351404669374464/1508979824"/>
    <hyperlink ref="AO280" r:id="rId406" display="https://pbs.twimg.com/profile_banners/431744330/1464442334"/>
    <hyperlink ref="AO281" r:id="rId407" display="https://pbs.twimg.com/profile_banners/845978994/1550766419"/>
    <hyperlink ref="AO282" r:id="rId408" display="https://pbs.twimg.com/profile_banners/2482941374/1410551734"/>
    <hyperlink ref="AU3" r:id="rId409" display="http://abs.twimg.com/images/themes/theme14/bg.gif"/>
    <hyperlink ref="AU4" r:id="rId410" display="http://pbs.twimg.com/profile_background_images/130185044/twitterbkgrnd6.jpg"/>
    <hyperlink ref="AU5" r:id="rId411" display="http://abs.twimg.com/images/themes/theme1/bg.png"/>
    <hyperlink ref="AU6" r:id="rId412" display="http://abs.twimg.com/images/themes/theme14/bg.gif"/>
    <hyperlink ref="AU7" r:id="rId413" display="http://abs.twimg.com/images/themes/theme1/bg.png"/>
    <hyperlink ref="AU8" r:id="rId414" display="http://abs.twimg.com/images/themes/theme14/bg.gif"/>
    <hyperlink ref="AU9" r:id="rId415" display="http://abs.twimg.com/images/themes/theme1/bg.png"/>
    <hyperlink ref="AU10" r:id="rId416" display="http://abs.twimg.com/images/themes/theme1/bg.png"/>
    <hyperlink ref="AU11" r:id="rId417" display="http://abs.twimg.com/images/themes/theme1/bg.png"/>
    <hyperlink ref="AU12" r:id="rId418" display="http://abs.twimg.com/images/themes/theme1/bg.png"/>
    <hyperlink ref="AU13" r:id="rId419" display="http://abs.twimg.com/images/themes/theme1/bg.png"/>
    <hyperlink ref="AU14" r:id="rId420" display="http://abs.twimg.com/images/themes/theme19/bg.gif"/>
    <hyperlink ref="AU15" r:id="rId421" display="http://abs.twimg.com/images/themes/theme1/bg.png"/>
    <hyperlink ref="AU16" r:id="rId422" display="http://abs.twimg.com/images/themes/theme11/bg.gif"/>
    <hyperlink ref="AU18" r:id="rId423" display="http://abs.twimg.com/images/themes/theme4/bg.gif"/>
    <hyperlink ref="AU19" r:id="rId424" display="http://abs.twimg.com/images/themes/theme1/bg.png"/>
    <hyperlink ref="AU20" r:id="rId425" display="http://abs.twimg.com/images/themes/theme14/bg.gif"/>
    <hyperlink ref="AU22" r:id="rId426" display="http://abs.twimg.com/images/themes/theme1/bg.png"/>
    <hyperlink ref="AU23" r:id="rId427" display="http://abs.twimg.com/images/themes/theme12/bg.gif"/>
    <hyperlink ref="AU24" r:id="rId428" display="http://abs.twimg.com/images/themes/theme9/bg.gif"/>
    <hyperlink ref="AU25" r:id="rId429" display="http://abs.twimg.com/images/themes/theme1/bg.png"/>
    <hyperlink ref="AU26" r:id="rId430" display="http://abs.twimg.com/images/themes/theme1/bg.png"/>
    <hyperlink ref="AU27" r:id="rId431" display="http://abs.twimg.com/images/themes/theme1/bg.png"/>
    <hyperlink ref="AU28" r:id="rId432" display="http://abs.twimg.com/images/themes/theme1/bg.png"/>
    <hyperlink ref="AU29" r:id="rId433" display="http://abs.twimg.com/images/themes/theme1/bg.png"/>
    <hyperlink ref="AU30" r:id="rId434" display="http://abs.twimg.com/images/themes/theme1/bg.png"/>
    <hyperlink ref="AU31" r:id="rId435" display="http://abs.twimg.com/images/themes/theme18/bg.gif"/>
    <hyperlink ref="AU32" r:id="rId436" display="http://abs.twimg.com/images/themes/theme1/bg.png"/>
    <hyperlink ref="AU35" r:id="rId437" display="http://abs.twimg.com/images/themes/theme9/bg.gif"/>
    <hyperlink ref="AU36" r:id="rId438" display="http://abs.twimg.com/images/themes/theme1/bg.png"/>
    <hyperlink ref="AU37" r:id="rId439" display="http://pbs.twimg.com/profile_background_images/825738291/e2cd177e0220c71c68c11866f1461db4.jpeg"/>
    <hyperlink ref="AU38" r:id="rId440" display="http://abs.twimg.com/images/themes/theme15/bg.png"/>
    <hyperlink ref="AU39" r:id="rId441" display="http://abs.twimg.com/images/themes/theme1/bg.png"/>
    <hyperlink ref="AU40" r:id="rId442" display="http://abs.twimg.com/images/themes/theme14/bg.gif"/>
    <hyperlink ref="AU41" r:id="rId443" display="http://abs.twimg.com/images/themes/theme1/bg.png"/>
    <hyperlink ref="AU42" r:id="rId444" display="http://abs.twimg.com/images/themes/theme14/bg.gif"/>
    <hyperlink ref="AU43" r:id="rId445" display="http://abs.twimg.com/images/themes/theme1/bg.png"/>
    <hyperlink ref="AU44" r:id="rId446" display="http://abs.twimg.com/images/themes/theme4/bg.gif"/>
    <hyperlink ref="AU45" r:id="rId447" display="http://abs.twimg.com/images/themes/theme1/bg.png"/>
    <hyperlink ref="AU47" r:id="rId448" display="http://abs.twimg.com/images/themes/theme1/bg.png"/>
    <hyperlink ref="AU48" r:id="rId449" display="http://abs.twimg.com/images/themes/theme1/bg.png"/>
    <hyperlink ref="AU49" r:id="rId450" display="http://abs.twimg.com/images/themes/theme8/bg.gif"/>
    <hyperlink ref="AU50" r:id="rId451" display="http://a0.twimg.com/profile_background_images/766859143/8d9dda2b50f51d5b556be613fb75780c.jpeg"/>
    <hyperlink ref="AU51" r:id="rId452" display="http://abs.twimg.com/images/themes/theme1/bg.png"/>
    <hyperlink ref="AU52" r:id="rId453" display="http://abs.twimg.com/images/themes/theme1/bg.png"/>
    <hyperlink ref="AU53" r:id="rId454" display="http://abs.twimg.com/images/themes/theme1/bg.png"/>
    <hyperlink ref="AU54" r:id="rId455" display="http://abs.twimg.com/images/themes/theme1/bg.png"/>
    <hyperlink ref="AU55" r:id="rId456" display="http://abs.twimg.com/images/themes/theme16/bg.gif"/>
    <hyperlink ref="AU56" r:id="rId457" display="http://abs.twimg.com/images/themes/theme1/bg.png"/>
    <hyperlink ref="AU57" r:id="rId458" display="http://abs.twimg.com/images/themes/theme1/bg.png"/>
    <hyperlink ref="AU58" r:id="rId459" display="http://abs.twimg.com/images/themes/theme1/bg.png"/>
    <hyperlink ref="AU59" r:id="rId460" display="http://abs.twimg.com/images/themes/theme1/bg.png"/>
    <hyperlink ref="AU61" r:id="rId461" display="http://abs.twimg.com/images/themes/theme5/bg.gif"/>
    <hyperlink ref="AU62" r:id="rId462" display="http://abs.twimg.com/images/themes/theme1/bg.png"/>
    <hyperlink ref="AU63" r:id="rId463" display="http://abs.twimg.com/images/themes/theme1/bg.png"/>
    <hyperlink ref="AU64" r:id="rId464" display="http://abs.twimg.com/images/themes/theme1/bg.png"/>
    <hyperlink ref="AU66" r:id="rId465" display="http://abs.twimg.com/images/themes/theme9/bg.gif"/>
    <hyperlink ref="AU67" r:id="rId466" display="http://abs.twimg.com/images/themes/theme1/bg.png"/>
    <hyperlink ref="AU70" r:id="rId467" display="http://abs.twimg.com/images/themes/theme1/bg.png"/>
    <hyperlink ref="AU71" r:id="rId468" display="http://abs.twimg.com/images/themes/theme1/bg.png"/>
    <hyperlink ref="AU72" r:id="rId469" display="http://abs.twimg.com/images/themes/theme14/bg.gif"/>
    <hyperlink ref="AU73" r:id="rId470" display="http://abs.twimg.com/images/themes/theme1/bg.png"/>
    <hyperlink ref="AU75" r:id="rId471" display="http://abs.twimg.com/images/themes/theme1/bg.png"/>
    <hyperlink ref="AU76" r:id="rId472" display="http://abs.twimg.com/images/themes/theme14/bg.gif"/>
    <hyperlink ref="AU78" r:id="rId473" display="http://abs.twimg.com/images/themes/theme2/bg.gif"/>
    <hyperlink ref="AU79" r:id="rId474" display="http://abs.twimg.com/images/themes/theme1/bg.png"/>
    <hyperlink ref="AU80" r:id="rId475" display="http://abs.twimg.com/images/themes/theme1/bg.png"/>
    <hyperlink ref="AU81" r:id="rId476" display="http://abs.twimg.com/images/themes/theme4/bg.gif"/>
    <hyperlink ref="AU82" r:id="rId477" display="http://abs.twimg.com/images/themes/theme15/bg.png"/>
    <hyperlink ref="AU84" r:id="rId478" display="http://abs.twimg.com/images/themes/theme1/bg.png"/>
    <hyperlink ref="AU85" r:id="rId479" display="http://pbs.twimg.com/profile_background_images/4480092/z_007.jpg"/>
    <hyperlink ref="AU86" r:id="rId480" display="http://abs.twimg.com/images/themes/theme4/bg.gif"/>
    <hyperlink ref="AU87" r:id="rId481" display="http://abs.twimg.com/images/themes/theme1/bg.png"/>
    <hyperlink ref="AU90" r:id="rId482" display="http://abs.twimg.com/images/themes/theme1/bg.png"/>
    <hyperlink ref="AU91" r:id="rId483" display="http://abs.twimg.com/images/themes/theme1/bg.png"/>
    <hyperlink ref="AU93" r:id="rId484" display="http://abs.twimg.com/images/themes/theme1/bg.png"/>
    <hyperlink ref="AU94" r:id="rId485" display="http://abs.twimg.com/images/themes/theme9/bg.gif"/>
    <hyperlink ref="AU95" r:id="rId486" display="http://abs.twimg.com/images/themes/theme1/bg.png"/>
    <hyperlink ref="AU96" r:id="rId487" display="http://abs.twimg.com/images/themes/theme5/bg.gif"/>
    <hyperlink ref="AU97" r:id="rId488" display="http://abs.twimg.com/images/themes/theme1/bg.png"/>
    <hyperlink ref="AU98" r:id="rId489" display="http://abs.twimg.com/images/themes/theme1/bg.png"/>
    <hyperlink ref="AU99" r:id="rId490" display="http://abs.twimg.com/images/themes/theme13/bg.gif"/>
    <hyperlink ref="AU100" r:id="rId491" display="http://abs.twimg.com/images/themes/theme5/bg.gif"/>
    <hyperlink ref="AU101" r:id="rId492" display="http://abs.twimg.com/images/themes/theme1/bg.png"/>
    <hyperlink ref="AU103" r:id="rId493" display="http://abs.twimg.com/images/themes/theme1/bg.png"/>
    <hyperlink ref="AU105" r:id="rId494" display="http://abs.twimg.com/images/themes/theme1/bg.png"/>
    <hyperlink ref="AU106" r:id="rId495" display="http://abs.twimg.com/images/themes/theme6/bg.gif"/>
    <hyperlink ref="AU107" r:id="rId496" display="http://abs.twimg.com/images/themes/theme1/bg.png"/>
    <hyperlink ref="AU109" r:id="rId497" display="http://abs.twimg.com/images/themes/theme1/bg.png"/>
    <hyperlink ref="AU110" r:id="rId498" display="http://abs.twimg.com/images/themes/theme1/bg.png"/>
    <hyperlink ref="AU112" r:id="rId499" display="http://abs.twimg.com/images/themes/theme1/bg.png"/>
    <hyperlink ref="AU113" r:id="rId500" display="http://abs.twimg.com/images/themes/theme1/bg.png"/>
    <hyperlink ref="AU114" r:id="rId501" display="http://abs.twimg.com/images/themes/theme1/bg.png"/>
    <hyperlink ref="AU115" r:id="rId502" display="http://abs.twimg.com/images/themes/theme1/bg.png"/>
    <hyperlink ref="AU116" r:id="rId503" display="http://abs.twimg.com/images/themes/theme19/bg.gif"/>
    <hyperlink ref="AU117" r:id="rId504" display="http://abs.twimg.com/images/themes/theme1/bg.png"/>
    <hyperlink ref="AU118" r:id="rId505" display="http://abs.twimg.com/images/themes/theme1/bg.png"/>
    <hyperlink ref="AU119" r:id="rId506" display="http://abs.twimg.com/images/themes/theme1/bg.png"/>
    <hyperlink ref="AU120" r:id="rId507" display="http://abs.twimg.com/images/themes/theme1/bg.png"/>
    <hyperlink ref="AU121" r:id="rId508" display="http://abs.twimg.com/images/themes/theme1/bg.png"/>
    <hyperlink ref="AU122" r:id="rId509" display="http://abs.twimg.com/images/themes/theme10/bg.gif"/>
    <hyperlink ref="AU123" r:id="rId510" display="http://abs.twimg.com/images/themes/theme1/bg.png"/>
    <hyperlink ref="AU124" r:id="rId511" display="http://abs.twimg.com/images/themes/theme1/bg.png"/>
    <hyperlink ref="AU125" r:id="rId512" display="http://abs.twimg.com/images/themes/theme14/bg.gif"/>
    <hyperlink ref="AU126" r:id="rId513" display="http://abs.twimg.com/images/themes/theme1/bg.png"/>
    <hyperlink ref="AU127" r:id="rId514" display="http://abs.twimg.com/images/themes/theme1/bg.png"/>
    <hyperlink ref="AU128" r:id="rId515" display="http://abs.twimg.com/images/themes/theme1/bg.png"/>
    <hyperlink ref="AU129" r:id="rId516" display="http://abs.twimg.com/images/themes/theme9/bg.gif"/>
    <hyperlink ref="AU130" r:id="rId517" display="http://abs.twimg.com/images/themes/theme16/bg.gif"/>
    <hyperlink ref="AU131" r:id="rId518" display="http://abs.twimg.com/images/themes/theme14/bg.gif"/>
    <hyperlink ref="AU134" r:id="rId519" display="http://abs.twimg.com/images/themes/theme1/bg.png"/>
    <hyperlink ref="AU135" r:id="rId520" display="http://abs.twimg.com/images/themes/theme1/bg.png"/>
    <hyperlink ref="AU136" r:id="rId521" display="http://abs.twimg.com/images/themes/theme11/bg.gif"/>
    <hyperlink ref="AU138" r:id="rId522" display="http://abs.twimg.com/images/themes/theme1/bg.png"/>
    <hyperlink ref="AU139" r:id="rId523" display="http://abs.twimg.com/images/themes/theme7/bg.gif"/>
    <hyperlink ref="AU140" r:id="rId524" display="http://abs.twimg.com/images/themes/theme9/bg.gif"/>
    <hyperlink ref="AU142" r:id="rId525" display="http://abs.twimg.com/images/themes/theme1/bg.png"/>
    <hyperlink ref="AU143" r:id="rId526" display="http://abs.twimg.com/images/themes/theme1/bg.png"/>
    <hyperlink ref="AU145" r:id="rId527" display="http://abs.twimg.com/images/themes/theme18/bg.gif"/>
    <hyperlink ref="AU146" r:id="rId528" display="http://abs.twimg.com/images/themes/theme5/bg.gif"/>
    <hyperlink ref="AU147" r:id="rId529" display="http://abs.twimg.com/images/themes/theme1/bg.png"/>
    <hyperlink ref="AU148" r:id="rId530" display="http://abs.twimg.com/images/themes/theme14/bg.gif"/>
    <hyperlink ref="AU149" r:id="rId531" display="http://abs.twimg.com/images/themes/theme1/bg.png"/>
    <hyperlink ref="AU150" r:id="rId532" display="http://abs.twimg.com/images/themes/theme1/bg.png"/>
    <hyperlink ref="AU151" r:id="rId533" display="http://abs.twimg.com/images/themes/theme1/bg.png"/>
    <hyperlink ref="AU152" r:id="rId534" display="http://abs.twimg.com/images/themes/theme1/bg.png"/>
    <hyperlink ref="AU153" r:id="rId535" display="http://abs.twimg.com/images/themes/theme1/bg.png"/>
    <hyperlink ref="AU154" r:id="rId536" display="http://abs.twimg.com/images/themes/theme1/bg.png"/>
    <hyperlink ref="AU155" r:id="rId537" display="http://abs.twimg.com/images/themes/theme1/bg.png"/>
    <hyperlink ref="AU157" r:id="rId538" display="http://abs.twimg.com/images/themes/theme2/bg.gif"/>
    <hyperlink ref="AU158" r:id="rId539" display="http://abs.twimg.com/images/themes/theme1/bg.png"/>
    <hyperlink ref="AU159" r:id="rId540" display="http://abs.twimg.com/images/themes/theme14/bg.gif"/>
    <hyperlink ref="AU160" r:id="rId541" display="http://abs.twimg.com/images/themes/theme1/bg.png"/>
    <hyperlink ref="AU161" r:id="rId542" display="http://abs.twimg.com/images/themes/theme5/bg.gif"/>
    <hyperlink ref="AU162" r:id="rId543" display="http://abs.twimg.com/images/themes/theme1/bg.png"/>
    <hyperlink ref="AU163" r:id="rId544" display="http://abs.twimg.com/images/themes/theme1/bg.png"/>
    <hyperlink ref="AU164" r:id="rId545" display="http://abs.twimg.com/images/themes/theme14/bg.gif"/>
    <hyperlink ref="AU165" r:id="rId546" display="http://abs.twimg.com/images/themes/theme1/bg.png"/>
    <hyperlink ref="AU166" r:id="rId547" display="http://abs.twimg.com/images/themes/theme4/bg.gif"/>
    <hyperlink ref="AU167" r:id="rId548" display="http://abs.twimg.com/images/themes/theme1/bg.png"/>
    <hyperlink ref="AU168" r:id="rId549" display="http://abs.twimg.com/images/themes/theme18/bg.gif"/>
    <hyperlink ref="AU169" r:id="rId550" display="http://abs.twimg.com/images/themes/theme1/bg.png"/>
    <hyperlink ref="AU172" r:id="rId551" display="http://abs.twimg.com/images/themes/theme1/bg.png"/>
    <hyperlink ref="AU174" r:id="rId552" display="http://abs.twimg.com/images/themes/theme1/bg.png"/>
    <hyperlink ref="AU176" r:id="rId553" display="http://abs.twimg.com/images/themes/theme1/bg.png"/>
    <hyperlink ref="AU177" r:id="rId554" display="http://abs.twimg.com/images/themes/theme1/bg.png"/>
    <hyperlink ref="AU178" r:id="rId555" display="http://abs.twimg.com/images/themes/theme1/bg.png"/>
    <hyperlink ref="AU180" r:id="rId556" display="http://pbs.twimg.com/profile_background_images/618540141/d1oopw74bedk7yitkw8n.jpeg"/>
    <hyperlink ref="AU185" r:id="rId557" display="http://abs.twimg.com/images/themes/theme1/bg.png"/>
    <hyperlink ref="AU187" r:id="rId558" display="http://abs.twimg.com/images/themes/theme19/bg.gif"/>
    <hyperlink ref="AU188" r:id="rId559" display="http://abs.twimg.com/images/themes/theme1/bg.png"/>
    <hyperlink ref="AU189" r:id="rId560" display="http://abs.twimg.com/images/themes/theme5/bg.gif"/>
    <hyperlink ref="AU190" r:id="rId561" display="http://abs.twimg.com/images/themes/theme1/bg.png"/>
    <hyperlink ref="AU191" r:id="rId562" display="http://abs.twimg.com/images/themes/theme16/bg.gif"/>
    <hyperlink ref="AU193" r:id="rId563" display="http://abs.twimg.com/images/themes/theme14/bg.gif"/>
    <hyperlink ref="AU194" r:id="rId564" display="http://abs.twimg.com/images/themes/theme6/bg.gif"/>
    <hyperlink ref="AU195" r:id="rId565" display="http://abs.twimg.com/images/themes/theme1/bg.png"/>
    <hyperlink ref="AU196" r:id="rId566" display="http://abs.twimg.com/images/themes/theme1/bg.png"/>
    <hyperlink ref="AU197" r:id="rId567" display="http://abs.twimg.com/images/themes/theme1/bg.png"/>
    <hyperlink ref="AU198" r:id="rId568" display="http://abs.twimg.com/images/themes/theme4/bg.gif"/>
    <hyperlink ref="AU199" r:id="rId569" display="http://pbs.twimg.com/profile_background_images/498112905955405827/fAb5XK-Z.jpeg"/>
    <hyperlink ref="AU200" r:id="rId570" display="http://abs.twimg.com/images/themes/theme1/bg.png"/>
    <hyperlink ref="AU201" r:id="rId571" display="http://pbs.twimg.com/profile_background_images/87953184/shivsena.jpg"/>
    <hyperlink ref="AU202" r:id="rId572" display="http://abs.twimg.com/images/themes/theme4/bg.gif"/>
    <hyperlink ref="AU203" r:id="rId573" display="http://abs.twimg.com/images/themes/theme14/bg.gif"/>
    <hyperlink ref="AU204" r:id="rId574" display="http://abs.twimg.com/images/themes/theme1/bg.png"/>
    <hyperlink ref="AU205" r:id="rId575" display="http://abs.twimg.com/images/themes/theme1/bg.png"/>
    <hyperlink ref="AU206" r:id="rId576" display="http://abs.twimg.com/images/themes/theme1/bg.png"/>
    <hyperlink ref="AU207" r:id="rId577" display="http://abs.twimg.com/images/themes/theme1/bg.png"/>
    <hyperlink ref="AU208" r:id="rId578" display="http://abs.twimg.com/images/themes/theme1/bg.png"/>
    <hyperlink ref="AU209" r:id="rId579" display="http://abs.twimg.com/images/themes/theme1/bg.png"/>
    <hyperlink ref="AU210" r:id="rId580" display="http://abs.twimg.com/images/themes/theme1/bg.png"/>
    <hyperlink ref="AU211" r:id="rId581" display="http://abs.twimg.com/images/themes/theme1/bg.png"/>
    <hyperlink ref="AU212" r:id="rId582" display="http://abs.twimg.com/images/themes/theme1/bg.png"/>
    <hyperlink ref="AU213" r:id="rId583" display="http://abs.twimg.com/images/themes/theme1/bg.png"/>
    <hyperlink ref="AU214" r:id="rId584" display="http://abs.twimg.com/images/themes/theme1/bg.png"/>
    <hyperlink ref="AU215" r:id="rId585" display="http://abs.twimg.com/images/themes/theme19/bg.gif"/>
    <hyperlink ref="AU217" r:id="rId586" display="http://abs.twimg.com/images/themes/theme1/bg.png"/>
    <hyperlink ref="AU218" r:id="rId587" display="http://abs.twimg.com/images/themes/theme1/bg.png"/>
    <hyperlink ref="AU220" r:id="rId588" display="http://abs.twimg.com/images/themes/theme1/bg.png"/>
    <hyperlink ref="AU221" r:id="rId589" display="http://abs.twimg.com/images/themes/theme1/bg.png"/>
    <hyperlink ref="AU223" r:id="rId590" display="http://abs.twimg.com/images/themes/theme1/bg.png"/>
    <hyperlink ref="AU225" r:id="rId591" display="http://abs.twimg.com/images/themes/theme15/bg.png"/>
    <hyperlink ref="AU226" r:id="rId592" display="http://abs.twimg.com/images/themes/theme14/bg.gif"/>
    <hyperlink ref="AU227" r:id="rId593" display="http://abs.twimg.com/images/themes/theme1/bg.png"/>
    <hyperlink ref="AU228" r:id="rId594" display="http://abs.twimg.com/images/themes/theme18/bg.gif"/>
    <hyperlink ref="AU229" r:id="rId595" display="http://abs.twimg.com/images/themes/theme1/bg.png"/>
    <hyperlink ref="AU230" r:id="rId596" display="http://abs.twimg.com/images/themes/theme14/bg.gif"/>
    <hyperlink ref="AU232" r:id="rId597" display="http://abs.twimg.com/images/themes/theme9/bg.gif"/>
    <hyperlink ref="AU233" r:id="rId598" display="http://abs.twimg.com/images/themes/theme1/bg.png"/>
    <hyperlink ref="AU234" r:id="rId599" display="http://abs.twimg.com/images/themes/theme1/bg.png"/>
    <hyperlink ref="AU235" r:id="rId600" display="http://abs.twimg.com/images/themes/theme1/bg.png"/>
    <hyperlink ref="AU237" r:id="rId601" display="http://abs.twimg.com/images/themes/theme1/bg.png"/>
    <hyperlink ref="AU238" r:id="rId602" display="http://abs.twimg.com/images/themes/theme1/bg.png"/>
    <hyperlink ref="AU239" r:id="rId603" display="http://abs.twimg.com/images/themes/theme2/bg.gif"/>
    <hyperlink ref="AU240" r:id="rId604" display="http://abs.twimg.com/images/themes/theme1/bg.png"/>
    <hyperlink ref="AU241" r:id="rId605" display="http://abs.twimg.com/images/themes/theme1/bg.png"/>
    <hyperlink ref="AU243" r:id="rId606" display="http://abs.twimg.com/images/themes/theme1/bg.png"/>
    <hyperlink ref="AU244" r:id="rId607" display="http://abs.twimg.com/images/themes/theme1/bg.png"/>
    <hyperlink ref="AU245" r:id="rId608" display="http://abs.twimg.com/images/themes/theme1/bg.png"/>
    <hyperlink ref="AU246" r:id="rId609" display="http://abs.twimg.com/images/themes/theme1/bg.png"/>
    <hyperlink ref="AU247" r:id="rId610" display="http://abs.twimg.com/images/themes/theme1/bg.png"/>
    <hyperlink ref="AU248" r:id="rId611" display="http://abs.twimg.com/images/themes/theme1/bg.png"/>
    <hyperlink ref="AU249" r:id="rId612" display="http://abs.twimg.com/images/themes/theme1/bg.png"/>
    <hyperlink ref="AU250" r:id="rId613" display="http://abs.twimg.com/images/themes/theme1/bg.png"/>
    <hyperlink ref="AU251" r:id="rId614" display="http://abs.twimg.com/images/themes/theme1/bg.png"/>
    <hyperlink ref="AU252" r:id="rId615" display="http://abs.twimg.com/images/themes/theme1/bg.png"/>
    <hyperlink ref="AU253" r:id="rId616" display="http://abs.twimg.com/images/themes/theme1/bg.png"/>
    <hyperlink ref="AU256" r:id="rId617" display="http://abs.twimg.com/images/themes/theme1/bg.png"/>
    <hyperlink ref="AU257" r:id="rId618" display="http://abs.twimg.com/images/themes/theme1/bg.png"/>
    <hyperlink ref="AU258" r:id="rId619" display="http://abs.twimg.com/images/themes/theme1/bg.png"/>
    <hyperlink ref="AU259" r:id="rId620" display="http://abs.twimg.com/images/themes/theme15/bg.png"/>
    <hyperlink ref="AU260" r:id="rId621" display="http://abs.twimg.com/images/themes/theme1/bg.png"/>
    <hyperlink ref="AU261" r:id="rId622" display="http://abs.twimg.com/images/themes/theme1/bg.png"/>
    <hyperlink ref="AU262" r:id="rId623" display="http://abs.twimg.com/images/themes/theme1/bg.png"/>
    <hyperlink ref="AU263" r:id="rId624" display="http://abs.twimg.com/images/themes/theme1/bg.png"/>
    <hyperlink ref="AU265" r:id="rId625" display="http://abs.twimg.com/images/themes/theme10/bg.gif"/>
    <hyperlink ref="AU266" r:id="rId626" display="http://abs.twimg.com/images/themes/theme1/bg.png"/>
    <hyperlink ref="AU267" r:id="rId627" display="http://abs.twimg.com/images/themes/theme1/bg.png"/>
    <hyperlink ref="AU268" r:id="rId628" display="http://abs.twimg.com/images/themes/theme15/bg.png"/>
    <hyperlink ref="AU269" r:id="rId629" display="http://abs.twimg.com/images/themes/theme19/bg.gif"/>
    <hyperlink ref="AU270" r:id="rId630" display="http://abs.twimg.com/images/themes/theme1/bg.png"/>
    <hyperlink ref="AU271" r:id="rId631" display="http://abs.twimg.com/images/themes/theme1/bg.png"/>
    <hyperlink ref="AU273" r:id="rId632" display="http://abs.twimg.com/images/themes/theme1/bg.png"/>
    <hyperlink ref="AU274" r:id="rId633" display="http://abs.twimg.com/images/themes/theme15/bg.png"/>
    <hyperlink ref="AU275" r:id="rId634" display="http://abs.twimg.com/images/themes/theme1/bg.png"/>
    <hyperlink ref="AU276" r:id="rId635" display="http://abs.twimg.com/images/themes/theme1/bg.png"/>
    <hyperlink ref="AU277" r:id="rId636" display="http://abs.twimg.com/images/themes/theme14/bg.gif"/>
    <hyperlink ref="AU278" r:id="rId637" display="http://abs.twimg.com/images/themes/theme1/bg.png"/>
    <hyperlink ref="AU280" r:id="rId638" display="http://abs.twimg.com/images/themes/theme1/bg.png"/>
    <hyperlink ref="AU281" r:id="rId639" display="http://abs.twimg.com/images/themes/theme1/bg.png"/>
    <hyperlink ref="AU282" r:id="rId640" display="http://abs.twimg.com/images/themes/theme1/bg.png"/>
    <hyperlink ref="F3" r:id="rId641" display="http://pbs.twimg.com/profile_images/1009051591125630976/b69sr0nH_normal.jpg"/>
    <hyperlink ref="F4" r:id="rId642" display="http://pbs.twimg.com/profile_images/1091737183/image_normal.jpg"/>
    <hyperlink ref="F5" r:id="rId643" display="http://pbs.twimg.com/profile_images/1091274845084700672/lRUIly0V_normal.jpg"/>
    <hyperlink ref="F6" r:id="rId644" display="http://pbs.twimg.com/profile_images/1099823946642395143/RY0F7KcD_normal.jpg"/>
    <hyperlink ref="F7" r:id="rId645" display="http://pbs.twimg.com/profile_images/961954230901886976/UfbcSb5d_normal.jpg"/>
    <hyperlink ref="F8" r:id="rId646" display="http://pbs.twimg.com/profile_images/669889979653472256/HV-7-G5h_normal.jpg"/>
    <hyperlink ref="F9" r:id="rId647" display="http://pbs.twimg.com/profile_images/997913212409516033/C4Y0a73r_normal.jpg"/>
    <hyperlink ref="F10" r:id="rId648" display="http://pbs.twimg.com/profile_images/918518933044453378/W8Adjmh5_normal.jpg"/>
    <hyperlink ref="F11" r:id="rId649" display="http://pbs.twimg.com/profile_images/863737331878158337/dzz328Hw_normal.jpg"/>
    <hyperlink ref="F12" r:id="rId650" display="http://pbs.twimg.com/profile_images/651780099323375616/hvEAJXMH_normal.png"/>
    <hyperlink ref="F13" r:id="rId651" display="http://pbs.twimg.com/profile_images/605833287034994688/43LoCPjh_normal.jpg"/>
    <hyperlink ref="F14" r:id="rId652" display="http://pbs.twimg.com/profile_images/768743014604771332/49Gr7ZFh_normal.jpg"/>
    <hyperlink ref="F15" r:id="rId653" display="http://pbs.twimg.com/profile_images/1295122870/107455253_l_normal.jpg"/>
    <hyperlink ref="F16" r:id="rId654" display="http://pbs.twimg.com/profile_images/979391113718091778/PSIdVuOC_normal.jpg"/>
    <hyperlink ref="F17" r:id="rId655" display="http://pbs.twimg.com/profile_images/1070091280699531264/FqdnI2Hy_normal.jpg"/>
    <hyperlink ref="F18" r:id="rId656" display="http://pbs.twimg.com/profile_images/647484421453541376/iADGpmdR_normal.jpg"/>
    <hyperlink ref="F19" r:id="rId657" display="http://pbs.twimg.com/profile_images/925075044811857920/fst0gch4_normal.jpg"/>
    <hyperlink ref="F20" r:id="rId658" display="http://pbs.twimg.com/profile_images/1160177810/woods-twitter-logo_normal.jpg"/>
    <hyperlink ref="F21" r:id="rId659" display="http://pbs.twimg.com/profile_images/1103637787465654272/4sZYvaTV_normal.jpg"/>
    <hyperlink ref="F22" r:id="rId660" display="http://pbs.twimg.com/profile_images/1103633591039254528/uk_cxYV3_normal.png"/>
    <hyperlink ref="F23" r:id="rId661" display="http://pbs.twimg.com/profile_images/842487601772687360/qzDMwQji_normal.jpg"/>
    <hyperlink ref="F24" r:id="rId662" display="http://pbs.twimg.com/profile_images/1051817195108532226/4I57oUbO_normal.jpg"/>
    <hyperlink ref="F25" r:id="rId663" display="http://pbs.twimg.com/profile_images/608384622150488064/9r_r9gBu_normal.jpg"/>
    <hyperlink ref="F26" r:id="rId664" display="http://pbs.twimg.com/profile_images/900711675187298304/27UdOMBe_normal.jpg"/>
    <hyperlink ref="F27" r:id="rId665" display="http://pbs.twimg.com/profile_images/971070746079440897/uS3wae4F_normal.jpg"/>
    <hyperlink ref="F28" r:id="rId666" display="http://pbs.twimg.com/profile_images/1101183323639029760/uIhy6XjY_normal.jpg"/>
    <hyperlink ref="F29" r:id="rId667" display="http://pbs.twimg.com/profile_images/609364234447753216/H27uLNiF_normal.jpg"/>
    <hyperlink ref="F30" r:id="rId668" display="http://pbs.twimg.com/profile_images/986801020545122304/qn5Ris54_normal.jpg"/>
    <hyperlink ref="F31" r:id="rId669" display="http://pbs.twimg.com/profile_images/1079973672859840513/s3lJnGJo_normal.jpg"/>
    <hyperlink ref="F32" r:id="rId670" display="http://pbs.twimg.com/profile_images/1021645256553451521/zwgyjecI_normal.jpg"/>
    <hyperlink ref="F33" r:id="rId671" display="http://pbs.twimg.com/profile_images/1011571515807055872/H441wUpH_normal.jpg"/>
    <hyperlink ref="F34" r:id="rId672" display="http://pbs.twimg.com/profile_images/970257711412711424/FSCzuIxl_normal.jpg"/>
    <hyperlink ref="F35" r:id="rId673" display="http://pbs.twimg.com/profile_images/816969675477106688/LarC4xtg_normal.jpg"/>
    <hyperlink ref="F36" r:id="rId674" display="http://pbs.twimg.com/profile_images/978615357496799234/f4pY2dGs_normal.jpg"/>
    <hyperlink ref="F37" r:id="rId675" display="http://pbs.twimg.com/profile_images/869727663807762433/KLaT7A_V_normal.jpg"/>
    <hyperlink ref="F38" r:id="rId676" display="http://pbs.twimg.com/profile_images/981882416758509569/Jchih4X1_normal.jpg"/>
    <hyperlink ref="F39" r:id="rId677" display="http://pbs.twimg.com/profile_images/767839141702864896/UsXKiK8-_normal.jpg"/>
    <hyperlink ref="F40" r:id="rId678" display="http://pbs.twimg.com/profile_images/1062182674578763777/nZI2pLky_normal.jpg"/>
    <hyperlink ref="F41" r:id="rId679" display="http://pbs.twimg.com/profile_images/1007391454866628608/71WlI4Gp_normal.jpg"/>
    <hyperlink ref="F42" r:id="rId680" display="http://pbs.twimg.com/profile_images/1004031724282499072/u33rjqJy_normal.jpg"/>
    <hyperlink ref="F43" r:id="rId681" display="http://pbs.twimg.com/profile_images/574640269511036929/C18SfTgJ_normal.jpeg"/>
    <hyperlink ref="F44" r:id="rId682" display="http://pbs.twimg.com/profile_images/1103057513744949248/EnrpACyj_normal.jpg"/>
    <hyperlink ref="F45" r:id="rId683" display="http://abs.twimg.com/sticky/default_profile_images/default_profile_normal.png"/>
    <hyperlink ref="F46" r:id="rId684" display="http://pbs.twimg.com/profile_images/757047096117604352/I50B-Kx9_normal.jpg"/>
    <hyperlink ref="F47" r:id="rId685" display="http://pbs.twimg.com/profile_images/951217620593778689/XUGHlbQr_normal.jpg"/>
    <hyperlink ref="F48" r:id="rId686" display="http://pbs.twimg.com/profile_images/502424329523445760/DDDfBu_U_normal.jpeg"/>
    <hyperlink ref="F49" r:id="rId687" display="http://pbs.twimg.com/profile_images/746103074360524800/WGcJwFca_normal.jpg"/>
    <hyperlink ref="F50" r:id="rId688" display="http://a0.twimg.com/profile_images/378800000137644492/8a0cf9b6f57334d7ae17622e0d508d14_normal.jpeg"/>
    <hyperlink ref="F51" r:id="rId689" display="http://pbs.twimg.com/profile_images/653782620661284864/IzJMMsbK_normal.jpg"/>
    <hyperlink ref="F52" r:id="rId690" display="http://pbs.twimg.com/profile_images/849631126788427777/6-5uNuI4_normal.jpg"/>
    <hyperlink ref="F53" r:id="rId691" display="http://pbs.twimg.com/profile_images/989178434432786433/ldlNvEjj_normal.jpg"/>
    <hyperlink ref="F54" r:id="rId692" display="http://pbs.twimg.com/profile_images/937358277540794369/i98ikEv9_normal.jpg"/>
    <hyperlink ref="F55" r:id="rId693" display="http://pbs.twimg.com/profile_images/931990759024316418/FSDaAMFJ_normal.jpg"/>
    <hyperlink ref="F56" r:id="rId694" display="http://pbs.twimg.com/profile_images/378800000146613762/9763104b9f808e9730ca8c0f204f5669_normal.jpeg"/>
    <hyperlink ref="F57" r:id="rId695" display="http://pbs.twimg.com/profile_images/578880994545123328/OdYU56G3_normal.jpeg"/>
    <hyperlink ref="F58" r:id="rId696" display="http://pbs.twimg.com/profile_images/703692888564244481/Az4Zh7UW_normal.jpg"/>
    <hyperlink ref="F59" r:id="rId697" display="http://pbs.twimg.com/profile_images/798065559309008896/qVFQvqVm_normal.jpg"/>
    <hyperlink ref="F60" r:id="rId698" display="http://pbs.twimg.com/profile_images/1104346493488644096/4y2Wa23d_normal.jpg"/>
    <hyperlink ref="F61" r:id="rId699" display="http://pbs.twimg.com/profile_images/777960075289882624/zVBuGKqM_normal.jpg"/>
    <hyperlink ref="F62" r:id="rId700" display="http://pbs.twimg.com/profile_images/552307347851210752/vrXDcTFC_normal.jpeg"/>
    <hyperlink ref="F63" r:id="rId701" display="http://pbs.twimg.com/profile_images/1094616867241672704/hib4QCPY_normal.jpg"/>
    <hyperlink ref="F64" r:id="rId702" display="http://pbs.twimg.com/profile_images/1102274513553768448/C4M2f9VS_normal.jpg"/>
    <hyperlink ref="F65" r:id="rId703" display="http://pbs.twimg.com/profile_images/1080080653637554177/lNSlrUeC_normal.jpg"/>
    <hyperlink ref="F66" r:id="rId704" display="http://pbs.twimg.com/profile_images/925815158768918528/b_zeC38d_normal.jpg"/>
    <hyperlink ref="F67" r:id="rId705" display="http://pbs.twimg.com/profile_images/988917747261227008/vgBzCDzk_normal.jpg"/>
    <hyperlink ref="F68" r:id="rId706" display="http://pbs.twimg.com/profile_images/1058637814022135808/PQNRR-a8_normal.jpg"/>
    <hyperlink ref="F69" r:id="rId707" display="http://pbs.twimg.com/profile_images/934091578162937858/Drbfy6I1_normal.jpg"/>
    <hyperlink ref="F70" r:id="rId708" display="http://pbs.twimg.com/profile_images/1072815011733622786/CzJm5C2__normal.jpg"/>
    <hyperlink ref="F71" r:id="rId709" display="http://pbs.twimg.com/profile_images/1903539737/image_normal.jpg"/>
    <hyperlink ref="F72" r:id="rId710" display="http://pbs.twimg.com/profile_images/1050451631320358912/Cr61TOvt_normal.jpg"/>
    <hyperlink ref="F73" r:id="rId711" display="http://pbs.twimg.com/profile_images/739032942681427968/sp7JcuyY_normal.jpg"/>
    <hyperlink ref="F74" r:id="rId712" display="http://pbs.twimg.com/profile_images/946446973854461952/KHHB2DXe_normal.jpg"/>
    <hyperlink ref="F75" r:id="rId713" display="http://pbs.twimg.com/profile_images/742938280073781248/0deeHJj6_normal.jpg"/>
    <hyperlink ref="F76" r:id="rId714" display="http://pbs.twimg.com/profile_images/3478244961/01ebfc40ecc194a2abc81e82ab877af4_normal.jpeg"/>
    <hyperlink ref="F77" r:id="rId715" display="http://pbs.twimg.com/profile_images/1097484265791635457/AxE09sj2_normal.jpg"/>
    <hyperlink ref="F78" r:id="rId716" display="http://pbs.twimg.com/profile_images/993235373244416000/N-ze2mA6_normal.jpg"/>
    <hyperlink ref="F79" r:id="rId717" display="http://pbs.twimg.com/profile_images/1049675720966987776/CrVsqZON_normal.jpg"/>
    <hyperlink ref="F80" r:id="rId718" display="http://pbs.twimg.com/profile_images/857271965664636931/1_-VHbVk_normal.jpg"/>
    <hyperlink ref="F81" r:id="rId719" display="http://pbs.twimg.com/profile_images/1086769200683773955/JOhFwOQp_normal.jpg"/>
    <hyperlink ref="F82" r:id="rId720" display="http://pbs.twimg.com/profile_images/661248845687361536/hegIZuja_normal.jpg"/>
    <hyperlink ref="F83" r:id="rId721" display="http://pbs.twimg.com/profile_images/1104729940816216064/coDB5y5u_normal.jpg"/>
    <hyperlink ref="F84" r:id="rId722" display="http://pbs.twimg.com/profile_images/1031502400287383552/NRAYbcRe_normal.jpg"/>
    <hyperlink ref="F85" r:id="rId723" display="http://pbs.twimg.com/profile_images/502062547743162369/QNkmuvg9_normal.png"/>
    <hyperlink ref="F86" r:id="rId724" display="http://pbs.twimg.com/profile_images/2137094589/pootle_normal.jpg"/>
    <hyperlink ref="F87" r:id="rId725" display="http://pbs.twimg.com/profile_images/630152378096824320/J7Usrvq6_normal.jpg"/>
    <hyperlink ref="F88" r:id="rId726" display="http://pbs.twimg.com/profile_images/1085633554413993996/GB2HC6NV_normal.jpg"/>
    <hyperlink ref="F89" r:id="rId727" display="http://pbs.twimg.com/profile_images/1105184059876171777/_fltfmBT_normal.jpg"/>
    <hyperlink ref="F90" r:id="rId728" display="http://pbs.twimg.com/profile_images/650702790356918274/WrQmJOzI_normal.jpg"/>
    <hyperlink ref="F91" r:id="rId729" display="http://pbs.twimg.com/profile_images/790998044858806273/nRfLn3YM_normal.jpg"/>
    <hyperlink ref="F92" r:id="rId730" display="http://pbs.twimg.com/profile_images/1064201707972784128/tjEiO4_k_normal.jpg"/>
    <hyperlink ref="F93" r:id="rId731" display="http://pbs.twimg.com/profile_images/687769949687930880/53cR_3et_normal.jpg"/>
    <hyperlink ref="F94" r:id="rId732" display="http://pbs.twimg.com/profile_images/1119715290/41716_546405591_935_n_normal.jpg"/>
    <hyperlink ref="F95" r:id="rId733" display="http://pbs.twimg.com/profile_images/378800000500661491/67c800e34aed0872cfa5873c54aa4b81_normal.jpeg"/>
    <hyperlink ref="F96" r:id="rId734" display="http://pbs.twimg.com/profile_images/2176952811/yo_normal.jpg"/>
    <hyperlink ref="F97" r:id="rId735" display="http://pbs.twimg.com/profile_images/1064509253304705025/vcFZKIse_normal.jpg"/>
    <hyperlink ref="F98" r:id="rId736" display="http://pbs.twimg.com/profile_images/1086297639476490242/OXryVfqs_normal.jpg"/>
    <hyperlink ref="F99" r:id="rId737" display="http://pbs.twimg.com/profile_images/3320051330/8213957599282cd7effd2dea5eec8256_normal.jpeg"/>
    <hyperlink ref="F100" r:id="rId738" display="http://pbs.twimg.com/profile_images/990007035902251008/HAiYgjWG_normal.jpg"/>
    <hyperlink ref="F101" r:id="rId739" display="http://pbs.twimg.com/profile_images/948903524477427713/hEgcCBFK_normal.jpg"/>
    <hyperlink ref="F102" r:id="rId740" display="http://pbs.twimg.com/profile_images/1105065176041168904/4IPOJQ-t_normal.jpg"/>
    <hyperlink ref="F103" r:id="rId741" display="http://pbs.twimg.com/profile_images/1102868304362946562/bND2b0N6_normal.jpg"/>
    <hyperlink ref="F104" r:id="rId742" display="http://pbs.twimg.com/profile_images/1065656543490785280/jDCM-m7G_normal.jpg"/>
    <hyperlink ref="F105" r:id="rId743" display="http://pbs.twimg.com/profile_images/984796927534551040/oXvWWnqZ_normal.jpg"/>
    <hyperlink ref="F106" r:id="rId744" display="http://a0.twimg.com/profile_images/21508002/1543964108_normal.jpg"/>
    <hyperlink ref="F107" r:id="rId745" display="http://pbs.twimg.com/profile_images/1103244850995126273/0w_HWyqM_normal.png"/>
    <hyperlink ref="F108" r:id="rId746" display="http://pbs.twimg.com/profile_images/1047570112293867520/L_uN8jWZ_normal.jpg"/>
    <hyperlink ref="F109" r:id="rId747" display="http://pbs.twimg.com/profile_images/499854755925991424/dSyVkDQz_normal.png"/>
    <hyperlink ref="F110" r:id="rId748" display="http://pbs.twimg.com/profile_images/952207173840338944/LlYBqNSN_normal.jpg"/>
    <hyperlink ref="F111" r:id="rId749" display="http://pbs.twimg.com/profile_images/1012350170179108865/t7ZTa91R_normal.jpg"/>
    <hyperlink ref="F112" r:id="rId750" display="http://pbs.twimg.com/profile_images/971855226205597697/MsmaL4pK_normal.jpg"/>
    <hyperlink ref="F113" r:id="rId751" display="http://pbs.twimg.com/profile_images/1058340698905292800/4_lBwukB_normal.jpg"/>
    <hyperlink ref="F114" r:id="rId752" display="http://pbs.twimg.com/profile_images/666191520203194368/R0KTLYKU_normal.png"/>
    <hyperlink ref="F115" r:id="rId753" display="http://pbs.twimg.com/profile_images/748552404665241600/vH8AHajP_normal.jpg"/>
    <hyperlink ref="F116" r:id="rId754" display="http://pbs.twimg.com/profile_images/534182779756355585/ih0HaFxu_normal.jpeg"/>
    <hyperlink ref="F117" r:id="rId755" display="http://pbs.twimg.com/profile_images/677618153501818880/FAom_AsY_normal.jpg"/>
    <hyperlink ref="F118" r:id="rId756" display="http://abs.twimg.com/sticky/default_profile_images/default_profile_normal.png"/>
    <hyperlink ref="F119" r:id="rId757" display="http://pbs.twimg.com/profile_images/464031460127551488/vaj0byGY_normal.jpeg"/>
    <hyperlink ref="F120" r:id="rId758" display="http://pbs.twimg.com/profile_images/944599960925933568/98myVO2q_normal.jpg"/>
    <hyperlink ref="F121" r:id="rId759" display="http://pbs.twimg.com/profile_images/1086927502969319424/u0kGNQ8o_normal.jpg"/>
    <hyperlink ref="F122" r:id="rId760" display="http://pbs.twimg.com/profile_images/435192576883163138/JID7Qjcq_normal.jpeg"/>
    <hyperlink ref="F123" r:id="rId761" display="http://pbs.twimg.com/profile_images/1100112160016027650/SEC57l4b_normal.jpg"/>
    <hyperlink ref="F124" r:id="rId762" display="http://pbs.twimg.com/profile_images/907963122115399681/pth-IYh-_normal.jpg"/>
    <hyperlink ref="F125" r:id="rId763" display="http://pbs.twimg.com/profile_images/1038190108548231170/bGwJq7re_normal.jpg"/>
    <hyperlink ref="F126" r:id="rId764" display="http://pbs.twimg.com/profile_images/1074609891300392960/1IH0lkcV_normal.jpg"/>
    <hyperlink ref="F127" r:id="rId765" display="http://pbs.twimg.com/profile_images/567996487238299648/giKSfmn5_normal.jpeg"/>
    <hyperlink ref="F128" r:id="rId766" display="http://pbs.twimg.com/profile_images/378800000379779026/e5b64e31e085ce5a091d0d2894506e8c_normal.png"/>
    <hyperlink ref="F129" r:id="rId767" display="http://pbs.twimg.com/profile_images/2797108176/2aeaecff246f71e1a9e113cb48798c19_normal.jpeg"/>
    <hyperlink ref="F130" r:id="rId768" display="http://pbs.twimg.com/profile_images/862717549489901568/TksdDv5I_normal.jpg"/>
    <hyperlink ref="F131" r:id="rId769" display="http://pbs.twimg.com/profile_images/540631632810491904/HGDo87Qy_normal.jpeg"/>
    <hyperlink ref="F132" r:id="rId770" display="http://pbs.twimg.com/profile_images/1106838585842372608/MMhyRb0h_normal.jpg"/>
    <hyperlink ref="F133" r:id="rId771" display="http://pbs.twimg.com/profile_images/1015655874755375105/FdU8pwgY_normal.jpg"/>
    <hyperlink ref="F134" r:id="rId772" display="http://pbs.twimg.com/profile_images/1085611814698704897/y2rc68BS_normal.jpg"/>
    <hyperlink ref="F135" r:id="rId773" display="http://pbs.twimg.com/profile_images/1067835531755548673/GMZd6Ouv_normal.jpg"/>
    <hyperlink ref="F136" r:id="rId774" display="http://pbs.twimg.com/profile_images/1077966665625694208/O9qZ_KuJ_normal.jpg"/>
    <hyperlink ref="F137" r:id="rId775" display="http://pbs.twimg.com/profile_images/1082471277951094784/dK3tmIy6_normal.jpg"/>
    <hyperlink ref="F138" r:id="rId776" display="http://pbs.twimg.com/profile_images/790746226127933440/3-Oz5TNB_normal.jpg"/>
    <hyperlink ref="F139" r:id="rId777" display="http://pbs.twimg.com/profile_images/1099448946731171840/O8bdGTL8_normal.jpg"/>
    <hyperlink ref="F140" r:id="rId778" display="http://pbs.twimg.com/profile_images/1096125117367832576/Gw7Uglgl_normal.png"/>
    <hyperlink ref="F141" r:id="rId779" display="http://pbs.twimg.com/profile_images/1021810706142912512/PQQOKsF4_normal.jpg"/>
    <hyperlink ref="F142" r:id="rId780" display="http://pbs.twimg.com/profile_images/1107923161729777665/MON6pwTP_normal.jpg"/>
    <hyperlink ref="F143" r:id="rId781" display="http://pbs.twimg.com/profile_images/1054267467676180480/EVnpzMOm_normal.jpg"/>
    <hyperlink ref="F144" r:id="rId782" display="http://pbs.twimg.com/profile_images/1069915727304540160/FSPMxuki_normal.jpg"/>
    <hyperlink ref="F145" r:id="rId783" display="http://pbs.twimg.com/profile_images/3152268229/915a62a0e9568dff4e4346457db4c6c2_normal.jpeg"/>
    <hyperlink ref="F146" r:id="rId784" display="http://pbs.twimg.com/profile_images/654271599051427840/q2o_mES1_normal.jpg"/>
    <hyperlink ref="F147" r:id="rId785" display="http://pbs.twimg.com/profile_images/1095072235419766784/hSWvxon-_normal.jpg"/>
    <hyperlink ref="F148" r:id="rId786" display="http://pbs.twimg.com/profile_images/968646674393415680/gz2x7l3D_normal.jpg"/>
    <hyperlink ref="F149" r:id="rId787" display="http://pbs.twimg.com/profile_images/1039192821385883656/ozLre_3X_normal.jpg"/>
    <hyperlink ref="F150" r:id="rId788" display="http://pbs.twimg.com/profile_images/800840075311333376/515GX-Cc_normal.jpg"/>
    <hyperlink ref="F151" r:id="rId789" display="http://pbs.twimg.com/profile_images/1105565753812664325/iDX8btkI_normal.jpg"/>
    <hyperlink ref="F152" r:id="rId790" display="http://pbs.twimg.com/profile_images/785469066509217792/e2-MV1yC_normal.jpg"/>
    <hyperlink ref="F153" r:id="rId791" display="http://pbs.twimg.com/profile_images/1102152461484244992/8Cfyv8NE_normal.jpg"/>
    <hyperlink ref="F154" r:id="rId792" display="http://pbs.twimg.com/profile_images/52392341/Super_Dog_normal.jpg"/>
    <hyperlink ref="F155" r:id="rId793" display="http://pbs.twimg.com/profile_images/1051805738656354304/h4bgjL3k_normal.jpg"/>
    <hyperlink ref="F156" r:id="rId794" display="http://pbs.twimg.com/profile_images/1104313345216258048/bUnP4xJO_normal.jpg"/>
    <hyperlink ref="F157" r:id="rId795" display="http://pbs.twimg.com/profile_images/1031527526764556288/JmYy8k5L_normal.jpg"/>
    <hyperlink ref="F158" r:id="rId796" display="http://pbs.twimg.com/profile_images/940359669305917441/gQFP3RZp_normal.jpg"/>
    <hyperlink ref="F159" r:id="rId797" display="http://pbs.twimg.com/profile_images/539425161431089154/N1rjw2g9_normal.jpeg"/>
    <hyperlink ref="F160" r:id="rId798" display="http://pbs.twimg.com/profile_images/674267367497670656/g9pkT0zs_normal.png"/>
    <hyperlink ref="F161" r:id="rId799" display="http://pbs.twimg.com/profile_images/982636276183719936/HwhOB3sU_normal.jpg"/>
    <hyperlink ref="F162" r:id="rId800" display="http://pbs.twimg.com/profile_images/881879546101891073/KoNl5qpa_normal.jpg"/>
    <hyperlink ref="F163" r:id="rId801" display="http://pbs.twimg.com/profile_images/2527866095/osh36rizcpq5nep2e25v_normal.jpeg"/>
    <hyperlink ref="F164" r:id="rId802" display="http://pbs.twimg.com/profile_images/1070509029674364929/cBJqm2oe_normal.jpg"/>
    <hyperlink ref="F165" r:id="rId803" display="http://abs.twimg.com/sticky/default_profile_images/default_profile_normal.png"/>
    <hyperlink ref="F166" r:id="rId804" display="http://pbs.twimg.com/profile_images/2814663648/5200bc5bae180d04441f7d104efa60ec_normal.png"/>
    <hyperlink ref="F167" r:id="rId805" display="http://pbs.twimg.com/profile_images/378800000261274773/c914d77309fca238c6be4d80da4e9645_normal.jpeg"/>
    <hyperlink ref="F168" r:id="rId806" display="http://pbs.twimg.com/profile_images/899558437364809728/KzRp4Fvo_normal.jpg"/>
    <hyperlink ref="F169" r:id="rId807" display="http://pbs.twimg.com/profile_images/749156934289268736/0pZl35H0_normal.jpg"/>
    <hyperlink ref="F170" r:id="rId808" display="http://pbs.twimg.com/profile_images/1042275344710082560/wPgj_e9I_normal.jpg"/>
    <hyperlink ref="F171" r:id="rId809" display="http://pbs.twimg.com/profile_images/1066041288611569664/zoTQsZ2H_normal.jpg"/>
    <hyperlink ref="F172" r:id="rId810" display="http://pbs.twimg.com/profile_images/783220736039251968/30FJug8b_normal.jpg"/>
    <hyperlink ref="F173" r:id="rId811" display="http://pbs.twimg.com/profile_images/1083693186202128384/IvDch2yA_normal.jpg"/>
    <hyperlink ref="F174" r:id="rId812" display="http://pbs.twimg.com/profile_images/912639660903497728/FMtJTZnT_normal.jpg"/>
    <hyperlink ref="F175" r:id="rId813" display="http://pbs.twimg.com/profile_images/1030166953242050561/E61OcplZ_normal.jpg"/>
    <hyperlink ref="F176" r:id="rId814" display="http://pbs.twimg.com/profile_images/3034330215/554b30ebb33c4e38670d2c08f0401eab_normal.jpeg"/>
    <hyperlink ref="F177" r:id="rId815" display="http://pbs.twimg.com/profile_images/899576604086738945/LqLPFwZ0_normal.jpg"/>
    <hyperlink ref="F178" r:id="rId816" display="http://pbs.twimg.com/profile_images/1032697920217333762/Yt59vB3I_normal.jpg"/>
    <hyperlink ref="F179" r:id="rId817" display="http://pbs.twimg.com/profile_images/1084516450012942342/DRL4PLI-_normal.jpg"/>
    <hyperlink ref="F180" r:id="rId818" display="http://pbs.twimg.com/profile_images/88200751/Derrick_in_Kilt_normal.jpg"/>
    <hyperlink ref="F181" r:id="rId819" display="http://pbs.twimg.com/profile_images/1098193780212224002/xNT0aDu3_normal.jpg"/>
    <hyperlink ref="F182" r:id="rId820" display="http://pbs.twimg.com/profile_images/1058328847811338240/AIzooHI3_normal.jpg"/>
    <hyperlink ref="F183" r:id="rId821" display="http://pbs.twimg.com/profile_images/1098672712673906688/uwz2oqJF_normal.jpg"/>
    <hyperlink ref="F184" r:id="rId822" display="http://pbs.twimg.com/profile_images/969167542190211072/IxNtZ-8C_normal.jpg"/>
    <hyperlink ref="F185" r:id="rId823" display="http://pbs.twimg.com/profile_images/1040540088499949569/Y4zxjj4a_normal.jpg"/>
    <hyperlink ref="F186" r:id="rId824" display="http://pbs.twimg.com/profile_images/1045551250555768832/kMkm9sa2_normal.jpg"/>
    <hyperlink ref="F187" r:id="rId825" display="http://pbs.twimg.com/profile_images/1744190802/w7jO2vXR_normal"/>
    <hyperlink ref="F188" r:id="rId826" display="http://pbs.twimg.com/profile_images/959167458597797888/a5Td35ZS_normal.jpg"/>
    <hyperlink ref="F189" r:id="rId827" display="http://pbs.twimg.com/profile_images/929307256591732741/HI-G1GA2_normal.jpg"/>
    <hyperlink ref="F190" r:id="rId828" display="http://pbs.twimg.com/profile_images/1078704045802438656/2XSTUu3I_normal.jpg"/>
    <hyperlink ref="F191" r:id="rId829" display="http://pbs.twimg.com/profile_images/1015606873561731074/SbmM4ivo_normal.jpg"/>
    <hyperlink ref="F192" r:id="rId830" display="http://pbs.twimg.com/profile_images/1058127365287657473/lKJFadgO_normal.jpg"/>
    <hyperlink ref="F193" r:id="rId831" display="http://pbs.twimg.com/profile_images/432813874400595969/IQMag_QX_normal.jpeg"/>
    <hyperlink ref="F194" r:id="rId832" display="http://pbs.twimg.com/profile_images/1082183863886102529/ZGgAYb-p_normal.jpg"/>
    <hyperlink ref="F195" r:id="rId833" display="http://pbs.twimg.com/profile_images/1106238403496960000/KePXl48A_normal.jpg"/>
    <hyperlink ref="F196" r:id="rId834" display="http://pbs.twimg.com/profile_images/860586913387991040/7I9JXoCX_normal.jpg"/>
    <hyperlink ref="F197" r:id="rId835" display="http://pbs.twimg.com/profile_images/673178945513062401/ppORGyjQ_normal.jpg"/>
    <hyperlink ref="F198" r:id="rId836" display="http://pbs.twimg.com/profile_images/1019498646306316288/Vj5aFQPz_normal.jpg"/>
    <hyperlink ref="F199" r:id="rId837" display="http://pbs.twimg.com/profile_images/549124130683904002/K-mmEaKl_normal.jpeg"/>
    <hyperlink ref="F200" r:id="rId838" display="http://pbs.twimg.com/profile_images/1709724252/6413_1067829906228_1540470172_30155310_6907308_n_normal.jpg"/>
    <hyperlink ref="F201" r:id="rId839" display="http://pbs.twimg.com/profile_images/505713964051734528/ST1TgVtB_normal.jpeg"/>
    <hyperlink ref="F202" r:id="rId840" display="http://pbs.twimg.com/profile_images/752504125603053568/MYwQFeNa_normal.jpg"/>
    <hyperlink ref="F203" r:id="rId841" display="http://pbs.twimg.com/profile_images/920574376352854016/IYdtguxw_normal.jpg"/>
    <hyperlink ref="F204" r:id="rId842" display="http://pbs.twimg.com/profile_images/928256222549090304/lPmRoOpH_normal.jpg"/>
    <hyperlink ref="F205" r:id="rId843" display="http://pbs.twimg.com/profile_images/752553663567044608/DszNAsg__normal.jpg"/>
    <hyperlink ref="F206" r:id="rId844" display="http://pbs.twimg.com/profile_images/813330588371337216/KPhLBZtM_normal.jpg"/>
    <hyperlink ref="F207" r:id="rId845" display="http://pbs.twimg.com/profile_images/847682356857118722/UBHsaMJj_normal.jpg"/>
    <hyperlink ref="F208" r:id="rId846" display="http://pbs.twimg.com/profile_images/1080823620144955392/xZiZXf2d_normal.jpg"/>
    <hyperlink ref="F209" r:id="rId847" display="http://pbs.twimg.com/profile_images/812531108092874753/frVON4bm_normal.jpg"/>
    <hyperlink ref="F210" r:id="rId848" display="http://pbs.twimg.com/profile_images/931784225912643585/tXIVGX20_normal.jpg"/>
    <hyperlink ref="F211" r:id="rId849" display="http://pbs.twimg.com/profile_images/711153473555828736/Zgl8UTlH_normal.jpg"/>
    <hyperlink ref="F212" r:id="rId850" display="http://pbs.twimg.com/profile_images/839744068695425024/BjyJwGEV_normal.jpg"/>
    <hyperlink ref="F213" r:id="rId851" display="http://pbs.twimg.com/profile_images/664670601139765248/mCJlgoxe_normal.jpg"/>
    <hyperlink ref="F214" r:id="rId852" display="http://pbs.twimg.com/profile_images/1059478421699547141/mxap_ohP_normal.jpg"/>
    <hyperlink ref="F215" r:id="rId853" display="http://pbs.twimg.com/profile_images/1057626339216224258/Ztn0VOQN_normal.jpg"/>
    <hyperlink ref="F216" r:id="rId854" display="http://pbs.twimg.com/profile_images/887915999734968320/HsVivRrR_normal.jpg"/>
    <hyperlink ref="F217" r:id="rId855" display="http://pbs.twimg.com/profile_images/769893188232318976/prAWbng0_normal.jpg"/>
    <hyperlink ref="F218" r:id="rId856" display="http://pbs.twimg.com/profile_images/532077442257539072/eFrlU6qE_normal.jpeg"/>
    <hyperlink ref="F219" r:id="rId857" display="http://pbs.twimg.com/profile_images/1048328886503653378/YOeiOMV9_normal.jpg"/>
    <hyperlink ref="F220" r:id="rId858" display="http://pbs.twimg.com/profile_images/784018242981470208/yo7PX_8h_normal.jpg"/>
    <hyperlink ref="F221" r:id="rId859" display="http://pbs.twimg.com/profile_images/1072199950501584903/SB6NKIsT_normal.jpg"/>
    <hyperlink ref="F222" r:id="rId860" display="http://pbs.twimg.com/profile_images/785497249124085760/hQm50eSx_normal.jpg"/>
    <hyperlink ref="F223" r:id="rId861" display="http://pbs.twimg.com/profile_images/1091626767327088641/Bc1HpkJP_normal.jpg"/>
    <hyperlink ref="F224" r:id="rId862" display="http://pbs.twimg.com/profile_images/1107671386041053190/T4DMRkkZ_normal.jpg"/>
    <hyperlink ref="F225" r:id="rId863" display="http://pbs.twimg.com/profile_images/817529247233282048/of37-W1R_normal.jpg"/>
    <hyperlink ref="F226" r:id="rId864" display="http://pbs.twimg.com/profile_images/1043300035499315205/MHc64zFu_normal.jpg"/>
    <hyperlink ref="F227" r:id="rId865" display="http://pbs.twimg.com/profile_images/378800000774907506/d0268b479024995a7a548cbc22951b42_normal.png"/>
    <hyperlink ref="F228" r:id="rId866" display="http://pbs.twimg.com/profile_images/510920719476068353/nbrapucB_normal.jpeg"/>
    <hyperlink ref="F229" r:id="rId867" display="http://pbs.twimg.com/profile_images/743310653075513345/mv7uWMpW_normal.jpg"/>
    <hyperlink ref="F230" r:id="rId868" display="http://pbs.twimg.com/profile_images/1107806921065746432/7Ir6F0yK_normal.jpg"/>
    <hyperlink ref="F231" r:id="rId869" display="http://pbs.twimg.com/profile_images/928292984482816001/ZXarMQEK_normal.jpg"/>
    <hyperlink ref="F232" r:id="rId870" display="http://pbs.twimg.com/profile_images/865855614014173184/szA6CGca_normal.jpg"/>
    <hyperlink ref="F233" r:id="rId871" display="http://pbs.twimg.com/profile_images/1010560967908917248/LjTa-7ye_normal.jpg"/>
    <hyperlink ref="F234" r:id="rId872" display="http://pbs.twimg.com/profile_images/996974813720862720/_gqUJPYF_normal.jpg"/>
    <hyperlink ref="F235" r:id="rId873" display="http://pbs.twimg.com/profile_images/3207924427/beb340ddeb90e3d4fb8648d4de738d5b_normal.jpeg"/>
    <hyperlink ref="F236" r:id="rId874" display="http://pbs.twimg.com/profile_images/934556243850612736/hPEGPL9g_normal.jpg"/>
    <hyperlink ref="F237" r:id="rId875" display="http://pbs.twimg.com/profile_images/1051510687065731073/cBDzJZGD_normal.jpg"/>
    <hyperlink ref="F238" r:id="rId876" display="http://pbs.twimg.com/profile_images/447881332094681089/xgegt8Wh_normal.jpeg"/>
    <hyperlink ref="F239" r:id="rId877" display="http://pbs.twimg.com/profile_images/856365170066698241/B-GgQV88_normal.jpg"/>
    <hyperlink ref="F240" r:id="rId878" display="http://pbs.twimg.com/profile_images/663442115544903680/_JNqqbZ2_normal.jpg"/>
    <hyperlink ref="F241" r:id="rId879" display="http://pbs.twimg.com/profile_images/1065201708001828870/Cuun6uOe_normal.jpg"/>
    <hyperlink ref="F242" r:id="rId880" display="http://pbs.twimg.com/profile_images/1107247454515134469/TRL9ZQ6k_normal.jpg"/>
    <hyperlink ref="F243" r:id="rId881" display="http://pbs.twimg.com/profile_images/940272879857410049/doeRMvnM_normal.jpg"/>
    <hyperlink ref="F244" r:id="rId882" display="http://pbs.twimg.com/profile_images/766231849618251776/2yeWx8RR_normal.jpg"/>
    <hyperlink ref="F245" r:id="rId883" display="http://abs.twimg.com/sticky/default_profile_images/default_profile_normal.png"/>
    <hyperlink ref="F246" r:id="rId884" display="http://pbs.twimg.com/profile_images/709702706047426561/8J5a_5MF_normal.jpg"/>
    <hyperlink ref="F247" r:id="rId885" display="http://pbs.twimg.com/profile_images/3685425144/8e0bc8cca02cfc1c95cfb39a455b23f4_normal.jpeg"/>
    <hyperlink ref="F248" r:id="rId886" display="http://pbs.twimg.com/profile_images/378800000707170762/c5ce8fccf9cb2d942eda9a97d23f5c92_normal.jpeg"/>
    <hyperlink ref="F249" r:id="rId887" display="http://pbs.twimg.com/profile_images/3466670587/0bbc2d4abbbc242f5ba303c48b42a5ed_normal.jpeg"/>
    <hyperlink ref="F250" r:id="rId888" display="http://pbs.twimg.com/profile_images/1055876197903728641/mXSEPCu7_normal.jpg"/>
    <hyperlink ref="F251" r:id="rId889" display="http://pbs.twimg.com/profile_images/1078380100943532032/hGHOgj_S_normal.jpg"/>
    <hyperlink ref="F252" r:id="rId890" display="http://pbs.twimg.com/profile_images/979033867742011393/gAILWZK7_normal.jpg"/>
    <hyperlink ref="F253" r:id="rId891" display="http://pbs.twimg.com/profile_images/615791093792182272/2pXV10BQ_normal.png"/>
    <hyperlink ref="F254" r:id="rId892" display="http://pbs.twimg.com/profile_images/1097839752332693505/HtjFJdDs_normal.jpg"/>
    <hyperlink ref="F255" r:id="rId893" display="http://pbs.twimg.com/profile_images/1057736086217261058/h_xVNNkk_normal.jpg"/>
    <hyperlink ref="F256" r:id="rId894" display="http://pbs.twimg.com/profile_images/1106895369852645376/qS09pjnW_normal.png"/>
    <hyperlink ref="F257" r:id="rId895" display="http://pbs.twimg.com/profile_images/1092914693671403521/2caNbG_F_normal.jpg"/>
    <hyperlink ref="F258" r:id="rId896" display="http://pbs.twimg.com/profile_images/754071307969523713/jQ3jzOOg_normal.jpg"/>
    <hyperlink ref="F259" r:id="rId897" display="http://pbs.twimg.com/profile_images/615065458258092032/bhkz3MH__normal.jpg"/>
    <hyperlink ref="F260" r:id="rId898" display="http://pbs.twimg.com/profile_images/754920698431275008/Op9akc9N_normal.jpg"/>
    <hyperlink ref="F261" r:id="rId899" display="http://pbs.twimg.com/profile_images/3786449363/e76bbf010358182cce0288cac6570872_normal.jpeg"/>
    <hyperlink ref="F262" r:id="rId900" display="http://pbs.twimg.com/profile_images/794617190595051521/haXTdDFd_normal.jpg"/>
    <hyperlink ref="F263" r:id="rId901" display="http://pbs.twimg.com/profile_images/580559886003671042/uEcISTqd_normal.jpg"/>
    <hyperlink ref="F264" r:id="rId902" display="http://pbs.twimg.com/profile_images/1108171844937498627/ePUF3r_v_normal.jpg"/>
    <hyperlink ref="F265" r:id="rId903" display="http://pbs.twimg.com/profile_images/727567004954071041/cgm4gvVH_normal.jpg"/>
    <hyperlink ref="F266" r:id="rId904" display="http://pbs.twimg.com/profile_images/1064778704423931904/QMydxjNx_normal.jpg"/>
    <hyperlink ref="F267" r:id="rId905" display="http://pbs.twimg.com/profile_images/687688735199215616/opCm8cSF_normal.jpg"/>
    <hyperlink ref="F268" r:id="rId906" display="http://pbs.twimg.com/profile_images/1074524591903657984/GDHLBb6h_normal.jpg"/>
    <hyperlink ref="F269" r:id="rId907" display="http://pbs.twimg.com/profile_images/780582857718767616/WkPucYrQ_normal.jpg"/>
    <hyperlink ref="F270" r:id="rId908" display="http://pbs.twimg.com/profile_images/595679669871083520/-dfHPakw_normal.jpg"/>
    <hyperlink ref="F271" r:id="rId909" display="http://pbs.twimg.com/profile_images/956215248016543745/p6zJq6mz_normal.jpg"/>
    <hyperlink ref="F272" r:id="rId910" display="http://pbs.twimg.com/profile_images/954360502225985536/V-pb3L2p_normal.jpg"/>
    <hyperlink ref="F273" r:id="rId911" display="http://pbs.twimg.com/profile_images/1061984659326885888/bAceMqdU_normal.jpg"/>
    <hyperlink ref="F274" r:id="rId912" display="http://pbs.twimg.com/profile_images/907653406248103936/5G1H_EZF_normal.jpg"/>
    <hyperlink ref="F275" r:id="rId913" display="http://pbs.twimg.com/profile_images/925645911539290112/1oDFxNO8_normal.jpg"/>
    <hyperlink ref="F276" r:id="rId914" display="http://pbs.twimg.com/profile_images/819893690810253314/20fUw2DN_normal.jpg"/>
    <hyperlink ref="F277" r:id="rId915" display="http://pbs.twimg.com/profile_images/544051593197268992/69hAO0kf_normal.jpeg"/>
    <hyperlink ref="F278" r:id="rId916" display="http://pbs.twimg.com/profile_images/378800000794324726/5b8f189963a94d62de4482443657a625_normal.png"/>
    <hyperlink ref="F279" r:id="rId917" display="http://pbs.twimg.com/profile_images/910450802820632576/ghYQeDJM_normal.jpg"/>
    <hyperlink ref="F280" r:id="rId918" display="http://pbs.twimg.com/profile_images/753172246244560896/t8yzRVfh_normal.jpg"/>
    <hyperlink ref="F281" r:id="rId919" display="http://pbs.twimg.com/profile_images/929413581824815104/4bQGeAHb_normal.jpg"/>
    <hyperlink ref="F282" r:id="rId920" display="http://pbs.twimg.com/profile_images/464479910153551873/dWE2Fq2y_normal.jpeg"/>
    <hyperlink ref="AX3" r:id="rId921" display="https://twitter.com/leannrimes"/>
    <hyperlink ref="AX4" r:id="rId922" display="https://twitter.com/eddiecibrian"/>
    <hyperlink ref="AX5" r:id="rId923" display="https://twitter.com/alfaromeoracing"/>
    <hyperlink ref="AX6" r:id="rId924" display="https://twitter.com/charles_leclerc"/>
    <hyperlink ref="AX7" r:id="rId925" display="https://twitter.com/goalies119"/>
    <hyperlink ref="AX8" r:id="rId926" display="https://twitter.com/higuitarene"/>
    <hyperlink ref="AX9" r:id="rId927" display="https://twitter.com/ducatiuk"/>
    <hyperlink ref="AX10" r:id="rId928" display="https://twitter.com/movemberuk"/>
    <hyperlink ref="AX11" r:id="rId929" display="https://twitter.com/jayman0827"/>
    <hyperlink ref="AX12" r:id="rId930" display="https://twitter.com/mcwurology"/>
    <hyperlink ref="AX13" r:id="rId931" display="https://twitter.com/kuhnj30"/>
    <hyperlink ref="AX14" r:id="rId932" display="https://twitter.com/tw_mahesh"/>
    <hyperlink ref="AX15" r:id="rId933" display="https://twitter.com/kuahmel"/>
    <hyperlink ref="AX16" r:id="rId934" display="https://twitter.com/cctracey"/>
    <hyperlink ref="AX17" r:id="rId935" display="https://twitter.com/botthms"/>
    <hyperlink ref="AX18" r:id="rId936" display="https://twitter.com/d_s_c"/>
    <hyperlink ref="AX19" r:id="rId937" display="https://twitter.com/a2bmototraining"/>
    <hyperlink ref="AX20" r:id="rId938" display="https://twitter.com/woodsabergele"/>
    <hyperlink ref="AX21" r:id="rId939" display="https://twitter.com/robs83636775"/>
    <hyperlink ref="AX22" r:id="rId940" display="https://twitter.com/leannrimescib16"/>
    <hyperlink ref="AX23" r:id="rId941" display="https://twitter.com/creationtech"/>
    <hyperlink ref="AX24" r:id="rId942" display="https://twitter.com/imtschicago"/>
    <hyperlink ref="AX25" r:id="rId943" display="https://twitter.com/holinergroup"/>
    <hyperlink ref="AX26" r:id="rId944" display="https://twitter.com/brigittemunich"/>
    <hyperlink ref="AX27" r:id="rId945" display="https://twitter.com/vmuffatjeandet"/>
    <hyperlink ref="AX28" r:id="rId946" display="https://twitter.com/jazminholm"/>
    <hyperlink ref="AX29" r:id="rId947" display="https://twitter.com/mounetjulien"/>
    <hyperlink ref="AX30" r:id="rId948" display="https://twitter.com/drcnfzd"/>
    <hyperlink ref="AX31" r:id="rId949" display="https://twitter.com/jamilarizvi"/>
    <hyperlink ref="AX32" r:id="rId950" display="https://twitter.com/filesofdresden"/>
    <hyperlink ref="AX33" r:id="rId951" display="https://twitter.com/donwestley1"/>
    <hyperlink ref="AX34" r:id="rId952" display="https://twitter.com/bendixon20002"/>
    <hyperlink ref="AX35" r:id="rId953" display="https://twitter.com/vanbadham"/>
    <hyperlink ref="AX36" r:id="rId954" display="https://twitter.com/mtothaaz"/>
    <hyperlink ref="AX37" r:id="rId955" display="https://twitter.com/jazzytsent"/>
    <hyperlink ref="AX38" r:id="rId956" display="https://twitter.com/cleefhanger"/>
    <hyperlink ref="AX39" r:id="rId957" display="https://twitter.com/usofallido"/>
    <hyperlink ref="AX40" r:id="rId958" display="https://twitter.com/buenolovemos"/>
    <hyperlink ref="AX41" r:id="rId959" display="https://twitter.com/ronfsilva"/>
    <hyperlink ref="AX42" r:id="rId960" display="https://twitter.com/redpegmarketing"/>
    <hyperlink ref="AX43" r:id="rId961" display="https://twitter.com/estebanpilar10"/>
    <hyperlink ref="AX44" r:id="rId962" display="https://twitter.com/ceipsangil"/>
    <hyperlink ref="AX45" r:id="rId963" display="https://twitter.com/gocuar"/>
    <hyperlink ref="AX46" r:id="rId964" display="https://twitter.com/carlofabio1"/>
    <hyperlink ref="AX47" r:id="rId965" display="https://twitter.com/lionelmedia"/>
    <hyperlink ref="AX48" r:id="rId966" display="https://twitter.com/murphopolis"/>
    <hyperlink ref="AX49" r:id="rId967" display="https://twitter.com/guinnessus"/>
    <hyperlink ref="AX50" r:id="rId968" display="https://twitter.com/guinnessireland"/>
    <hyperlink ref="AX51" r:id="rId969" display="https://twitter.com/bliddan"/>
    <hyperlink ref="AX52" r:id="rId970" display="https://twitter.com/alysse_stasio"/>
    <hyperlink ref="AX53" r:id="rId971" display="https://twitter.com/hortonmotor"/>
    <hyperlink ref="AX54" r:id="rId972" display="https://twitter.com/jmesillett"/>
    <hyperlink ref="AX55" r:id="rId973" display="https://twitter.com/stejcb"/>
    <hyperlink ref="AX56" r:id="rId974" display="https://twitter.com/tjcoats"/>
    <hyperlink ref="AX57" r:id="rId975" display="https://twitter.com/vivekpillai4"/>
    <hyperlink ref="AX58" r:id="rId976" display="https://twitter.com/brycecat13"/>
    <hyperlink ref="AX59" r:id="rId977" display="https://twitter.com/drsknapp"/>
    <hyperlink ref="AX60" r:id="rId978" display="https://twitter.com/dominicpurcei"/>
    <hyperlink ref="AX61" r:id="rId979" display="https://twitter.com/eimor66"/>
    <hyperlink ref="AX62" r:id="rId980" display="https://twitter.com/joerogan"/>
    <hyperlink ref="AX63" r:id="rId981" display="https://twitter.com/1863football"/>
    <hyperlink ref="AX64" r:id="rId982" display="https://twitter.com/gestoertebeker"/>
    <hyperlink ref="AX65" r:id="rId983" display="https://twitter.com/krischanprivat"/>
    <hyperlink ref="AX66" r:id="rId984" display="https://twitter.com/herreberhardt"/>
    <hyperlink ref="AX67" r:id="rId985" display="https://twitter.com/tomo_matsushima"/>
    <hyperlink ref="AX68" r:id="rId986" display="https://twitter.com/movemberjp"/>
    <hyperlink ref="AX69" r:id="rId987" display="https://twitter.com/albator7438"/>
    <hyperlink ref="AX70" r:id="rId988" display="https://twitter.com/trevorbranton"/>
    <hyperlink ref="AX71" r:id="rId989" display="https://twitter.com/jeremyclarkson"/>
    <hyperlink ref="AX72" r:id="rId990" display="https://twitter.com/mexicogp"/>
    <hyperlink ref="AX73" r:id="rId991" display="https://twitter.com/hillf1"/>
    <hyperlink ref="AX74" r:id="rId992" display="https://twitter.com/crazyho00313839"/>
    <hyperlink ref="AX75" r:id="rId993" display="https://twitter.com/movemberireland"/>
    <hyperlink ref="AX76" r:id="rId994" display="https://twitter.com/therock"/>
    <hyperlink ref="AX77" r:id="rId995" display="https://twitter.com/bethunemaurice"/>
    <hyperlink ref="AX78" r:id="rId996" display="https://twitter.com/chrisbeattie40"/>
    <hyperlink ref="AX79" r:id="rId997" display="https://twitter.com/nickfrendo"/>
    <hyperlink ref="AX80" r:id="rId998" display="https://twitter.com/samtalkssex"/>
    <hyperlink ref="AX81" r:id="rId999" display="https://twitter.com/elvinbox"/>
    <hyperlink ref="AX82" r:id="rId1000" display="https://twitter.com/smchstrack"/>
    <hyperlink ref="AX83" r:id="rId1001" display="https://twitter.com/iminbreeder"/>
    <hyperlink ref="AX84" r:id="rId1002" display="https://twitter.com/mhrashman"/>
    <hyperlink ref="AX85" r:id="rId1003" display="https://twitter.com/yorkscatrescue"/>
    <hyperlink ref="AX86" r:id="rId1004" display="https://twitter.com/susancalman"/>
    <hyperlink ref="AX87" r:id="rId1005" display="https://twitter.com/steven_g_martin"/>
    <hyperlink ref="AX88" r:id="rId1006" display="https://twitter.com/mobroscot"/>
    <hyperlink ref="AX89" r:id="rId1007" display="https://twitter.com/engineertr1g"/>
    <hyperlink ref="AX90" r:id="rId1008" display="https://twitter.com/wolf_inthewilds"/>
    <hyperlink ref="AX91" r:id="rId1009" display="https://twitter.com/donald26637137"/>
    <hyperlink ref="AX92" r:id="rId1010" display="https://twitter.com/charlie69446075"/>
    <hyperlink ref="AX93" r:id="rId1011" display="https://twitter.com/annebreakeyhart"/>
    <hyperlink ref="AX94" r:id="rId1012" display="https://twitter.com/scottco"/>
    <hyperlink ref="AX95" r:id="rId1013" display="https://twitter.com/barbhairshop"/>
    <hyperlink ref="AX96" r:id="rId1014" display="https://twitter.com/martacuellar4"/>
    <hyperlink ref="AX97" r:id="rId1015" display="https://twitter.com/alex_muc86"/>
    <hyperlink ref="AX98" r:id="rId1016" display="https://twitter.com/nurdertim"/>
    <hyperlink ref="AX99" r:id="rId1017" display="https://twitter.com/isabelmarinero"/>
    <hyperlink ref="AX100" r:id="rId1018" display="https://twitter.com/devxvda"/>
    <hyperlink ref="AX101" r:id="rId1019" display="https://twitter.com/thegymgroup"/>
    <hyperlink ref="AX102" r:id="rId1020" display="https://twitter.com/dangeezer3"/>
    <hyperlink ref="AX103" r:id="rId1021" display="https://twitter.com/mannanzaheer"/>
    <hyperlink ref="AX104" r:id="rId1022" display="https://twitter.com/nakvitazi"/>
    <hyperlink ref="AX105" r:id="rId1023" display="https://twitter.com/tomastpcosta"/>
    <hyperlink ref="AX106" r:id="rId1024" display="https://twitter.com/charl"/>
    <hyperlink ref="AX107" r:id="rId1025" display="https://twitter.com/link_mag"/>
    <hyperlink ref="AX108" r:id="rId1026" display="https://twitter.com/bpoolmusicrun"/>
    <hyperlink ref="AX109" r:id="rId1027" display="https://twitter.com/havebike"/>
    <hyperlink ref="AX110" r:id="rId1028" display="https://twitter.com/artstmi"/>
    <hyperlink ref="AX111" r:id="rId1029" display="https://twitter.com/mymazinlife"/>
    <hyperlink ref="AX112" r:id="rId1030" display="https://twitter.com/unrulyco"/>
    <hyperlink ref="AX113" r:id="rId1031" display="https://twitter.com/iabuk"/>
    <hyperlink ref="AX114" r:id="rId1032" display="https://twitter.com/newsuk"/>
    <hyperlink ref="AX115" r:id="rId1033" display="https://twitter.com/acredite_co"/>
    <hyperlink ref="AX116" r:id="rId1034" display="https://twitter.com/rtmonson"/>
    <hyperlink ref="AX117" r:id="rId1035" display="https://twitter.com/matt_dumba"/>
    <hyperlink ref="AX118" r:id="rId1036" display="https://twitter.com/bunckie"/>
    <hyperlink ref="AX119" r:id="rId1037" display="https://twitter.com/ecuadordon"/>
    <hyperlink ref="AX120" r:id="rId1038" display="https://twitter.com/thebeardadvent"/>
    <hyperlink ref="AX121" r:id="rId1039" display="https://twitter.com/nsrasta"/>
    <hyperlink ref="AX122" r:id="rId1040" display="https://twitter.com/ruby_redsky"/>
    <hyperlink ref="AX123" r:id="rId1041" display="https://twitter.com/happydogsocial"/>
    <hyperlink ref="AX124" r:id="rId1042" display="https://twitter.com/blackdiamondbdn"/>
    <hyperlink ref="AX125" r:id="rId1043" display="https://twitter.com/zorro_7cu"/>
    <hyperlink ref="AX126" r:id="rId1044" display="https://twitter.com/blueskieschina"/>
    <hyperlink ref="AX127" r:id="rId1045" display="https://twitter.com/maggiesmersey"/>
    <hyperlink ref="AX128" r:id="rId1046" display="https://twitter.com/gpsconsultingco"/>
    <hyperlink ref="AX129" r:id="rId1047" display="https://twitter.com/chaonaut"/>
    <hyperlink ref="AX130" r:id="rId1048" display="https://twitter.com/frunk_1138"/>
    <hyperlink ref="AX131" r:id="rId1049" display="https://twitter.com/remyvanmannekes"/>
    <hyperlink ref="AX132" r:id="rId1050" display="https://twitter.com/fmp0ja"/>
    <hyperlink ref="AX133" r:id="rId1051" display="https://twitter.com/gainhealthcamp"/>
    <hyperlink ref="AX134" r:id="rId1052" display="https://twitter.com/dinfomall"/>
    <hyperlink ref="AX135" r:id="rId1053" display="https://twitter.com/game_devbot"/>
    <hyperlink ref="AX136" r:id="rId1054" display="https://twitter.com/pasys"/>
    <hyperlink ref="AX137" r:id="rId1055" display="https://twitter.com/stevedickernl"/>
    <hyperlink ref="AX138" r:id="rId1056" display="https://twitter.com/lievschreiber"/>
    <hyperlink ref="AX139" r:id="rId1057" display="https://twitter.com/dwancherry"/>
    <hyperlink ref="AX140" r:id="rId1058" display="https://twitter.com/tape_business"/>
    <hyperlink ref="AX141" r:id="rId1059" display="https://twitter.com/evwanttobe"/>
    <hyperlink ref="AX142" r:id="rId1060" display="https://twitter.com/elonmusk"/>
    <hyperlink ref="AX143" r:id="rId1061" display="https://twitter.com/_cloudsolutions"/>
    <hyperlink ref="AX144" r:id="rId1062" display="https://twitter.com/alybnorah"/>
    <hyperlink ref="AX145" r:id="rId1063" display="https://twitter.com/dmahonesq"/>
    <hyperlink ref="AX146" r:id="rId1064" display="https://twitter.com/crouchendplayrs"/>
    <hyperlink ref="AX147" r:id="rId1065" display="https://twitter.com/denizelevett"/>
    <hyperlink ref="AX148" r:id="rId1066" display="https://twitter.com/juanisidro"/>
    <hyperlink ref="AX149" r:id="rId1067" display="https://twitter.com/swrve_inc"/>
    <hyperlink ref="AX150" r:id="rId1068" display="https://twitter.com/oracle"/>
    <hyperlink ref="AX151" r:id="rId1069" display="https://twitter.com/nogwashere"/>
    <hyperlink ref="AX152" r:id="rId1070" display="https://twitter.com/rebequah1"/>
    <hyperlink ref="AX153" r:id="rId1071" display="https://twitter.com/alisonbirtle"/>
    <hyperlink ref="AX154" r:id="rId1072" display="https://twitter.com/dhr"/>
    <hyperlink ref="AX155" r:id="rId1073" display="https://twitter.com/mutual_master"/>
    <hyperlink ref="AX156" r:id="rId1074" display="https://twitter.com/dclark3105"/>
    <hyperlink ref="AX157" r:id="rId1075" display="https://twitter.com/christiesinc"/>
    <hyperlink ref="AX158" r:id="rId1076" display="https://twitter.com/pcfnews"/>
    <hyperlink ref="AX159" r:id="rId1077" display="https://twitter.com/zerocancer"/>
    <hyperlink ref="AX160" r:id="rId1078" display="https://twitter.com/prostateuk"/>
    <hyperlink ref="AX161" r:id="rId1079" display="https://twitter.com/chrisjcoates"/>
    <hyperlink ref="AX162" r:id="rId1080" display="https://twitter.com/thetimes"/>
    <hyperlink ref="AX163" r:id="rId1081" display="https://twitter.com/smyth_chris"/>
    <hyperlink ref="AX164" r:id="rId1082" display="https://twitter.com/hanleyontheball"/>
    <hyperlink ref="AX165" r:id="rId1083" display="https://twitter.com/jpearso13006496"/>
    <hyperlink ref="AX166" r:id="rId1084" display="https://twitter.com/27orchard"/>
    <hyperlink ref="AX167" r:id="rId1085" display="https://twitter.com/sifktka"/>
    <hyperlink ref="AX168" r:id="rId1086" display="https://twitter.com/news9tweets"/>
    <hyperlink ref="AX169" r:id="rId1087" display="https://twitter.com/thilakhr"/>
    <hyperlink ref="AX170" r:id="rId1088" display="https://twitter.com/dramirkhangp"/>
    <hyperlink ref="AX171" r:id="rId1089" display="https://twitter.com/silverhiker1"/>
    <hyperlink ref="AX172" r:id="rId1090" display="https://twitter.com/ashleybanjo"/>
    <hyperlink ref="AX173" r:id="rId1091" display="https://twitter.com/chrispedlar1"/>
    <hyperlink ref="AX174" r:id="rId1092" display="https://twitter.com/smallmandebbie"/>
    <hyperlink ref="AX175" r:id="rId1093" display="https://twitter.com/timesforrhymes"/>
    <hyperlink ref="AX176" r:id="rId1094" display="https://twitter.com/grasmerevillage"/>
    <hyperlink ref="AX177" r:id="rId1095" display="https://twitter.com/rvgrasmere"/>
    <hyperlink ref="AX178" r:id="rId1096" display="https://twitter.com/ryanfaz111"/>
    <hyperlink ref="AX179" r:id="rId1097" display="https://twitter.com/zenandparis"/>
    <hyperlink ref="AX180" r:id="rId1098" display="https://twitter.com/coutts1"/>
    <hyperlink ref="AX181" r:id="rId1099" display="https://twitter.com/dawnbigley2"/>
    <hyperlink ref="AX182" r:id="rId1100" display="https://twitter.com/cumbriazen"/>
    <hyperlink ref="AX183" r:id="rId1101" display="https://twitter.com/antbigley"/>
    <hyperlink ref="AX184" r:id="rId1102" display="https://twitter.com/rokelaurence"/>
    <hyperlink ref="AX185" r:id="rId1103" display="https://twitter.com/campaignkate"/>
    <hyperlink ref="AX186" r:id="rId1104" display="https://twitter.com/thewilliethorne"/>
    <hyperlink ref="AX187" r:id="rId1105" display="https://twitter.com/dhrishikesh"/>
    <hyperlink ref="AX188" r:id="rId1106" display="https://twitter.com/aaroncumminsnhs"/>
    <hyperlink ref="AX189" r:id="rId1107" display="https://twitter.com/steeplechasing"/>
    <hyperlink ref="AX190" r:id="rId1108" display="https://twitter.com/martina"/>
    <hyperlink ref="AX191" r:id="rId1109" display="https://twitter.com/theironladyruns"/>
    <hyperlink ref="AX192" r:id="rId1110" display="https://twitter.com/ceoprostateuk"/>
    <hyperlink ref="AX193" r:id="rId1111" display="https://twitter.com/prostateukprofs"/>
    <hyperlink ref="AX194" r:id="rId1112" display="https://twitter.com/simonmdlord"/>
    <hyperlink ref="AX195" r:id="rId1113" display="https://twitter.com/veerhercules"/>
    <hyperlink ref="AX196" r:id="rId1114" display="https://twitter.com/shivsena4maha"/>
    <hyperlink ref="AX197" r:id="rId1115" display="https://twitter.com/shivsenart"/>
    <hyperlink ref="AX198" r:id="rId1116" display="https://twitter.com/drseshinde"/>
    <hyperlink ref="AX199" r:id="rId1117" display="https://twitter.com/mieknathshinde"/>
    <hyperlink ref="AX200" r:id="rId1118" display="https://twitter.com/adityathackeray"/>
    <hyperlink ref="AX201" r:id="rId1119" display="https://twitter.com/uddhavthackeray"/>
    <hyperlink ref="AX202" r:id="rId1120" display="https://twitter.com/shivsena"/>
    <hyperlink ref="AX203" r:id="rId1121" display="https://twitter.com/unhumanrights"/>
    <hyperlink ref="AX204" r:id="rId1122" display="https://twitter.com/bjp4mp"/>
    <hyperlink ref="AX205" r:id="rId1123" display="https://twitter.com/bjplive"/>
    <hyperlink ref="AX206" r:id="rId1124" display="https://twitter.com/bjp4up"/>
    <hyperlink ref="AX207" r:id="rId1125" display="https://twitter.com/bjp4delhi"/>
    <hyperlink ref="AX208" r:id="rId1126" display="https://twitter.com/bjp4maharashtra"/>
    <hyperlink ref="AX209" r:id="rId1127" display="https://twitter.com/bjp4india"/>
    <hyperlink ref="AX210" r:id="rId1128" display="https://twitter.com/eknathkhadsebjp"/>
    <hyperlink ref="AX211" r:id="rId1129" display="https://twitter.com/harinarayanbjp"/>
    <hyperlink ref="AX212" r:id="rId1130" display="https://twitter.com/anshulv16011813"/>
    <hyperlink ref="AX213" r:id="rId1131" display="https://twitter.com/drdineshbjp"/>
    <hyperlink ref="AX214" r:id="rId1132" display="https://twitter.com/vasundharabjp"/>
    <hyperlink ref="AX215" r:id="rId1133" display="https://twitter.com/shweta_shalini"/>
    <hyperlink ref="AX216" r:id="rId1134" display="https://twitter.com/fadnavis_amruta"/>
    <hyperlink ref="AX217" r:id="rId1135" display="https://twitter.com/dev_fadnavis"/>
    <hyperlink ref="AX218" r:id="rId1136" display="https://twitter.com/cmomaharashtra"/>
    <hyperlink ref="AX219" r:id="rId1137" display="https://twitter.com/gurudawalmalik"/>
    <hyperlink ref="AX220" r:id="rId1138" display="https://twitter.com/puddledpete"/>
    <hyperlink ref="AX221" r:id="rId1139" display="https://twitter.com/shelagh07"/>
    <hyperlink ref="AX222" r:id="rId1140" display="https://twitter.com/philipdrinkwat6"/>
    <hyperlink ref="AX223" r:id="rId1141" display="https://twitter.com/jennymcaleese"/>
    <hyperlink ref="AX224" r:id="rId1142" display="https://twitter.com/godaddydave"/>
    <hyperlink ref="AX225" r:id="rId1143" display="https://twitter.com/brettkurland"/>
    <hyperlink ref="AX226" r:id="rId1144" display="https://twitter.com/tylerpaley"/>
    <hyperlink ref="AX227" r:id="rId1145" display="https://twitter.com/hstmovemberfest"/>
    <hyperlink ref="AX228" r:id="rId1146" display="https://twitter.com/shievsh"/>
    <hyperlink ref="AX229" r:id="rId1147" display="https://twitter.com/movemberaus"/>
    <hyperlink ref="AX230" r:id="rId1148" display="https://twitter.com/firassiddiqui1"/>
    <hyperlink ref="AX231" r:id="rId1149" display="https://twitter.com/feed_your_beard"/>
    <hyperlink ref="AX232" r:id="rId1150" display="https://twitter.com/indianbeard"/>
    <hyperlink ref="AX233" r:id="rId1151" display="https://twitter.com/brocode4men"/>
    <hyperlink ref="AX234" r:id="rId1152" display="https://twitter.com/mrsprostate"/>
    <hyperlink ref="AX235" r:id="rId1153" display="https://twitter.com/kazzawilk"/>
    <hyperlink ref="AX236" r:id="rId1154" display="https://twitter.com/itaysternberg"/>
    <hyperlink ref="AX237" r:id="rId1155" display="https://twitter.com/michellebull4"/>
    <hyperlink ref="AX238" r:id="rId1156" display="https://twitter.com/drtevaho"/>
    <hyperlink ref="AX239" r:id="rId1157" display="https://twitter.com/darrenchaplin74"/>
    <hyperlink ref="AX240" r:id="rId1158" display="https://twitter.com/duncombesue"/>
    <hyperlink ref="AX241" r:id="rId1159" display="https://twitter.com/electronicarts"/>
    <hyperlink ref="AX242" r:id="rId1160" display="https://twitter.com/faynski"/>
    <hyperlink ref="AX243" r:id="rId1161" display="https://twitter.com/aquablation"/>
    <hyperlink ref="AX244" r:id="rId1162" display="https://twitter.com/asklepiosgruppe"/>
    <hyperlink ref="AX245" r:id="rId1163" display="https://twitter.com/bijeshc"/>
    <hyperlink ref="AX246" r:id="rId1164" display="https://twitter.com/thorsten_bach"/>
    <hyperlink ref="AX247" r:id="rId1165" display="https://twitter.com/dfkuki"/>
    <hyperlink ref="AX248" r:id="rId1166" display="https://twitter.com/paulpanabaker"/>
    <hyperlink ref="AX249" r:id="rId1167" display="https://twitter.com/crowleysdfk"/>
    <hyperlink ref="AX250" r:id="rId1168" display="https://twitter.com/pedro_gaveston"/>
    <hyperlink ref="AX251" r:id="rId1169" display="https://twitter.com/pokasoltes"/>
    <hyperlink ref="AX252" r:id="rId1170" display="https://twitter.com/masculinismoesp"/>
    <hyperlink ref="AX253" r:id="rId1171" display="https://twitter.com/nuadamedical"/>
    <hyperlink ref="AX254" r:id="rId1172" display="https://twitter.com/prostateexperts"/>
    <hyperlink ref="AX255" r:id="rId1173" display="https://twitter.com/justinnagle74"/>
    <hyperlink ref="AX256" r:id="rId1174" display="https://twitter.com/fotosaad"/>
    <hyperlink ref="AX257" r:id="rId1175" display="https://twitter.com/nilsbjorkman"/>
    <hyperlink ref="AX258" r:id="rId1176" display="https://twitter.com/niklasa24"/>
    <hyperlink ref="AX259" r:id="rId1177" display="https://twitter.com/fimpen20"/>
    <hyperlink ref="AX260" r:id="rId1178" display="https://twitter.com/marthenbergman"/>
    <hyperlink ref="AX261" r:id="rId1179" display="https://twitter.com/broadmeadpharma"/>
    <hyperlink ref="AX262" r:id="rId1180" display="https://twitter.com/carolarthu"/>
    <hyperlink ref="AX263" r:id="rId1181" display="https://twitter.com/claretempany"/>
    <hyperlink ref="AX264" r:id="rId1182" display="https://twitter.com/becciibum"/>
    <hyperlink ref="AX265" r:id="rId1183" display="https://twitter.com/robertsherman"/>
    <hyperlink ref="AX266" r:id="rId1184" display="https://twitter.com/santiagoantero"/>
    <hyperlink ref="AX267" r:id="rId1185" display="https://twitter.com/1967superchrged"/>
    <hyperlink ref="AX268" r:id="rId1186" display="https://twitter.com/subs_missives"/>
    <hyperlink ref="AX269" r:id="rId1187" display="https://twitter.com/tweetingibiza"/>
    <hyperlink ref="AX270" r:id="rId1188" display="https://twitter.com/dlalande75"/>
    <hyperlink ref="AX271" r:id="rId1189" display="https://twitter.com/accuray_fr"/>
    <hyperlink ref="AX272" r:id="rId1190" display="https://twitter.com/radiotherapiefr"/>
    <hyperlink ref="AX273" r:id="rId1191" display="https://twitter.com/reimagine_pca"/>
    <hyperlink ref="AX274" r:id="rId1192" display="https://twitter.com/ruthiegrainger"/>
    <hyperlink ref="AX275" r:id="rId1193" display="https://twitter.com/lborouniversity"/>
    <hyperlink ref="AX276" r:id="rId1194" display="https://twitter.com/designmangrove"/>
    <hyperlink ref="AX277" r:id="rId1195" display="https://twitter.com/forsyth"/>
    <hyperlink ref="AX278" r:id="rId1196" display="https://twitter.com/brooksies_mo"/>
    <hyperlink ref="AX279" r:id="rId1197" display="https://twitter.com/aams43"/>
    <hyperlink ref="AX280" r:id="rId1198" display="https://twitter.com/vulgarviking"/>
    <hyperlink ref="AX281" r:id="rId1199" display="https://twitter.com/natetwn"/>
    <hyperlink ref="AX282" r:id="rId1200" display="https://twitter.com/movember_co"/>
  </hyperlinks>
  <printOptions/>
  <pageMargins left="0.7" right="0.7" top="0.75" bottom="0.75" header="0.3" footer="0.3"/>
  <pageSetup horizontalDpi="600" verticalDpi="600" orientation="portrait" r:id="rId1204"/>
  <legacyDrawing r:id="rId1202"/>
  <tableParts>
    <tablePart r:id="rId120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3694</v>
      </c>
      <c r="Z2" s="13" t="s">
        <v>3712</v>
      </c>
      <c r="AA2" s="13" t="s">
        <v>3781</v>
      </c>
      <c r="AB2" s="13" t="s">
        <v>3864</v>
      </c>
      <c r="AC2" s="13" t="s">
        <v>3983</v>
      </c>
      <c r="AD2" s="13" t="s">
        <v>4036</v>
      </c>
      <c r="AE2" s="13" t="s">
        <v>4038</v>
      </c>
      <c r="AF2" s="13" t="s">
        <v>4073</v>
      </c>
      <c r="AG2" s="118" t="s">
        <v>4870</v>
      </c>
      <c r="AH2" s="118" t="s">
        <v>4871</v>
      </c>
      <c r="AI2" s="118" t="s">
        <v>4872</v>
      </c>
      <c r="AJ2" s="118" t="s">
        <v>4873</v>
      </c>
      <c r="AK2" s="118" t="s">
        <v>4874</v>
      </c>
      <c r="AL2" s="118" t="s">
        <v>4875</v>
      </c>
      <c r="AM2" s="118" t="s">
        <v>4876</v>
      </c>
      <c r="AN2" s="118" t="s">
        <v>4877</v>
      </c>
      <c r="AO2" s="118" t="s">
        <v>4880</v>
      </c>
    </row>
    <row r="3" spans="1:41" ht="15">
      <c r="A3" s="88" t="s">
        <v>3594</v>
      </c>
      <c r="B3" s="65" t="s">
        <v>3649</v>
      </c>
      <c r="C3" s="65" t="s">
        <v>56</v>
      </c>
      <c r="D3" s="104"/>
      <c r="E3" s="103"/>
      <c r="F3" s="105" t="s">
        <v>4958</v>
      </c>
      <c r="G3" s="106"/>
      <c r="H3" s="106"/>
      <c r="I3" s="107">
        <v>3</v>
      </c>
      <c r="J3" s="108"/>
      <c r="K3" s="48">
        <v>57</v>
      </c>
      <c r="L3" s="48">
        <v>86</v>
      </c>
      <c r="M3" s="48">
        <v>49</v>
      </c>
      <c r="N3" s="48">
        <v>135</v>
      </c>
      <c r="O3" s="48">
        <v>6</v>
      </c>
      <c r="P3" s="49">
        <v>0.0392156862745098</v>
      </c>
      <c r="Q3" s="49">
        <v>0.07547169811320754</v>
      </c>
      <c r="R3" s="48">
        <v>1</v>
      </c>
      <c r="S3" s="48">
        <v>0</v>
      </c>
      <c r="T3" s="48">
        <v>57</v>
      </c>
      <c r="U3" s="48">
        <v>135</v>
      </c>
      <c r="V3" s="48">
        <v>3</v>
      </c>
      <c r="W3" s="49">
        <v>1.931056</v>
      </c>
      <c r="X3" s="49">
        <v>0.03320802005012531</v>
      </c>
      <c r="Y3" s="78" t="s">
        <v>3695</v>
      </c>
      <c r="Z3" s="78" t="s">
        <v>718</v>
      </c>
      <c r="AA3" s="78" t="s">
        <v>3782</v>
      </c>
      <c r="AB3" s="84" t="s">
        <v>3865</v>
      </c>
      <c r="AC3" s="84" t="s">
        <v>3984</v>
      </c>
      <c r="AD3" s="84" t="s">
        <v>4037</v>
      </c>
      <c r="AE3" s="84" t="s">
        <v>4039</v>
      </c>
      <c r="AF3" s="84" t="s">
        <v>4074</v>
      </c>
      <c r="AG3" s="121">
        <v>59</v>
      </c>
      <c r="AH3" s="124">
        <v>5.296229802513465</v>
      </c>
      <c r="AI3" s="121">
        <v>48</v>
      </c>
      <c r="AJ3" s="124">
        <v>4.308797127468582</v>
      </c>
      <c r="AK3" s="121">
        <v>2</v>
      </c>
      <c r="AL3" s="124">
        <v>0.17953321364452424</v>
      </c>
      <c r="AM3" s="121">
        <v>1007</v>
      </c>
      <c r="AN3" s="124">
        <v>90.39497307001795</v>
      </c>
      <c r="AO3" s="121">
        <v>1114</v>
      </c>
    </row>
    <row r="4" spans="1:41" ht="15">
      <c r="A4" s="88" t="s">
        <v>3595</v>
      </c>
      <c r="B4" s="65" t="s">
        <v>3650</v>
      </c>
      <c r="C4" s="65" t="s">
        <v>56</v>
      </c>
      <c r="D4" s="110"/>
      <c r="E4" s="109"/>
      <c r="F4" s="111" t="s">
        <v>4959</v>
      </c>
      <c r="G4" s="112"/>
      <c r="H4" s="112"/>
      <c r="I4" s="113">
        <v>4</v>
      </c>
      <c r="J4" s="114"/>
      <c r="K4" s="48">
        <v>36</v>
      </c>
      <c r="L4" s="48">
        <v>29</v>
      </c>
      <c r="M4" s="48">
        <v>26</v>
      </c>
      <c r="N4" s="48">
        <v>55</v>
      </c>
      <c r="O4" s="48">
        <v>55</v>
      </c>
      <c r="P4" s="49" t="s">
        <v>4881</v>
      </c>
      <c r="Q4" s="49" t="s">
        <v>4881</v>
      </c>
      <c r="R4" s="48">
        <v>36</v>
      </c>
      <c r="S4" s="48">
        <v>36</v>
      </c>
      <c r="T4" s="48">
        <v>1</v>
      </c>
      <c r="U4" s="48">
        <v>14</v>
      </c>
      <c r="V4" s="48">
        <v>0</v>
      </c>
      <c r="W4" s="49">
        <v>0</v>
      </c>
      <c r="X4" s="49">
        <v>0</v>
      </c>
      <c r="Y4" s="78" t="s">
        <v>3696</v>
      </c>
      <c r="Z4" s="78" t="s">
        <v>3713</v>
      </c>
      <c r="AA4" s="78" t="s">
        <v>3783</v>
      </c>
      <c r="AB4" s="84" t="s">
        <v>3866</v>
      </c>
      <c r="AC4" s="84" t="s">
        <v>3985</v>
      </c>
      <c r="AD4" s="84"/>
      <c r="AE4" s="84" t="s">
        <v>374</v>
      </c>
      <c r="AF4" s="84" t="s">
        <v>4075</v>
      </c>
      <c r="AG4" s="121">
        <v>47</v>
      </c>
      <c r="AH4" s="124">
        <v>3.986429177268872</v>
      </c>
      <c r="AI4" s="121">
        <v>19</v>
      </c>
      <c r="AJ4" s="124">
        <v>1.6115351993214588</v>
      </c>
      <c r="AK4" s="121">
        <v>0</v>
      </c>
      <c r="AL4" s="124">
        <v>0</v>
      </c>
      <c r="AM4" s="121">
        <v>1113</v>
      </c>
      <c r="AN4" s="124">
        <v>94.40203562340967</v>
      </c>
      <c r="AO4" s="121">
        <v>1179</v>
      </c>
    </row>
    <row r="5" spans="1:41" ht="15">
      <c r="A5" s="88" t="s">
        <v>3596</v>
      </c>
      <c r="B5" s="65" t="s">
        <v>3651</v>
      </c>
      <c r="C5" s="65" t="s">
        <v>56</v>
      </c>
      <c r="D5" s="110"/>
      <c r="E5" s="109"/>
      <c r="F5" s="111" t="s">
        <v>4960</v>
      </c>
      <c r="G5" s="112"/>
      <c r="H5" s="112"/>
      <c r="I5" s="113">
        <v>5</v>
      </c>
      <c r="J5" s="114"/>
      <c r="K5" s="48">
        <v>25</v>
      </c>
      <c r="L5" s="48">
        <v>17</v>
      </c>
      <c r="M5" s="48">
        <v>14</v>
      </c>
      <c r="N5" s="48">
        <v>31</v>
      </c>
      <c r="O5" s="48">
        <v>0</v>
      </c>
      <c r="P5" s="49">
        <v>0</v>
      </c>
      <c r="Q5" s="49">
        <v>0</v>
      </c>
      <c r="R5" s="48">
        <v>1</v>
      </c>
      <c r="S5" s="48">
        <v>0</v>
      </c>
      <c r="T5" s="48">
        <v>25</v>
      </c>
      <c r="U5" s="48">
        <v>31</v>
      </c>
      <c r="V5" s="48">
        <v>2</v>
      </c>
      <c r="W5" s="49">
        <v>1.8432</v>
      </c>
      <c r="X5" s="49">
        <v>0.04</v>
      </c>
      <c r="Y5" s="78"/>
      <c r="Z5" s="78"/>
      <c r="AA5" s="78" t="s">
        <v>3784</v>
      </c>
      <c r="AB5" s="84" t="s">
        <v>3867</v>
      </c>
      <c r="AC5" s="84" t="s">
        <v>3986</v>
      </c>
      <c r="AD5" s="84" t="s">
        <v>477</v>
      </c>
      <c r="AE5" s="84" t="s">
        <v>4040</v>
      </c>
      <c r="AF5" s="84" t="s">
        <v>4076</v>
      </c>
      <c r="AG5" s="121">
        <v>0</v>
      </c>
      <c r="AH5" s="124">
        <v>0</v>
      </c>
      <c r="AI5" s="121">
        <v>0</v>
      </c>
      <c r="AJ5" s="124">
        <v>0</v>
      </c>
      <c r="AK5" s="121">
        <v>0</v>
      </c>
      <c r="AL5" s="124">
        <v>0</v>
      </c>
      <c r="AM5" s="121">
        <v>46</v>
      </c>
      <c r="AN5" s="124">
        <v>100</v>
      </c>
      <c r="AO5" s="121">
        <v>46</v>
      </c>
    </row>
    <row r="6" spans="1:41" ht="15">
      <c r="A6" s="88" t="s">
        <v>3597</v>
      </c>
      <c r="B6" s="65" t="s">
        <v>3652</v>
      </c>
      <c r="C6" s="65" t="s">
        <v>56</v>
      </c>
      <c r="D6" s="110"/>
      <c r="E6" s="109"/>
      <c r="F6" s="111" t="s">
        <v>4961</v>
      </c>
      <c r="G6" s="112"/>
      <c r="H6" s="112"/>
      <c r="I6" s="113">
        <v>6</v>
      </c>
      <c r="J6" s="114"/>
      <c r="K6" s="48">
        <v>10</v>
      </c>
      <c r="L6" s="48">
        <v>9</v>
      </c>
      <c r="M6" s="48">
        <v>0</v>
      </c>
      <c r="N6" s="48">
        <v>9</v>
      </c>
      <c r="O6" s="48">
        <v>0</v>
      </c>
      <c r="P6" s="49">
        <v>0</v>
      </c>
      <c r="Q6" s="49">
        <v>0</v>
      </c>
      <c r="R6" s="48">
        <v>1</v>
      </c>
      <c r="S6" s="48">
        <v>0</v>
      </c>
      <c r="T6" s="48">
        <v>10</v>
      </c>
      <c r="U6" s="48">
        <v>9</v>
      </c>
      <c r="V6" s="48">
        <v>4</v>
      </c>
      <c r="W6" s="49">
        <v>2.16</v>
      </c>
      <c r="X6" s="49">
        <v>0.1</v>
      </c>
      <c r="Y6" s="78" t="s">
        <v>3697</v>
      </c>
      <c r="Z6" s="78" t="s">
        <v>3714</v>
      </c>
      <c r="AA6" s="78" t="s">
        <v>3785</v>
      </c>
      <c r="AB6" s="84" t="s">
        <v>3868</v>
      </c>
      <c r="AC6" s="84" t="s">
        <v>3987</v>
      </c>
      <c r="AD6" s="84"/>
      <c r="AE6" s="84" t="s">
        <v>4041</v>
      </c>
      <c r="AF6" s="84" t="s">
        <v>4077</v>
      </c>
      <c r="AG6" s="121">
        <v>6</v>
      </c>
      <c r="AH6" s="124">
        <v>2.8846153846153846</v>
      </c>
      <c r="AI6" s="121">
        <v>0</v>
      </c>
      <c r="AJ6" s="124">
        <v>0</v>
      </c>
      <c r="AK6" s="121">
        <v>0</v>
      </c>
      <c r="AL6" s="124">
        <v>0</v>
      </c>
      <c r="AM6" s="121">
        <v>202</v>
      </c>
      <c r="AN6" s="124">
        <v>97.11538461538461</v>
      </c>
      <c r="AO6" s="121">
        <v>208</v>
      </c>
    </row>
    <row r="7" spans="1:41" ht="15">
      <c r="A7" s="88" t="s">
        <v>3598</v>
      </c>
      <c r="B7" s="65" t="s">
        <v>3653</v>
      </c>
      <c r="C7" s="65" t="s">
        <v>56</v>
      </c>
      <c r="D7" s="110"/>
      <c r="E7" s="109"/>
      <c r="F7" s="111" t="s">
        <v>4962</v>
      </c>
      <c r="G7" s="112"/>
      <c r="H7" s="112"/>
      <c r="I7" s="113">
        <v>7</v>
      </c>
      <c r="J7" s="114"/>
      <c r="K7" s="48">
        <v>8</v>
      </c>
      <c r="L7" s="48">
        <v>9</v>
      </c>
      <c r="M7" s="48">
        <v>0</v>
      </c>
      <c r="N7" s="48">
        <v>9</v>
      </c>
      <c r="O7" s="48">
        <v>0</v>
      </c>
      <c r="P7" s="49">
        <v>0</v>
      </c>
      <c r="Q7" s="49">
        <v>0</v>
      </c>
      <c r="R7" s="48">
        <v>1</v>
      </c>
      <c r="S7" s="48">
        <v>0</v>
      </c>
      <c r="T7" s="48">
        <v>8</v>
      </c>
      <c r="U7" s="48">
        <v>9</v>
      </c>
      <c r="V7" s="48">
        <v>4</v>
      </c>
      <c r="W7" s="49">
        <v>1.8125</v>
      </c>
      <c r="X7" s="49">
        <v>0.16071428571428573</v>
      </c>
      <c r="Y7" s="78" t="s">
        <v>701</v>
      </c>
      <c r="Z7" s="78" t="s">
        <v>718</v>
      </c>
      <c r="AA7" s="78" t="s">
        <v>3786</v>
      </c>
      <c r="AB7" s="84" t="s">
        <v>3869</v>
      </c>
      <c r="AC7" s="84" t="s">
        <v>3988</v>
      </c>
      <c r="AD7" s="84"/>
      <c r="AE7" s="84" t="s">
        <v>4042</v>
      </c>
      <c r="AF7" s="84" t="s">
        <v>4078</v>
      </c>
      <c r="AG7" s="121">
        <v>10</v>
      </c>
      <c r="AH7" s="124">
        <v>7.751937984496124</v>
      </c>
      <c r="AI7" s="121">
        <v>2</v>
      </c>
      <c r="AJ7" s="124">
        <v>1.550387596899225</v>
      </c>
      <c r="AK7" s="121">
        <v>0</v>
      </c>
      <c r="AL7" s="124">
        <v>0</v>
      </c>
      <c r="AM7" s="121">
        <v>117</v>
      </c>
      <c r="AN7" s="124">
        <v>90.69767441860465</v>
      </c>
      <c r="AO7" s="121">
        <v>129</v>
      </c>
    </row>
    <row r="8" spans="1:41" ht="15">
      <c r="A8" s="88" t="s">
        <v>3599</v>
      </c>
      <c r="B8" s="65" t="s">
        <v>3654</v>
      </c>
      <c r="C8" s="65" t="s">
        <v>56</v>
      </c>
      <c r="D8" s="110"/>
      <c r="E8" s="109"/>
      <c r="F8" s="111" t="s">
        <v>4963</v>
      </c>
      <c r="G8" s="112"/>
      <c r="H8" s="112"/>
      <c r="I8" s="113">
        <v>8</v>
      </c>
      <c r="J8" s="114"/>
      <c r="K8" s="48">
        <v>6</v>
      </c>
      <c r="L8" s="48">
        <v>4</v>
      </c>
      <c r="M8" s="48">
        <v>6</v>
      </c>
      <c r="N8" s="48">
        <v>10</v>
      </c>
      <c r="O8" s="48">
        <v>4</v>
      </c>
      <c r="P8" s="49">
        <v>0</v>
      </c>
      <c r="Q8" s="49">
        <v>0</v>
      </c>
      <c r="R8" s="48">
        <v>1</v>
      </c>
      <c r="S8" s="48">
        <v>0</v>
      </c>
      <c r="T8" s="48">
        <v>6</v>
      </c>
      <c r="U8" s="48">
        <v>10</v>
      </c>
      <c r="V8" s="48">
        <v>2</v>
      </c>
      <c r="W8" s="49">
        <v>1.388889</v>
      </c>
      <c r="X8" s="49">
        <v>0.16666666666666666</v>
      </c>
      <c r="Y8" s="78" t="s">
        <v>3698</v>
      </c>
      <c r="Z8" s="78" t="s">
        <v>3715</v>
      </c>
      <c r="AA8" s="78" t="s">
        <v>3787</v>
      </c>
      <c r="AB8" s="84" t="s">
        <v>3870</v>
      </c>
      <c r="AC8" s="84" t="s">
        <v>3989</v>
      </c>
      <c r="AD8" s="84"/>
      <c r="AE8" s="84" t="s">
        <v>316</v>
      </c>
      <c r="AF8" s="84" t="s">
        <v>4079</v>
      </c>
      <c r="AG8" s="121">
        <v>0</v>
      </c>
      <c r="AH8" s="124">
        <v>0</v>
      </c>
      <c r="AI8" s="121">
        <v>10</v>
      </c>
      <c r="AJ8" s="124">
        <v>8.547008547008547</v>
      </c>
      <c r="AK8" s="121">
        <v>0</v>
      </c>
      <c r="AL8" s="124">
        <v>0</v>
      </c>
      <c r="AM8" s="121">
        <v>107</v>
      </c>
      <c r="AN8" s="124">
        <v>91.45299145299145</v>
      </c>
      <c r="AO8" s="121">
        <v>117</v>
      </c>
    </row>
    <row r="9" spans="1:41" ht="15">
      <c r="A9" s="88" t="s">
        <v>3600</v>
      </c>
      <c r="B9" s="65" t="s">
        <v>3655</v>
      </c>
      <c r="C9" s="65" t="s">
        <v>56</v>
      </c>
      <c r="D9" s="110"/>
      <c r="E9" s="109"/>
      <c r="F9" s="111" t="s">
        <v>3600</v>
      </c>
      <c r="G9" s="112"/>
      <c r="H9" s="112"/>
      <c r="I9" s="113">
        <v>9</v>
      </c>
      <c r="J9" s="114"/>
      <c r="K9" s="48">
        <v>6</v>
      </c>
      <c r="L9" s="48">
        <v>5</v>
      </c>
      <c r="M9" s="48">
        <v>0</v>
      </c>
      <c r="N9" s="48">
        <v>5</v>
      </c>
      <c r="O9" s="48">
        <v>0</v>
      </c>
      <c r="P9" s="49">
        <v>0</v>
      </c>
      <c r="Q9" s="49">
        <v>0</v>
      </c>
      <c r="R9" s="48">
        <v>1</v>
      </c>
      <c r="S9" s="48">
        <v>0</v>
      </c>
      <c r="T9" s="48">
        <v>6</v>
      </c>
      <c r="U9" s="48">
        <v>5</v>
      </c>
      <c r="V9" s="48">
        <v>2</v>
      </c>
      <c r="W9" s="49">
        <v>1.388889</v>
      </c>
      <c r="X9" s="49">
        <v>0.16666666666666666</v>
      </c>
      <c r="Y9" s="78"/>
      <c r="Z9" s="78"/>
      <c r="AA9" s="78" t="s">
        <v>736</v>
      </c>
      <c r="AB9" s="84" t="s">
        <v>1477</v>
      </c>
      <c r="AC9" s="84" t="s">
        <v>1477</v>
      </c>
      <c r="AD9" s="84" t="s">
        <v>398</v>
      </c>
      <c r="AE9" s="84" t="s">
        <v>4043</v>
      </c>
      <c r="AF9" s="84" t="s">
        <v>4080</v>
      </c>
      <c r="AG9" s="121">
        <v>1</v>
      </c>
      <c r="AH9" s="124">
        <v>4</v>
      </c>
      <c r="AI9" s="121">
        <v>0</v>
      </c>
      <c r="AJ9" s="124">
        <v>0</v>
      </c>
      <c r="AK9" s="121">
        <v>0</v>
      </c>
      <c r="AL9" s="124">
        <v>0</v>
      </c>
      <c r="AM9" s="121">
        <v>24</v>
      </c>
      <c r="AN9" s="124">
        <v>96</v>
      </c>
      <c r="AO9" s="121">
        <v>25</v>
      </c>
    </row>
    <row r="10" spans="1:41" ht="14.25" customHeight="1">
      <c r="A10" s="88" t="s">
        <v>3601</v>
      </c>
      <c r="B10" s="65" t="s">
        <v>3656</v>
      </c>
      <c r="C10" s="65" t="s">
        <v>56</v>
      </c>
      <c r="D10" s="110"/>
      <c r="E10" s="109"/>
      <c r="F10" s="111" t="s">
        <v>3601</v>
      </c>
      <c r="G10" s="112"/>
      <c r="H10" s="112"/>
      <c r="I10" s="113">
        <v>10</v>
      </c>
      <c r="J10" s="114"/>
      <c r="K10" s="48">
        <v>6</v>
      </c>
      <c r="L10" s="48">
        <v>5</v>
      </c>
      <c r="M10" s="48">
        <v>0</v>
      </c>
      <c r="N10" s="48">
        <v>5</v>
      </c>
      <c r="O10" s="48">
        <v>0</v>
      </c>
      <c r="P10" s="49">
        <v>0</v>
      </c>
      <c r="Q10" s="49">
        <v>0</v>
      </c>
      <c r="R10" s="48">
        <v>1</v>
      </c>
      <c r="S10" s="48">
        <v>0</v>
      </c>
      <c r="T10" s="48">
        <v>6</v>
      </c>
      <c r="U10" s="48">
        <v>5</v>
      </c>
      <c r="V10" s="48">
        <v>2</v>
      </c>
      <c r="W10" s="49">
        <v>1.388889</v>
      </c>
      <c r="X10" s="49">
        <v>0.16666666666666666</v>
      </c>
      <c r="Y10" s="78"/>
      <c r="Z10" s="78"/>
      <c r="AA10" s="78" t="s">
        <v>745</v>
      </c>
      <c r="AB10" s="84" t="s">
        <v>1477</v>
      </c>
      <c r="AC10" s="84" t="s">
        <v>1477</v>
      </c>
      <c r="AD10" s="84" t="s">
        <v>388</v>
      </c>
      <c r="AE10" s="84" t="s">
        <v>4044</v>
      </c>
      <c r="AF10" s="84" t="s">
        <v>4081</v>
      </c>
      <c r="AG10" s="121">
        <v>2</v>
      </c>
      <c r="AH10" s="124">
        <v>3.7037037037037037</v>
      </c>
      <c r="AI10" s="121">
        <v>2</v>
      </c>
      <c r="AJ10" s="124">
        <v>3.7037037037037037</v>
      </c>
      <c r="AK10" s="121">
        <v>0</v>
      </c>
      <c r="AL10" s="124">
        <v>0</v>
      </c>
      <c r="AM10" s="121">
        <v>50</v>
      </c>
      <c r="AN10" s="124">
        <v>92.5925925925926</v>
      </c>
      <c r="AO10" s="121">
        <v>54</v>
      </c>
    </row>
    <row r="11" spans="1:41" ht="15">
      <c r="A11" s="88" t="s">
        <v>3602</v>
      </c>
      <c r="B11" s="65" t="s">
        <v>3657</v>
      </c>
      <c r="C11" s="65" t="s">
        <v>56</v>
      </c>
      <c r="D11" s="110"/>
      <c r="E11" s="109"/>
      <c r="F11" s="111" t="s">
        <v>4964</v>
      </c>
      <c r="G11" s="112"/>
      <c r="H11" s="112"/>
      <c r="I11" s="113">
        <v>11</v>
      </c>
      <c r="J11" s="114"/>
      <c r="K11" s="48">
        <v>5</v>
      </c>
      <c r="L11" s="48">
        <v>5</v>
      </c>
      <c r="M11" s="48">
        <v>0</v>
      </c>
      <c r="N11" s="48">
        <v>5</v>
      </c>
      <c r="O11" s="48">
        <v>0</v>
      </c>
      <c r="P11" s="49">
        <v>0</v>
      </c>
      <c r="Q11" s="49">
        <v>0</v>
      </c>
      <c r="R11" s="48">
        <v>1</v>
      </c>
      <c r="S11" s="48">
        <v>0</v>
      </c>
      <c r="T11" s="48">
        <v>5</v>
      </c>
      <c r="U11" s="48">
        <v>5</v>
      </c>
      <c r="V11" s="48">
        <v>2</v>
      </c>
      <c r="W11" s="49">
        <v>1.2</v>
      </c>
      <c r="X11" s="49">
        <v>0.25</v>
      </c>
      <c r="Y11" s="78"/>
      <c r="Z11" s="78"/>
      <c r="AA11" s="78" t="s">
        <v>770</v>
      </c>
      <c r="AB11" s="84" t="s">
        <v>3871</v>
      </c>
      <c r="AC11" s="84" t="s">
        <v>3990</v>
      </c>
      <c r="AD11" s="84" t="s">
        <v>491</v>
      </c>
      <c r="AE11" s="84" t="s">
        <v>4045</v>
      </c>
      <c r="AF11" s="84" t="s">
        <v>4082</v>
      </c>
      <c r="AG11" s="121">
        <v>0</v>
      </c>
      <c r="AH11" s="124">
        <v>0</v>
      </c>
      <c r="AI11" s="121">
        <v>0</v>
      </c>
      <c r="AJ11" s="124">
        <v>0</v>
      </c>
      <c r="AK11" s="121">
        <v>0</v>
      </c>
      <c r="AL11" s="124">
        <v>0</v>
      </c>
      <c r="AM11" s="121">
        <v>63</v>
      </c>
      <c r="AN11" s="124">
        <v>100</v>
      </c>
      <c r="AO11" s="121">
        <v>63</v>
      </c>
    </row>
    <row r="12" spans="1:41" ht="15">
      <c r="A12" s="88" t="s">
        <v>3603</v>
      </c>
      <c r="B12" s="65" t="s">
        <v>3658</v>
      </c>
      <c r="C12" s="65" t="s">
        <v>56</v>
      </c>
      <c r="D12" s="110"/>
      <c r="E12" s="109"/>
      <c r="F12" s="111" t="s">
        <v>4965</v>
      </c>
      <c r="G12" s="112"/>
      <c r="H12" s="112"/>
      <c r="I12" s="113">
        <v>12</v>
      </c>
      <c r="J12" s="114"/>
      <c r="K12" s="48">
        <v>5</v>
      </c>
      <c r="L12" s="48">
        <v>5</v>
      </c>
      <c r="M12" s="48">
        <v>0</v>
      </c>
      <c r="N12" s="48">
        <v>5</v>
      </c>
      <c r="O12" s="48">
        <v>1</v>
      </c>
      <c r="P12" s="49">
        <v>0</v>
      </c>
      <c r="Q12" s="49">
        <v>0</v>
      </c>
      <c r="R12" s="48">
        <v>1</v>
      </c>
      <c r="S12" s="48">
        <v>0</v>
      </c>
      <c r="T12" s="48">
        <v>5</v>
      </c>
      <c r="U12" s="48">
        <v>5</v>
      </c>
      <c r="V12" s="48">
        <v>2</v>
      </c>
      <c r="W12" s="49">
        <v>1.28</v>
      </c>
      <c r="X12" s="49">
        <v>0.2</v>
      </c>
      <c r="Y12" s="78"/>
      <c r="Z12" s="78"/>
      <c r="AA12" s="78" t="s">
        <v>3788</v>
      </c>
      <c r="AB12" s="84" t="s">
        <v>3872</v>
      </c>
      <c r="AC12" s="84" t="s">
        <v>3991</v>
      </c>
      <c r="AD12" s="84"/>
      <c r="AE12" s="84" t="s">
        <v>272</v>
      </c>
      <c r="AF12" s="84" t="s">
        <v>4083</v>
      </c>
      <c r="AG12" s="121">
        <v>0</v>
      </c>
      <c r="AH12" s="124">
        <v>0</v>
      </c>
      <c r="AI12" s="121">
        <v>0</v>
      </c>
      <c r="AJ12" s="124">
        <v>0</v>
      </c>
      <c r="AK12" s="121">
        <v>0</v>
      </c>
      <c r="AL12" s="124">
        <v>0</v>
      </c>
      <c r="AM12" s="121">
        <v>115</v>
      </c>
      <c r="AN12" s="124">
        <v>100</v>
      </c>
      <c r="AO12" s="121">
        <v>115</v>
      </c>
    </row>
    <row r="13" spans="1:41" ht="15">
      <c r="A13" s="88" t="s">
        <v>3604</v>
      </c>
      <c r="B13" s="65" t="s">
        <v>3659</v>
      </c>
      <c r="C13" s="65" t="s">
        <v>56</v>
      </c>
      <c r="D13" s="110"/>
      <c r="E13" s="109"/>
      <c r="F13" s="111" t="s">
        <v>4966</v>
      </c>
      <c r="G13" s="112"/>
      <c r="H13" s="112"/>
      <c r="I13" s="113">
        <v>13</v>
      </c>
      <c r="J13" s="114"/>
      <c r="K13" s="48">
        <v>5</v>
      </c>
      <c r="L13" s="48">
        <v>5</v>
      </c>
      <c r="M13" s="48">
        <v>0</v>
      </c>
      <c r="N13" s="48">
        <v>5</v>
      </c>
      <c r="O13" s="48">
        <v>1</v>
      </c>
      <c r="P13" s="49">
        <v>0</v>
      </c>
      <c r="Q13" s="49">
        <v>0</v>
      </c>
      <c r="R13" s="48">
        <v>1</v>
      </c>
      <c r="S13" s="48">
        <v>0</v>
      </c>
      <c r="T13" s="48">
        <v>5</v>
      </c>
      <c r="U13" s="48">
        <v>5</v>
      </c>
      <c r="V13" s="48">
        <v>2</v>
      </c>
      <c r="W13" s="49">
        <v>1.28</v>
      </c>
      <c r="X13" s="49">
        <v>0.2</v>
      </c>
      <c r="Y13" s="78"/>
      <c r="Z13" s="78"/>
      <c r="AA13" s="78" t="s">
        <v>753</v>
      </c>
      <c r="AB13" s="84" t="s">
        <v>3873</v>
      </c>
      <c r="AC13" s="84" t="s">
        <v>3992</v>
      </c>
      <c r="AD13" s="84"/>
      <c r="AE13" s="84" t="s">
        <v>250</v>
      </c>
      <c r="AF13" s="84" t="s">
        <v>4084</v>
      </c>
      <c r="AG13" s="121">
        <v>0</v>
      </c>
      <c r="AH13" s="124">
        <v>0</v>
      </c>
      <c r="AI13" s="121">
        <v>5</v>
      </c>
      <c r="AJ13" s="124">
        <v>3.875968992248062</v>
      </c>
      <c r="AK13" s="121">
        <v>0</v>
      </c>
      <c r="AL13" s="124">
        <v>0</v>
      </c>
      <c r="AM13" s="121">
        <v>124</v>
      </c>
      <c r="AN13" s="124">
        <v>96.12403100775194</v>
      </c>
      <c r="AO13" s="121">
        <v>129</v>
      </c>
    </row>
    <row r="14" spans="1:41" ht="15">
      <c r="A14" s="88" t="s">
        <v>3605</v>
      </c>
      <c r="B14" s="65" t="s">
        <v>3660</v>
      </c>
      <c r="C14" s="65" t="s">
        <v>56</v>
      </c>
      <c r="D14" s="110"/>
      <c r="E14" s="109"/>
      <c r="F14" s="111" t="s">
        <v>4967</v>
      </c>
      <c r="G14" s="112"/>
      <c r="H14" s="112"/>
      <c r="I14" s="113">
        <v>14</v>
      </c>
      <c r="J14" s="114"/>
      <c r="K14" s="48">
        <v>4</v>
      </c>
      <c r="L14" s="48">
        <v>4</v>
      </c>
      <c r="M14" s="48">
        <v>0</v>
      </c>
      <c r="N14" s="48">
        <v>4</v>
      </c>
      <c r="O14" s="48">
        <v>0</v>
      </c>
      <c r="P14" s="49">
        <v>0</v>
      </c>
      <c r="Q14" s="49">
        <v>0</v>
      </c>
      <c r="R14" s="48">
        <v>1</v>
      </c>
      <c r="S14" s="48">
        <v>0</v>
      </c>
      <c r="T14" s="48">
        <v>4</v>
      </c>
      <c r="U14" s="48">
        <v>4</v>
      </c>
      <c r="V14" s="48">
        <v>2</v>
      </c>
      <c r="W14" s="49">
        <v>1</v>
      </c>
      <c r="X14" s="49">
        <v>0.3333333333333333</v>
      </c>
      <c r="Y14" s="78" t="s">
        <v>3699</v>
      </c>
      <c r="Z14" s="78" t="s">
        <v>3716</v>
      </c>
      <c r="AA14" s="78" t="s">
        <v>816</v>
      </c>
      <c r="AB14" s="84" t="s">
        <v>3874</v>
      </c>
      <c r="AC14" s="84" t="s">
        <v>3993</v>
      </c>
      <c r="AD14" s="84"/>
      <c r="AE14" s="84" t="s">
        <v>4046</v>
      </c>
      <c r="AF14" s="84" t="s">
        <v>4085</v>
      </c>
      <c r="AG14" s="121">
        <v>0</v>
      </c>
      <c r="AH14" s="124">
        <v>0</v>
      </c>
      <c r="AI14" s="121">
        <v>0</v>
      </c>
      <c r="AJ14" s="124">
        <v>0</v>
      </c>
      <c r="AK14" s="121">
        <v>0</v>
      </c>
      <c r="AL14" s="124">
        <v>0</v>
      </c>
      <c r="AM14" s="121">
        <v>72</v>
      </c>
      <c r="AN14" s="124">
        <v>100</v>
      </c>
      <c r="AO14" s="121">
        <v>72</v>
      </c>
    </row>
    <row r="15" spans="1:41" ht="15">
      <c r="A15" s="88" t="s">
        <v>3606</v>
      </c>
      <c r="B15" s="65" t="s">
        <v>3649</v>
      </c>
      <c r="C15" s="65" t="s">
        <v>59</v>
      </c>
      <c r="D15" s="110"/>
      <c r="E15" s="109"/>
      <c r="F15" s="111" t="s">
        <v>4968</v>
      </c>
      <c r="G15" s="112"/>
      <c r="H15" s="112"/>
      <c r="I15" s="113">
        <v>15</v>
      </c>
      <c r="J15" s="114"/>
      <c r="K15" s="48">
        <v>4</v>
      </c>
      <c r="L15" s="48">
        <v>5</v>
      </c>
      <c r="M15" s="48">
        <v>0</v>
      </c>
      <c r="N15" s="48">
        <v>5</v>
      </c>
      <c r="O15" s="48">
        <v>0</v>
      </c>
      <c r="P15" s="49">
        <v>0</v>
      </c>
      <c r="Q15" s="49">
        <v>0</v>
      </c>
      <c r="R15" s="48">
        <v>1</v>
      </c>
      <c r="S15" s="48">
        <v>0</v>
      </c>
      <c r="T15" s="48">
        <v>4</v>
      </c>
      <c r="U15" s="48">
        <v>5</v>
      </c>
      <c r="V15" s="48">
        <v>2</v>
      </c>
      <c r="W15" s="49">
        <v>0.875</v>
      </c>
      <c r="X15" s="49">
        <v>0.4166666666666667</v>
      </c>
      <c r="Y15" s="78" t="s">
        <v>700</v>
      </c>
      <c r="Z15" s="78" t="s">
        <v>731</v>
      </c>
      <c r="AA15" s="78" t="s">
        <v>810</v>
      </c>
      <c r="AB15" s="84" t="s">
        <v>3875</v>
      </c>
      <c r="AC15" s="84" t="s">
        <v>3994</v>
      </c>
      <c r="AD15" s="84"/>
      <c r="AE15" s="84" t="s">
        <v>4047</v>
      </c>
      <c r="AF15" s="84" t="s">
        <v>4086</v>
      </c>
      <c r="AG15" s="121">
        <v>6</v>
      </c>
      <c r="AH15" s="124">
        <v>10.909090909090908</v>
      </c>
      <c r="AI15" s="121">
        <v>2</v>
      </c>
      <c r="AJ15" s="124">
        <v>3.6363636363636362</v>
      </c>
      <c r="AK15" s="121">
        <v>0</v>
      </c>
      <c r="AL15" s="124">
        <v>0</v>
      </c>
      <c r="AM15" s="121">
        <v>47</v>
      </c>
      <c r="AN15" s="124">
        <v>85.45454545454545</v>
      </c>
      <c r="AO15" s="121">
        <v>55</v>
      </c>
    </row>
    <row r="16" spans="1:41" ht="15">
      <c r="A16" s="88" t="s">
        <v>3607</v>
      </c>
      <c r="B16" s="65" t="s">
        <v>3650</v>
      </c>
      <c r="C16" s="65" t="s">
        <v>59</v>
      </c>
      <c r="D16" s="110"/>
      <c r="E16" s="109"/>
      <c r="F16" s="111" t="s">
        <v>4969</v>
      </c>
      <c r="G16" s="112"/>
      <c r="H16" s="112"/>
      <c r="I16" s="113">
        <v>16</v>
      </c>
      <c r="J16" s="114"/>
      <c r="K16" s="48">
        <v>4</v>
      </c>
      <c r="L16" s="48">
        <v>4</v>
      </c>
      <c r="M16" s="48">
        <v>0</v>
      </c>
      <c r="N16" s="48">
        <v>4</v>
      </c>
      <c r="O16" s="48">
        <v>1</v>
      </c>
      <c r="P16" s="49">
        <v>0</v>
      </c>
      <c r="Q16" s="49">
        <v>0</v>
      </c>
      <c r="R16" s="48">
        <v>1</v>
      </c>
      <c r="S16" s="48">
        <v>0</v>
      </c>
      <c r="T16" s="48">
        <v>4</v>
      </c>
      <c r="U16" s="48">
        <v>4</v>
      </c>
      <c r="V16" s="48">
        <v>2</v>
      </c>
      <c r="W16" s="49">
        <v>1.125</v>
      </c>
      <c r="X16" s="49">
        <v>0.25</v>
      </c>
      <c r="Y16" s="78" t="s">
        <v>687</v>
      </c>
      <c r="Z16" s="78" t="s">
        <v>726</v>
      </c>
      <c r="AA16" s="78" t="s">
        <v>783</v>
      </c>
      <c r="AB16" s="84" t="s">
        <v>3876</v>
      </c>
      <c r="AC16" s="84" t="s">
        <v>3995</v>
      </c>
      <c r="AD16" s="84"/>
      <c r="AE16" s="84" t="s">
        <v>4048</v>
      </c>
      <c r="AF16" s="84" t="s">
        <v>4087</v>
      </c>
      <c r="AG16" s="121">
        <v>12</v>
      </c>
      <c r="AH16" s="124">
        <v>12.76595744680851</v>
      </c>
      <c r="AI16" s="121">
        <v>1</v>
      </c>
      <c r="AJ16" s="124">
        <v>1.0638297872340425</v>
      </c>
      <c r="AK16" s="121">
        <v>0</v>
      </c>
      <c r="AL16" s="124">
        <v>0</v>
      </c>
      <c r="AM16" s="121">
        <v>81</v>
      </c>
      <c r="AN16" s="124">
        <v>86.17021276595744</v>
      </c>
      <c r="AO16" s="121">
        <v>94</v>
      </c>
    </row>
    <row r="17" spans="1:41" ht="15">
      <c r="A17" s="88" t="s">
        <v>3608</v>
      </c>
      <c r="B17" s="65" t="s">
        <v>3651</v>
      </c>
      <c r="C17" s="65" t="s">
        <v>59</v>
      </c>
      <c r="D17" s="110"/>
      <c r="E17" s="109"/>
      <c r="F17" s="111" t="s">
        <v>4970</v>
      </c>
      <c r="G17" s="112"/>
      <c r="H17" s="112"/>
      <c r="I17" s="113">
        <v>17</v>
      </c>
      <c r="J17" s="114"/>
      <c r="K17" s="48">
        <v>4</v>
      </c>
      <c r="L17" s="48">
        <v>3</v>
      </c>
      <c r="M17" s="48">
        <v>0</v>
      </c>
      <c r="N17" s="48">
        <v>3</v>
      </c>
      <c r="O17" s="48">
        <v>0</v>
      </c>
      <c r="P17" s="49">
        <v>0</v>
      </c>
      <c r="Q17" s="49">
        <v>0</v>
      </c>
      <c r="R17" s="48">
        <v>1</v>
      </c>
      <c r="S17" s="48">
        <v>0</v>
      </c>
      <c r="T17" s="48">
        <v>4</v>
      </c>
      <c r="U17" s="48">
        <v>3</v>
      </c>
      <c r="V17" s="48">
        <v>3</v>
      </c>
      <c r="W17" s="49">
        <v>1.25</v>
      </c>
      <c r="X17" s="49">
        <v>0.25</v>
      </c>
      <c r="Y17" s="78"/>
      <c r="Z17" s="78"/>
      <c r="AA17" s="78" t="s">
        <v>737</v>
      </c>
      <c r="AB17" s="84" t="s">
        <v>3877</v>
      </c>
      <c r="AC17" s="84" t="s">
        <v>3996</v>
      </c>
      <c r="AD17" s="84"/>
      <c r="AE17" s="84" t="s">
        <v>4049</v>
      </c>
      <c r="AF17" s="84" t="s">
        <v>4088</v>
      </c>
      <c r="AG17" s="121">
        <v>2</v>
      </c>
      <c r="AH17" s="124">
        <v>3.4482758620689653</v>
      </c>
      <c r="AI17" s="121">
        <v>0</v>
      </c>
      <c r="AJ17" s="124">
        <v>0</v>
      </c>
      <c r="AK17" s="121">
        <v>0</v>
      </c>
      <c r="AL17" s="124">
        <v>0</v>
      </c>
      <c r="AM17" s="121">
        <v>56</v>
      </c>
      <c r="AN17" s="124">
        <v>96.55172413793103</v>
      </c>
      <c r="AO17" s="121">
        <v>58</v>
      </c>
    </row>
    <row r="18" spans="1:41" ht="15">
      <c r="A18" s="88" t="s">
        <v>3609</v>
      </c>
      <c r="B18" s="65" t="s">
        <v>3652</v>
      </c>
      <c r="C18" s="65" t="s">
        <v>59</v>
      </c>
      <c r="D18" s="110"/>
      <c r="E18" s="109"/>
      <c r="F18" s="111" t="s">
        <v>4971</v>
      </c>
      <c r="G18" s="112"/>
      <c r="H18" s="112"/>
      <c r="I18" s="113">
        <v>18</v>
      </c>
      <c r="J18" s="114"/>
      <c r="K18" s="48">
        <v>3</v>
      </c>
      <c r="L18" s="48">
        <v>4</v>
      </c>
      <c r="M18" s="48">
        <v>0</v>
      </c>
      <c r="N18" s="48">
        <v>4</v>
      </c>
      <c r="O18" s="48">
        <v>2</v>
      </c>
      <c r="P18" s="49">
        <v>0</v>
      </c>
      <c r="Q18" s="49">
        <v>0</v>
      </c>
      <c r="R18" s="48">
        <v>1</v>
      </c>
      <c r="S18" s="48">
        <v>0</v>
      </c>
      <c r="T18" s="48">
        <v>3</v>
      </c>
      <c r="U18" s="48">
        <v>4</v>
      </c>
      <c r="V18" s="48">
        <v>2</v>
      </c>
      <c r="W18" s="49">
        <v>0.888889</v>
      </c>
      <c r="X18" s="49">
        <v>0.3333333333333333</v>
      </c>
      <c r="Y18" s="78" t="s">
        <v>3700</v>
      </c>
      <c r="Z18" s="78" t="s">
        <v>3717</v>
      </c>
      <c r="AA18" s="78" t="s">
        <v>3789</v>
      </c>
      <c r="AB18" s="84" t="s">
        <v>3878</v>
      </c>
      <c r="AC18" s="84" t="s">
        <v>3997</v>
      </c>
      <c r="AD18" s="84"/>
      <c r="AE18" s="84" t="s">
        <v>368</v>
      </c>
      <c r="AF18" s="84" t="s">
        <v>4089</v>
      </c>
      <c r="AG18" s="121">
        <v>0</v>
      </c>
      <c r="AH18" s="124">
        <v>0</v>
      </c>
      <c r="AI18" s="121">
        <v>4</v>
      </c>
      <c r="AJ18" s="124">
        <v>7.017543859649122</v>
      </c>
      <c r="AK18" s="121">
        <v>0</v>
      </c>
      <c r="AL18" s="124">
        <v>0</v>
      </c>
      <c r="AM18" s="121">
        <v>53</v>
      </c>
      <c r="AN18" s="124">
        <v>92.98245614035088</v>
      </c>
      <c r="AO18" s="121">
        <v>57</v>
      </c>
    </row>
    <row r="19" spans="1:41" ht="15">
      <c r="A19" s="88" t="s">
        <v>3610</v>
      </c>
      <c r="B19" s="65" t="s">
        <v>3653</v>
      </c>
      <c r="C19" s="65" t="s">
        <v>59</v>
      </c>
      <c r="D19" s="110"/>
      <c r="E19" s="109"/>
      <c r="F19" s="111" t="s">
        <v>3610</v>
      </c>
      <c r="G19" s="112"/>
      <c r="H19" s="112"/>
      <c r="I19" s="113">
        <v>19</v>
      </c>
      <c r="J19" s="114"/>
      <c r="K19" s="48">
        <v>3</v>
      </c>
      <c r="L19" s="48">
        <v>2</v>
      </c>
      <c r="M19" s="48">
        <v>0</v>
      </c>
      <c r="N19" s="48">
        <v>2</v>
      </c>
      <c r="O19" s="48">
        <v>0</v>
      </c>
      <c r="P19" s="49">
        <v>0</v>
      </c>
      <c r="Q19" s="49">
        <v>0</v>
      </c>
      <c r="R19" s="48">
        <v>1</v>
      </c>
      <c r="S19" s="48">
        <v>0</v>
      </c>
      <c r="T19" s="48">
        <v>3</v>
      </c>
      <c r="U19" s="48">
        <v>2</v>
      </c>
      <c r="V19" s="48">
        <v>2</v>
      </c>
      <c r="W19" s="49">
        <v>0.888889</v>
      </c>
      <c r="X19" s="49">
        <v>0.3333333333333333</v>
      </c>
      <c r="Y19" s="78"/>
      <c r="Z19" s="78"/>
      <c r="AA19" s="78" t="s">
        <v>812</v>
      </c>
      <c r="AB19" s="84" t="s">
        <v>1477</v>
      </c>
      <c r="AC19" s="84" t="s">
        <v>1477</v>
      </c>
      <c r="AD19" s="84" t="s">
        <v>484</v>
      </c>
      <c r="AE19" s="84" t="s">
        <v>483</v>
      </c>
      <c r="AF19" s="84" t="s">
        <v>4090</v>
      </c>
      <c r="AG19" s="121">
        <v>0</v>
      </c>
      <c r="AH19" s="124">
        <v>0</v>
      </c>
      <c r="AI19" s="121">
        <v>0</v>
      </c>
      <c r="AJ19" s="124">
        <v>0</v>
      </c>
      <c r="AK19" s="121">
        <v>0</v>
      </c>
      <c r="AL19" s="124">
        <v>0</v>
      </c>
      <c r="AM19" s="121">
        <v>49</v>
      </c>
      <c r="AN19" s="124">
        <v>100</v>
      </c>
      <c r="AO19" s="121">
        <v>49</v>
      </c>
    </row>
    <row r="20" spans="1:41" ht="15">
      <c r="A20" s="88" t="s">
        <v>3611</v>
      </c>
      <c r="B20" s="65" t="s">
        <v>3654</v>
      </c>
      <c r="C20" s="65" t="s">
        <v>59</v>
      </c>
      <c r="D20" s="110"/>
      <c r="E20" s="109"/>
      <c r="F20" s="111" t="s">
        <v>4972</v>
      </c>
      <c r="G20" s="112"/>
      <c r="H20" s="112"/>
      <c r="I20" s="113">
        <v>20</v>
      </c>
      <c r="J20" s="114"/>
      <c r="K20" s="48">
        <v>3</v>
      </c>
      <c r="L20" s="48">
        <v>4</v>
      </c>
      <c r="M20" s="48">
        <v>0</v>
      </c>
      <c r="N20" s="48">
        <v>4</v>
      </c>
      <c r="O20" s="48">
        <v>0</v>
      </c>
      <c r="P20" s="49">
        <v>1</v>
      </c>
      <c r="Q20" s="49">
        <v>1</v>
      </c>
      <c r="R20" s="48">
        <v>1</v>
      </c>
      <c r="S20" s="48">
        <v>0</v>
      </c>
      <c r="T20" s="48">
        <v>3</v>
      </c>
      <c r="U20" s="48">
        <v>4</v>
      </c>
      <c r="V20" s="48">
        <v>2</v>
      </c>
      <c r="W20" s="49">
        <v>0.888889</v>
      </c>
      <c r="X20" s="49">
        <v>0.6666666666666666</v>
      </c>
      <c r="Y20" s="78" t="s">
        <v>697</v>
      </c>
      <c r="Z20" s="78" t="s">
        <v>720</v>
      </c>
      <c r="AA20" s="78" t="s">
        <v>3790</v>
      </c>
      <c r="AB20" s="84" t="s">
        <v>3879</v>
      </c>
      <c r="AC20" s="84" t="s">
        <v>3998</v>
      </c>
      <c r="AD20" s="84"/>
      <c r="AE20" s="84" t="s">
        <v>4050</v>
      </c>
      <c r="AF20" s="84" t="s">
        <v>4091</v>
      </c>
      <c r="AG20" s="121">
        <v>5</v>
      </c>
      <c r="AH20" s="124">
        <v>5.747126436781609</v>
      </c>
      <c r="AI20" s="121">
        <v>0</v>
      </c>
      <c r="AJ20" s="124">
        <v>0</v>
      </c>
      <c r="AK20" s="121">
        <v>0</v>
      </c>
      <c r="AL20" s="124">
        <v>0</v>
      </c>
      <c r="AM20" s="121">
        <v>82</v>
      </c>
      <c r="AN20" s="124">
        <v>94.25287356321839</v>
      </c>
      <c r="AO20" s="121">
        <v>87</v>
      </c>
    </row>
    <row r="21" spans="1:41" ht="15">
      <c r="A21" s="88" t="s">
        <v>3612</v>
      </c>
      <c r="B21" s="65" t="s">
        <v>3655</v>
      </c>
      <c r="C21" s="65" t="s">
        <v>59</v>
      </c>
      <c r="D21" s="110"/>
      <c r="E21" s="109"/>
      <c r="F21" s="111" t="s">
        <v>4973</v>
      </c>
      <c r="G21" s="112"/>
      <c r="H21" s="112"/>
      <c r="I21" s="113">
        <v>21</v>
      </c>
      <c r="J21" s="114"/>
      <c r="K21" s="48">
        <v>3</v>
      </c>
      <c r="L21" s="48">
        <v>3</v>
      </c>
      <c r="M21" s="48">
        <v>0</v>
      </c>
      <c r="N21" s="48">
        <v>3</v>
      </c>
      <c r="O21" s="48">
        <v>0</v>
      </c>
      <c r="P21" s="49">
        <v>0</v>
      </c>
      <c r="Q21" s="49">
        <v>0</v>
      </c>
      <c r="R21" s="48">
        <v>1</v>
      </c>
      <c r="S21" s="48">
        <v>0</v>
      </c>
      <c r="T21" s="48">
        <v>3</v>
      </c>
      <c r="U21" s="48">
        <v>3</v>
      </c>
      <c r="V21" s="48">
        <v>1</v>
      </c>
      <c r="W21" s="49">
        <v>0.666667</v>
      </c>
      <c r="X21" s="49">
        <v>0.5</v>
      </c>
      <c r="Y21" s="78" t="s">
        <v>696</v>
      </c>
      <c r="Z21" s="78" t="s">
        <v>715</v>
      </c>
      <c r="AA21" s="78" t="s">
        <v>736</v>
      </c>
      <c r="AB21" s="84" t="s">
        <v>3880</v>
      </c>
      <c r="AC21" s="84" t="s">
        <v>3999</v>
      </c>
      <c r="AD21" s="84"/>
      <c r="AE21" s="84" t="s">
        <v>4051</v>
      </c>
      <c r="AF21" s="84" t="s">
        <v>4092</v>
      </c>
      <c r="AG21" s="121">
        <v>2</v>
      </c>
      <c r="AH21" s="124">
        <v>6.25</v>
      </c>
      <c r="AI21" s="121">
        <v>2</v>
      </c>
      <c r="AJ21" s="124">
        <v>6.25</v>
      </c>
      <c r="AK21" s="121">
        <v>0</v>
      </c>
      <c r="AL21" s="124">
        <v>0</v>
      </c>
      <c r="AM21" s="121">
        <v>28</v>
      </c>
      <c r="AN21" s="124">
        <v>87.5</v>
      </c>
      <c r="AO21" s="121">
        <v>32</v>
      </c>
    </row>
    <row r="22" spans="1:41" ht="15">
      <c r="A22" s="88" t="s">
        <v>3613</v>
      </c>
      <c r="B22" s="65" t="s">
        <v>3656</v>
      </c>
      <c r="C22" s="65" t="s">
        <v>59</v>
      </c>
      <c r="D22" s="110"/>
      <c r="E22" s="109"/>
      <c r="F22" s="111" t="s">
        <v>4974</v>
      </c>
      <c r="G22" s="112"/>
      <c r="H22" s="112"/>
      <c r="I22" s="113">
        <v>22</v>
      </c>
      <c r="J22" s="114"/>
      <c r="K22" s="48">
        <v>3</v>
      </c>
      <c r="L22" s="48">
        <v>2</v>
      </c>
      <c r="M22" s="48">
        <v>9</v>
      </c>
      <c r="N22" s="48">
        <v>11</v>
      </c>
      <c r="O22" s="48">
        <v>4</v>
      </c>
      <c r="P22" s="49">
        <v>0</v>
      </c>
      <c r="Q22" s="49">
        <v>0</v>
      </c>
      <c r="R22" s="48">
        <v>1</v>
      </c>
      <c r="S22" s="48">
        <v>0</v>
      </c>
      <c r="T22" s="48">
        <v>3</v>
      </c>
      <c r="U22" s="48">
        <v>11</v>
      </c>
      <c r="V22" s="48">
        <v>1</v>
      </c>
      <c r="W22" s="49">
        <v>0.666667</v>
      </c>
      <c r="X22" s="49">
        <v>0.5</v>
      </c>
      <c r="Y22" s="78" t="s">
        <v>691</v>
      </c>
      <c r="Z22" s="78" t="s">
        <v>730</v>
      </c>
      <c r="AA22" s="78" t="s">
        <v>3791</v>
      </c>
      <c r="AB22" s="84" t="s">
        <v>3881</v>
      </c>
      <c r="AC22" s="84" t="s">
        <v>4000</v>
      </c>
      <c r="AD22" s="84"/>
      <c r="AE22" s="84" t="s">
        <v>4052</v>
      </c>
      <c r="AF22" s="84" t="s">
        <v>4093</v>
      </c>
      <c r="AG22" s="121">
        <v>0</v>
      </c>
      <c r="AH22" s="124">
        <v>0</v>
      </c>
      <c r="AI22" s="121">
        <v>0</v>
      </c>
      <c r="AJ22" s="124">
        <v>0</v>
      </c>
      <c r="AK22" s="121">
        <v>0</v>
      </c>
      <c r="AL22" s="124">
        <v>0</v>
      </c>
      <c r="AM22" s="121">
        <v>163</v>
      </c>
      <c r="AN22" s="124">
        <v>100</v>
      </c>
      <c r="AO22" s="121">
        <v>163</v>
      </c>
    </row>
    <row r="23" spans="1:41" ht="15">
      <c r="A23" s="88" t="s">
        <v>3614</v>
      </c>
      <c r="B23" s="65" t="s">
        <v>3657</v>
      </c>
      <c r="C23" s="65" t="s">
        <v>59</v>
      </c>
      <c r="D23" s="110"/>
      <c r="E23" s="109"/>
      <c r="F23" s="111" t="s">
        <v>3614</v>
      </c>
      <c r="G23" s="112"/>
      <c r="H23" s="112"/>
      <c r="I23" s="113">
        <v>23</v>
      </c>
      <c r="J23" s="114"/>
      <c r="K23" s="48">
        <v>3</v>
      </c>
      <c r="L23" s="48">
        <v>2</v>
      </c>
      <c r="M23" s="48">
        <v>0</v>
      </c>
      <c r="N23" s="48">
        <v>2</v>
      </c>
      <c r="O23" s="48">
        <v>0</v>
      </c>
      <c r="P23" s="49">
        <v>0</v>
      </c>
      <c r="Q23" s="49">
        <v>0</v>
      </c>
      <c r="R23" s="48">
        <v>1</v>
      </c>
      <c r="S23" s="48">
        <v>0</v>
      </c>
      <c r="T23" s="48">
        <v>3</v>
      </c>
      <c r="U23" s="48">
        <v>2</v>
      </c>
      <c r="V23" s="48">
        <v>2</v>
      </c>
      <c r="W23" s="49">
        <v>0.888889</v>
      </c>
      <c r="X23" s="49">
        <v>0.3333333333333333</v>
      </c>
      <c r="Y23" s="78"/>
      <c r="Z23" s="78"/>
      <c r="AA23" s="78" t="s">
        <v>736</v>
      </c>
      <c r="AB23" s="84" t="s">
        <v>1477</v>
      </c>
      <c r="AC23" s="84" t="s">
        <v>1477</v>
      </c>
      <c r="AD23" s="84" t="s">
        <v>418</v>
      </c>
      <c r="AE23" s="84" t="s">
        <v>417</v>
      </c>
      <c r="AF23" s="84" t="s">
        <v>4094</v>
      </c>
      <c r="AG23" s="121">
        <v>0</v>
      </c>
      <c r="AH23" s="124">
        <v>0</v>
      </c>
      <c r="AI23" s="121">
        <v>0</v>
      </c>
      <c r="AJ23" s="124">
        <v>0</v>
      </c>
      <c r="AK23" s="121">
        <v>0</v>
      </c>
      <c r="AL23" s="124">
        <v>0</v>
      </c>
      <c r="AM23" s="121">
        <v>9</v>
      </c>
      <c r="AN23" s="124">
        <v>100</v>
      </c>
      <c r="AO23" s="121">
        <v>9</v>
      </c>
    </row>
    <row r="24" spans="1:41" ht="15">
      <c r="A24" s="88" t="s">
        <v>3615</v>
      </c>
      <c r="B24" s="65" t="s">
        <v>3658</v>
      </c>
      <c r="C24" s="65" t="s">
        <v>59</v>
      </c>
      <c r="D24" s="110"/>
      <c r="E24" s="109"/>
      <c r="F24" s="111" t="s">
        <v>4975</v>
      </c>
      <c r="G24" s="112"/>
      <c r="H24" s="112"/>
      <c r="I24" s="113">
        <v>24</v>
      </c>
      <c r="J24" s="114"/>
      <c r="K24" s="48">
        <v>3</v>
      </c>
      <c r="L24" s="48">
        <v>3</v>
      </c>
      <c r="M24" s="48">
        <v>0</v>
      </c>
      <c r="N24" s="48">
        <v>3</v>
      </c>
      <c r="O24" s="48">
        <v>1</v>
      </c>
      <c r="P24" s="49">
        <v>0</v>
      </c>
      <c r="Q24" s="49">
        <v>0</v>
      </c>
      <c r="R24" s="48">
        <v>1</v>
      </c>
      <c r="S24" s="48">
        <v>0</v>
      </c>
      <c r="T24" s="48">
        <v>3</v>
      </c>
      <c r="U24" s="48">
        <v>3</v>
      </c>
      <c r="V24" s="48">
        <v>2</v>
      </c>
      <c r="W24" s="49">
        <v>0.888889</v>
      </c>
      <c r="X24" s="49">
        <v>0.3333333333333333</v>
      </c>
      <c r="Y24" s="78" t="s">
        <v>684</v>
      </c>
      <c r="Z24" s="78" t="s">
        <v>724</v>
      </c>
      <c r="AA24" s="78" t="s">
        <v>3792</v>
      </c>
      <c r="AB24" s="84" t="s">
        <v>3792</v>
      </c>
      <c r="AC24" s="84" t="s">
        <v>4001</v>
      </c>
      <c r="AD24" s="84"/>
      <c r="AE24" s="84" t="s">
        <v>300</v>
      </c>
      <c r="AF24" s="84" t="s">
        <v>4095</v>
      </c>
      <c r="AG24" s="121">
        <v>2</v>
      </c>
      <c r="AH24" s="124">
        <v>3.125</v>
      </c>
      <c r="AI24" s="121">
        <v>3</v>
      </c>
      <c r="AJ24" s="124">
        <v>4.6875</v>
      </c>
      <c r="AK24" s="121">
        <v>0</v>
      </c>
      <c r="AL24" s="124">
        <v>0</v>
      </c>
      <c r="AM24" s="121">
        <v>59</v>
      </c>
      <c r="AN24" s="124">
        <v>92.1875</v>
      </c>
      <c r="AO24" s="121">
        <v>64</v>
      </c>
    </row>
    <row r="25" spans="1:41" ht="15">
      <c r="A25" s="88" t="s">
        <v>3616</v>
      </c>
      <c r="B25" s="65" t="s">
        <v>3659</v>
      </c>
      <c r="C25" s="65" t="s">
        <v>59</v>
      </c>
      <c r="D25" s="110"/>
      <c r="E25" s="109"/>
      <c r="F25" s="111" t="s">
        <v>4976</v>
      </c>
      <c r="G25" s="112"/>
      <c r="H25" s="112"/>
      <c r="I25" s="113">
        <v>25</v>
      </c>
      <c r="J25" s="114"/>
      <c r="K25" s="48">
        <v>3</v>
      </c>
      <c r="L25" s="48">
        <v>2</v>
      </c>
      <c r="M25" s="48">
        <v>0</v>
      </c>
      <c r="N25" s="48">
        <v>2</v>
      </c>
      <c r="O25" s="48">
        <v>0</v>
      </c>
      <c r="P25" s="49">
        <v>0</v>
      </c>
      <c r="Q25" s="49">
        <v>0</v>
      </c>
      <c r="R25" s="48">
        <v>1</v>
      </c>
      <c r="S25" s="48">
        <v>0</v>
      </c>
      <c r="T25" s="48">
        <v>3</v>
      </c>
      <c r="U25" s="48">
        <v>2</v>
      </c>
      <c r="V25" s="48">
        <v>2</v>
      </c>
      <c r="W25" s="49">
        <v>0.888889</v>
      </c>
      <c r="X25" s="49">
        <v>0.3333333333333333</v>
      </c>
      <c r="Y25" s="78"/>
      <c r="Z25" s="78"/>
      <c r="AA25" s="78" t="s">
        <v>736</v>
      </c>
      <c r="AB25" s="84" t="s">
        <v>3882</v>
      </c>
      <c r="AC25" s="84" t="s">
        <v>1477</v>
      </c>
      <c r="AD25" s="84" t="s">
        <v>402</v>
      </c>
      <c r="AE25" s="84"/>
      <c r="AF25" s="84" t="s">
        <v>4096</v>
      </c>
      <c r="AG25" s="121">
        <v>0</v>
      </c>
      <c r="AH25" s="124">
        <v>0</v>
      </c>
      <c r="AI25" s="121">
        <v>0</v>
      </c>
      <c r="AJ25" s="124">
        <v>0</v>
      </c>
      <c r="AK25" s="121">
        <v>0</v>
      </c>
      <c r="AL25" s="124">
        <v>0</v>
      </c>
      <c r="AM25" s="121">
        <v>10</v>
      </c>
      <c r="AN25" s="124">
        <v>100</v>
      </c>
      <c r="AO25" s="121">
        <v>10</v>
      </c>
    </row>
    <row r="26" spans="1:41" ht="15">
      <c r="A26" s="88" t="s">
        <v>3617</v>
      </c>
      <c r="B26" s="65" t="s">
        <v>3660</v>
      </c>
      <c r="C26" s="65" t="s">
        <v>59</v>
      </c>
      <c r="D26" s="110"/>
      <c r="E26" s="109"/>
      <c r="F26" s="111" t="s">
        <v>3617</v>
      </c>
      <c r="G26" s="112"/>
      <c r="H26" s="112"/>
      <c r="I26" s="113">
        <v>26</v>
      </c>
      <c r="J26" s="114"/>
      <c r="K26" s="48">
        <v>3</v>
      </c>
      <c r="L26" s="48">
        <v>2</v>
      </c>
      <c r="M26" s="48">
        <v>0</v>
      </c>
      <c r="N26" s="48">
        <v>2</v>
      </c>
      <c r="O26" s="48">
        <v>0</v>
      </c>
      <c r="P26" s="49">
        <v>0</v>
      </c>
      <c r="Q26" s="49">
        <v>0</v>
      </c>
      <c r="R26" s="48">
        <v>1</v>
      </c>
      <c r="S26" s="48">
        <v>0</v>
      </c>
      <c r="T26" s="48">
        <v>3</v>
      </c>
      <c r="U26" s="48">
        <v>2</v>
      </c>
      <c r="V26" s="48">
        <v>2</v>
      </c>
      <c r="W26" s="49">
        <v>0.888889</v>
      </c>
      <c r="X26" s="49">
        <v>0.3333333333333333</v>
      </c>
      <c r="Y26" s="78"/>
      <c r="Z26" s="78"/>
      <c r="AA26" s="78" t="s">
        <v>736</v>
      </c>
      <c r="AB26" s="84" t="s">
        <v>1477</v>
      </c>
      <c r="AC26" s="84" t="s">
        <v>1477</v>
      </c>
      <c r="AD26" s="84"/>
      <c r="AE26" s="84" t="s">
        <v>4053</v>
      </c>
      <c r="AF26" s="84" t="s">
        <v>4097</v>
      </c>
      <c r="AG26" s="121">
        <v>3</v>
      </c>
      <c r="AH26" s="124">
        <v>18.75</v>
      </c>
      <c r="AI26" s="121">
        <v>0</v>
      </c>
      <c r="AJ26" s="124">
        <v>0</v>
      </c>
      <c r="AK26" s="121">
        <v>0</v>
      </c>
      <c r="AL26" s="124">
        <v>0</v>
      </c>
      <c r="AM26" s="121">
        <v>13</v>
      </c>
      <c r="AN26" s="124">
        <v>81.25</v>
      </c>
      <c r="AO26" s="121">
        <v>16</v>
      </c>
    </row>
    <row r="27" spans="1:41" ht="15">
      <c r="A27" s="88" t="s">
        <v>3618</v>
      </c>
      <c r="B27" s="65" t="s">
        <v>3649</v>
      </c>
      <c r="C27" s="65" t="s">
        <v>61</v>
      </c>
      <c r="D27" s="110"/>
      <c r="E27" s="109"/>
      <c r="F27" s="111" t="s">
        <v>3618</v>
      </c>
      <c r="G27" s="112"/>
      <c r="H27" s="112"/>
      <c r="I27" s="113">
        <v>27</v>
      </c>
      <c r="J27" s="114"/>
      <c r="K27" s="48">
        <v>3</v>
      </c>
      <c r="L27" s="48">
        <v>2</v>
      </c>
      <c r="M27" s="48">
        <v>0</v>
      </c>
      <c r="N27" s="48">
        <v>2</v>
      </c>
      <c r="O27" s="48">
        <v>0</v>
      </c>
      <c r="P27" s="49">
        <v>0</v>
      </c>
      <c r="Q27" s="49">
        <v>0</v>
      </c>
      <c r="R27" s="48">
        <v>1</v>
      </c>
      <c r="S27" s="48">
        <v>0</v>
      </c>
      <c r="T27" s="48">
        <v>3</v>
      </c>
      <c r="U27" s="48">
        <v>2</v>
      </c>
      <c r="V27" s="48">
        <v>2</v>
      </c>
      <c r="W27" s="49">
        <v>0.888889</v>
      </c>
      <c r="X27" s="49">
        <v>0.3333333333333333</v>
      </c>
      <c r="Y27" s="78"/>
      <c r="Z27" s="78"/>
      <c r="AA27" s="78" t="s">
        <v>736</v>
      </c>
      <c r="AB27" s="84" t="s">
        <v>1477</v>
      </c>
      <c r="AC27" s="84" t="s">
        <v>1477</v>
      </c>
      <c r="AD27" s="84" t="s">
        <v>407</v>
      </c>
      <c r="AE27" s="84" t="s">
        <v>406</v>
      </c>
      <c r="AF27" s="84" t="s">
        <v>4098</v>
      </c>
      <c r="AG27" s="121">
        <v>0</v>
      </c>
      <c r="AH27" s="124">
        <v>0</v>
      </c>
      <c r="AI27" s="121">
        <v>3</v>
      </c>
      <c r="AJ27" s="124">
        <v>13.043478260869565</v>
      </c>
      <c r="AK27" s="121">
        <v>0</v>
      </c>
      <c r="AL27" s="124">
        <v>0</v>
      </c>
      <c r="AM27" s="121">
        <v>20</v>
      </c>
      <c r="AN27" s="124">
        <v>86.95652173913044</v>
      </c>
      <c r="AO27" s="121">
        <v>23</v>
      </c>
    </row>
    <row r="28" spans="1:41" ht="15">
      <c r="A28" s="88" t="s">
        <v>3619</v>
      </c>
      <c r="B28" s="65" t="s">
        <v>3650</v>
      </c>
      <c r="C28" s="65" t="s">
        <v>61</v>
      </c>
      <c r="D28" s="110"/>
      <c r="E28" s="109"/>
      <c r="F28" s="111" t="s">
        <v>4977</v>
      </c>
      <c r="G28" s="112"/>
      <c r="H28" s="112"/>
      <c r="I28" s="113">
        <v>28</v>
      </c>
      <c r="J28" s="114"/>
      <c r="K28" s="48">
        <v>3</v>
      </c>
      <c r="L28" s="48">
        <v>3</v>
      </c>
      <c r="M28" s="48">
        <v>0</v>
      </c>
      <c r="N28" s="48">
        <v>3</v>
      </c>
      <c r="O28" s="48">
        <v>0</v>
      </c>
      <c r="P28" s="49">
        <v>0</v>
      </c>
      <c r="Q28" s="49">
        <v>0</v>
      </c>
      <c r="R28" s="48">
        <v>1</v>
      </c>
      <c r="S28" s="48">
        <v>0</v>
      </c>
      <c r="T28" s="48">
        <v>3</v>
      </c>
      <c r="U28" s="48">
        <v>3</v>
      </c>
      <c r="V28" s="48">
        <v>1</v>
      </c>
      <c r="W28" s="49">
        <v>0.666667</v>
      </c>
      <c r="X28" s="49">
        <v>0.5</v>
      </c>
      <c r="Y28" s="78"/>
      <c r="Z28" s="78"/>
      <c r="AA28" s="78" t="s">
        <v>3793</v>
      </c>
      <c r="AB28" s="84" t="s">
        <v>3883</v>
      </c>
      <c r="AC28" s="84" t="s">
        <v>4002</v>
      </c>
      <c r="AD28" s="84"/>
      <c r="AE28" s="84" t="s">
        <v>4054</v>
      </c>
      <c r="AF28" s="84" t="s">
        <v>4099</v>
      </c>
      <c r="AG28" s="121">
        <v>3</v>
      </c>
      <c r="AH28" s="124">
        <v>4.109589041095891</v>
      </c>
      <c r="AI28" s="121">
        <v>1</v>
      </c>
      <c r="AJ28" s="124">
        <v>1.36986301369863</v>
      </c>
      <c r="AK28" s="121">
        <v>0</v>
      </c>
      <c r="AL28" s="124">
        <v>0</v>
      </c>
      <c r="AM28" s="121">
        <v>69</v>
      </c>
      <c r="AN28" s="124">
        <v>94.52054794520548</v>
      </c>
      <c r="AO28" s="121">
        <v>73</v>
      </c>
    </row>
    <row r="29" spans="1:41" ht="15">
      <c r="A29" s="88" t="s">
        <v>3620</v>
      </c>
      <c r="B29" s="65" t="s">
        <v>3651</v>
      </c>
      <c r="C29" s="65" t="s">
        <v>61</v>
      </c>
      <c r="D29" s="110"/>
      <c r="E29" s="109"/>
      <c r="F29" s="111" t="s">
        <v>3620</v>
      </c>
      <c r="G29" s="112"/>
      <c r="H29" s="112"/>
      <c r="I29" s="113">
        <v>29</v>
      </c>
      <c r="J29" s="114"/>
      <c r="K29" s="48">
        <v>3</v>
      </c>
      <c r="L29" s="48">
        <v>2</v>
      </c>
      <c r="M29" s="48">
        <v>0</v>
      </c>
      <c r="N29" s="48">
        <v>2</v>
      </c>
      <c r="O29" s="48">
        <v>0</v>
      </c>
      <c r="P29" s="49">
        <v>0</v>
      </c>
      <c r="Q29" s="49">
        <v>0</v>
      </c>
      <c r="R29" s="48">
        <v>1</v>
      </c>
      <c r="S29" s="48">
        <v>0</v>
      </c>
      <c r="T29" s="48">
        <v>3</v>
      </c>
      <c r="U29" s="48">
        <v>2</v>
      </c>
      <c r="V29" s="48">
        <v>2</v>
      </c>
      <c r="W29" s="49">
        <v>0.888889</v>
      </c>
      <c r="X29" s="49">
        <v>0.3333333333333333</v>
      </c>
      <c r="Y29" s="78"/>
      <c r="Z29" s="78"/>
      <c r="AA29" s="78" t="s">
        <v>736</v>
      </c>
      <c r="AB29" s="84" t="s">
        <v>1477</v>
      </c>
      <c r="AC29" s="84" t="s">
        <v>1477</v>
      </c>
      <c r="AD29" s="84" t="s">
        <v>401</v>
      </c>
      <c r="AE29" s="84" t="s">
        <v>400</v>
      </c>
      <c r="AF29" s="84" t="s">
        <v>4100</v>
      </c>
      <c r="AG29" s="121">
        <v>0</v>
      </c>
      <c r="AH29" s="124">
        <v>0</v>
      </c>
      <c r="AI29" s="121">
        <v>0</v>
      </c>
      <c r="AJ29" s="124">
        <v>0</v>
      </c>
      <c r="AK29" s="121">
        <v>0</v>
      </c>
      <c r="AL29" s="124">
        <v>0</v>
      </c>
      <c r="AM29" s="121">
        <v>9</v>
      </c>
      <c r="AN29" s="124">
        <v>100</v>
      </c>
      <c r="AO29" s="121">
        <v>9</v>
      </c>
    </row>
    <row r="30" spans="1:41" ht="15">
      <c r="A30" s="88" t="s">
        <v>3621</v>
      </c>
      <c r="B30" s="65" t="s">
        <v>3652</v>
      </c>
      <c r="C30" s="65" t="s">
        <v>61</v>
      </c>
      <c r="D30" s="110"/>
      <c r="E30" s="109"/>
      <c r="F30" s="111" t="s">
        <v>3621</v>
      </c>
      <c r="G30" s="112"/>
      <c r="H30" s="112"/>
      <c r="I30" s="113">
        <v>30</v>
      </c>
      <c r="J30" s="114"/>
      <c r="K30" s="48">
        <v>3</v>
      </c>
      <c r="L30" s="48">
        <v>2</v>
      </c>
      <c r="M30" s="48">
        <v>0</v>
      </c>
      <c r="N30" s="48">
        <v>2</v>
      </c>
      <c r="O30" s="48">
        <v>0</v>
      </c>
      <c r="P30" s="49">
        <v>0</v>
      </c>
      <c r="Q30" s="49">
        <v>0</v>
      </c>
      <c r="R30" s="48">
        <v>1</v>
      </c>
      <c r="S30" s="48">
        <v>0</v>
      </c>
      <c r="T30" s="48">
        <v>3</v>
      </c>
      <c r="U30" s="48">
        <v>2</v>
      </c>
      <c r="V30" s="48">
        <v>2</v>
      </c>
      <c r="W30" s="49">
        <v>0.888889</v>
      </c>
      <c r="X30" s="49">
        <v>0.3333333333333333</v>
      </c>
      <c r="Y30" s="78"/>
      <c r="Z30" s="78"/>
      <c r="AA30" s="78" t="s">
        <v>736</v>
      </c>
      <c r="AB30" s="84" t="s">
        <v>1477</v>
      </c>
      <c r="AC30" s="84" t="s">
        <v>1477</v>
      </c>
      <c r="AD30" s="84"/>
      <c r="AE30" s="84" t="s">
        <v>4055</v>
      </c>
      <c r="AF30" s="84" t="s">
        <v>4101</v>
      </c>
      <c r="AG30" s="121">
        <v>0</v>
      </c>
      <c r="AH30" s="124">
        <v>0</v>
      </c>
      <c r="AI30" s="121">
        <v>0</v>
      </c>
      <c r="AJ30" s="124">
        <v>0</v>
      </c>
      <c r="AK30" s="121">
        <v>0</v>
      </c>
      <c r="AL30" s="124">
        <v>0</v>
      </c>
      <c r="AM30" s="121">
        <v>3</v>
      </c>
      <c r="AN30" s="124">
        <v>100</v>
      </c>
      <c r="AO30" s="121">
        <v>3</v>
      </c>
    </row>
    <row r="31" spans="1:41" ht="15">
      <c r="A31" s="88" t="s">
        <v>3622</v>
      </c>
      <c r="B31" s="65" t="s">
        <v>3653</v>
      </c>
      <c r="C31" s="65" t="s">
        <v>61</v>
      </c>
      <c r="D31" s="110"/>
      <c r="E31" s="109"/>
      <c r="F31" s="111" t="s">
        <v>4978</v>
      </c>
      <c r="G31" s="112"/>
      <c r="H31" s="112"/>
      <c r="I31" s="113">
        <v>31</v>
      </c>
      <c r="J31" s="114"/>
      <c r="K31" s="48">
        <v>3</v>
      </c>
      <c r="L31" s="48">
        <v>2</v>
      </c>
      <c r="M31" s="48">
        <v>0</v>
      </c>
      <c r="N31" s="48">
        <v>2</v>
      </c>
      <c r="O31" s="48">
        <v>0</v>
      </c>
      <c r="P31" s="49">
        <v>0</v>
      </c>
      <c r="Q31" s="49">
        <v>0</v>
      </c>
      <c r="R31" s="48">
        <v>1</v>
      </c>
      <c r="S31" s="48">
        <v>0</v>
      </c>
      <c r="T31" s="48">
        <v>3</v>
      </c>
      <c r="U31" s="48">
        <v>2</v>
      </c>
      <c r="V31" s="48">
        <v>2</v>
      </c>
      <c r="W31" s="49">
        <v>0.888889</v>
      </c>
      <c r="X31" s="49">
        <v>0.3333333333333333</v>
      </c>
      <c r="Y31" s="78" t="s">
        <v>664</v>
      </c>
      <c r="Z31" s="78" t="s">
        <v>715</v>
      </c>
      <c r="AA31" s="78" t="s">
        <v>736</v>
      </c>
      <c r="AB31" s="84" t="s">
        <v>3884</v>
      </c>
      <c r="AC31" s="84" t="s">
        <v>4003</v>
      </c>
      <c r="AD31" s="84"/>
      <c r="AE31" s="84" t="s">
        <v>4056</v>
      </c>
      <c r="AF31" s="84" t="s">
        <v>4102</v>
      </c>
      <c r="AG31" s="121">
        <v>6</v>
      </c>
      <c r="AH31" s="124">
        <v>12.244897959183673</v>
      </c>
      <c r="AI31" s="121">
        <v>0</v>
      </c>
      <c r="AJ31" s="124">
        <v>0</v>
      </c>
      <c r="AK31" s="121">
        <v>0</v>
      </c>
      <c r="AL31" s="124">
        <v>0</v>
      </c>
      <c r="AM31" s="121">
        <v>43</v>
      </c>
      <c r="AN31" s="124">
        <v>87.75510204081633</v>
      </c>
      <c r="AO31" s="121">
        <v>49</v>
      </c>
    </row>
    <row r="32" spans="1:41" ht="15">
      <c r="A32" s="88" t="s">
        <v>3623</v>
      </c>
      <c r="B32" s="65" t="s">
        <v>3654</v>
      </c>
      <c r="C32" s="65" t="s">
        <v>61</v>
      </c>
      <c r="D32" s="110"/>
      <c r="E32" s="109"/>
      <c r="F32" s="111" t="s">
        <v>4979</v>
      </c>
      <c r="G32" s="112"/>
      <c r="H32" s="112"/>
      <c r="I32" s="113">
        <v>32</v>
      </c>
      <c r="J32" s="114"/>
      <c r="K32" s="48">
        <v>3</v>
      </c>
      <c r="L32" s="48">
        <v>2</v>
      </c>
      <c r="M32" s="48">
        <v>0</v>
      </c>
      <c r="N32" s="48">
        <v>2</v>
      </c>
      <c r="O32" s="48">
        <v>0</v>
      </c>
      <c r="P32" s="49">
        <v>0</v>
      </c>
      <c r="Q32" s="49">
        <v>0</v>
      </c>
      <c r="R32" s="48">
        <v>1</v>
      </c>
      <c r="S32" s="48">
        <v>0</v>
      </c>
      <c r="T32" s="48">
        <v>3</v>
      </c>
      <c r="U32" s="48">
        <v>2</v>
      </c>
      <c r="V32" s="48">
        <v>2</v>
      </c>
      <c r="W32" s="49">
        <v>0.888889</v>
      </c>
      <c r="X32" s="49">
        <v>0.3333333333333333</v>
      </c>
      <c r="Y32" s="78" t="s">
        <v>667</v>
      </c>
      <c r="Z32" s="78" t="s">
        <v>718</v>
      </c>
      <c r="AA32" s="78" t="s">
        <v>736</v>
      </c>
      <c r="AB32" s="84" t="s">
        <v>3885</v>
      </c>
      <c r="AC32" s="84" t="s">
        <v>1477</v>
      </c>
      <c r="AD32" s="84"/>
      <c r="AE32" s="84" t="s">
        <v>4057</v>
      </c>
      <c r="AF32" s="84" t="s">
        <v>4103</v>
      </c>
      <c r="AG32" s="121">
        <v>7</v>
      </c>
      <c r="AH32" s="124">
        <v>24.137931034482758</v>
      </c>
      <c r="AI32" s="121">
        <v>0</v>
      </c>
      <c r="AJ32" s="124">
        <v>0</v>
      </c>
      <c r="AK32" s="121">
        <v>0</v>
      </c>
      <c r="AL32" s="124">
        <v>0</v>
      </c>
      <c r="AM32" s="121">
        <v>22</v>
      </c>
      <c r="AN32" s="124">
        <v>75.86206896551724</v>
      </c>
      <c r="AO32" s="121">
        <v>29</v>
      </c>
    </row>
    <row r="33" spans="1:41" ht="15">
      <c r="A33" s="88" t="s">
        <v>3624</v>
      </c>
      <c r="B33" s="65" t="s">
        <v>3655</v>
      </c>
      <c r="C33" s="65" t="s">
        <v>61</v>
      </c>
      <c r="D33" s="110"/>
      <c r="E33" s="109"/>
      <c r="F33" s="111" t="s">
        <v>4980</v>
      </c>
      <c r="G33" s="112"/>
      <c r="H33" s="112"/>
      <c r="I33" s="113">
        <v>33</v>
      </c>
      <c r="J33" s="114"/>
      <c r="K33" s="48">
        <v>2</v>
      </c>
      <c r="L33" s="48">
        <v>1</v>
      </c>
      <c r="M33" s="48">
        <v>0</v>
      </c>
      <c r="N33" s="48">
        <v>1</v>
      </c>
      <c r="O33" s="48">
        <v>0</v>
      </c>
      <c r="P33" s="49">
        <v>0</v>
      </c>
      <c r="Q33" s="49">
        <v>0</v>
      </c>
      <c r="R33" s="48">
        <v>1</v>
      </c>
      <c r="S33" s="48">
        <v>0</v>
      </c>
      <c r="T33" s="48">
        <v>2</v>
      </c>
      <c r="U33" s="48">
        <v>1</v>
      </c>
      <c r="V33" s="48">
        <v>1</v>
      </c>
      <c r="W33" s="49">
        <v>0.5</v>
      </c>
      <c r="X33" s="49">
        <v>0.5</v>
      </c>
      <c r="Y33" s="78"/>
      <c r="Z33" s="78"/>
      <c r="AA33" s="78" t="s">
        <v>830</v>
      </c>
      <c r="AB33" s="84" t="s">
        <v>3886</v>
      </c>
      <c r="AC33" s="84" t="s">
        <v>1477</v>
      </c>
      <c r="AD33" s="84"/>
      <c r="AE33" s="84" t="s">
        <v>4058</v>
      </c>
      <c r="AF33" s="84" t="s">
        <v>4104</v>
      </c>
      <c r="AG33" s="121">
        <v>3</v>
      </c>
      <c r="AH33" s="124">
        <v>10.344827586206897</v>
      </c>
      <c r="AI33" s="121">
        <v>1</v>
      </c>
      <c r="AJ33" s="124">
        <v>3.4482758620689653</v>
      </c>
      <c r="AK33" s="121">
        <v>0</v>
      </c>
      <c r="AL33" s="124">
        <v>0</v>
      </c>
      <c r="AM33" s="121">
        <v>25</v>
      </c>
      <c r="AN33" s="124">
        <v>86.20689655172414</v>
      </c>
      <c r="AO33" s="121">
        <v>29</v>
      </c>
    </row>
    <row r="34" spans="1:41" ht="15">
      <c r="A34" s="88" t="s">
        <v>3625</v>
      </c>
      <c r="B34" s="65" t="s">
        <v>3656</v>
      </c>
      <c r="C34" s="65" t="s">
        <v>61</v>
      </c>
      <c r="D34" s="110"/>
      <c r="E34" s="109"/>
      <c r="F34" s="111" t="s">
        <v>3625</v>
      </c>
      <c r="G34" s="112"/>
      <c r="H34" s="112"/>
      <c r="I34" s="113">
        <v>34</v>
      </c>
      <c r="J34" s="114"/>
      <c r="K34" s="48">
        <v>2</v>
      </c>
      <c r="L34" s="48">
        <v>1</v>
      </c>
      <c r="M34" s="48">
        <v>0</v>
      </c>
      <c r="N34" s="48">
        <v>1</v>
      </c>
      <c r="O34" s="48">
        <v>0</v>
      </c>
      <c r="P34" s="49">
        <v>0</v>
      </c>
      <c r="Q34" s="49">
        <v>0</v>
      </c>
      <c r="R34" s="48">
        <v>1</v>
      </c>
      <c r="S34" s="48">
        <v>0</v>
      </c>
      <c r="T34" s="48">
        <v>2</v>
      </c>
      <c r="U34" s="48">
        <v>1</v>
      </c>
      <c r="V34" s="48">
        <v>1</v>
      </c>
      <c r="W34" s="49">
        <v>0.5</v>
      </c>
      <c r="X34" s="49">
        <v>0.5</v>
      </c>
      <c r="Y34" s="78"/>
      <c r="Z34" s="78"/>
      <c r="AA34" s="78" t="s">
        <v>829</v>
      </c>
      <c r="AB34" s="84" t="s">
        <v>1477</v>
      </c>
      <c r="AC34" s="84" t="s">
        <v>1477</v>
      </c>
      <c r="AD34" s="84"/>
      <c r="AE34" s="84" t="s">
        <v>488</v>
      </c>
      <c r="AF34" s="84" t="s">
        <v>4105</v>
      </c>
      <c r="AG34" s="121">
        <v>1</v>
      </c>
      <c r="AH34" s="124">
        <v>5.882352941176471</v>
      </c>
      <c r="AI34" s="121">
        <v>0</v>
      </c>
      <c r="AJ34" s="124">
        <v>0</v>
      </c>
      <c r="AK34" s="121">
        <v>0</v>
      </c>
      <c r="AL34" s="124">
        <v>0</v>
      </c>
      <c r="AM34" s="121">
        <v>16</v>
      </c>
      <c r="AN34" s="124">
        <v>94.11764705882354</v>
      </c>
      <c r="AO34" s="121">
        <v>17</v>
      </c>
    </row>
    <row r="35" spans="1:41" ht="15">
      <c r="A35" s="88" t="s">
        <v>3626</v>
      </c>
      <c r="B35" s="65" t="s">
        <v>3657</v>
      </c>
      <c r="C35" s="65" t="s">
        <v>61</v>
      </c>
      <c r="D35" s="110"/>
      <c r="E35" s="109"/>
      <c r="F35" s="111" t="s">
        <v>4981</v>
      </c>
      <c r="G35" s="112"/>
      <c r="H35" s="112"/>
      <c r="I35" s="113">
        <v>35</v>
      </c>
      <c r="J35" s="114"/>
      <c r="K35" s="48">
        <v>2</v>
      </c>
      <c r="L35" s="48">
        <v>1</v>
      </c>
      <c r="M35" s="48">
        <v>0</v>
      </c>
      <c r="N35" s="48">
        <v>1</v>
      </c>
      <c r="O35" s="48">
        <v>0</v>
      </c>
      <c r="P35" s="49">
        <v>0</v>
      </c>
      <c r="Q35" s="49">
        <v>0</v>
      </c>
      <c r="R35" s="48">
        <v>1</v>
      </c>
      <c r="S35" s="48">
        <v>0</v>
      </c>
      <c r="T35" s="48">
        <v>2</v>
      </c>
      <c r="U35" s="48">
        <v>1</v>
      </c>
      <c r="V35" s="48">
        <v>1</v>
      </c>
      <c r="W35" s="49">
        <v>0.5</v>
      </c>
      <c r="X35" s="49">
        <v>0.5</v>
      </c>
      <c r="Y35" s="78"/>
      <c r="Z35" s="78"/>
      <c r="AA35" s="78" t="s">
        <v>736</v>
      </c>
      <c r="AB35" s="84" t="s">
        <v>3887</v>
      </c>
      <c r="AC35" s="84" t="s">
        <v>1477</v>
      </c>
      <c r="AD35" s="84" t="s">
        <v>487</v>
      </c>
      <c r="AE35" s="84"/>
      <c r="AF35" s="84" t="s">
        <v>4106</v>
      </c>
      <c r="AG35" s="121">
        <v>0</v>
      </c>
      <c r="AH35" s="124">
        <v>0</v>
      </c>
      <c r="AI35" s="121">
        <v>0</v>
      </c>
      <c r="AJ35" s="124">
        <v>0</v>
      </c>
      <c r="AK35" s="121">
        <v>0</v>
      </c>
      <c r="AL35" s="124">
        <v>0</v>
      </c>
      <c r="AM35" s="121">
        <v>51</v>
      </c>
      <c r="AN35" s="124">
        <v>100</v>
      </c>
      <c r="AO35" s="121">
        <v>51</v>
      </c>
    </row>
    <row r="36" spans="1:41" ht="15">
      <c r="A36" s="88" t="s">
        <v>3627</v>
      </c>
      <c r="B36" s="65" t="s">
        <v>3658</v>
      </c>
      <c r="C36" s="65" t="s">
        <v>61</v>
      </c>
      <c r="D36" s="110"/>
      <c r="E36" s="109"/>
      <c r="F36" s="111" t="s">
        <v>4982</v>
      </c>
      <c r="G36" s="112"/>
      <c r="H36" s="112"/>
      <c r="I36" s="113">
        <v>36</v>
      </c>
      <c r="J36" s="114"/>
      <c r="K36" s="48">
        <v>2</v>
      </c>
      <c r="L36" s="48">
        <v>2</v>
      </c>
      <c r="M36" s="48">
        <v>0</v>
      </c>
      <c r="N36" s="48">
        <v>2</v>
      </c>
      <c r="O36" s="48">
        <v>1</v>
      </c>
      <c r="P36" s="49">
        <v>0</v>
      </c>
      <c r="Q36" s="49">
        <v>0</v>
      </c>
      <c r="R36" s="48">
        <v>1</v>
      </c>
      <c r="S36" s="48">
        <v>0</v>
      </c>
      <c r="T36" s="48">
        <v>2</v>
      </c>
      <c r="U36" s="48">
        <v>2</v>
      </c>
      <c r="V36" s="48">
        <v>1</v>
      </c>
      <c r="W36" s="49">
        <v>0.5</v>
      </c>
      <c r="X36" s="49">
        <v>0.5</v>
      </c>
      <c r="Y36" s="78"/>
      <c r="Z36" s="78"/>
      <c r="AA36" s="78" t="s">
        <v>809</v>
      </c>
      <c r="AB36" s="84" t="s">
        <v>3888</v>
      </c>
      <c r="AC36" s="84" t="s">
        <v>4004</v>
      </c>
      <c r="AD36" s="84"/>
      <c r="AE36" s="84" t="s">
        <v>346</v>
      </c>
      <c r="AF36" s="84" t="s">
        <v>4107</v>
      </c>
      <c r="AG36" s="121">
        <v>2</v>
      </c>
      <c r="AH36" s="124">
        <v>6.666666666666667</v>
      </c>
      <c r="AI36" s="121">
        <v>0</v>
      </c>
      <c r="AJ36" s="124">
        <v>0</v>
      </c>
      <c r="AK36" s="121">
        <v>0</v>
      </c>
      <c r="AL36" s="124">
        <v>0</v>
      </c>
      <c r="AM36" s="121">
        <v>28</v>
      </c>
      <c r="AN36" s="124">
        <v>93.33333333333333</v>
      </c>
      <c r="AO36" s="121">
        <v>30</v>
      </c>
    </row>
    <row r="37" spans="1:41" ht="15">
      <c r="A37" s="88" t="s">
        <v>3628</v>
      </c>
      <c r="B37" s="65" t="s">
        <v>3659</v>
      </c>
      <c r="C37" s="65" t="s">
        <v>61</v>
      </c>
      <c r="D37" s="110"/>
      <c r="E37" s="109"/>
      <c r="F37" s="111" t="s">
        <v>3628</v>
      </c>
      <c r="G37" s="112"/>
      <c r="H37" s="112"/>
      <c r="I37" s="113">
        <v>37</v>
      </c>
      <c r="J37" s="114"/>
      <c r="K37" s="48">
        <v>2</v>
      </c>
      <c r="L37" s="48">
        <v>1</v>
      </c>
      <c r="M37" s="48">
        <v>0</v>
      </c>
      <c r="N37" s="48">
        <v>1</v>
      </c>
      <c r="O37" s="48">
        <v>0</v>
      </c>
      <c r="P37" s="49">
        <v>0</v>
      </c>
      <c r="Q37" s="49">
        <v>0</v>
      </c>
      <c r="R37" s="48">
        <v>1</v>
      </c>
      <c r="S37" s="48">
        <v>0</v>
      </c>
      <c r="T37" s="48">
        <v>2</v>
      </c>
      <c r="U37" s="48">
        <v>1</v>
      </c>
      <c r="V37" s="48">
        <v>1</v>
      </c>
      <c r="W37" s="49">
        <v>0.5</v>
      </c>
      <c r="X37" s="49">
        <v>0.5</v>
      </c>
      <c r="Y37" s="78"/>
      <c r="Z37" s="78"/>
      <c r="AA37" s="78" t="s">
        <v>736</v>
      </c>
      <c r="AB37" s="84" t="s">
        <v>1477</v>
      </c>
      <c r="AC37" s="84" t="s">
        <v>1477</v>
      </c>
      <c r="AD37" s="84" t="s">
        <v>478</v>
      </c>
      <c r="AE37" s="84"/>
      <c r="AF37" s="84" t="s">
        <v>4108</v>
      </c>
      <c r="AG37" s="121">
        <v>1</v>
      </c>
      <c r="AH37" s="124">
        <v>3.7037037037037037</v>
      </c>
      <c r="AI37" s="121">
        <v>0</v>
      </c>
      <c r="AJ37" s="124">
        <v>0</v>
      </c>
      <c r="AK37" s="121">
        <v>0</v>
      </c>
      <c r="AL37" s="124">
        <v>0</v>
      </c>
      <c r="AM37" s="121">
        <v>26</v>
      </c>
      <c r="AN37" s="124">
        <v>96.29629629629629</v>
      </c>
      <c r="AO37" s="121">
        <v>27</v>
      </c>
    </row>
    <row r="38" spans="1:41" ht="15">
      <c r="A38" s="88" t="s">
        <v>3629</v>
      </c>
      <c r="B38" s="65" t="s">
        <v>3660</v>
      </c>
      <c r="C38" s="65" t="s">
        <v>61</v>
      </c>
      <c r="D38" s="110"/>
      <c r="E38" s="109"/>
      <c r="F38" s="111" t="s">
        <v>3629</v>
      </c>
      <c r="G38" s="112"/>
      <c r="H38" s="112"/>
      <c r="I38" s="113">
        <v>38</v>
      </c>
      <c r="J38" s="114"/>
      <c r="K38" s="48">
        <v>2</v>
      </c>
      <c r="L38" s="48">
        <v>1</v>
      </c>
      <c r="M38" s="48">
        <v>0</v>
      </c>
      <c r="N38" s="48">
        <v>1</v>
      </c>
      <c r="O38" s="48">
        <v>0</v>
      </c>
      <c r="P38" s="49">
        <v>0</v>
      </c>
      <c r="Q38" s="49">
        <v>0</v>
      </c>
      <c r="R38" s="48">
        <v>1</v>
      </c>
      <c r="S38" s="48">
        <v>0</v>
      </c>
      <c r="T38" s="48">
        <v>2</v>
      </c>
      <c r="U38" s="48">
        <v>1</v>
      </c>
      <c r="V38" s="48">
        <v>1</v>
      </c>
      <c r="W38" s="49">
        <v>0.5</v>
      </c>
      <c r="X38" s="49">
        <v>0.5</v>
      </c>
      <c r="Y38" s="78" t="s">
        <v>686</v>
      </c>
      <c r="Z38" s="78" t="s">
        <v>725</v>
      </c>
      <c r="AA38" s="78" t="s">
        <v>782</v>
      </c>
      <c r="AB38" s="84" t="s">
        <v>1477</v>
      </c>
      <c r="AC38" s="84" t="s">
        <v>1477</v>
      </c>
      <c r="AD38" s="84"/>
      <c r="AE38" s="84" t="s">
        <v>420</v>
      </c>
      <c r="AF38" s="84" t="s">
        <v>4109</v>
      </c>
      <c r="AG38" s="121">
        <v>0</v>
      </c>
      <c r="AH38" s="124">
        <v>0</v>
      </c>
      <c r="AI38" s="121">
        <v>1</v>
      </c>
      <c r="AJ38" s="124">
        <v>5.555555555555555</v>
      </c>
      <c r="AK38" s="121">
        <v>0</v>
      </c>
      <c r="AL38" s="124">
        <v>0</v>
      </c>
      <c r="AM38" s="121">
        <v>17</v>
      </c>
      <c r="AN38" s="124">
        <v>94.44444444444444</v>
      </c>
      <c r="AO38" s="121">
        <v>18</v>
      </c>
    </row>
    <row r="39" spans="1:41" ht="15">
      <c r="A39" s="88" t="s">
        <v>3630</v>
      </c>
      <c r="B39" s="65" t="s">
        <v>3649</v>
      </c>
      <c r="C39" s="65" t="s">
        <v>63</v>
      </c>
      <c r="D39" s="110"/>
      <c r="E39" s="109"/>
      <c r="F39" s="111" t="s">
        <v>4983</v>
      </c>
      <c r="G39" s="112"/>
      <c r="H39" s="112"/>
      <c r="I39" s="113">
        <v>39</v>
      </c>
      <c r="J39" s="114"/>
      <c r="K39" s="48">
        <v>2</v>
      </c>
      <c r="L39" s="48">
        <v>2</v>
      </c>
      <c r="M39" s="48">
        <v>0</v>
      </c>
      <c r="N39" s="48">
        <v>2</v>
      </c>
      <c r="O39" s="48">
        <v>1</v>
      </c>
      <c r="P39" s="49">
        <v>0</v>
      </c>
      <c r="Q39" s="49">
        <v>0</v>
      </c>
      <c r="R39" s="48">
        <v>1</v>
      </c>
      <c r="S39" s="48">
        <v>0</v>
      </c>
      <c r="T39" s="48">
        <v>2</v>
      </c>
      <c r="U39" s="48">
        <v>2</v>
      </c>
      <c r="V39" s="48">
        <v>1</v>
      </c>
      <c r="W39" s="49">
        <v>0.5</v>
      </c>
      <c r="X39" s="49">
        <v>0.5</v>
      </c>
      <c r="Y39" s="78"/>
      <c r="Z39" s="78"/>
      <c r="AA39" s="78" t="s">
        <v>779</v>
      </c>
      <c r="AB39" s="84" t="s">
        <v>3889</v>
      </c>
      <c r="AC39" s="84" t="s">
        <v>4005</v>
      </c>
      <c r="AD39" s="84"/>
      <c r="AE39" s="84" t="s">
        <v>306</v>
      </c>
      <c r="AF39" s="84" t="s">
        <v>4110</v>
      </c>
      <c r="AG39" s="121">
        <v>2</v>
      </c>
      <c r="AH39" s="124">
        <v>4.761904761904762</v>
      </c>
      <c r="AI39" s="121">
        <v>2</v>
      </c>
      <c r="AJ39" s="124">
        <v>4.761904761904762</v>
      </c>
      <c r="AK39" s="121">
        <v>0</v>
      </c>
      <c r="AL39" s="124">
        <v>0</v>
      </c>
      <c r="AM39" s="121">
        <v>38</v>
      </c>
      <c r="AN39" s="124">
        <v>90.47619047619048</v>
      </c>
      <c r="AO39" s="121">
        <v>42</v>
      </c>
    </row>
    <row r="40" spans="1:41" ht="15">
      <c r="A40" s="88" t="s">
        <v>3631</v>
      </c>
      <c r="B40" s="65" t="s">
        <v>3650</v>
      </c>
      <c r="C40" s="65" t="s">
        <v>63</v>
      </c>
      <c r="D40" s="110"/>
      <c r="E40" s="109"/>
      <c r="F40" s="111" t="s">
        <v>3631</v>
      </c>
      <c r="G40" s="112"/>
      <c r="H40" s="112"/>
      <c r="I40" s="113">
        <v>40</v>
      </c>
      <c r="J40" s="114"/>
      <c r="K40" s="48">
        <v>2</v>
      </c>
      <c r="L40" s="48">
        <v>1</v>
      </c>
      <c r="M40" s="48">
        <v>0</v>
      </c>
      <c r="N40" s="48">
        <v>1</v>
      </c>
      <c r="O40" s="48">
        <v>0</v>
      </c>
      <c r="P40" s="49">
        <v>0</v>
      </c>
      <c r="Q40" s="49">
        <v>0</v>
      </c>
      <c r="R40" s="48">
        <v>1</v>
      </c>
      <c r="S40" s="48">
        <v>0</v>
      </c>
      <c r="T40" s="48">
        <v>2</v>
      </c>
      <c r="U40" s="48">
        <v>1</v>
      </c>
      <c r="V40" s="48">
        <v>1</v>
      </c>
      <c r="W40" s="49">
        <v>0.5</v>
      </c>
      <c r="X40" s="49">
        <v>0.5</v>
      </c>
      <c r="Y40" s="78"/>
      <c r="Z40" s="78"/>
      <c r="AA40" s="78" t="s">
        <v>736</v>
      </c>
      <c r="AB40" s="84" t="s">
        <v>1477</v>
      </c>
      <c r="AC40" s="84" t="s">
        <v>1477</v>
      </c>
      <c r="AD40" s="84" t="s">
        <v>419</v>
      </c>
      <c r="AE40" s="84"/>
      <c r="AF40" s="84" t="s">
        <v>4111</v>
      </c>
      <c r="AG40" s="121">
        <v>0</v>
      </c>
      <c r="AH40" s="124">
        <v>0</v>
      </c>
      <c r="AI40" s="121">
        <v>0</v>
      </c>
      <c r="AJ40" s="124">
        <v>0</v>
      </c>
      <c r="AK40" s="121">
        <v>0</v>
      </c>
      <c r="AL40" s="124">
        <v>0</v>
      </c>
      <c r="AM40" s="121">
        <v>9</v>
      </c>
      <c r="AN40" s="124">
        <v>100</v>
      </c>
      <c r="AO40" s="121">
        <v>9</v>
      </c>
    </row>
    <row r="41" spans="1:41" ht="15">
      <c r="A41" s="88" t="s">
        <v>3632</v>
      </c>
      <c r="B41" s="65" t="s">
        <v>3651</v>
      </c>
      <c r="C41" s="65" t="s">
        <v>63</v>
      </c>
      <c r="D41" s="110"/>
      <c r="E41" s="109"/>
      <c r="F41" s="111" t="s">
        <v>3632</v>
      </c>
      <c r="G41" s="112"/>
      <c r="H41" s="112"/>
      <c r="I41" s="113">
        <v>41</v>
      </c>
      <c r="J41" s="114"/>
      <c r="K41" s="48">
        <v>2</v>
      </c>
      <c r="L41" s="48">
        <v>1</v>
      </c>
      <c r="M41" s="48">
        <v>0</v>
      </c>
      <c r="N41" s="48">
        <v>1</v>
      </c>
      <c r="O41" s="48">
        <v>0</v>
      </c>
      <c r="P41" s="49">
        <v>0</v>
      </c>
      <c r="Q41" s="49">
        <v>0</v>
      </c>
      <c r="R41" s="48">
        <v>1</v>
      </c>
      <c r="S41" s="48">
        <v>0</v>
      </c>
      <c r="T41" s="48">
        <v>2</v>
      </c>
      <c r="U41" s="48">
        <v>1</v>
      </c>
      <c r="V41" s="48">
        <v>1</v>
      </c>
      <c r="W41" s="49">
        <v>0.5</v>
      </c>
      <c r="X41" s="49">
        <v>0.5</v>
      </c>
      <c r="Y41" s="78"/>
      <c r="Z41" s="78"/>
      <c r="AA41" s="78" t="s">
        <v>736</v>
      </c>
      <c r="AB41" s="84" t="s">
        <v>1477</v>
      </c>
      <c r="AC41" s="84" t="s">
        <v>1477</v>
      </c>
      <c r="AD41" s="84" t="s">
        <v>416</v>
      </c>
      <c r="AE41" s="84"/>
      <c r="AF41" s="84" t="s">
        <v>4112</v>
      </c>
      <c r="AG41" s="121">
        <v>0</v>
      </c>
      <c r="AH41" s="124">
        <v>0</v>
      </c>
      <c r="AI41" s="121">
        <v>0</v>
      </c>
      <c r="AJ41" s="124">
        <v>0</v>
      </c>
      <c r="AK41" s="121">
        <v>0</v>
      </c>
      <c r="AL41" s="124">
        <v>0</v>
      </c>
      <c r="AM41" s="121">
        <v>6</v>
      </c>
      <c r="AN41" s="124">
        <v>100</v>
      </c>
      <c r="AO41" s="121">
        <v>6</v>
      </c>
    </row>
    <row r="42" spans="1:41" ht="15">
      <c r="A42" s="88" t="s">
        <v>3633</v>
      </c>
      <c r="B42" s="65" t="s">
        <v>3652</v>
      </c>
      <c r="C42" s="65" t="s">
        <v>63</v>
      </c>
      <c r="D42" s="110"/>
      <c r="E42" s="109"/>
      <c r="F42" s="111" t="s">
        <v>3633</v>
      </c>
      <c r="G42" s="112"/>
      <c r="H42" s="112"/>
      <c r="I42" s="113">
        <v>42</v>
      </c>
      <c r="J42" s="114"/>
      <c r="K42" s="48">
        <v>2</v>
      </c>
      <c r="L42" s="48">
        <v>1</v>
      </c>
      <c r="M42" s="48">
        <v>0</v>
      </c>
      <c r="N42" s="48">
        <v>1</v>
      </c>
      <c r="O42" s="48">
        <v>0</v>
      </c>
      <c r="P42" s="49">
        <v>0</v>
      </c>
      <c r="Q42" s="49">
        <v>0</v>
      </c>
      <c r="R42" s="48">
        <v>1</v>
      </c>
      <c r="S42" s="48">
        <v>0</v>
      </c>
      <c r="T42" s="48">
        <v>2</v>
      </c>
      <c r="U42" s="48">
        <v>1</v>
      </c>
      <c r="V42" s="48">
        <v>1</v>
      </c>
      <c r="W42" s="49">
        <v>0.5</v>
      </c>
      <c r="X42" s="49">
        <v>0.5</v>
      </c>
      <c r="Y42" s="78"/>
      <c r="Z42" s="78"/>
      <c r="AA42" s="78" t="s">
        <v>736</v>
      </c>
      <c r="AB42" s="84" t="s">
        <v>1477</v>
      </c>
      <c r="AC42" s="84" t="s">
        <v>1477</v>
      </c>
      <c r="AD42" s="84" t="s">
        <v>414</v>
      </c>
      <c r="AE42" s="84"/>
      <c r="AF42" s="84" t="s">
        <v>4113</v>
      </c>
      <c r="AG42" s="121">
        <v>3</v>
      </c>
      <c r="AH42" s="124">
        <v>11.538461538461538</v>
      </c>
      <c r="AI42" s="121">
        <v>1</v>
      </c>
      <c r="AJ42" s="124">
        <v>3.8461538461538463</v>
      </c>
      <c r="AK42" s="121">
        <v>0</v>
      </c>
      <c r="AL42" s="124">
        <v>0</v>
      </c>
      <c r="AM42" s="121">
        <v>22</v>
      </c>
      <c r="AN42" s="124">
        <v>84.61538461538461</v>
      </c>
      <c r="AO42" s="121">
        <v>26</v>
      </c>
    </row>
    <row r="43" spans="1:41" ht="15">
      <c r="A43" s="88" t="s">
        <v>3634</v>
      </c>
      <c r="B43" s="65" t="s">
        <v>3653</v>
      </c>
      <c r="C43" s="65" t="s">
        <v>63</v>
      </c>
      <c r="D43" s="110"/>
      <c r="E43" s="109"/>
      <c r="F43" s="111" t="s">
        <v>4984</v>
      </c>
      <c r="G43" s="112"/>
      <c r="H43" s="112"/>
      <c r="I43" s="113">
        <v>43</v>
      </c>
      <c r="J43" s="114"/>
      <c r="K43" s="48">
        <v>2</v>
      </c>
      <c r="L43" s="48">
        <v>2</v>
      </c>
      <c r="M43" s="48">
        <v>0</v>
      </c>
      <c r="N43" s="48">
        <v>2</v>
      </c>
      <c r="O43" s="48">
        <v>0</v>
      </c>
      <c r="P43" s="49">
        <v>1</v>
      </c>
      <c r="Q43" s="49">
        <v>1</v>
      </c>
      <c r="R43" s="48">
        <v>1</v>
      </c>
      <c r="S43" s="48">
        <v>0</v>
      </c>
      <c r="T43" s="48">
        <v>2</v>
      </c>
      <c r="U43" s="48">
        <v>2</v>
      </c>
      <c r="V43" s="48">
        <v>1</v>
      </c>
      <c r="W43" s="49">
        <v>0.5</v>
      </c>
      <c r="X43" s="49">
        <v>1</v>
      </c>
      <c r="Y43" s="78" t="s">
        <v>677</v>
      </c>
      <c r="Z43" s="78" t="s">
        <v>716</v>
      </c>
      <c r="AA43" s="78" t="s">
        <v>764</v>
      </c>
      <c r="AB43" s="84" t="s">
        <v>3890</v>
      </c>
      <c r="AC43" s="84" t="s">
        <v>4006</v>
      </c>
      <c r="AD43" s="84"/>
      <c r="AE43" s="84" t="s">
        <v>4059</v>
      </c>
      <c r="AF43" s="84" t="s">
        <v>4114</v>
      </c>
      <c r="AG43" s="121">
        <v>0</v>
      </c>
      <c r="AH43" s="124">
        <v>0</v>
      </c>
      <c r="AI43" s="121">
        <v>0</v>
      </c>
      <c r="AJ43" s="124">
        <v>0</v>
      </c>
      <c r="AK43" s="121">
        <v>0</v>
      </c>
      <c r="AL43" s="124">
        <v>0</v>
      </c>
      <c r="AM43" s="121">
        <v>39</v>
      </c>
      <c r="AN43" s="124">
        <v>100</v>
      </c>
      <c r="AO43" s="121">
        <v>39</v>
      </c>
    </row>
    <row r="44" spans="1:41" ht="15">
      <c r="A44" s="88" t="s">
        <v>3635</v>
      </c>
      <c r="B44" s="65" t="s">
        <v>3654</v>
      </c>
      <c r="C44" s="65" t="s">
        <v>63</v>
      </c>
      <c r="D44" s="110"/>
      <c r="E44" s="109"/>
      <c r="F44" s="111" t="s">
        <v>3635</v>
      </c>
      <c r="G44" s="112"/>
      <c r="H44" s="112"/>
      <c r="I44" s="113">
        <v>44</v>
      </c>
      <c r="J44" s="114"/>
      <c r="K44" s="48">
        <v>2</v>
      </c>
      <c r="L44" s="48">
        <v>1</v>
      </c>
      <c r="M44" s="48">
        <v>0</v>
      </c>
      <c r="N44" s="48">
        <v>1</v>
      </c>
      <c r="O44" s="48">
        <v>0</v>
      </c>
      <c r="P44" s="49">
        <v>0</v>
      </c>
      <c r="Q44" s="49">
        <v>0</v>
      </c>
      <c r="R44" s="48">
        <v>1</v>
      </c>
      <c r="S44" s="48">
        <v>0</v>
      </c>
      <c r="T44" s="48">
        <v>2</v>
      </c>
      <c r="U44" s="48">
        <v>1</v>
      </c>
      <c r="V44" s="48">
        <v>1</v>
      </c>
      <c r="W44" s="49">
        <v>0.5</v>
      </c>
      <c r="X44" s="49">
        <v>0.5</v>
      </c>
      <c r="Y44" s="78"/>
      <c r="Z44" s="78"/>
      <c r="AA44" s="78" t="s">
        <v>736</v>
      </c>
      <c r="AB44" s="84" t="s">
        <v>1477</v>
      </c>
      <c r="AC44" s="84" t="s">
        <v>1477</v>
      </c>
      <c r="AD44" s="84" t="s">
        <v>410</v>
      </c>
      <c r="AE44" s="84"/>
      <c r="AF44" s="84" t="s">
        <v>4115</v>
      </c>
      <c r="AG44" s="121">
        <v>0</v>
      </c>
      <c r="AH44" s="124">
        <v>0</v>
      </c>
      <c r="AI44" s="121">
        <v>0</v>
      </c>
      <c r="AJ44" s="124">
        <v>0</v>
      </c>
      <c r="AK44" s="121">
        <v>0</v>
      </c>
      <c r="AL44" s="124">
        <v>0</v>
      </c>
      <c r="AM44" s="121">
        <v>10</v>
      </c>
      <c r="AN44" s="124">
        <v>100</v>
      </c>
      <c r="AO44" s="121">
        <v>10</v>
      </c>
    </row>
    <row r="45" spans="1:41" ht="15">
      <c r="A45" s="88" t="s">
        <v>3636</v>
      </c>
      <c r="B45" s="65" t="s">
        <v>3655</v>
      </c>
      <c r="C45" s="65" t="s">
        <v>63</v>
      </c>
      <c r="D45" s="110"/>
      <c r="E45" s="109"/>
      <c r="F45" s="111" t="s">
        <v>4985</v>
      </c>
      <c r="G45" s="112"/>
      <c r="H45" s="112"/>
      <c r="I45" s="113">
        <v>45</v>
      </c>
      <c r="J45" s="114"/>
      <c r="K45" s="48">
        <v>2</v>
      </c>
      <c r="L45" s="48">
        <v>2</v>
      </c>
      <c r="M45" s="48">
        <v>0</v>
      </c>
      <c r="N45" s="48">
        <v>2</v>
      </c>
      <c r="O45" s="48">
        <v>1</v>
      </c>
      <c r="P45" s="49">
        <v>0</v>
      </c>
      <c r="Q45" s="49">
        <v>0</v>
      </c>
      <c r="R45" s="48">
        <v>1</v>
      </c>
      <c r="S45" s="48">
        <v>0</v>
      </c>
      <c r="T45" s="48">
        <v>2</v>
      </c>
      <c r="U45" s="48">
        <v>2</v>
      </c>
      <c r="V45" s="48">
        <v>1</v>
      </c>
      <c r="W45" s="49">
        <v>0.5</v>
      </c>
      <c r="X45" s="49">
        <v>0.5</v>
      </c>
      <c r="Y45" s="78" t="s">
        <v>676</v>
      </c>
      <c r="Z45" s="78" t="s">
        <v>721</v>
      </c>
      <c r="AA45" s="78" t="s">
        <v>763</v>
      </c>
      <c r="AB45" s="84" t="s">
        <v>3891</v>
      </c>
      <c r="AC45" s="84" t="s">
        <v>4007</v>
      </c>
      <c r="AD45" s="84"/>
      <c r="AE45" s="84" t="s">
        <v>275</v>
      </c>
      <c r="AF45" s="84" t="s">
        <v>4116</v>
      </c>
      <c r="AG45" s="121">
        <v>2</v>
      </c>
      <c r="AH45" s="124">
        <v>3.0303030303030303</v>
      </c>
      <c r="AI45" s="121">
        <v>0</v>
      </c>
      <c r="AJ45" s="124">
        <v>0</v>
      </c>
      <c r="AK45" s="121">
        <v>0</v>
      </c>
      <c r="AL45" s="124">
        <v>0</v>
      </c>
      <c r="AM45" s="121">
        <v>64</v>
      </c>
      <c r="AN45" s="124">
        <v>96.96969696969697</v>
      </c>
      <c r="AO45" s="121">
        <v>66</v>
      </c>
    </row>
    <row r="46" spans="1:41" ht="15">
      <c r="A46" s="88" t="s">
        <v>3637</v>
      </c>
      <c r="B46" s="65" t="s">
        <v>3656</v>
      </c>
      <c r="C46" s="65" t="s">
        <v>63</v>
      </c>
      <c r="D46" s="110"/>
      <c r="E46" s="109"/>
      <c r="F46" s="111" t="s">
        <v>4986</v>
      </c>
      <c r="G46" s="112"/>
      <c r="H46" s="112"/>
      <c r="I46" s="113">
        <v>46</v>
      </c>
      <c r="J46" s="114"/>
      <c r="K46" s="48">
        <v>2</v>
      </c>
      <c r="L46" s="48">
        <v>1</v>
      </c>
      <c r="M46" s="48">
        <v>0</v>
      </c>
      <c r="N46" s="48">
        <v>1</v>
      </c>
      <c r="O46" s="48">
        <v>0</v>
      </c>
      <c r="P46" s="49">
        <v>0</v>
      </c>
      <c r="Q46" s="49">
        <v>0</v>
      </c>
      <c r="R46" s="48">
        <v>1</v>
      </c>
      <c r="S46" s="48">
        <v>0</v>
      </c>
      <c r="T46" s="48">
        <v>2</v>
      </c>
      <c r="U46" s="48">
        <v>1</v>
      </c>
      <c r="V46" s="48">
        <v>1</v>
      </c>
      <c r="W46" s="49">
        <v>0.5</v>
      </c>
      <c r="X46" s="49">
        <v>0.5</v>
      </c>
      <c r="Y46" s="78"/>
      <c r="Z46" s="78"/>
      <c r="AA46" s="78" t="s">
        <v>736</v>
      </c>
      <c r="AB46" s="84" t="s">
        <v>3892</v>
      </c>
      <c r="AC46" s="84" t="s">
        <v>1477</v>
      </c>
      <c r="AD46" s="84"/>
      <c r="AE46" s="84" t="s">
        <v>409</v>
      </c>
      <c r="AF46" s="84" t="s">
        <v>4117</v>
      </c>
      <c r="AG46" s="121">
        <v>0</v>
      </c>
      <c r="AH46" s="124">
        <v>0</v>
      </c>
      <c r="AI46" s="121">
        <v>0</v>
      </c>
      <c r="AJ46" s="124">
        <v>0</v>
      </c>
      <c r="AK46" s="121">
        <v>0</v>
      </c>
      <c r="AL46" s="124">
        <v>0</v>
      </c>
      <c r="AM46" s="121">
        <v>17</v>
      </c>
      <c r="AN46" s="124">
        <v>100</v>
      </c>
      <c r="AO46" s="121">
        <v>17</v>
      </c>
    </row>
    <row r="47" spans="1:41" ht="15">
      <c r="A47" s="88" t="s">
        <v>3638</v>
      </c>
      <c r="B47" s="65" t="s">
        <v>3657</v>
      </c>
      <c r="C47" s="65" t="s">
        <v>63</v>
      </c>
      <c r="D47" s="110"/>
      <c r="E47" s="109"/>
      <c r="F47" s="111" t="s">
        <v>4987</v>
      </c>
      <c r="G47" s="112"/>
      <c r="H47" s="112"/>
      <c r="I47" s="113">
        <v>47</v>
      </c>
      <c r="J47" s="114"/>
      <c r="K47" s="48">
        <v>2</v>
      </c>
      <c r="L47" s="48">
        <v>2</v>
      </c>
      <c r="M47" s="48">
        <v>0</v>
      </c>
      <c r="N47" s="48">
        <v>2</v>
      </c>
      <c r="O47" s="48">
        <v>1</v>
      </c>
      <c r="P47" s="49">
        <v>0</v>
      </c>
      <c r="Q47" s="49">
        <v>0</v>
      </c>
      <c r="R47" s="48">
        <v>1</v>
      </c>
      <c r="S47" s="48">
        <v>0</v>
      </c>
      <c r="T47" s="48">
        <v>2</v>
      </c>
      <c r="U47" s="48">
        <v>2</v>
      </c>
      <c r="V47" s="48">
        <v>1</v>
      </c>
      <c r="W47" s="49">
        <v>0.5</v>
      </c>
      <c r="X47" s="49">
        <v>0.5</v>
      </c>
      <c r="Y47" s="78" t="s">
        <v>673</v>
      </c>
      <c r="Z47" s="78" t="s">
        <v>720</v>
      </c>
      <c r="AA47" s="78" t="s">
        <v>759</v>
      </c>
      <c r="AB47" s="84" t="s">
        <v>3893</v>
      </c>
      <c r="AC47" s="84" t="s">
        <v>4008</v>
      </c>
      <c r="AD47" s="84"/>
      <c r="AE47" s="84" t="s">
        <v>266</v>
      </c>
      <c r="AF47" s="84" t="s">
        <v>4118</v>
      </c>
      <c r="AG47" s="121">
        <v>2</v>
      </c>
      <c r="AH47" s="124">
        <v>10</v>
      </c>
      <c r="AI47" s="121">
        <v>2</v>
      </c>
      <c r="AJ47" s="124">
        <v>10</v>
      </c>
      <c r="AK47" s="121">
        <v>0</v>
      </c>
      <c r="AL47" s="124">
        <v>0</v>
      </c>
      <c r="AM47" s="121">
        <v>16</v>
      </c>
      <c r="AN47" s="124">
        <v>80</v>
      </c>
      <c r="AO47" s="121">
        <v>20</v>
      </c>
    </row>
    <row r="48" spans="1:41" ht="15">
      <c r="A48" s="88" t="s">
        <v>3639</v>
      </c>
      <c r="B48" s="65" t="s">
        <v>3658</v>
      </c>
      <c r="C48" s="65" t="s">
        <v>63</v>
      </c>
      <c r="D48" s="110"/>
      <c r="E48" s="109"/>
      <c r="F48" s="111" t="s">
        <v>3639</v>
      </c>
      <c r="G48" s="112"/>
      <c r="H48" s="112"/>
      <c r="I48" s="113">
        <v>48</v>
      </c>
      <c r="J48" s="114"/>
      <c r="K48" s="48">
        <v>2</v>
      </c>
      <c r="L48" s="48">
        <v>1</v>
      </c>
      <c r="M48" s="48">
        <v>0</v>
      </c>
      <c r="N48" s="48">
        <v>1</v>
      </c>
      <c r="O48" s="48">
        <v>0</v>
      </c>
      <c r="P48" s="49">
        <v>0</v>
      </c>
      <c r="Q48" s="49">
        <v>0</v>
      </c>
      <c r="R48" s="48">
        <v>1</v>
      </c>
      <c r="S48" s="48">
        <v>0</v>
      </c>
      <c r="T48" s="48">
        <v>2</v>
      </c>
      <c r="U48" s="48">
        <v>1</v>
      </c>
      <c r="V48" s="48">
        <v>1</v>
      </c>
      <c r="W48" s="49">
        <v>0.5</v>
      </c>
      <c r="X48" s="49">
        <v>0.5</v>
      </c>
      <c r="Y48" s="78"/>
      <c r="Z48" s="78"/>
      <c r="AA48" s="78" t="s">
        <v>736</v>
      </c>
      <c r="AB48" s="84" t="s">
        <v>1477</v>
      </c>
      <c r="AC48" s="84" t="s">
        <v>1477</v>
      </c>
      <c r="AD48" s="84" t="s">
        <v>408</v>
      </c>
      <c r="AE48" s="84"/>
      <c r="AF48" s="84" t="s">
        <v>4119</v>
      </c>
      <c r="AG48" s="121">
        <v>1</v>
      </c>
      <c r="AH48" s="124">
        <v>7.6923076923076925</v>
      </c>
      <c r="AI48" s="121">
        <v>0</v>
      </c>
      <c r="AJ48" s="124">
        <v>0</v>
      </c>
      <c r="AK48" s="121">
        <v>0</v>
      </c>
      <c r="AL48" s="124">
        <v>0</v>
      </c>
      <c r="AM48" s="121">
        <v>12</v>
      </c>
      <c r="AN48" s="124">
        <v>92.3076923076923</v>
      </c>
      <c r="AO48" s="121">
        <v>13</v>
      </c>
    </row>
    <row r="49" spans="1:41" ht="15">
      <c r="A49" s="88" t="s">
        <v>3640</v>
      </c>
      <c r="B49" s="65" t="s">
        <v>3659</v>
      </c>
      <c r="C49" s="65" t="s">
        <v>63</v>
      </c>
      <c r="D49" s="110"/>
      <c r="E49" s="109"/>
      <c r="F49" s="111" t="s">
        <v>4988</v>
      </c>
      <c r="G49" s="112"/>
      <c r="H49" s="112"/>
      <c r="I49" s="113">
        <v>49</v>
      </c>
      <c r="J49" s="114"/>
      <c r="K49" s="48">
        <v>2</v>
      </c>
      <c r="L49" s="48">
        <v>2</v>
      </c>
      <c r="M49" s="48">
        <v>0</v>
      </c>
      <c r="N49" s="48">
        <v>2</v>
      </c>
      <c r="O49" s="48">
        <v>1</v>
      </c>
      <c r="P49" s="49">
        <v>0</v>
      </c>
      <c r="Q49" s="49">
        <v>0</v>
      </c>
      <c r="R49" s="48">
        <v>1</v>
      </c>
      <c r="S49" s="48">
        <v>0</v>
      </c>
      <c r="T49" s="48">
        <v>2</v>
      </c>
      <c r="U49" s="48">
        <v>2</v>
      </c>
      <c r="V49" s="48">
        <v>1</v>
      </c>
      <c r="W49" s="49">
        <v>0.5</v>
      </c>
      <c r="X49" s="49">
        <v>0.5</v>
      </c>
      <c r="Y49" s="78"/>
      <c r="Z49" s="78"/>
      <c r="AA49" s="78" t="s">
        <v>736</v>
      </c>
      <c r="AB49" s="84" t="s">
        <v>3894</v>
      </c>
      <c r="AC49" s="84" t="s">
        <v>4009</v>
      </c>
      <c r="AD49" s="84"/>
      <c r="AE49" s="84" t="s">
        <v>4060</v>
      </c>
      <c r="AF49" s="84" t="s">
        <v>4120</v>
      </c>
      <c r="AG49" s="121">
        <v>0</v>
      </c>
      <c r="AH49" s="124">
        <v>0</v>
      </c>
      <c r="AI49" s="121">
        <v>0</v>
      </c>
      <c r="AJ49" s="124">
        <v>0</v>
      </c>
      <c r="AK49" s="121">
        <v>0</v>
      </c>
      <c r="AL49" s="124">
        <v>0</v>
      </c>
      <c r="AM49" s="121">
        <v>43</v>
      </c>
      <c r="AN49" s="124">
        <v>100</v>
      </c>
      <c r="AO49" s="121">
        <v>43</v>
      </c>
    </row>
    <row r="50" spans="1:41" ht="15">
      <c r="A50" s="88" t="s">
        <v>3641</v>
      </c>
      <c r="B50" s="65" t="s">
        <v>3660</v>
      </c>
      <c r="C50" s="65" t="s">
        <v>63</v>
      </c>
      <c r="D50" s="110"/>
      <c r="E50" s="109"/>
      <c r="F50" s="111" t="s">
        <v>3641</v>
      </c>
      <c r="G50" s="112"/>
      <c r="H50" s="112"/>
      <c r="I50" s="113">
        <v>50</v>
      </c>
      <c r="J50" s="114"/>
      <c r="K50" s="48">
        <v>2</v>
      </c>
      <c r="L50" s="48">
        <v>1</v>
      </c>
      <c r="M50" s="48">
        <v>0</v>
      </c>
      <c r="N50" s="48">
        <v>1</v>
      </c>
      <c r="O50" s="48">
        <v>0</v>
      </c>
      <c r="P50" s="49">
        <v>0</v>
      </c>
      <c r="Q50" s="49">
        <v>0</v>
      </c>
      <c r="R50" s="48">
        <v>1</v>
      </c>
      <c r="S50" s="48">
        <v>0</v>
      </c>
      <c r="T50" s="48">
        <v>2</v>
      </c>
      <c r="U50" s="48">
        <v>1</v>
      </c>
      <c r="V50" s="48">
        <v>1</v>
      </c>
      <c r="W50" s="49">
        <v>0.5</v>
      </c>
      <c r="X50" s="49">
        <v>0.5</v>
      </c>
      <c r="Y50" s="78"/>
      <c r="Z50" s="78"/>
      <c r="AA50" s="78" t="s">
        <v>756</v>
      </c>
      <c r="AB50" s="84" t="s">
        <v>1477</v>
      </c>
      <c r="AC50" s="84" t="s">
        <v>1477</v>
      </c>
      <c r="AD50" s="84"/>
      <c r="AE50" s="84" t="s">
        <v>405</v>
      </c>
      <c r="AF50" s="84" t="s">
        <v>4121</v>
      </c>
      <c r="AG50" s="121">
        <v>1</v>
      </c>
      <c r="AH50" s="124">
        <v>3.8461538461538463</v>
      </c>
      <c r="AI50" s="121">
        <v>0</v>
      </c>
      <c r="AJ50" s="124">
        <v>0</v>
      </c>
      <c r="AK50" s="121">
        <v>0</v>
      </c>
      <c r="AL50" s="124">
        <v>0</v>
      </c>
      <c r="AM50" s="121">
        <v>25</v>
      </c>
      <c r="AN50" s="124">
        <v>96.15384615384616</v>
      </c>
      <c r="AO50" s="121">
        <v>26</v>
      </c>
    </row>
    <row r="51" spans="1:41" ht="15">
      <c r="A51" s="88" t="s">
        <v>3642</v>
      </c>
      <c r="B51" s="65" t="s">
        <v>3649</v>
      </c>
      <c r="C51" s="65" t="s">
        <v>57</v>
      </c>
      <c r="D51" s="110"/>
      <c r="E51" s="109"/>
      <c r="F51" s="111" t="s">
        <v>3642</v>
      </c>
      <c r="G51" s="112"/>
      <c r="H51" s="112"/>
      <c r="I51" s="113">
        <v>51</v>
      </c>
      <c r="J51" s="114"/>
      <c r="K51" s="48">
        <v>2</v>
      </c>
      <c r="L51" s="48">
        <v>1</v>
      </c>
      <c r="M51" s="48">
        <v>0</v>
      </c>
      <c r="N51" s="48">
        <v>1</v>
      </c>
      <c r="O51" s="48">
        <v>0</v>
      </c>
      <c r="P51" s="49">
        <v>0</v>
      </c>
      <c r="Q51" s="49">
        <v>0</v>
      </c>
      <c r="R51" s="48">
        <v>1</v>
      </c>
      <c r="S51" s="48">
        <v>0</v>
      </c>
      <c r="T51" s="48">
        <v>2</v>
      </c>
      <c r="U51" s="48">
        <v>1</v>
      </c>
      <c r="V51" s="48">
        <v>1</v>
      </c>
      <c r="W51" s="49">
        <v>0.5</v>
      </c>
      <c r="X51" s="49">
        <v>0.5</v>
      </c>
      <c r="Y51" s="78"/>
      <c r="Z51" s="78"/>
      <c r="AA51" s="78" t="s">
        <v>736</v>
      </c>
      <c r="AB51" s="84" t="s">
        <v>1477</v>
      </c>
      <c r="AC51" s="84" t="s">
        <v>1477</v>
      </c>
      <c r="AD51" s="84" t="s">
        <v>399</v>
      </c>
      <c r="AE51" s="84"/>
      <c r="AF51" s="84" t="s">
        <v>4122</v>
      </c>
      <c r="AG51" s="121">
        <v>1</v>
      </c>
      <c r="AH51" s="124">
        <v>10</v>
      </c>
      <c r="AI51" s="121">
        <v>1</v>
      </c>
      <c r="AJ51" s="124">
        <v>10</v>
      </c>
      <c r="AK51" s="121">
        <v>0</v>
      </c>
      <c r="AL51" s="124">
        <v>0</v>
      </c>
      <c r="AM51" s="121">
        <v>8</v>
      </c>
      <c r="AN51" s="124">
        <v>80</v>
      </c>
      <c r="AO51" s="121">
        <v>10</v>
      </c>
    </row>
    <row r="52" spans="1:41" ht="15">
      <c r="A52" s="88" t="s">
        <v>3643</v>
      </c>
      <c r="B52" s="65" t="s">
        <v>3650</v>
      </c>
      <c r="C52" s="65" t="s">
        <v>57</v>
      </c>
      <c r="D52" s="110"/>
      <c r="E52" s="109"/>
      <c r="F52" s="111" t="s">
        <v>4989</v>
      </c>
      <c r="G52" s="112"/>
      <c r="H52" s="112"/>
      <c r="I52" s="113">
        <v>52</v>
      </c>
      <c r="J52" s="114"/>
      <c r="K52" s="48">
        <v>2</v>
      </c>
      <c r="L52" s="48">
        <v>2</v>
      </c>
      <c r="M52" s="48">
        <v>0</v>
      </c>
      <c r="N52" s="48">
        <v>2</v>
      </c>
      <c r="O52" s="48">
        <v>1</v>
      </c>
      <c r="P52" s="49">
        <v>0</v>
      </c>
      <c r="Q52" s="49">
        <v>0</v>
      </c>
      <c r="R52" s="48">
        <v>1</v>
      </c>
      <c r="S52" s="48">
        <v>0</v>
      </c>
      <c r="T52" s="48">
        <v>2</v>
      </c>
      <c r="U52" s="48">
        <v>2</v>
      </c>
      <c r="V52" s="48">
        <v>1</v>
      </c>
      <c r="W52" s="49">
        <v>0.5</v>
      </c>
      <c r="X52" s="49">
        <v>0.5</v>
      </c>
      <c r="Y52" s="78"/>
      <c r="Z52" s="78"/>
      <c r="AA52" s="78" t="s">
        <v>736</v>
      </c>
      <c r="AB52" s="84" t="s">
        <v>3895</v>
      </c>
      <c r="AC52" s="84" t="s">
        <v>4010</v>
      </c>
      <c r="AD52" s="84"/>
      <c r="AE52" s="84" t="s">
        <v>241</v>
      </c>
      <c r="AF52" s="84" t="s">
        <v>4123</v>
      </c>
      <c r="AG52" s="121">
        <v>0</v>
      </c>
      <c r="AH52" s="124">
        <v>0</v>
      </c>
      <c r="AI52" s="121">
        <v>2</v>
      </c>
      <c r="AJ52" s="124">
        <v>8.333333333333334</v>
      </c>
      <c r="AK52" s="121">
        <v>0</v>
      </c>
      <c r="AL52" s="124">
        <v>0</v>
      </c>
      <c r="AM52" s="121">
        <v>22</v>
      </c>
      <c r="AN52" s="124">
        <v>91.66666666666667</v>
      </c>
      <c r="AO52" s="121">
        <v>24</v>
      </c>
    </row>
    <row r="53" spans="1:41" ht="15">
      <c r="A53" s="88" t="s">
        <v>3644</v>
      </c>
      <c r="B53" s="65" t="s">
        <v>3651</v>
      </c>
      <c r="C53" s="65" t="s">
        <v>57</v>
      </c>
      <c r="D53" s="110"/>
      <c r="E53" s="109"/>
      <c r="F53" s="111" t="s">
        <v>3644</v>
      </c>
      <c r="G53" s="112"/>
      <c r="H53" s="112"/>
      <c r="I53" s="113">
        <v>53</v>
      </c>
      <c r="J53" s="114"/>
      <c r="K53" s="48">
        <v>2</v>
      </c>
      <c r="L53" s="48">
        <v>1</v>
      </c>
      <c r="M53" s="48">
        <v>0</v>
      </c>
      <c r="N53" s="48">
        <v>1</v>
      </c>
      <c r="O53" s="48">
        <v>0</v>
      </c>
      <c r="P53" s="49">
        <v>0</v>
      </c>
      <c r="Q53" s="49">
        <v>0</v>
      </c>
      <c r="R53" s="48">
        <v>1</v>
      </c>
      <c r="S53" s="48">
        <v>0</v>
      </c>
      <c r="T53" s="48">
        <v>2</v>
      </c>
      <c r="U53" s="48">
        <v>1</v>
      </c>
      <c r="V53" s="48">
        <v>1</v>
      </c>
      <c r="W53" s="49">
        <v>0.5</v>
      </c>
      <c r="X53" s="49">
        <v>0.5</v>
      </c>
      <c r="Y53" s="78" t="s">
        <v>669</v>
      </c>
      <c r="Z53" s="78" t="s">
        <v>717</v>
      </c>
      <c r="AA53" s="78" t="s">
        <v>736</v>
      </c>
      <c r="AB53" s="84" t="s">
        <v>1477</v>
      </c>
      <c r="AC53" s="84" t="s">
        <v>1477</v>
      </c>
      <c r="AD53" s="84" t="s">
        <v>391</v>
      </c>
      <c r="AE53" s="84"/>
      <c r="AF53" s="84" t="s">
        <v>4124</v>
      </c>
      <c r="AG53" s="121">
        <v>0</v>
      </c>
      <c r="AH53" s="124">
        <v>0</v>
      </c>
      <c r="AI53" s="121">
        <v>0</v>
      </c>
      <c r="AJ53" s="124">
        <v>0</v>
      </c>
      <c r="AK53" s="121">
        <v>0</v>
      </c>
      <c r="AL53" s="124">
        <v>0</v>
      </c>
      <c r="AM53" s="121">
        <v>4</v>
      </c>
      <c r="AN53" s="124">
        <v>100</v>
      </c>
      <c r="AO53" s="121">
        <v>4</v>
      </c>
    </row>
    <row r="54" spans="1:41" ht="15">
      <c r="A54" s="88" t="s">
        <v>3645</v>
      </c>
      <c r="B54" s="65" t="s">
        <v>3652</v>
      </c>
      <c r="C54" s="65" t="s">
        <v>57</v>
      </c>
      <c r="D54" s="110"/>
      <c r="E54" s="109"/>
      <c r="F54" s="111" t="s">
        <v>3645</v>
      </c>
      <c r="G54" s="112"/>
      <c r="H54" s="112"/>
      <c r="I54" s="113">
        <v>54</v>
      </c>
      <c r="J54" s="114"/>
      <c r="K54" s="48">
        <v>2</v>
      </c>
      <c r="L54" s="48">
        <v>1</v>
      </c>
      <c r="M54" s="48">
        <v>0</v>
      </c>
      <c r="N54" s="48">
        <v>1</v>
      </c>
      <c r="O54" s="48">
        <v>0</v>
      </c>
      <c r="P54" s="49">
        <v>0</v>
      </c>
      <c r="Q54" s="49">
        <v>0</v>
      </c>
      <c r="R54" s="48">
        <v>1</v>
      </c>
      <c r="S54" s="48">
        <v>0</v>
      </c>
      <c r="T54" s="48">
        <v>2</v>
      </c>
      <c r="U54" s="48">
        <v>1</v>
      </c>
      <c r="V54" s="48">
        <v>1</v>
      </c>
      <c r="W54" s="49">
        <v>0.5</v>
      </c>
      <c r="X54" s="49">
        <v>0.5</v>
      </c>
      <c r="Y54" s="78"/>
      <c r="Z54" s="78"/>
      <c r="AA54" s="78" t="s">
        <v>736</v>
      </c>
      <c r="AB54" s="84" t="s">
        <v>1477</v>
      </c>
      <c r="AC54" s="84" t="s">
        <v>1477</v>
      </c>
      <c r="AD54" s="84" t="s">
        <v>390</v>
      </c>
      <c r="AE54" s="84"/>
      <c r="AF54" s="84" t="s">
        <v>4125</v>
      </c>
      <c r="AG54" s="121">
        <v>0</v>
      </c>
      <c r="AH54" s="124">
        <v>0</v>
      </c>
      <c r="AI54" s="121">
        <v>0</v>
      </c>
      <c r="AJ54" s="124">
        <v>0</v>
      </c>
      <c r="AK54" s="121">
        <v>0</v>
      </c>
      <c r="AL54" s="124">
        <v>0</v>
      </c>
      <c r="AM54" s="121">
        <v>17</v>
      </c>
      <c r="AN54" s="124">
        <v>100</v>
      </c>
      <c r="AO54" s="121">
        <v>17</v>
      </c>
    </row>
    <row r="55" spans="1:41" ht="15">
      <c r="A55" s="88" t="s">
        <v>3646</v>
      </c>
      <c r="B55" s="65" t="s">
        <v>3653</v>
      </c>
      <c r="C55" s="65" t="s">
        <v>57</v>
      </c>
      <c r="D55" s="110"/>
      <c r="E55" s="109"/>
      <c r="F55" s="111" t="s">
        <v>4990</v>
      </c>
      <c r="G55" s="112"/>
      <c r="H55" s="112"/>
      <c r="I55" s="113">
        <v>55</v>
      </c>
      <c r="J55" s="114"/>
      <c r="K55" s="48">
        <v>2</v>
      </c>
      <c r="L55" s="48">
        <v>0</v>
      </c>
      <c r="M55" s="48">
        <v>2</v>
      </c>
      <c r="N55" s="48">
        <v>2</v>
      </c>
      <c r="O55" s="48">
        <v>0</v>
      </c>
      <c r="P55" s="49">
        <v>0</v>
      </c>
      <c r="Q55" s="49">
        <v>0</v>
      </c>
      <c r="R55" s="48">
        <v>1</v>
      </c>
      <c r="S55" s="48">
        <v>0</v>
      </c>
      <c r="T55" s="48">
        <v>2</v>
      </c>
      <c r="U55" s="48">
        <v>2</v>
      </c>
      <c r="V55" s="48">
        <v>1</v>
      </c>
      <c r="W55" s="49">
        <v>0.5</v>
      </c>
      <c r="X55" s="49">
        <v>0.5</v>
      </c>
      <c r="Y55" s="78"/>
      <c r="Z55" s="78"/>
      <c r="AA55" s="78" t="s">
        <v>3794</v>
      </c>
      <c r="AB55" s="84" t="s">
        <v>3896</v>
      </c>
      <c r="AC55" s="84" t="s">
        <v>4011</v>
      </c>
      <c r="AD55" s="84"/>
      <c r="AE55" s="84" t="s">
        <v>4061</v>
      </c>
      <c r="AF55" s="84" t="s">
        <v>4126</v>
      </c>
      <c r="AG55" s="121">
        <v>7</v>
      </c>
      <c r="AH55" s="124">
        <v>12.5</v>
      </c>
      <c r="AI55" s="121">
        <v>0</v>
      </c>
      <c r="AJ55" s="124">
        <v>0</v>
      </c>
      <c r="AK55" s="121">
        <v>0</v>
      </c>
      <c r="AL55" s="124">
        <v>0</v>
      </c>
      <c r="AM55" s="121">
        <v>49</v>
      </c>
      <c r="AN55" s="124">
        <v>87.5</v>
      </c>
      <c r="AO55" s="121">
        <v>56</v>
      </c>
    </row>
    <row r="56" spans="1:41" ht="15">
      <c r="A56" s="88" t="s">
        <v>3647</v>
      </c>
      <c r="B56" s="65" t="s">
        <v>3654</v>
      </c>
      <c r="C56" s="65" t="s">
        <v>57</v>
      </c>
      <c r="D56" s="110"/>
      <c r="E56" s="109"/>
      <c r="F56" s="111" t="s">
        <v>4991</v>
      </c>
      <c r="G56" s="112"/>
      <c r="H56" s="112"/>
      <c r="I56" s="113">
        <v>56</v>
      </c>
      <c r="J56" s="114"/>
      <c r="K56" s="48">
        <v>2</v>
      </c>
      <c r="L56" s="48">
        <v>2</v>
      </c>
      <c r="M56" s="48">
        <v>0</v>
      </c>
      <c r="N56" s="48">
        <v>2</v>
      </c>
      <c r="O56" s="48">
        <v>1</v>
      </c>
      <c r="P56" s="49">
        <v>0</v>
      </c>
      <c r="Q56" s="49">
        <v>0</v>
      </c>
      <c r="R56" s="48">
        <v>1</v>
      </c>
      <c r="S56" s="48">
        <v>0</v>
      </c>
      <c r="T56" s="48">
        <v>2</v>
      </c>
      <c r="U56" s="48">
        <v>2</v>
      </c>
      <c r="V56" s="48">
        <v>1</v>
      </c>
      <c r="W56" s="49">
        <v>0.5</v>
      </c>
      <c r="X56" s="49">
        <v>0.5</v>
      </c>
      <c r="Y56" s="78"/>
      <c r="Z56" s="78"/>
      <c r="AA56" s="78" t="s">
        <v>742</v>
      </c>
      <c r="AB56" s="84" t="s">
        <v>3897</v>
      </c>
      <c r="AC56" s="84" t="s">
        <v>4012</v>
      </c>
      <c r="AD56" s="84"/>
      <c r="AE56" s="84" t="s">
        <v>225</v>
      </c>
      <c r="AF56" s="84" t="s">
        <v>4127</v>
      </c>
      <c r="AG56" s="121">
        <v>2</v>
      </c>
      <c r="AH56" s="124">
        <v>5.882352941176471</v>
      </c>
      <c r="AI56" s="121">
        <v>2</v>
      </c>
      <c r="AJ56" s="124">
        <v>5.882352941176471</v>
      </c>
      <c r="AK56" s="121">
        <v>0</v>
      </c>
      <c r="AL56" s="124">
        <v>0</v>
      </c>
      <c r="AM56" s="121">
        <v>30</v>
      </c>
      <c r="AN56" s="124">
        <v>88.23529411764706</v>
      </c>
      <c r="AO56" s="121">
        <v>34</v>
      </c>
    </row>
    <row r="57" spans="1:41" ht="15">
      <c r="A57" s="88" t="s">
        <v>3648</v>
      </c>
      <c r="B57" s="65" t="s">
        <v>3655</v>
      </c>
      <c r="C57" s="65" t="s">
        <v>57</v>
      </c>
      <c r="D57" s="110"/>
      <c r="E57" s="109"/>
      <c r="F57" s="111" t="s">
        <v>3648</v>
      </c>
      <c r="G57" s="112"/>
      <c r="H57" s="112"/>
      <c r="I57" s="113">
        <v>57</v>
      </c>
      <c r="J57" s="114"/>
      <c r="K57" s="48">
        <v>2</v>
      </c>
      <c r="L57" s="48">
        <v>1</v>
      </c>
      <c r="M57" s="48">
        <v>0</v>
      </c>
      <c r="N57" s="48">
        <v>1</v>
      </c>
      <c r="O57" s="48">
        <v>0</v>
      </c>
      <c r="P57" s="49">
        <v>0</v>
      </c>
      <c r="Q57" s="49">
        <v>0</v>
      </c>
      <c r="R57" s="48">
        <v>1</v>
      </c>
      <c r="S57" s="48">
        <v>0</v>
      </c>
      <c r="T57" s="48">
        <v>2</v>
      </c>
      <c r="U57" s="48">
        <v>1</v>
      </c>
      <c r="V57" s="48">
        <v>1</v>
      </c>
      <c r="W57" s="49">
        <v>0.5</v>
      </c>
      <c r="X57" s="49">
        <v>0.5</v>
      </c>
      <c r="Y57" s="78"/>
      <c r="Z57" s="78"/>
      <c r="AA57" s="78" t="s">
        <v>736</v>
      </c>
      <c r="AB57" s="84" t="s">
        <v>1477</v>
      </c>
      <c r="AC57" s="84" t="s">
        <v>1477</v>
      </c>
      <c r="AD57" s="84" t="s">
        <v>383</v>
      </c>
      <c r="AE57" s="84"/>
      <c r="AF57" s="84" t="s">
        <v>4128</v>
      </c>
      <c r="AG57" s="121">
        <v>1</v>
      </c>
      <c r="AH57" s="124">
        <v>16.666666666666668</v>
      </c>
      <c r="AI57" s="121">
        <v>0</v>
      </c>
      <c r="AJ57" s="124">
        <v>0</v>
      </c>
      <c r="AK57" s="121">
        <v>0</v>
      </c>
      <c r="AL57" s="124">
        <v>0</v>
      </c>
      <c r="AM57" s="121">
        <v>5</v>
      </c>
      <c r="AN57" s="124">
        <v>83.33333333333333</v>
      </c>
      <c r="AO57" s="121">
        <v>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3594</v>
      </c>
      <c r="B2" s="84" t="s">
        <v>370</v>
      </c>
      <c r="C2" s="78">
        <f>VLOOKUP(GroupVertices[[#This Row],[Vertex]],Vertices[],MATCH("ID",Vertices[[#Headers],[Vertex]:[Vertex Content Word Count]],0),FALSE)</f>
        <v>273</v>
      </c>
    </row>
    <row r="3" spans="1:3" ht="15">
      <c r="A3" s="78" t="s">
        <v>3594</v>
      </c>
      <c r="B3" s="84" t="s">
        <v>323</v>
      </c>
      <c r="C3" s="78">
        <f>VLOOKUP(GroupVertices[[#This Row],[Vertex]],Vertices[],MATCH("ID",Vertices[[#Headers],[Vertex]:[Vertex Content Word Count]],0),FALSE)</f>
        <v>81</v>
      </c>
    </row>
    <row r="4" spans="1:3" ht="15">
      <c r="A4" s="78" t="s">
        <v>3594</v>
      </c>
      <c r="B4" s="84" t="s">
        <v>363</v>
      </c>
      <c r="C4" s="78">
        <f>VLOOKUP(GroupVertices[[#This Row],[Vertex]],Vertices[],MATCH("ID",Vertices[[#Headers],[Vertex]:[Vertex Content Word Count]],0),FALSE)</f>
        <v>265</v>
      </c>
    </row>
    <row r="5" spans="1:3" ht="15">
      <c r="A5" s="78" t="s">
        <v>3594</v>
      </c>
      <c r="B5" s="84" t="s">
        <v>361</v>
      </c>
      <c r="C5" s="78">
        <f>VLOOKUP(GroupVertices[[#This Row],[Vertex]],Vertices[],MATCH("ID",Vertices[[#Headers],[Vertex]:[Vertex Content Word Count]],0),FALSE)</f>
        <v>263</v>
      </c>
    </row>
    <row r="6" spans="1:3" ht="15">
      <c r="A6" s="78" t="s">
        <v>3594</v>
      </c>
      <c r="B6" s="84" t="s">
        <v>360</v>
      </c>
      <c r="C6" s="78">
        <f>VLOOKUP(GroupVertices[[#This Row],[Vertex]],Vertices[],MATCH("ID",Vertices[[#Headers],[Vertex]:[Vertex Content Word Count]],0),FALSE)</f>
        <v>262</v>
      </c>
    </row>
    <row r="7" spans="1:3" ht="15">
      <c r="A7" s="78" t="s">
        <v>3594</v>
      </c>
      <c r="B7" s="84" t="s">
        <v>353</v>
      </c>
      <c r="C7" s="78">
        <f>VLOOKUP(GroupVertices[[#This Row],[Vertex]],Vertices[],MATCH("ID",Vertices[[#Headers],[Vertex]:[Vertex Content Word Count]],0),FALSE)</f>
        <v>254</v>
      </c>
    </row>
    <row r="8" spans="1:3" ht="15">
      <c r="A8" s="78" t="s">
        <v>3594</v>
      </c>
      <c r="B8" s="84" t="s">
        <v>352</v>
      </c>
      <c r="C8" s="78">
        <f>VLOOKUP(GroupVertices[[#This Row],[Vertex]],Vertices[],MATCH("ID",Vertices[[#Headers],[Vertex]:[Vertex Content Word Count]],0),FALSE)</f>
        <v>253</v>
      </c>
    </row>
    <row r="9" spans="1:3" ht="15">
      <c r="A9" s="78" t="s">
        <v>3594</v>
      </c>
      <c r="B9" s="84" t="s">
        <v>345</v>
      </c>
      <c r="C9" s="78">
        <f>VLOOKUP(GroupVertices[[#This Row],[Vertex]],Vertices[],MATCH("ID",Vertices[[#Headers],[Vertex]:[Vertex Content Word Count]],0),FALSE)</f>
        <v>240</v>
      </c>
    </row>
    <row r="10" spans="1:3" ht="15">
      <c r="A10" s="78" t="s">
        <v>3594</v>
      </c>
      <c r="B10" s="84" t="s">
        <v>343</v>
      </c>
      <c r="C10" s="78">
        <f>VLOOKUP(GroupVertices[[#This Row],[Vertex]],Vertices[],MATCH("ID",Vertices[[#Headers],[Vertex]:[Vertex Content Word Count]],0),FALSE)</f>
        <v>238</v>
      </c>
    </row>
    <row r="11" spans="1:3" ht="15">
      <c r="A11" s="78" t="s">
        <v>3594</v>
      </c>
      <c r="B11" s="84" t="s">
        <v>342</v>
      </c>
      <c r="C11" s="78">
        <f>VLOOKUP(GroupVertices[[#This Row],[Vertex]],Vertices[],MATCH("ID",Vertices[[#Headers],[Vertex]:[Vertex Content Word Count]],0),FALSE)</f>
        <v>237</v>
      </c>
    </row>
    <row r="12" spans="1:3" ht="15">
      <c r="A12" s="78" t="s">
        <v>3594</v>
      </c>
      <c r="B12" s="84" t="s">
        <v>341</v>
      </c>
      <c r="C12" s="78">
        <f>VLOOKUP(GroupVertices[[#This Row],[Vertex]],Vertices[],MATCH("ID",Vertices[[#Headers],[Vertex]:[Vertex Content Word Count]],0),FALSE)</f>
        <v>236</v>
      </c>
    </row>
    <row r="13" spans="1:3" ht="15">
      <c r="A13" s="78" t="s">
        <v>3594</v>
      </c>
      <c r="B13" s="84" t="s">
        <v>340</v>
      </c>
      <c r="C13" s="78">
        <f>VLOOKUP(GroupVertices[[#This Row],[Vertex]],Vertices[],MATCH("ID",Vertices[[#Headers],[Vertex]:[Vertex Content Word Count]],0),FALSE)</f>
        <v>235</v>
      </c>
    </row>
    <row r="14" spans="1:3" ht="15">
      <c r="A14" s="78" t="s">
        <v>3594</v>
      </c>
      <c r="B14" s="84" t="s">
        <v>339</v>
      </c>
      <c r="C14" s="78">
        <f>VLOOKUP(GroupVertices[[#This Row],[Vertex]],Vertices[],MATCH("ID",Vertices[[#Headers],[Vertex]:[Vertex Content Word Count]],0),FALSE)</f>
        <v>234</v>
      </c>
    </row>
    <row r="15" spans="1:3" ht="15">
      <c r="A15" s="78" t="s">
        <v>3594</v>
      </c>
      <c r="B15" s="84" t="s">
        <v>330</v>
      </c>
      <c r="C15" s="78">
        <f>VLOOKUP(GroupVertices[[#This Row],[Vertex]],Vertices[],MATCH("ID",Vertices[[#Headers],[Vertex]:[Vertex Content Word Count]],0),FALSE)</f>
        <v>223</v>
      </c>
    </row>
    <row r="16" spans="1:3" ht="15">
      <c r="A16" s="78" t="s">
        <v>3594</v>
      </c>
      <c r="B16" s="84" t="s">
        <v>329</v>
      </c>
      <c r="C16" s="78">
        <f>VLOOKUP(GroupVertices[[#This Row],[Vertex]],Vertices[],MATCH("ID",Vertices[[#Headers],[Vertex]:[Vertex Content Word Count]],0),FALSE)</f>
        <v>222</v>
      </c>
    </row>
    <row r="17" spans="1:3" ht="15">
      <c r="A17" s="78" t="s">
        <v>3594</v>
      </c>
      <c r="B17" s="84" t="s">
        <v>328</v>
      </c>
      <c r="C17" s="78">
        <f>VLOOKUP(GroupVertices[[#This Row],[Vertex]],Vertices[],MATCH("ID",Vertices[[#Headers],[Vertex]:[Vertex Content Word Count]],0),FALSE)</f>
        <v>221</v>
      </c>
    </row>
    <row r="18" spans="1:3" ht="15">
      <c r="A18" s="78" t="s">
        <v>3594</v>
      </c>
      <c r="B18" s="84" t="s">
        <v>327</v>
      </c>
      <c r="C18" s="78">
        <f>VLOOKUP(GroupVertices[[#This Row],[Vertex]],Vertices[],MATCH("ID",Vertices[[#Headers],[Vertex]:[Vertex Content Word Count]],0),FALSE)</f>
        <v>220</v>
      </c>
    </row>
    <row r="19" spans="1:3" ht="15">
      <c r="A19" s="78" t="s">
        <v>3594</v>
      </c>
      <c r="B19" s="84" t="s">
        <v>453</v>
      </c>
      <c r="C19" s="78">
        <f>VLOOKUP(GroupVertices[[#This Row],[Vertex]],Vertices[],MATCH("ID",Vertices[[#Headers],[Vertex]:[Vertex Content Word Count]],0),FALSE)</f>
        <v>194</v>
      </c>
    </row>
    <row r="20" spans="1:3" ht="15">
      <c r="A20" s="78" t="s">
        <v>3594</v>
      </c>
      <c r="B20" s="84" t="s">
        <v>452</v>
      </c>
      <c r="C20" s="78">
        <f>VLOOKUP(GroupVertices[[#This Row],[Vertex]],Vertices[],MATCH("ID",Vertices[[#Headers],[Vertex]:[Vertex Content Word Count]],0),FALSE)</f>
        <v>193</v>
      </c>
    </row>
    <row r="21" spans="1:3" ht="15">
      <c r="A21" s="78" t="s">
        <v>3594</v>
      </c>
      <c r="B21" s="84" t="s">
        <v>451</v>
      </c>
      <c r="C21" s="78">
        <f>VLOOKUP(GroupVertices[[#This Row],[Vertex]],Vertices[],MATCH("ID",Vertices[[#Headers],[Vertex]:[Vertex Content Word Count]],0),FALSE)</f>
        <v>192</v>
      </c>
    </row>
    <row r="22" spans="1:3" ht="15">
      <c r="A22" s="78" t="s">
        <v>3594</v>
      </c>
      <c r="B22" s="84" t="s">
        <v>450</v>
      </c>
      <c r="C22" s="78">
        <f>VLOOKUP(GroupVertices[[#This Row],[Vertex]],Vertices[],MATCH("ID",Vertices[[#Headers],[Vertex]:[Vertex Content Word Count]],0),FALSE)</f>
        <v>191</v>
      </c>
    </row>
    <row r="23" spans="1:3" ht="15">
      <c r="A23" s="78" t="s">
        <v>3594</v>
      </c>
      <c r="B23" s="84" t="s">
        <v>315</v>
      </c>
      <c r="C23" s="78">
        <f>VLOOKUP(GroupVertices[[#This Row],[Vertex]],Vertices[],MATCH("ID",Vertices[[#Headers],[Vertex]:[Vertex Content Word Count]],0),FALSE)</f>
        <v>153</v>
      </c>
    </row>
    <row r="24" spans="1:3" ht="15">
      <c r="A24" s="78" t="s">
        <v>3594</v>
      </c>
      <c r="B24" s="84" t="s">
        <v>449</v>
      </c>
      <c r="C24" s="78">
        <f>VLOOKUP(GroupVertices[[#This Row],[Vertex]],Vertices[],MATCH("ID",Vertices[[#Headers],[Vertex]:[Vertex Content Word Count]],0),FALSE)</f>
        <v>190</v>
      </c>
    </row>
    <row r="25" spans="1:3" ht="15">
      <c r="A25" s="78" t="s">
        <v>3594</v>
      </c>
      <c r="B25" s="84" t="s">
        <v>448</v>
      </c>
      <c r="C25" s="78">
        <f>VLOOKUP(GroupVertices[[#This Row],[Vertex]],Vertices[],MATCH("ID",Vertices[[#Headers],[Vertex]:[Vertex Content Word Count]],0),FALSE)</f>
        <v>189</v>
      </c>
    </row>
    <row r="26" spans="1:3" ht="15">
      <c r="A26" s="78" t="s">
        <v>3594</v>
      </c>
      <c r="B26" s="84" t="s">
        <v>447</v>
      </c>
      <c r="C26" s="78">
        <f>VLOOKUP(GroupVertices[[#This Row],[Vertex]],Vertices[],MATCH("ID",Vertices[[#Headers],[Vertex]:[Vertex Content Word Count]],0),FALSE)</f>
        <v>188</v>
      </c>
    </row>
    <row r="27" spans="1:3" ht="15">
      <c r="A27" s="78" t="s">
        <v>3594</v>
      </c>
      <c r="B27" s="84" t="s">
        <v>446</v>
      </c>
      <c r="C27" s="78">
        <f>VLOOKUP(GroupVertices[[#This Row],[Vertex]],Vertices[],MATCH("ID",Vertices[[#Headers],[Vertex]:[Vertex Content Word Count]],0),FALSE)</f>
        <v>187</v>
      </c>
    </row>
    <row r="28" spans="1:3" ht="15">
      <c r="A28" s="78" t="s">
        <v>3594</v>
      </c>
      <c r="B28" s="84" t="s">
        <v>445</v>
      </c>
      <c r="C28" s="78">
        <f>VLOOKUP(GroupVertices[[#This Row],[Vertex]],Vertices[],MATCH("ID",Vertices[[#Headers],[Vertex]:[Vertex Content Word Count]],0),FALSE)</f>
        <v>186</v>
      </c>
    </row>
    <row r="29" spans="1:3" ht="15">
      <c r="A29" s="78" t="s">
        <v>3594</v>
      </c>
      <c r="B29" s="84" t="s">
        <v>325</v>
      </c>
      <c r="C29" s="78">
        <f>VLOOKUP(GroupVertices[[#This Row],[Vertex]],Vertices[],MATCH("ID",Vertices[[#Headers],[Vertex]:[Vertex Content Word Count]],0),FALSE)</f>
        <v>161</v>
      </c>
    </row>
    <row r="30" spans="1:3" ht="15">
      <c r="A30" s="78" t="s">
        <v>3594</v>
      </c>
      <c r="B30" s="84" t="s">
        <v>324</v>
      </c>
      <c r="C30" s="78">
        <f>VLOOKUP(GroupVertices[[#This Row],[Vertex]],Vertices[],MATCH("ID",Vertices[[#Headers],[Vertex]:[Vertex Content Word Count]],0),FALSE)</f>
        <v>171</v>
      </c>
    </row>
    <row r="31" spans="1:3" ht="15">
      <c r="A31" s="78" t="s">
        <v>3594</v>
      </c>
      <c r="B31" s="84" t="s">
        <v>444</v>
      </c>
      <c r="C31" s="78">
        <f>VLOOKUP(GroupVertices[[#This Row],[Vertex]],Vertices[],MATCH("ID",Vertices[[#Headers],[Vertex]:[Vertex Content Word Count]],0),FALSE)</f>
        <v>185</v>
      </c>
    </row>
    <row r="32" spans="1:3" ht="15">
      <c r="A32" s="78" t="s">
        <v>3594</v>
      </c>
      <c r="B32" s="84" t="s">
        <v>443</v>
      </c>
      <c r="C32" s="78">
        <f>VLOOKUP(GroupVertices[[#This Row],[Vertex]],Vertices[],MATCH("ID",Vertices[[#Headers],[Vertex]:[Vertex Content Word Count]],0),FALSE)</f>
        <v>184</v>
      </c>
    </row>
    <row r="33" spans="1:3" ht="15">
      <c r="A33" s="78" t="s">
        <v>3594</v>
      </c>
      <c r="B33" s="84" t="s">
        <v>442</v>
      </c>
      <c r="C33" s="78">
        <f>VLOOKUP(GroupVertices[[#This Row],[Vertex]],Vertices[],MATCH("ID",Vertices[[#Headers],[Vertex]:[Vertex Content Word Count]],0),FALSE)</f>
        <v>183</v>
      </c>
    </row>
    <row r="34" spans="1:3" ht="15">
      <c r="A34" s="78" t="s">
        <v>3594</v>
      </c>
      <c r="B34" s="84" t="s">
        <v>441</v>
      </c>
      <c r="C34" s="78">
        <f>VLOOKUP(GroupVertices[[#This Row],[Vertex]],Vertices[],MATCH("ID",Vertices[[#Headers],[Vertex]:[Vertex Content Word Count]],0),FALSE)</f>
        <v>182</v>
      </c>
    </row>
    <row r="35" spans="1:3" ht="15">
      <c r="A35" s="78" t="s">
        <v>3594</v>
      </c>
      <c r="B35" s="84" t="s">
        <v>440</v>
      </c>
      <c r="C35" s="78">
        <f>VLOOKUP(GroupVertices[[#This Row],[Vertex]],Vertices[],MATCH("ID",Vertices[[#Headers],[Vertex]:[Vertex Content Word Count]],0),FALSE)</f>
        <v>181</v>
      </c>
    </row>
    <row r="36" spans="1:3" ht="15">
      <c r="A36" s="78" t="s">
        <v>3594</v>
      </c>
      <c r="B36" s="84" t="s">
        <v>439</v>
      </c>
      <c r="C36" s="78">
        <f>VLOOKUP(GroupVertices[[#This Row],[Vertex]],Vertices[],MATCH("ID",Vertices[[#Headers],[Vertex]:[Vertex Content Word Count]],0),FALSE)</f>
        <v>180</v>
      </c>
    </row>
    <row r="37" spans="1:3" ht="15">
      <c r="A37" s="78" t="s">
        <v>3594</v>
      </c>
      <c r="B37" s="84" t="s">
        <v>438</v>
      </c>
      <c r="C37" s="78">
        <f>VLOOKUP(GroupVertices[[#This Row],[Vertex]],Vertices[],MATCH("ID",Vertices[[#Headers],[Vertex]:[Vertex Content Word Count]],0),FALSE)</f>
        <v>179</v>
      </c>
    </row>
    <row r="38" spans="1:3" ht="15">
      <c r="A38" s="78" t="s">
        <v>3594</v>
      </c>
      <c r="B38" s="84" t="s">
        <v>437</v>
      </c>
      <c r="C38" s="78">
        <f>VLOOKUP(GroupVertices[[#This Row],[Vertex]],Vertices[],MATCH("ID",Vertices[[#Headers],[Vertex]:[Vertex Content Word Count]],0),FALSE)</f>
        <v>178</v>
      </c>
    </row>
    <row r="39" spans="1:3" ht="15">
      <c r="A39" s="78" t="s">
        <v>3594</v>
      </c>
      <c r="B39" s="84" t="s">
        <v>436</v>
      </c>
      <c r="C39" s="78">
        <f>VLOOKUP(GroupVertices[[#This Row],[Vertex]],Vertices[],MATCH("ID",Vertices[[#Headers],[Vertex]:[Vertex Content Word Count]],0),FALSE)</f>
        <v>177</v>
      </c>
    </row>
    <row r="40" spans="1:3" ht="15">
      <c r="A40" s="78" t="s">
        <v>3594</v>
      </c>
      <c r="B40" s="84" t="s">
        <v>435</v>
      </c>
      <c r="C40" s="78">
        <f>VLOOKUP(GroupVertices[[#This Row],[Vertex]],Vertices[],MATCH("ID",Vertices[[#Headers],[Vertex]:[Vertex Content Word Count]],0),FALSE)</f>
        <v>176</v>
      </c>
    </row>
    <row r="41" spans="1:3" ht="15">
      <c r="A41" s="78" t="s">
        <v>3594</v>
      </c>
      <c r="B41" s="84" t="s">
        <v>434</v>
      </c>
      <c r="C41" s="78">
        <f>VLOOKUP(GroupVertices[[#This Row],[Vertex]],Vertices[],MATCH("ID",Vertices[[#Headers],[Vertex]:[Vertex Content Word Count]],0),FALSE)</f>
        <v>175</v>
      </c>
    </row>
    <row r="42" spans="1:3" ht="15">
      <c r="A42" s="78" t="s">
        <v>3594</v>
      </c>
      <c r="B42" s="84" t="s">
        <v>433</v>
      </c>
      <c r="C42" s="78">
        <f>VLOOKUP(GroupVertices[[#This Row],[Vertex]],Vertices[],MATCH("ID",Vertices[[#Headers],[Vertex]:[Vertex Content Word Count]],0),FALSE)</f>
        <v>174</v>
      </c>
    </row>
    <row r="43" spans="1:3" ht="15">
      <c r="A43" s="78" t="s">
        <v>3594</v>
      </c>
      <c r="B43" s="84" t="s">
        <v>432</v>
      </c>
      <c r="C43" s="78">
        <f>VLOOKUP(GroupVertices[[#This Row],[Vertex]],Vertices[],MATCH("ID",Vertices[[#Headers],[Vertex]:[Vertex Content Word Count]],0),FALSE)</f>
        <v>173</v>
      </c>
    </row>
    <row r="44" spans="1:3" ht="15">
      <c r="A44" s="78" t="s">
        <v>3594</v>
      </c>
      <c r="B44" s="84" t="s">
        <v>431</v>
      </c>
      <c r="C44" s="78">
        <f>VLOOKUP(GroupVertices[[#This Row],[Vertex]],Vertices[],MATCH("ID",Vertices[[#Headers],[Vertex]:[Vertex Content Word Count]],0),FALSE)</f>
        <v>172</v>
      </c>
    </row>
    <row r="45" spans="1:3" ht="15">
      <c r="A45" s="78" t="s">
        <v>3594</v>
      </c>
      <c r="B45" s="84" t="s">
        <v>428</v>
      </c>
      <c r="C45" s="78">
        <f>VLOOKUP(GroupVertices[[#This Row],[Vertex]],Vertices[],MATCH("ID",Vertices[[#Headers],[Vertex]:[Vertex Content Word Count]],0),FALSE)</f>
        <v>164</v>
      </c>
    </row>
    <row r="46" spans="1:3" ht="15">
      <c r="A46" s="78" t="s">
        <v>3594</v>
      </c>
      <c r="B46" s="84" t="s">
        <v>430</v>
      </c>
      <c r="C46" s="78">
        <f>VLOOKUP(GroupVertices[[#This Row],[Vertex]],Vertices[],MATCH("ID",Vertices[[#Headers],[Vertex]:[Vertex Content Word Count]],0),FALSE)</f>
        <v>170</v>
      </c>
    </row>
    <row r="47" spans="1:3" ht="15">
      <c r="A47" s="78" t="s">
        <v>3594</v>
      </c>
      <c r="B47" s="84" t="s">
        <v>320</v>
      </c>
      <c r="C47" s="78">
        <f>VLOOKUP(GroupVertices[[#This Row],[Vertex]],Vertices[],MATCH("ID",Vertices[[#Headers],[Vertex]:[Vertex Content Word Count]],0),FALSE)</f>
        <v>166</v>
      </c>
    </row>
    <row r="48" spans="1:3" ht="15">
      <c r="A48" s="78" t="s">
        <v>3594</v>
      </c>
      <c r="B48" s="84" t="s">
        <v>319</v>
      </c>
      <c r="C48" s="78">
        <f>VLOOKUP(GroupVertices[[#This Row],[Vertex]],Vertices[],MATCH("ID",Vertices[[#Headers],[Vertex]:[Vertex Content Word Count]],0),FALSE)</f>
        <v>165</v>
      </c>
    </row>
    <row r="49" spans="1:3" ht="15">
      <c r="A49" s="78" t="s">
        <v>3594</v>
      </c>
      <c r="B49" s="84" t="s">
        <v>318</v>
      </c>
      <c r="C49" s="78">
        <f>VLOOKUP(GroupVertices[[#This Row],[Vertex]],Vertices[],MATCH("ID",Vertices[[#Headers],[Vertex]:[Vertex Content Word Count]],0),FALSE)</f>
        <v>156</v>
      </c>
    </row>
    <row r="50" spans="1:3" ht="15">
      <c r="A50" s="78" t="s">
        <v>3594</v>
      </c>
      <c r="B50" s="84" t="s">
        <v>427</v>
      </c>
      <c r="C50" s="78">
        <f>VLOOKUP(GroupVertices[[#This Row],[Vertex]],Vertices[],MATCH("ID",Vertices[[#Headers],[Vertex]:[Vertex Content Word Count]],0),FALSE)</f>
        <v>163</v>
      </c>
    </row>
    <row r="51" spans="1:3" ht="15">
      <c r="A51" s="78" t="s">
        <v>3594</v>
      </c>
      <c r="B51" s="84" t="s">
        <v>426</v>
      </c>
      <c r="C51" s="78">
        <f>VLOOKUP(GroupVertices[[#This Row],[Vertex]],Vertices[],MATCH("ID",Vertices[[#Headers],[Vertex]:[Vertex Content Word Count]],0),FALSE)</f>
        <v>162</v>
      </c>
    </row>
    <row r="52" spans="1:3" ht="15">
      <c r="A52" s="78" t="s">
        <v>3594</v>
      </c>
      <c r="B52" s="84" t="s">
        <v>425</v>
      </c>
      <c r="C52" s="78">
        <f>VLOOKUP(GroupVertices[[#This Row],[Vertex]],Vertices[],MATCH("ID",Vertices[[#Headers],[Vertex]:[Vertex Content Word Count]],0),FALSE)</f>
        <v>160</v>
      </c>
    </row>
    <row r="53" spans="1:3" ht="15">
      <c r="A53" s="78" t="s">
        <v>3594</v>
      </c>
      <c r="B53" s="84" t="s">
        <v>424</v>
      </c>
      <c r="C53" s="78">
        <f>VLOOKUP(GroupVertices[[#This Row],[Vertex]],Vertices[],MATCH("ID",Vertices[[#Headers],[Vertex]:[Vertex Content Word Count]],0),FALSE)</f>
        <v>159</v>
      </c>
    </row>
    <row r="54" spans="1:3" ht="15">
      <c r="A54" s="78" t="s">
        <v>3594</v>
      </c>
      <c r="B54" s="84" t="s">
        <v>423</v>
      </c>
      <c r="C54" s="78">
        <f>VLOOKUP(GroupVertices[[#This Row],[Vertex]],Vertices[],MATCH("ID",Vertices[[#Headers],[Vertex]:[Vertex Content Word Count]],0),FALSE)</f>
        <v>158</v>
      </c>
    </row>
    <row r="55" spans="1:3" ht="15">
      <c r="A55" s="78" t="s">
        <v>3594</v>
      </c>
      <c r="B55" s="84" t="s">
        <v>422</v>
      </c>
      <c r="C55" s="78">
        <f>VLOOKUP(GroupVertices[[#This Row],[Vertex]],Vertices[],MATCH("ID",Vertices[[#Headers],[Vertex]:[Vertex Content Word Count]],0),FALSE)</f>
        <v>157</v>
      </c>
    </row>
    <row r="56" spans="1:3" ht="15">
      <c r="A56" s="78" t="s">
        <v>3594</v>
      </c>
      <c r="B56" s="84" t="s">
        <v>421</v>
      </c>
      <c r="C56" s="78">
        <f>VLOOKUP(GroupVertices[[#This Row],[Vertex]],Vertices[],MATCH("ID",Vertices[[#Headers],[Vertex]:[Vertex Content Word Count]],0),FALSE)</f>
        <v>154</v>
      </c>
    </row>
    <row r="57" spans="1:3" ht="15">
      <c r="A57" s="78" t="s">
        <v>3594</v>
      </c>
      <c r="B57" s="84" t="s">
        <v>265</v>
      </c>
      <c r="C57" s="78">
        <f>VLOOKUP(GroupVertices[[#This Row],[Vertex]],Vertices[],MATCH("ID",Vertices[[#Headers],[Vertex]:[Vertex Content Word Count]],0),FALSE)</f>
        <v>91</v>
      </c>
    </row>
    <row r="58" spans="1:3" ht="15">
      <c r="A58" s="78" t="s">
        <v>3594</v>
      </c>
      <c r="B58" s="84" t="s">
        <v>258</v>
      </c>
      <c r="C58" s="78">
        <f>VLOOKUP(GroupVertices[[#This Row],[Vertex]],Vertices[],MATCH("ID",Vertices[[#Headers],[Vertex]:[Vertex Content Word Count]],0),FALSE)</f>
        <v>80</v>
      </c>
    </row>
    <row r="59" spans="1:3" ht="15">
      <c r="A59" s="78" t="s">
        <v>3595</v>
      </c>
      <c r="B59" s="84" t="s">
        <v>218</v>
      </c>
      <c r="C59" s="78">
        <f>VLOOKUP(GroupVertices[[#This Row],[Vertex]],Vertices[],MATCH("ID",Vertices[[#Headers],[Vertex]:[Vertex Content Word Count]],0),FALSE)</f>
        <v>15</v>
      </c>
    </row>
    <row r="60" spans="1:3" ht="15">
      <c r="A60" s="78" t="s">
        <v>3595</v>
      </c>
      <c r="B60" s="84" t="s">
        <v>223</v>
      </c>
      <c r="C60" s="78">
        <f>VLOOKUP(GroupVertices[[#This Row],[Vertex]],Vertices[],MATCH("ID",Vertices[[#Headers],[Vertex]:[Vertex Content Word Count]],0),FALSE)</f>
        <v>21</v>
      </c>
    </row>
    <row r="61" spans="1:3" ht="15">
      <c r="A61" s="78" t="s">
        <v>3595</v>
      </c>
      <c r="B61" s="84" t="s">
        <v>227</v>
      </c>
      <c r="C61" s="78">
        <f>VLOOKUP(GroupVertices[[#This Row],[Vertex]],Vertices[],MATCH("ID",Vertices[[#Headers],[Vertex]:[Vertex Content Word Count]],0),FALSE)</f>
        <v>25</v>
      </c>
    </row>
    <row r="62" spans="1:3" ht="15">
      <c r="A62" s="78" t="s">
        <v>3595</v>
      </c>
      <c r="B62" s="84" t="s">
        <v>233</v>
      </c>
      <c r="C62" s="78">
        <f>VLOOKUP(GroupVertices[[#This Row],[Vertex]],Vertices[],MATCH("ID",Vertices[[#Headers],[Vertex]:[Vertex Content Word Count]],0),FALSE)</f>
        <v>38</v>
      </c>
    </row>
    <row r="63" spans="1:3" ht="15">
      <c r="A63" s="78" t="s">
        <v>3595</v>
      </c>
      <c r="B63" s="84" t="s">
        <v>235</v>
      </c>
      <c r="C63" s="78">
        <f>VLOOKUP(GroupVertices[[#This Row],[Vertex]],Vertices[],MATCH("ID",Vertices[[#Headers],[Vertex]:[Vertex Content Word Count]],0),FALSE)</f>
        <v>41</v>
      </c>
    </row>
    <row r="64" spans="1:3" ht="15">
      <c r="A64" s="78" t="s">
        <v>3595</v>
      </c>
      <c r="B64" s="84" t="s">
        <v>236</v>
      </c>
      <c r="C64" s="78">
        <f>VLOOKUP(GroupVertices[[#This Row],[Vertex]],Vertices[],MATCH("ID",Vertices[[#Headers],[Vertex]:[Vertex Content Word Count]],0),FALSE)</f>
        <v>42</v>
      </c>
    </row>
    <row r="65" spans="1:3" ht="15">
      <c r="A65" s="78" t="s">
        <v>3595</v>
      </c>
      <c r="B65" s="84" t="s">
        <v>245</v>
      </c>
      <c r="C65" s="78">
        <f>VLOOKUP(GroupVertices[[#This Row],[Vertex]],Vertices[],MATCH("ID",Vertices[[#Headers],[Vertex]:[Vertex Content Word Count]],0),FALSE)</f>
        <v>60</v>
      </c>
    </row>
    <row r="66" spans="1:3" ht="15">
      <c r="A66" s="78" t="s">
        <v>3595</v>
      </c>
      <c r="B66" s="84" t="s">
        <v>247</v>
      </c>
      <c r="C66" s="78">
        <f>VLOOKUP(GroupVertices[[#This Row],[Vertex]],Vertices[],MATCH("ID",Vertices[[#Headers],[Vertex]:[Vertex Content Word Count]],0),FALSE)</f>
        <v>63</v>
      </c>
    </row>
    <row r="67" spans="1:3" ht="15">
      <c r="A67" s="78" t="s">
        <v>3595</v>
      </c>
      <c r="B67" s="84" t="s">
        <v>262</v>
      </c>
      <c r="C67" s="78">
        <f>VLOOKUP(GroupVertices[[#This Row],[Vertex]],Vertices[],MATCH("ID",Vertices[[#Headers],[Vertex]:[Vertex Content Word Count]],0),FALSE)</f>
        <v>87</v>
      </c>
    </row>
    <row r="68" spans="1:3" ht="15">
      <c r="A68" s="78" t="s">
        <v>3595</v>
      </c>
      <c r="B68" s="84" t="s">
        <v>263</v>
      </c>
      <c r="C68" s="78">
        <f>VLOOKUP(GroupVertices[[#This Row],[Vertex]],Vertices[],MATCH("ID",Vertices[[#Headers],[Vertex]:[Vertex Content Word Count]],0),FALSE)</f>
        <v>88</v>
      </c>
    </row>
    <row r="69" spans="1:3" ht="15">
      <c r="A69" s="78" t="s">
        <v>3595</v>
      </c>
      <c r="B69" s="84" t="s">
        <v>268</v>
      </c>
      <c r="C69" s="78">
        <f>VLOOKUP(GroupVertices[[#This Row],[Vertex]],Vertices[],MATCH("ID",Vertices[[#Headers],[Vertex]:[Vertex Content Word Count]],0),FALSE)</f>
        <v>94</v>
      </c>
    </row>
    <row r="70" spans="1:3" ht="15">
      <c r="A70" s="78" t="s">
        <v>3595</v>
      </c>
      <c r="B70" s="84" t="s">
        <v>269</v>
      </c>
      <c r="C70" s="78">
        <f>VLOOKUP(GroupVertices[[#This Row],[Vertex]],Vertices[],MATCH("ID",Vertices[[#Headers],[Vertex]:[Vertex Content Word Count]],0),FALSE)</f>
        <v>95</v>
      </c>
    </row>
    <row r="71" spans="1:3" ht="15">
      <c r="A71" s="78" t="s">
        <v>3595</v>
      </c>
      <c r="B71" s="84" t="s">
        <v>281</v>
      </c>
      <c r="C71" s="78">
        <f>VLOOKUP(GroupVertices[[#This Row],[Vertex]],Vertices[],MATCH("ID",Vertices[[#Headers],[Vertex]:[Vertex Content Word Count]],0),FALSE)</f>
        <v>109</v>
      </c>
    </row>
    <row r="72" spans="1:3" ht="15">
      <c r="A72" s="78" t="s">
        <v>3595</v>
      </c>
      <c r="B72" s="84" t="s">
        <v>283</v>
      </c>
      <c r="C72" s="78">
        <f>VLOOKUP(GroupVertices[[#This Row],[Vertex]],Vertices[],MATCH("ID",Vertices[[#Headers],[Vertex]:[Vertex Content Word Count]],0),FALSE)</f>
        <v>111</v>
      </c>
    </row>
    <row r="73" spans="1:3" ht="15">
      <c r="A73" s="78" t="s">
        <v>3595</v>
      </c>
      <c r="B73" s="84" t="s">
        <v>285</v>
      </c>
      <c r="C73" s="78">
        <f>VLOOKUP(GroupVertices[[#This Row],[Vertex]],Vertices[],MATCH("ID",Vertices[[#Headers],[Vertex]:[Vertex Content Word Count]],0),FALSE)</f>
        <v>115</v>
      </c>
    </row>
    <row r="74" spans="1:3" ht="15">
      <c r="A74" s="78" t="s">
        <v>3595</v>
      </c>
      <c r="B74" s="84" t="s">
        <v>287</v>
      </c>
      <c r="C74" s="78">
        <f>VLOOKUP(GroupVertices[[#This Row],[Vertex]],Vertices[],MATCH("ID",Vertices[[#Headers],[Vertex]:[Vertex Content Word Count]],0),FALSE)</f>
        <v>118</v>
      </c>
    </row>
    <row r="75" spans="1:3" ht="15">
      <c r="A75" s="78" t="s">
        <v>3595</v>
      </c>
      <c r="B75" s="84" t="s">
        <v>289</v>
      </c>
      <c r="C75" s="78">
        <f>VLOOKUP(GroupVertices[[#This Row],[Vertex]],Vertices[],MATCH("ID",Vertices[[#Headers],[Vertex]:[Vertex Content Word Count]],0),FALSE)</f>
        <v>122</v>
      </c>
    </row>
    <row r="76" spans="1:3" ht="15">
      <c r="A76" s="78" t="s">
        <v>3595</v>
      </c>
      <c r="B76" s="84" t="s">
        <v>290</v>
      </c>
      <c r="C76" s="78">
        <f>VLOOKUP(GroupVertices[[#This Row],[Vertex]],Vertices[],MATCH("ID",Vertices[[#Headers],[Vertex]:[Vertex Content Word Count]],0),FALSE)</f>
        <v>123</v>
      </c>
    </row>
    <row r="77" spans="1:3" ht="15">
      <c r="A77" s="78" t="s">
        <v>3595</v>
      </c>
      <c r="B77" s="84" t="s">
        <v>291</v>
      </c>
      <c r="C77" s="78">
        <f>VLOOKUP(GroupVertices[[#This Row],[Vertex]],Vertices[],MATCH("ID",Vertices[[#Headers],[Vertex]:[Vertex Content Word Count]],0),FALSE)</f>
        <v>124</v>
      </c>
    </row>
    <row r="78" spans="1:3" ht="15">
      <c r="A78" s="78" t="s">
        <v>3595</v>
      </c>
      <c r="B78" s="84" t="s">
        <v>294</v>
      </c>
      <c r="C78" s="78">
        <f>VLOOKUP(GroupVertices[[#This Row],[Vertex]],Vertices[],MATCH("ID",Vertices[[#Headers],[Vertex]:[Vertex Content Word Count]],0),FALSE)</f>
        <v>127</v>
      </c>
    </row>
    <row r="79" spans="1:3" ht="15">
      <c r="A79" s="78" t="s">
        <v>3595</v>
      </c>
      <c r="B79" s="84" t="s">
        <v>295</v>
      </c>
      <c r="C79" s="78">
        <f>VLOOKUP(GroupVertices[[#This Row],[Vertex]],Vertices[],MATCH("ID",Vertices[[#Headers],[Vertex]:[Vertex Content Word Count]],0),FALSE)</f>
        <v>128</v>
      </c>
    </row>
    <row r="80" spans="1:3" ht="15">
      <c r="A80" s="78" t="s">
        <v>3595</v>
      </c>
      <c r="B80" s="84" t="s">
        <v>296</v>
      </c>
      <c r="C80" s="78">
        <f>VLOOKUP(GroupVertices[[#This Row],[Vertex]],Vertices[],MATCH("ID",Vertices[[#Headers],[Vertex]:[Vertex Content Word Count]],0),FALSE)</f>
        <v>129</v>
      </c>
    </row>
    <row r="81" spans="1:3" ht="15">
      <c r="A81" s="78" t="s">
        <v>3595</v>
      </c>
      <c r="B81" s="84" t="s">
        <v>304</v>
      </c>
      <c r="C81" s="78">
        <f>VLOOKUP(GroupVertices[[#This Row],[Vertex]],Vertices[],MATCH("ID",Vertices[[#Headers],[Vertex]:[Vertex Content Word Count]],0),FALSE)</f>
        <v>140</v>
      </c>
    </row>
    <row r="82" spans="1:3" ht="15">
      <c r="A82" s="78" t="s">
        <v>3595</v>
      </c>
      <c r="B82" s="84" t="s">
        <v>310</v>
      </c>
      <c r="C82" s="78">
        <f>VLOOKUP(GroupVertices[[#This Row],[Vertex]],Vertices[],MATCH("ID",Vertices[[#Headers],[Vertex]:[Vertex Content Word Count]],0),FALSE)</f>
        <v>148</v>
      </c>
    </row>
    <row r="83" spans="1:3" ht="15">
      <c r="A83" s="78" t="s">
        <v>3595</v>
      </c>
      <c r="B83" s="84" t="s">
        <v>312</v>
      </c>
      <c r="C83" s="78">
        <f>VLOOKUP(GroupVertices[[#This Row],[Vertex]],Vertices[],MATCH("ID",Vertices[[#Headers],[Vertex]:[Vertex Content Word Count]],0),FALSE)</f>
        <v>151</v>
      </c>
    </row>
    <row r="84" spans="1:3" ht="15">
      <c r="A84" s="78" t="s">
        <v>3595</v>
      </c>
      <c r="B84" s="84" t="s">
        <v>331</v>
      </c>
      <c r="C84" s="78">
        <f>VLOOKUP(GroupVertices[[#This Row],[Vertex]],Vertices[],MATCH("ID",Vertices[[#Headers],[Vertex]:[Vertex Content Word Count]],0),FALSE)</f>
        <v>224</v>
      </c>
    </row>
    <row r="85" spans="1:3" ht="15">
      <c r="A85" s="78" t="s">
        <v>3595</v>
      </c>
      <c r="B85" s="84" t="s">
        <v>333</v>
      </c>
      <c r="C85" s="78">
        <f>VLOOKUP(GroupVertices[[#This Row],[Vertex]],Vertices[],MATCH("ID",Vertices[[#Headers],[Vertex]:[Vertex Content Word Count]],0),FALSE)</f>
        <v>227</v>
      </c>
    </row>
    <row r="86" spans="1:3" ht="15">
      <c r="A86" s="78" t="s">
        <v>3595</v>
      </c>
      <c r="B86" s="84" t="s">
        <v>344</v>
      </c>
      <c r="C86" s="78">
        <f>VLOOKUP(GroupVertices[[#This Row],[Vertex]],Vertices[],MATCH("ID",Vertices[[#Headers],[Vertex]:[Vertex Content Word Count]],0),FALSE)</f>
        <v>239</v>
      </c>
    </row>
    <row r="87" spans="1:3" ht="15">
      <c r="A87" s="78" t="s">
        <v>3595</v>
      </c>
      <c r="B87" s="84" t="s">
        <v>356</v>
      </c>
      <c r="C87" s="78">
        <f>VLOOKUP(GroupVertices[[#This Row],[Vertex]],Vertices[],MATCH("ID",Vertices[[#Headers],[Vertex]:[Vertex Content Word Count]],0),FALSE)</f>
        <v>256</v>
      </c>
    </row>
    <row r="88" spans="1:3" ht="15">
      <c r="A88" s="78" t="s">
        <v>3595</v>
      </c>
      <c r="B88" s="84" t="s">
        <v>359</v>
      </c>
      <c r="C88" s="78">
        <f>VLOOKUP(GroupVertices[[#This Row],[Vertex]],Vertices[],MATCH("ID",Vertices[[#Headers],[Vertex]:[Vertex Content Word Count]],0),FALSE)</f>
        <v>261</v>
      </c>
    </row>
    <row r="89" spans="1:3" ht="15">
      <c r="A89" s="78" t="s">
        <v>3595</v>
      </c>
      <c r="B89" s="84" t="s">
        <v>362</v>
      </c>
      <c r="C89" s="78">
        <f>VLOOKUP(GroupVertices[[#This Row],[Vertex]],Vertices[],MATCH("ID",Vertices[[#Headers],[Vertex]:[Vertex Content Word Count]],0),FALSE)</f>
        <v>264</v>
      </c>
    </row>
    <row r="90" spans="1:3" ht="15">
      <c r="A90" s="78" t="s">
        <v>3595</v>
      </c>
      <c r="B90" s="84" t="s">
        <v>365</v>
      </c>
      <c r="C90" s="78">
        <f>VLOOKUP(GroupVertices[[#This Row],[Vertex]],Vertices[],MATCH("ID",Vertices[[#Headers],[Vertex]:[Vertex Content Word Count]],0),FALSE)</f>
        <v>268</v>
      </c>
    </row>
    <row r="91" spans="1:3" ht="15">
      <c r="A91" s="78" t="s">
        <v>3595</v>
      </c>
      <c r="B91" s="84" t="s">
        <v>366</v>
      </c>
      <c r="C91" s="78">
        <f>VLOOKUP(GroupVertices[[#This Row],[Vertex]],Vertices[],MATCH("ID",Vertices[[#Headers],[Vertex]:[Vertex Content Word Count]],0),FALSE)</f>
        <v>269</v>
      </c>
    </row>
    <row r="92" spans="1:3" ht="15">
      <c r="A92" s="78" t="s">
        <v>3595</v>
      </c>
      <c r="B92" s="84" t="s">
        <v>373</v>
      </c>
      <c r="C92" s="78">
        <f>VLOOKUP(GroupVertices[[#This Row],[Vertex]],Vertices[],MATCH("ID",Vertices[[#Headers],[Vertex]:[Vertex Content Word Count]],0),FALSE)</f>
        <v>278</v>
      </c>
    </row>
    <row r="93" spans="1:3" ht="15">
      <c r="A93" s="78" t="s">
        <v>3595</v>
      </c>
      <c r="B93" s="84" t="s">
        <v>374</v>
      </c>
      <c r="C93" s="78">
        <f>VLOOKUP(GroupVertices[[#This Row],[Vertex]],Vertices[],MATCH("ID",Vertices[[#Headers],[Vertex]:[Vertex Content Word Count]],0),FALSE)</f>
        <v>279</v>
      </c>
    </row>
    <row r="94" spans="1:3" ht="15">
      <c r="A94" s="78" t="s">
        <v>3595</v>
      </c>
      <c r="B94" s="84" t="s">
        <v>376</v>
      </c>
      <c r="C94" s="78">
        <f>VLOOKUP(GroupVertices[[#This Row],[Vertex]],Vertices[],MATCH("ID",Vertices[[#Headers],[Vertex]:[Vertex Content Word Count]],0),FALSE)</f>
        <v>282</v>
      </c>
    </row>
    <row r="95" spans="1:3" ht="15">
      <c r="A95" s="78" t="s">
        <v>3596</v>
      </c>
      <c r="B95" s="84" t="s">
        <v>326</v>
      </c>
      <c r="C95" s="78">
        <f>VLOOKUP(GroupVertices[[#This Row],[Vertex]],Vertices[],MATCH("ID",Vertices[[#Headers],[Vertex]:[Vertex Content Word Count]],0),FALSE)</f>
        <v>195</v>
      </c>
    </row>
    <row r="96" spans="1:3" ht="15">
      <c r="A96" s="78" t="s">
        <v>3596</v>
      </c>
      <c r="B96" s="84" t="s">
        <v>477</v>
      </c>
      <c r="C96" s="78">
        <f>VLOOKUP(GroupVertices[[#This Row],[Vertex]],Vertices[],MATCH("ID",Vertices[[#Headers],[Vertex]:[Vertex Content Word Count]],0),FALSE)</f>
        <v>219</v>
      </c>
    </row>
    <row r="97" spans="1:3" ht="15">
      <c r="A97" s="78" t="s">
        <v>3596</v>
      </c>
      <c r="B97" s="84" t="s">
        <v>476</v>
      </c>
      <c r="C97" s="78">
        <f>VLOOKUP(GroupVertices[[#This Row],[Vertex]],Vertices[],MATCH("ID",Vertices[[#Headers],[Vertex]:[Vertex Content Word Count]],0),FALSE)</f>
        <v>218</v>
      </c>
    </row>
    <row r="98" spans="1:3" ht="15">
      <c r="A98" s="78" t="s">
        <v>3596</v>
      </c>
      <c r="B98" s="84" t="s">
        <v>475</v>
      </c>
      <c r="C98" s="78">
        <f>VLOOKUP(GroupVertices[[#This Row],[Vertex]],Vertices[],MATCH("ID",Vertices[[#Headers],[Vertex]:[Vertex Content Word Count]],0),FALSE)</f>
        <v>217</v>
      </c>
    </row>
    <row r="99" spans="1:3" ht="15">
      <c r="A99" s="78" t="s">
        <v>3596</v>
      </c>
      <c r="B99" s="84" t="s">
        <v>474</v>
      </c>
      <c r="C99" s="78">
        <f>VLOOKUP(GroupVertices[[#This Row],[Vertex]],Vertices[],MATCH("ID",Vertices[[#Headers],[Vertex]:[Vertex Content Word Count]],0),FALSE)</f>
        <v>216</v>
      </c>
    </row>
    <row r="100" spans="1:3" ht="15">
      <c r="A100" s="78" t="s">
        <v>3596</v>
      </c>
      <c r="B100" s="84" t="s">
        <v>473</v>
      </c>
      <c r="C100" s="78">
        <f>VLOOKUP(GroupVertices[[#This Row],[Vertex]],Vertices[],MATCH("ID",Vertices[[#Headers],[Vertex]:[Vertex Content Word Count]],0),FALSE)</f>
        <v>215</v>
      </c>
    </row>
    <row r="101" spans="1:3" ht="15">
      <c r="A101" s="78" t="s">
        <v>3596</v>
      </c>
      <c r="B101" s="84" t="s">
        <v>472</v>
      </c>
      <c r="C101" s="78">
        <f>VLOOKUP(GroupVertices[[#This Row],[Vertex]],Vertices[],MATCH("ID",Vertices[[#Headers],[Vertex]:[Vertex Content Word Count]],0),FALSE)</f>
        <v>214</v>
      </c>
    </row>
    <row r="102" spans="1:3" ht="15">
      <c r="A102" s="78" t="s">
        <v>3596</v>
      </c>
      <c r="B102" s="84" t="s">
        <v>471</v>
      </c>
      <c r="C102" s="78">
        <f>VLOOKUP(GroupVertices[[#This Row],[Vertex]],Vertices[],MATCH("ID",Vertices[[#Headers],[Vertex]:[Vertex Content Word Count]],0),FALSE)</f>
        <v>213</v>
      </c>
    </row>
    <row r="103" spans="1:3" ht="15">
      <c r="A103" s="78" t="s">
        <v>3596</v>
      </c>
      <c r="B103" s="84" t="s">
        <v>470</v>
      </c>
      <c r="C103" s="78">
        <f>VLOOKUP(GroupVertices[[#This Row],[Vertex]],Vertices[],MATCH("ID",Vertices[[#Headers],[Vertex]:[Vertex Content Word Count]],0),FALSE)</f>
        <v>212</v>
      </c>
    </row>
    <row r="104" spans="1:3" ht="15">
      <c r="A104" s="78" t="s">
        <v>3596</v>
      </c>
      <c r="B104" s="84" t="s">
        <v>469</v>
      </c>
      <c r="C104" s="78">
        <f>VLOOKUP(GroupVertices[[#This Row],[Vertex]],Vertices[],MATCH("ID",Vertices[[#Headers],[Vertex]:[Vertex Content Word Count]],0),FALSE)</f>
        <v>211</v>
      </c>
    </row>
    <row r="105" spans="1:3" ht="15">
      <c r="A105" s="78" t="s">
        <v>3596</v>
      </c>
      <c r="B105" s="84" t="s">
        <v>468</v>
      </c>
      <c r="C105" s="78">
        <f>VLOOKUP(GroupVertices[[#This Row],[Vertex]],Vertices[],MATCH("ID",Vertices[[#Headers],[Vertex]:[Vertex Content Word Count]],0),FALSE)</f>
        <v>210</v>
      </c>
    </row>
    <row r="106" spans="1:3" ht="15">
      <c r="A106" s="78" t="s">
        <v>3596</v>
      </c>
      <c r="B106" s="84" t="s">
        <v>467</v>
      </c>
      <c r="C106" s="78">
        <f>VLOOKUP(GroupVertices[[#This Row],[Vertex]],Vertices[],MATCH("ID",Vertices[[#Headers],[Vertex]:[Vertex Content Word Count]],0),FALSE)</f>
        <v>209</v>
      </c>
    </row>
    <row r="107" spans="1:3" ht="15">
      <c r="A107" s="78" t="s">
        <v>3596</v>
      </c>
      <c r="B107" s="84" t="s">
        <v>466</v>
      </c>
      <c r="C107" s="78">
        <f>VLOOKUP(GroupVertices[[#This Row],[Vertex]],Vertices[],MATCH("ID",Vertices[[#Headers],[Vertex]:[Vertex Content Word Count]],0),FALSE)</f>
        <v>208</v>
      </c>
    </row>
    <row r="108" spans="1:3" ht="15">
      <c r="A108" s="78" t="s">
        <v>3596</v>
      </c>
      <c r="B108" s="84" t="s">
        <v>465</v>
      </c>
      <c r="C108" s="78">
        <f>VLOOKUP(GroupVertices[[#This Row],[Vertex]],Vertices[],MATCH("ID",Vertices[[#Headers],[Vertex]:[Vertex Content Word Count]],0),FALSE)</f>
        <v>207</v>
      </c>
    </row>
    <row r="109" spans="1:3" ht="15">
      <c r="A109" s="78" t="s">
        <v>3596</v>
      </c>
      <c r="B109" s="84" t="s">
        <v>464</v>
      </c>
      <c r="C109" s="78">
        <f>VLOOKUP(GroupVertices[[#This Row],[Vertex]],Vertices[],MATCH("ID",Vertices[[#Headers],[Vertex]:[Vertex Content Word Count]],0),FALSE)</f>
        <v>206</v>
      </c>
    </row>
    <row r="110" spans="1:3" ht="15">
      <c r="A110" s="78" t="s">
        <v>3596</v>
      </c>
      <c r="B110" s="84" t="s">
        <v>463</v>
      </c>
      <c r="C110" s="78">
        <f>VLOOKUP(GroupVertices[[#This Row],[Vertex]],Vertices[],MATCH("ID",Vertices[[#Headers],[Vertex]:[Vertex Content Word Count]],0),FALSE)</f>
        <v>205</v>
      </c>
    </row>
    <row r="111" spans="1:3" ht="15">
      <c r="A111" s="78" t="s">
        <v>3596</v>
      </c>
      <c r="B111" s="84" t="s">
        <v>462</v>
      </c>
      <c r="C111" s="78">
        <f>VLOOKUP(GroupVertices[[#This Row],[Vertex]],Vertices[],MATCH("ID",Vertices[[#Headers],[Vertex]:[Vertex Content Word Count]],0),FALSE)</f>
        <v>204</v>
      </c>
    </row>
    <row r="112" spans="1:3" ht="15">
      <c r="A112" s="78" t="s">
        <v>3596</v>
      </c>
      <c r="B112" s="84" t="s">
        <v>461</v>
      </c>
      <c r="C112" s="78">
        <f>VLOOKUP(GroupVertices[[#This Row],[Vertex]],Vertices[],MATCH("ID",Vertices[[#Headers],[Vertex]:[Vertex Content Word Count]],0),FALSE)</f>
        <v>203</v>
      </c>
    </row>
    <row r="113" spans="1:3" ht="15">
      <c r="A113" s="78" t="s">
        <v>3596</v>
      </c>
      <c r="B113" s="84" t="s">
        <v>460</v>
      </c>
      <c r="C113" s="78">
        <f>VLOOKUP(GroupVertices[[#This Row],[Vertex]],Vertices[],MATCH("ID",Vertices[[#Headers],[Vertex]:[Vertex Content Word Count]],0),FALSE)</f>
        <v>202</v>
      </c>
    </row>
    <row r="114" spans="1:3" ht="15">
      <c r="A114" s="78" t="s">
        <v>3596</v>
      </c>
      <c r="B114" s="84" t="s">
        <v>459</v>
      </c>
      <c r="C114" s="78">
        <f>VLOOKUP(GroupVertices[[#This Row],[Vertex]],Vertices[],MATCH("ID",Vertices[[#Headers],[Vertex]:[Vertex Content Word Count]],0),FALSE)</f>
        <v>201</v>
      </c>
    </row>
    <row r="115" spans="1:3" ht="15">
      <c r="A115" s="78" t="s">
        <v>3596</v>
      </c>
      <c r="B115" s="84" t="s">
        <v>458</v>
      </c>
      <c r="C115" s="78">
        <f>VLOOKUP(GroupVertices[[#This Row],[Vertex]],Vertices[],MATCH("ID",Vertices[[#Headers],[Vertex]:[Vertex Content Word Count]],0),FALSE)</f>
        <v>200</v>
      </c>
    </row>
    <row r="116" spans="1:3" ht="15">
      <c r="A116" s="78" t="s">
        <v>3596</v>
      </c>
      <c r="B116" s="84" t="s">
        <v>457</v>
      </c>
      <c r="C116" s="78">
        <f>VLOOKUP(GroupVertices[[#This Row],[Vertex]],Vertices[],MATCH("ID",Vertices[[#Headers],[Vertex]:[Vertex Content Word Count]],0),FALSE)</f>
        <v>199</v>
      </c>
    </row>
    <row r="117" spans="1:3" ht="15">
      <c r="A117" s="78" t="s">
        <v>3596</v>
      </c>
      <c r="B117" s="84" t="s">
        <v>456</v>
      </c>
      <c r="C117" s="78">
        <f>VLOOKUP(GroupVertices[[#This Row],[Vertex]],Vertices[],MATCH("ID",Vertices[[#Headers],[Vertex]:[Vertex Content Word Count]],0),FALSE)</f>
        <v>198</v>
      </c>
    </row>
    <row r="118" spans="1:3" ht="15">
      <c r="A118" s="78" t="s">
        <v>3596</v>
      </c>
      <c r="B118" s="84" t="s">
        <v>455</v>
      </c>
      <c r="C118" s="78">
        <f>VLOOKUP(GroupVertices[[#This Row],[Vertex]],Vertices[],MATCH("ID",Vertices[[#Headers],[Vertex]:[Vertex Content Word Count]],0),FALSE)</f>
        <v>197</v>
      </c>
    </row>
    <row r="119" spans="1:3" ht="15">
      <c r="A119" s="78" t="s">
        <v>3596</v>
      </c>
      <c r="B119" s="84" t="s">
        <v>454</v>
      </c>
      <c r="C119" s="78">
        <f>VLOOKUP(GroupVertices[[#This Row],[Vertex]],Vertices[],MATCH("ID",Vertices[[#Headers],[Vertex]:[Vertex Content Word Count]],0),FALSE)</f>
        <v>196</v>
      </c>
    </row>
    <row r="120" spans="1:3" ht="15">
      <c r="A120" s="78" t="s">
        <v>3597</v>
      </c>
      <c r="B120" s="84" t="s">
        <v>292</v>
      </c>
      <c r="C120" s="78">
        <f>VLOOKUP(GroupVertices[[#This Row],[Vertex]],Vertices[],MATCH("ID",Vertices[[#Headers],[Vertex]:[Vertex Content Word Count]],0),FALSE)</f>
        <v>125</v>
      </c>
    </row>
    <row r="121" spans="1:3" ht="15">
      <c r="A121" s="78" t="s">
        <v>3597</v>
      </c>
      <c r="B121" s="84" t="s">
        <v>214</v>
      </c>
      <c r="C121" s="78">
        <f>VLOOKUP(GroupVertices[[#This Row],[Vertex]],Vertices[],MATCH("ID",Vertices[[#Headers],[Vertex]:[Vertex Content Word Count]],0),FALSE)</f>
        <v>7</v>
      </c>
    </row>
    <row r="122" spans="1:3" ht="15">
      <c r="A122" s="78" t="s">
        <v>3597</v>
      </c>
      <c r="B122" s="84" t="s">
        <v>243</v>
      </c>
      <c r="C122" s="78">
        <f>VLOOKUP(GroupVertices[[#This Row],[Vertex]],Vertices[],MATCH("ID",Vertices[[#Headers],[Vertex]:[Vertex Content Word Count]],0),FALSE)</f>
        <v>53</v>
      </c>
    </row>
    <row r="123" spans="1:3" ht="15">
      <c r="A123" s="78" t="s">
        <v>3597</v>
      </c>
      <c r="B123" s="84" t="s">
        <v>215</v>
      </c>
      <c r="C123" s="78">
        <f>VLOOKUP(GroupVertices[[#This Row],[Vertex]],Vertices[],MATCH("ID",Vertices[[#Headers],[Vertex]:[Vertex Content Word Count]],0),FALSE)</f>
        <v>9</v>
      </c>
    </row>
    <row r="124" spans="1:3" ht="15">
      <c r="A124" s="78" t="s">
        <v>3597</v>
      </c>
      <c r="B124" s="84" t="s">
        <v>222</v>
      </c>
      <c r="C124" s="78">
        <f>VLOOKUP(GroupVertices[[#This Row],[Vertex]],Vertices[],MATCH("ID",Vertices[[#Headers],[Vertex]:[Vertex Content Word Count]],0),FALSE)</f>
        <v>20</v>
      </c>
    </row>
    <row r="125" spans="1:3" ht="15">
      <c r="A125" s="78" t="s">
        <v>3597</v>
      </c>
      <c r="B125" s="84" t="s">
        <v>221</v>
      </c>
      <c r="C125" s="78">
        <f>VLOOKUP(GroupVertices[[#This Row],[Vertex]],Vertices[],MATCH("ID",Vertices[[#Headers],[Vertex]:[Vertex Content Word Count]],0),FALSE)</f>
        <v>19</v>
      </c>
    </row>
    <row r="126" spans="1:3" ht="15">
      <c r="A126" s="78" t="s">
        <v>3597</v>
      </c>
      <c r="B126" s="84" t="s">
        <v>220</v>
      </c>
      <c r="C126" s="78">
        <f>VLOOKUP(GroupVertices[[#This Row],[Vertex]],Vertices[],MATCH("ID",Vertices[[#Headers],[Vertex]:[Vertex Content Word Count]],0),FALSE)</f>
        <v>18</v>
      </c>
    </row>
    <row r="127" spans="1:3" ht="15">
      <c r="A127" s="78" t="s">
        <v>3597</v>
      </c>
      <c r="B127" s="84" t="s">
        <v>217</v>
      </c>
      <c r="C127" s="78">
        <f>VLOOKUP(GroupVertices[[#This Row],[Vertex]],Vertices[],MATCH("ID",Vertices[[#Headers],[Vertex]:[Vertex Content Word Count]],0),FALSE)</f>
        <v>14</v>
      </c>
    </row>
    <row r="128" spans="1:3" ht="15">
      <c r="A128" s="78" t="s">
        <v>3597</v>
      </c>
      <c r="B128" s="84" t="s">
        <v>380</v>
      </c>
      <c r="C128" s="78">
        <f>VLOOKUP(GroupVertices[[#This Row],[Vertex]],Vertices[],MATCH("ID",Vertices[[#Headers],[Vertex]:[Vertex Content Word Count]],0),FALSE)</f>
        <v>10</v>
      </c>
    </row>
    <row r="129" spans="1:3" ht="15">
      <c r="A129" s="78" t="s">
        <v>3597</v>
      </c>
      <c r="B129" s="84" t="s">
        <v>379</v>
      </c>
      <c r="C129" s="78">
        <f>VLOOKUP(GroupVertices[[#This Row],[Vertex]],Vertices[],MATCH("ID",Vertices[[#Headers],[Vertex]:[Vertex Content Word Count]],0),FALSE)</f>
        <v>8</v>
      </c>
    </row>
    <row r="130" spans="1:3" ht="15">
      <c r="A130" s="78" t="s">
        <v>3598</v>
      </c>
      <c r="B130" s="84" t="s">
        <v>355</v>
      </c>
      <c r="C130" s="78">
        <f>VLOOKUP(GroupVertices[[#This Row],[Vertex]],Vertices[],MATCH("ID",Vertices[[#Headers],[Vertex]:[Vertex Content Word Count]],0),FALSE)</f>
        <v>255</v>
      </c>
    </row>
    <row r="131" spans="1:3" ht="15">
      <c r="A131" s="78" t="s">
        <v>3598</v>
      </c>
      <c r="B131" s="84" t="s">
        <v>354</v>
      </c>
      <c r="C131" s="78">
        <f>VLOOKUP(GroupVertices[[#This Row],[Vertex]],Vertices[],MATCH("ID",Vertices[[#Headers],[Vertex]:[Vertex Content Word Count]],0),FALSE)</f>
        <v>249</v>
      </c>
    </row>
    <row r="132" spans="1:3" ht="15">
      <c r="A132" s="78" t="s">
        <v>3598</v>
      </c>
      <c r="B132" s="84" t="s">
        <v>255</v>
      </c>
      <c r="C132" s="78">
        <f>VLOOKUP(GroupVertices[[#This Row],[Vertex]],Vertices[],MATCH("ID",Vertices[[#Headers],[Vertex]:[Vertex Content Word Count]],0),FALSE)</f>
        <v>75</v>
      </c>
    </row>
    <row r="133" spans="1:3" ht="15">
      <c r="A133" s="78" t="s">
        <v>3598</v>
      </c>
      <c r="B133" s="84" t="s">
        <v>350</v>
      </c>
      <c r="C133" s="78">
        <f>VLOOKUP(GroupVertices[[#This Row],[Vertex]],Vertices[],MATCH("ID",Vertices[[#Headers],[Vertex]:[Vertex Content Word Count]],0),FALSE)</f>
        <v>247</v>
      </c>
    </row>
    <row r="134" spans="1:3" ht="15">
      <c r="A134" s="78" t="s">
        <v>3598</v>
      </c>
      <c r="B134" s="84" t="s">
        <v>482</v>
      </c>
      <c r="C134" s="78">
        <f>VLOOKUP(GroupVertices[[#This Row],[Vertex]],Vertices[],MATCH("ID",Vertices[[#Headers],[Vertex]:[Vertex Content Word Count]],0),FALSE)</f>
        <v>248</v>
      </c>
    </row>
    <row r="135" spans="1:3" ht="15">
      <c r="A135" s="78" t="s">
        <v>3598</v>
      </c>
      <c r="B135" s="84" t="s">
        <v>274</v>
      </c>
      <c r="C135" s="78">
        <f>VLOOKUP(GroupVertices[[#This Row],[Vertex]],Vertices[],MATCH("ID",Vertices[[#Headers],[Vertex]:[Vertex Content Word Count]],0),FALSE)</f>
        <v>100</v>
      </c>
    </row>
    <row r="136" spans="1:3" ht="15">
      <c r="A136" s="78" t="s">
        <v>3598</v>
      </c>
      <c r="B136" s="84" t="s">
        <v>256</v>
      </c>
      <c r="C136" s="78">
        <f>VLOOKUP(GroupVertices[[#This Row],[Vertex]],Vertices[],MATCH("ID",Vertices[[#Headers],[Vertex]:[Vertex Content Word Count]],0),FALSE)</f>
        <v>77</v>
      </c>
    </row>
    <row r="137" spans="1:3" ht="15">
      <c r="A137" s="78" t="s">
        <v>3598</v>
      </c>
      <c r="B137" s="84" t="s">
        <v>404</v>
      </c>
      <c r="C137" s="78">
        <f>VLOOKUP(GroupVertices[[#This Row],[Vertex]],Vertices[],MATCH("ID",Vertices[[#Headers],[Vertex]:[Vertex Content Word Count]],0),FALSE)</f>
        <v>76</v>
      </c>
    </row>
    <row r="138" spans="1:3" ht="15">
      <c r="A138" s="78" t="s">
        <v>3599</v>
      </c>
      <c r="B138" s="84" t="s">
        <v>317</v>
      </c>
      <c r="C138" s="78">
        <f>VLOOKUP(GroupVertices[[#This Row],[Vertex]],Vertices[],MATCH("ID",Vertices[[#Headers],[Vertex]:[Vertex Content Word Count]],0),FALSE)</f>
        <v>155</v>
      </c>
    </row>
    <row r="139" spans="1:3" ht="15">
      <c r="A139" s="78" t="s">
        <v>3599</v>
      </c>
      <c r="B139" s="84" t="s">
        <v>316</v>
      </c>
      <c r="C139" s="78">
        <f>VLOOKUP(GroupVertices[[#This Row],[Vertex]],Vertices[],MATCH("ID",Vertices[[#Headers],[Vertex]:[Vertex Content Word Count]],0),FALSE)</f>
        <v>68</v>
      </c>
    </row>
    <row r="140" spans="1:3" ht="15">
      <c r="A140" s="78" t="s">
        <v>3599</v>
      </c>
      <c r="B140" s="84" t="s">
        <v>302</v>
      </c>
      <c r="C140" s="78">
        <f>VLOOKUP(GroupVertices[[#This Row],[Vertex]],Vertices[],MATCH("ID",Vertices[[#Headers],[Vertex]:[Vertex Content Word Count]],0),FALSE)</f>
        <v>136</v>
      </c>
    </row>
    <row r="141" spans="1:3" ht="15">
      <c r="A141" s="78" t="s">
        <v>3599</v>
      </c>
      <c r="B141" s="84" t="s">
        <v>298</v>
      </c>
      <c r="C141" s="78">
        <f>VLOOKUP(GroupVertices[[#This Row],[Vertex]],Vertices[],MATCH("ID",Vertices[[#Headers],[Vertex]:[Vertex Content Word Count]],0),FALSE)</f>
        <v>132</v>
      </c>
    </row>
    <row r="142" spans="1:3" ht="15">
      <c r="A142" s="78" t="s">
        <v>3599</v>
      </c>
      <c r="B142" s="84" t="s">
        <v>282</v>
      </c>
      <c r="C142" s="78">
        <f>VLOOKUP(GroupVertices[[#This Row],[Vertex]],Vertices[],MATCH("ID",Vertices[[#Headers],[Vertex]:[Vertex Content Word Count]],0),FALSE)</f>
        <v>110</v>
      </c>
    </row>
    <row r="143" spans="1:3" ht="15">
      <c r="A143" s="78" t="s">
        <v>3599</v>
      </c>
      <c r="B143" s="84" t="s">
        <v>249</v>
      </c>
      <c r="C143" s="78">
        <f>VLOOKUP(GroupVertices[[#This Row],[Vertex]],Vertices[],MATCH("ID",Vertices[[#Headers],[Vertex]:[Vertex Content Word Count]],0),FALSE)</f>
        <v>67</v>
      </c>
    </row>
    <row r="144" spans="1:3" ht="15">
      <c r="A144" s="78" t="s">
        <v>3600</v>
      </c>
      <c r="B144" s="84" t="s">
        <v>244</v>
      </c>
      <c r="C144" s="78">
        <f>VLOOKUP(GroupVertices[[#This Row],[Vertex]],Vertices[],MATCH("ID",Vertices[[#Headers],[Vertex]:[Vertex Content Word Count]],0),FALSE)</f>
        <v>54</v>
      </c>
    </row>
    <row r="145" spans="1:3" ht="15">
      <c r="A145" s="78" t="s">
        <v>3600</v>
      </c>
      <c r="B145" s="84" t="s">
        <v>398</v>
      </c>
      <c r="C145" s="78">
        <f>VLOOKUP(GroupVertices[[#This Row],[Vertex]],Vertices[],MATCH("ID",Vertices[[#Headers],[Vertex]:[Vertex Content Word Count]],0),FALSE)</f>
        <v>59</v>
      </c>
    </row>
    <row r="146" spans="1:3" ht="15">
      <c r="A146" s="78" t="s">
        <v>3600</v>
      </c>
      <c r="B146" s="84" t="s">
        <v>397</v>
      </c>
      <c r="C146" s="78">
        <f>VLOOKUP(GroupVertices[[#This Row],[Vertex]],Vertices[],MATCH("ID",Vertices[[#Headers],[Vertex]:[Vertex Content Word Count]],0),FALSE)</f>
        <v>58</v>
      </c>
    </row>
    <row r="147" spans="1:3" ht="15">
      <c r="A147" s="78" t="s">
        <v>3600</v>
      </c>
      <c r="B147" s="84" t="s">
        <v>396</v>
      </c>
      <c r="C147" s="78">
        <f>VLOOKUP(GroupVertices[[#This Row],[Vertex]],Vertices[],MATCH("ID",Vertices[[#Headers],[Vertex]:[Vertex Content Word Count]],0),FALSE)</f>
        <v>57</v>
      </c>
    </row>
    <row r="148" spans="1:3" ht="15">
      <c r="A148" s="78" t="s">
        <v>3600</v>
      </c>
      <c r="B148" s="84" t="s">
        <v>395</v>
      </c>
      <c r="C148" s="78">
        <f>VLOOKUP(GroupVertices[[#This Row],[Vertex]],Vertices[],MATCH("ID",Vertices[[#Headers],[Vertex]:[Vertex Content Word Count]],0),FALSE)</f>
        <v>56</v>
      </c>
    </row>
    <row r="149" spans="1:3" ht="15">
      <c r="A149" s="78" t="s">
        <v>3600</v>
      </c>
      <c r="B149" s="84" t="s">
        <v>394</v>
      </c>
      <c r="C149" s="78">
        <f>VLOOKUP(GroupVertices[[#This Row],[Vertex]],Vertices[],MATCH("ID",Vertices[[#Headers],[Vertex]:[Vertex Content Word Count]],0),FALSE)</f>
        <v>55</v>
      </c>
    </row>
    <row r="150" spans="1:3" ht="15">
      <c r="A150" s="78" t="s">
        <v>3601</v>
      </c>
      <c r="B150" s="84" t="s">
        <v>231</v>
      </c>
      <c r="C150" s="78">
        <f>VLOOKUP(GroupVertices[[#This Row],[Vertex]],Vertices[],MATCH("ID",Vertices[[#Headers],[Vertex]:[Vertex Content Word Count]],0),FALSE)</f>
        <v>30</v>
      </c>
    </row>
    <row r="151" spans="1:3" ht="15">
      <c r="A151" s="78" t="s">
        <v>3601</v>
      </c>
      <c r="B151" s="84" t="s">
        <v>388</v>
      </c>
      <c r="C151" s="78">
        <f>VLOOKUP(GroupVertices[[#This Row],[Vertex]],Vertices[],MATCH("ID",Vertices[[#Headers],[Vertex]:[Vertex Content Word Count]],0),FALSE)</f>
        <v>35</v>
      </c>
    </row>
    <row r="152" spans="1:3" ht="15">
      <c r="A152" s="78" t="s">
        <v>3601</v>
      </c>
      <c r="B152" s="84" t="s">
        <v>387</v>
      </c>
      <c r="C152" s="78">
        <f>VLOOKUP(GroupVertices[[#This Row],[Vertex]],Vertices[],MATCH("ID",Vertices[[#Headers],[Vertex]:[Vertex Content Word Count]],0),FALSE)</f>
        <v>34</v>
      </c>
    </row>
    <row r="153" spans="1:3" ht="15">
      <c r="A153" s="78" t="s">
        <v>3601</v>
      </c>
      <c r="B153" s="84" t="s">
        <v>386</v>
      </c>
      <c r="C153" s="78">
        <f>VLOOKUP(GroupVertices[[#This Row],[Vertex]],Vertices[],MATCH("ID",Vertices[[#Headers],[Vertex]:[Vertex Content Word Count]],0),FALSE)</f>
        <v>33</v>
      </c>
    </row>
    <row r="154" spans="1:3" ht="15">
      <c r="A154" s="78" t="s">
        <v>3601</v>
      </c>
      <c r="B154" s="84" t="s">
        <v>385</v>
      </c>
      <c r="C154" s="78">
        <f>VLOOKUP(GroupVertices[[#This Row],[Vertex]],Vertices[],MATCH("ID",Vertices[[#Headers],[Vertex]:[Vertex Content Word Count]],0),FALSE)</f>
        <v>32</v>
      </c>
    </row>
    <row r="155" spans="1:3" ht="15">
      <c r="A155" s="78" t="s">
        <v>3601</v>
      </c>
      <c r="B155" s="84" t="s">
        <v>384</v>
      </c>
      <c r="C155" s="78">
        <f>VLOOKUP(GroupVertices[[#This Row],[Vertex]],Vertices[],MATCH("ID",Vertices[[#Headers],[Vertex]:[Vertex Content Word Count]],0),FALSE)</f>
        <v>31</v>
      </c>
    </row>
    <row r="156" spans="1:3" ht="15">
      <c r="A156" s="78" t="s">
        <v>3602</v>
      </c>
      <c r="B156" s="84" t="s">
        <v>375</v>
      </c>
      <c r="C156" s="78">
        <f>VLOOKUP(GroupVertices[[#This Row],[Vertex]],Vertices[],MATCH("ID",Vertices[[#Headers],[Vertex]:[Vertex Content Word Count]],0),FALSE)</f>
        <v>121</v>
      </c>
    </row>
    <row r="157" spans="1:3" ht="15">
      <c r="A157" s="78" t="s">
        <v>3602</v>
      </c>
      <c r="B157" s="84" t="s">
        <v>491</v>
      </c>
      <c r="C157" s="78">
        <f>VLOOKUP(GroupVertices[[#This Row],[Vertex]],Vertices[],MATCH("ID",Vertices[[#Headers],[Vertex]:[Vertex Content Word Count]],0),FALSE)</f>
        <v>281</v>
      </c>
    </row>
    <row r="158" spans="1:3" ht="15">
      <c r="A158" s="78" t="s">
        <v>3602</v>
      </c>
      <c r="B158" s="84" t="s">
        <v>490</v>
      </c>
      <c r="C158" s="78">
        <f>VLOOKUP(GroupVertices[[#This Row],[Vertex]],Vertices[],MATCH("ID",Vertices[[#Headers],[Vertex]:[Vertex Content Word Count]],0),FALSE)</f>
        <v>280</v>
      </c>
    </row>
    <row r="159" spans="1:3" ht="15">
      <c r="A159" s="78" t="s">
        <v>3602</v>
      </c>
      <c r="B159" s="84" t="s">
        <v>415</v>
      </c>
      <c r="C159" s="78">
        <f>VLOOKUP(GroupVertices[[#This Row],[Vertex]],Vertices[],MATCH("ID",Vertices[[#Headers],[Vertex]:[Vertex Content Word Count]],0),FALSE)</f>
        <v>120</v>
      </c>
    </row>
    <row r="160" spans="1:3" ht="15">
      <c r="A160" s="78" t="s">
        <v>3602</v>
      </c>
      <c r="B160" s="84" t="s">
        <v>288</v>
      </c>
      <c r="C160" s="78">
        <f>VLOOKUP(GroupVertices[[#This Row],[Vertex]],Vertices[],MATCH("ID",Vertices[[#Headers],[Vertex]:[Vertex Content Word Count]],0),FALSE)</f>
        <v>119</v>
      </c>
    </row>
    <row r="161" spans="1:3" ht="15">
      <c r="A161" s="78" t="s">
        <v>3603</v>
      </c>
      <c r="B161" s="84" t="s">
        <v>273</v>
      </c>
      <c r="C161" s="78">
        <f>VLOOKUP(GroupVertices[[#This Row],[Vertex]],Vertices[],MATCH("ID",Vertices[[#Headers],[Vertex]:[Vertex Content Word Count]],0),FALSE)</f>
        <v>99</v>
      </c>
    </row>
    <row r="162" spans="1:3" ht="15">
      <c r="A162" s="78" t="s">
        <v>3603</v>
      </c>
      <c r="B162" s="84" t="s">
        <v>272</v>
      </c>
      <c r="C162" s="78">
        <f>VLOOKUP(GroupVertices[[#This Row],[Vertex]],Vertices[],MATCH("ID",Vertices[[#Headers],[Vertex]:[Vertex Content Word Count]],0),FALSE)</f>
        <v>44</v>
      </c>
    </row>
    <row r="163" spans="1:3" ht="15">
      <c r="A163" s="78" t="s">
        <v>3603</v>
      </c>
      <c r="B163" s="84" t="s">
        <v>270</v>
      </c>
      <c r="C163" s="78">
        <f>VLOOKUP(GroupVertices[[#This Row],[Vertex]],Vertices[],MATCH("ID",Vertices[[#Headers],[Vertex]:[Vertex Content Word Count]],0),FALSE)</f>
        <v>96</v>
      </c>
    </row>
    <row r="164" spans="1:3" ht="15">
      <c r="A164" s="78" t="s">
        <v>3603</v>
      </c>
      <c r="B164" s="84" t="s">
        <v>238</v>
      </c>
      <c r="C164" s="78">
        <f>VLOOKUP(GroupVertices[[#This Row],[Vertex]],Vertices[],MATCH("ID",Vertices[[#Headers],[Vertex]:[Vertex Content Word Count]],0),FALSE)</f>
        <v>45</v>
      </c>
    </row>
    <row r="165" spans="1:3" ht="15">
      <c r="A165" s="78" t="s">
        <v>3603</v>
      </c>
      <c r="B165" s="84" t="s">
        <v>237</v>
      </c>
      <c r="C165" s="78">
        <f>VLOOKUP(GroupVertices[[#This Row],[Vertex]],Vertices[],MATCH("ID",Vertices[[#Headers],[Vertex]:[Vertex Content Word Count]],0),FALSE)</f>
        <v>43</v>
      </c>
    </row>
    <row r="166" spans="1:3" ht="15">
      <c r="A166" s="78" t="s">
        <v>3604</v>
      </c>
      <c r="B166" s="84" t="s">
        <v>251</v>
      </c>
      <c r="C166" s="78">
        <f>VLOOKUP(GroupVertices[[#This Row],[Vertex]],Vertices[],MATCH("ID",Vertices[[#Headers],[Vertex]:[Vertex Content Word Count]],0),FALSE)</f>
        <v>69</v>
      </c>
    </row>
    <row r="167" spans="1:3" ht="15">
      <c r="A167" s="78" t="s">
        <v>3604</v>
      </c>
      <c r="B167" s="84" t="s">
        <v>250</v>
      </c>
      <c r="C167" s="78">
        <f>VLOOKUP(GroupVertices[[#This Row],[Vertex]],Vertices[],MATCH("ID",Vertices[[#Headers],[Vertex]:[Vertex Content Word Count]],0),FALSE)</f>
        <v>27</v>
      </c>
    </row>
    <row r="168" spans="1:3" ht="15">
      <c r="A168" s="78" t="s">
        <v>3604</v>
      </c>
      <c r="B168" s="84" t="s">
        <v>230</v>
      </c>
      <c r="C168" s="78">
        <f>VLOOKUP(GroupVertices[[#This Row],[Vertex]],Vertices[],MATCH("ID",Vertices[[#Headers],[Vertex]:[Vertex Content Word Count]],0),FALSE)</f>
        <v>29</v>
      </c>
    </row>
    <row r="169" spans="1:3" ht="15">
      <c r="A169" s="78" t="s">
        <v>3604</v>
      </c>
      <c r="B169" s="84" t="s">
        <v>229</v>
      </c>
      <c r="C169" s="78">
        <f>VLOOKUP(GroupVertices[[#This Row],[Vertex]],Vertices[],MATCH("ID",Vertices[[#Headers],[Vertex]:[Vertex Content Word Count]],0),FALSE)</f>
        <v>28</v>
      </c>
    </row>
    <row r="170" spans="1:3" ht="15">
      <c r="A170" s="78" t="s">
        <v>3604</v>
      </c>
      <c r="B170" s="84" t="s">
        <v>228</v>
      </c>
      <c r="C170" s="78">
        <f>VLOOKUP(GroupVertices[[#This Row],[Vertex]],Vertices[],MATCH("ID",Vertices[[#Headers],[Vertex]:[Vertex Content Word Count]],0),FALSE)</f>
        <v>26</v>
      </c>
    </row>
    <row r="171" spans="1:3" ht="15">
      <c r="A171" s="78" t="s">
        <v>3605</v>
      </c>
      <c r="B171" s="84" t="s">
        <v>358</v>
      </c>
      <c r="C171" s="78">
        <f>VLOOKUP(GroupVertices[[#This Row],[Vertex]],Vertices[],MATCH("ID",Vertices[[#Headers],[Vertex]:[Vertex Content Word Count]],0),FALSE)</f>
        <v>260</v>
      </c>
    </row>
    <row r="172" spans="1:3" ht="15">
      <c r="A172" s="78" t="s">
        <v>3605</v>
      </c>
      <c r="B172" s="84" t="s">
        <v>357</v>
      </c>
      <c r="C172" s="78">
        <f>VLOOKUP(GroupVertices[[#This Row],[Vertex]],Vertices[],MATCH("ID",Vertices[[#Headers],[Vertex]:[Vertex Content Word Count]],0),FALSE)</f>
        <v>257</v>
      </c>
    </row>
    <row r="173" spans="1:3" ht="15">
      <c r="A173" s="78" t="s">
        <v>3605</v>
      </c>
      <c r="B173" s="84" t="s">
        <v>486</v>
      </c>
      <c r="C173" s="78">
        <f>VLOOKUP(GroupVertices[[#This Row],[Vertex]],Vertices[],MATCH("ID",Vertices[[#Headers],[Vertex]:[Vertex Content Word Count]],0),FALSE)</f>
        <v>259</v>
      </c>
    </row>
    <row r="174" spans="1:3" ht="15">
      <c r="A174" s="78" t="s">
        <v>3605</v>
      </c>
      <c r="B174" s="84" t="s">
        <v>485</v>
      </c>
      <c r="C174" s="78">
        <f>VLOOKUP(GroupVertices[[#This Row],[Vertex]],Vertices[],MATCH("ID",Vertices[[#Headers],[Vertex]:[Vertex Content Word Count]],0),FALSE)</f>
        <v>258</v>
      </c>
    </row>
    <row r="175" spans="1:3" ht="15">
      <c r="A175" s="78" t="s">
        <v>3606</v>
      </c>
      <c r="B175" s="84" t="s">
        <v>349</v>
      </c>
      <c r="C175" s="78">
        <f>VLOOKUP(GroupVertices[[#This Row],[Vertex]],Vertices[],MATCH("ID",Vertices[[#Headers],[Vertex]:[Vertex Content Word Count]],0),FALSE)</f>
        <v>245</v>
      </c>
    </row>
    <row r="176" spans="1:3" ht="15">
      <c r="A176" s="78" t="s">
        <v>3606</v>
      </c>
      <c r="B176" s="84" t="s">
        <v>481</v>
      </c>
      <c r="C176" s="78">
        <f>VLOOKUP(GroupVertices[[#This Row],[Vertex]],Vertices[],MATCH("ID",Vertices[[#Headers],[Vertex]:[Vertex Content Word Count]],0),FALSE)</f>
        <v>246</v>
      </c>
    </row>
    <row r="177" spans="1:3" ht="15">
      <c r="A177" s="78" t="s">
        <v>3606</v>
      </c>
      <c r="B177" s="84" t="s">
        <v>348</v>
      </c>
      <c r="C177" s="78">
        <f>VLOOKUP(GroupVertices[[#This Row],[Vertex]],Vertices[],MATCH("ID",Vertices[[#Headers],[Vertex]:[Vertex Content Word Count]],0),FALSE)</f>
        <v>243</v>
      </c>
    </row>
    <row r="178" spans="1:3" ht="15">
      <c r="A178" s="78" t="s">
        <v>3606</v>
      </c>
      <c r="B178" s="84" t="s">
        <v>480</v>
      </c>
      <c r="C178" s="78">
        <f>VLOOKUP(GroupVertices[[#This Row],[Vertex]],Vertices[],MATCH("ID",Vertices[[#Headers],[Vertex]:[Vertex Content Word Count]],0),FALSE)</f>
        <v>244</v>
      </c>
    </row>
    <row r="179" spans="1:3" ht="15">
      <c r="A179" s="78" t="s">
        <v>3607</v>
      </c>
      <c r="B179" s="84" t="s">
        <v>314</v>
      </c>
      <c r="C179" s="78">
        <f>VLOOKUP(GroupVertices[[#This Row],[Vertex]],Vertices[],MATCH("ID",Vertices[[#Headers],[Vertex]:[Vertex Content Word Count]],0),FALSE)</f>
        <v>152</v>
      </c>
    </row>
    <row r="180" spans="1:3" ht="15">
      <c r="A180" s="78" t="s">
        <v>3607</v>
      </c>
      <c r="B180" s="84" t="s">
        <v>313</v>
      </c>
      <c r="C180" s="78">
        <f>VLOOKUP(GroupVertices[[#This Row],[Vertex]],Vertices[],MATCH("ID",Vertices[[#Headers],[Vertex]:[Vertex Content Word Count]],0),FALSE)</f>
        <v>146</v>
      </c>
    </row>
    <row r="181" spans="1:3" ht="15">
      <c r="A181" s="78" t="s">
        <v>3607</v>
      </c>
      <c r="B181" s="84" t="s">
        <v>309</v>
      </c>
      <c r="C181" s="78">
        <f>VLOOKUP(GroupVertices[[#This Row],[Vertex]],Vertices[],MATCH("ID",Vertices[[#Headers],[Vertex]:[Vertex Content Word Count]],0),FALSE)</f>
        <v>147</v>
      </c>
    </row>
    <row r="182" spans="1:3" ht="15">
      <c r="A182" s="78" t="s">
        <v>3607</v>
      </c>
      <c r="B182" s="84" t="s">
        <v>308</v>
      </c>
      <c r="C182" s="78">
        <f>VLOOKUP(GroupVertices[[#This Row],[Vertex]],Vertices[],MATCH("ID",Vertices[[#Headers],[Vertex]:[Vertex Content Word Count]],0),FALSE)</f>
        <v>145</v>
      </c>
    </row>
    <row r="183" spans="1:3" ht="15">
      <c r="A183" s="78" t="s">
        <v>3608</v>
      </c>
      <c r="B183" s="84" t="s">
        <v>278</v>
      </c>
      <c r="C183" s="78">
        <f>VLOOKUP(GroupVertices[[#This Row],[Vertex]],Vertices[],MATCH("ID",Vertices[[#Headers],[Vertex]:[Vertex Content Word Count]],0),FALSE)</f>
        <v>105</v>
      </c>
    </row>
    <row r="184" spans="1:3" ht="15">
      <c r="A184" s="78" t="s">
        <v>3608</v>
      </c>
      <c r="B184" s="84" t="s">
        <v>411</v>
      </c>
      <c r="C184" s="78">
        <f>VLOOKUP(GroupVertices[[#This Row],[Vertex]],Vertices[],MATCH("ID",Vertices[[#Headers],[Vertex]:[Vertex Content Word Count]],0),FALSE)</f>
        <v>106</v>
      </c>
    </row>
    <row r="185" spans="1:3" ht="15">
      <c r="A185" s="78" t="s">
        <v>3608</v>
      </c>
      <c r="B185" s="84" t="s">
        <v>213</v>
      </c>
      <c r="C185" s="78">
        <f>VLOOKUP(GroupVertices[[#This Row],[Vertex]],Vertices[],MATCH("ID",Vertices[[#Headers],[Vertex]:[Vertex Content Word Count]],0),FALSE)</f>
        <v>5</v>
      </c>
    </row>
    <row r="186" spans="1:3" ht="15">
      <c r="A186" s="78" t="s">
        <v>3608</v>
      </c>
      <c r="B186" s="84" t="s">
        <v>378</v>
      </c>
      <c r="C186" s="78">
        <f>VLOOKUP(GroupVertices[[#This Row],[Vertex]],Vertices[],MATCH("ID",Vertices[[#Headers],[Vertex]:[Vertex Content Word Count]],0),FALSE)</f>
        <v>6</v>
      </c>
    </row>
    <row r="187" spans="1:3" ht="15">
      <c r="A187" s="78" t="s">
        <v>3609</v>
      </c>
      <c r="B187" s="84" t="s">
        <v>369</v>
      </c>
      <c r="C187" s="78">
        <f>VLOOKUP(GroupVertices[[#This Row],[Vertex]],Vertices[],MATCH("ID",Vertices[[#Headers],[Vertex]:[Vertex Content Word Count]],0),FALSE)</f>
        <v>272</v>
      </c>
    </row>
    <row r="188" spans="1:3" ht="15">
      <c r="A188" s="78" t="s">
        <v>3609</v>
      </c>
      <c r="B188" s="84" t="s">
        <v>368</v>
      </c>
      <c r="C188" s="78">
        <f>VLOOKUP(GroupVertices[[#This Row],[Vertex]],Vertices[],MATCH("ID",Vertices[[#Headers],[Vertex]:[Vertex Content Word Count]],0),FALSE)</f>
        <v>271</v>
      </c>
    </row>
    <row r="189" spans="1:3" ht="15">
      <c r="A189" s="78" t="s">
        <v>3609</v>
      </c>
      <c r="B189" s="84" t="s">
        <v>367</v>
      </c>
      <c r="C189" s="78">
        <f>VLOOKUP(GroupVertices[[#This Row],[Vertex]],Vertices[],MATCH("ID",Vertices[[#Headers],[Vertex]:[Vertex Content Word Count]],0),FALSE)</f>
        <v>270</v>
      </c>
    </row>
    <row r="190" spans="1:3" ht="15">
      <c r="A190" s="78" t="s">
        <v>3610</v>
      </c>
      <c r="B190" s="84" t="s">
        <v>351</v>
      </c>
      <c r="C190" s="78">
        <f>VLOOKUP(GroupVertices[[#This Row],[Vertex]],Vertices[],MATCH("ID",Vertices[[#Headers],[Vertex]:[Vertex Content Word Count]],0),FALSE)</f>
        <v>250</v>
      </c>
    </row>
    <row r="191" spans="1:3" ht="15">
      <c r="A191" s="78" t="s">
        <v>3610</v>
      </c>
      <c r="B191" s="84" t="s">
        <v>484</v>
      </c>
      <c r="C191" s="78">
        <f>VLOOKUP(GroupVertices[[#This Row],[Vertex]],Vertices[],MATCH("ID",Vertices[[#Headers],[Vertex]:[Vertex Content Word Count]],0),FALSE)</f>
        <v>252</v>
      </c>
    </row>
    <row r="192" spans="1:3" ht="15">
      <c r="A192" s="78" t="s">
        <v>3610</v>
      </c>
      <c r="B192" s="84" t="s">
        <v>483</v>
      </c>
      <c r="C192" s="78">
        <f>VLOOKUP(GroupVertices[[#This Row],[Vertex]],Vertices[],MATCH("ID",Vertices[[#Headers],[Vertex]:[Vertex Content Word Count]],0),FALSE)</f>
        <v>251</v>
      </c>
    </row>
    <row r="193" spans="1:3" ht="15">
      <c r="A193" s="78" t="s">
        <v>3611</v>
      </c>
      <c r="B193" s="84" t="s">
        <v>337</v>
      </c>
      <c r="C193" s="78">
        <f>VLOOKUP(GroupVertices[[#This Row],[Vertex]],Vertices[],MATCH("ID",Vertices[[#Headers],[Vertex]:[Vertex Content Word Count]],0),FALSE)</f>
        <v>232</v>
      </c>
    </row>
    <row r="194" spans="1:3" ht="15">
      <c r="A194" s="78" t="s">
        <v>3611</v>
      </c>
      <c r="B194" s="84" t="s">
        <v>338</v>
      </c>
      <c r="C194" s="78">
        <f>VLOOKUP(GroupVertices[[#This Row],[Vertex]],Vertices[],MATCH("ID",Vertices[[#Headers],[Vertex]:[Vertex Content Word Count]],0),FALSE)</f>
        <v>233</v>
      </c>
    </row>
    <row r="195" spans="1:3" ht="15">
      <c r="A195" s="78" t="s">
        <v>3611</v>
      </c>
      <c r="B195" s="84" t="s">
        <v>336</v>
      </c>
      <c r="C195" s="78">
        <f>VLOOKUP(GroupVertices[[#This Row],[Vertex]],Vertices[],MATCH("ID",Vertices[[#Headers],[Vertex]:[Vertex Content Word Count]],0),FALSE)</f>
        <v>231</v>
      </c>
    </row>
    <row r="196" spans="1:3" ht="15">
      <c r="A196" s="78" t="s">
        <v>3612</v>
      </c>
      <c r="B196" s="84" t="s">
        <v>335</v>
      </c>
      <c r="C196" s="78">
        <f>VLOOKUP(GroupVertices[[#This Row],[Vertex]],Vertices[],MATCH("ID",Vertices[[#Headers],[Vertex]:[Vertex Content Word Count]],0),FALSE)</f>
        <v>230</v>
      </c>
    </row>
    <row r="197" spans="1:3" ht="15">
      <c r="A197" s="78" t="s">
        <v>3612</v>
      </c>
      <c r="B197" s="84" t="s">
        <v>334</v>
      </c>
      <c r="C197" s="78">
        <f>VLOOKUP(GroupVertices[[#This Row],[Vertex]],Vertices[],MATCH("ID",Vertices[[#Headers],[Vertex]:[Vertex Content Word Count]],0),FALSE)</f>
        <v>228</v>
      </c>
    </row>
    <row r="198" spans="1:3" ht="15">
      <c r="A198" s="78" t="s">
        <v>3612</v>
      </c>
      <c r="B198" s="84" t="s">
        <v>479</v>
      </c>
      <c r="C198" s="78">
        <f>VLOOKUP(GroupVertices[[#This Row],[Vertex]],Vertices[],MATCH("ID",Vertices[[#Headers],[Vertex]:[Vertex Content Word Count]],0),FALSE)</f>
        <v>229</v>
      </c>
    </row>
    <row r="199" spans="1:3" ht="15">
      <c r="A199" s="78" t="s">
        <v>3613</v>
      </c>
      <c r="B199" s="84" t="s">
        <v>322</v>
      </c>
      <c r="C199" s="78">
        <f>VLOOKUP(GroupVertices[[#This Row],[Vertex]],Vertices[],MATCH("ID",Vertices[[#Headers],[Vertex]:[Vertex Content Word Count]],0),FALSE)</f>
        <v>169</v>
      </c>
    </row>
    <row r="200" spans="1:3" ht="15">
      <c r="A200" s="78" t="s">
        <v>3613</v>
      </c>
      <c r="B200" s="84" t="s">
        <v>321</v>
      </c>
      <c r="C200" s="78">
        <f>VLOOKUP(GroupVertices[[#This Row],[Vertex]],Vertices[],MATCH("ID",Vertices[[#Headers],[Vertex]:[Vertex Content Word Count]],0),FALSE)</f>
        <v>167</v>
      </c>
    </row>
    <row r="201" spans="1:3" ht="15">
      <c r="A201" s="78" t="s">
        <v>3613</v>
      </c>
      <c r="B201" s="84" t="s">
        <v>429</v>
      </c>
      <c r="C201" s="78">
        <f>VLOOKUP(GroupVertices[[#This Row],[Vertex]],Vertices[],MATCH("ID",Vertices[[#Headers],[Vertex]:[Vertex Content Word Count]],0),FALSE)</f>
        <v>168</v>
      </c>
    </row>
    <row r="202" spans="1:3" ht="15">
      <c r="A202" s="78" t="s">
        <v>3614</v>
      </c>
      <c r="B202" s="84" t="s">
        <v>303</v>
      </c>
      <c r="C202" s="78">
        <f>VLOOKUP(GroupVertices[[#This Row],[Vertex]],Vertices[],MATCH("ID",Vertices[[#Headers],[Vertex]:[Vertex Content Word Count]],0),FALSE)</f>
        <v>137</v>
      </c>
    </row>
    <row r="203" spans="1:3" ht="15">
      <c r="A203" s="78" t="s">
        <v>3614</v>
      </c>
      <c r="B203" s="84" t="s">
        <v>418</v>
      </c>
      <c r="C203" s="78">
        <f>VLOOKUP(GroupVertices[[#This Row],[Vertex]],Vertices[],MATCH("ID",Vertices[[#Headers],[Vertex]:[Vertex Content Word Count]],0),FALSE)</f>
        <v>139</v>
      </c>
    </row>
    <row r="204" spans="1:3" ht="15">
      <c r="A204" s="78" t="s">
        <v>3614</v>
      </c>
      <c r="B204" s="84" t="s">
        <v>417</v>
      </c>
      <c r="C204" s="78">
        <f>VLOOKUP(GroupVertices[[#This Row],[Vertex]],Vertices[],MATCH("ID",Vertices[[#Headers],[Vertex]:[Vertex Content Word Count]],0),FALSE)</f>
        <v>138</v>
      </c>
    </row>
    <row r="205" spans="1:3" ht="15">
      <c r="A205" s="78" t="s">
        <v>3615</v>
      </c>
      <c r="B205" s="84" t="s">
        <v>301</v>
      </c>
      <c r="C205" s="78">
        <f>VLOOKUP(GroupVertices[[#This Row],[Vertex]],Vertices[],MATCH("ID",Vertices[[#Headers],[Vertex]:[Vertex Content Word Count]],0),FALSE)</f>
        <v>135</v>
      </c>
    </row>
    <row r="206" spans="1:3" ht="15">
      <c r="A206" s="78" t="s">
        <v>3615</v>
      </c>
      <c r="B206" s="84" t="s">
        <v>300</v>
      </c>
      <c r="C206" s="78">
        <f>VLOOKUP(GroupVertices[[#This Row],[Vertex]],Vertices[],MATCH("ID",Vertices[[#Headers],[Vertex]:[Vertex Content Word Count]],0),FALSE)</f>
        <v>134</v>
      </c>
    </row>
    <row r="207" spans="1:3" ht="15">
      <c r="A207" s="78" t="s">
        <v>3615</v>
      </c>
      <c r="B207" s="84" t="s">
        <v>299</v>
      </c>
      <c r="C207" s="78">
        <f>VLOOKUP(GroupVertices[[#This Row],[Vertex]],Vertices[],MATCH("ID",Vertices[[#Headers],[Vertex]:[Vertex Content Word Count]],0),FALSE)</f>
        <v>133</v>
      </c>
    </row>
    <row r="208" spans="1:3" ht="15">
      <c r="A208" s="78" t="s">
        <v>3616</v>
      </c>
      <c r="B208" s="84" t="s">
        <v>293</v>
      </c>
      <c r="C208" s="78">
        <f>VLOOKUP(GroupVertices[[#This Row],[Vertex]],Vertices[],MATCH("ID",Vertices[[#Headers],[Vertex]:[Vertex Content Word Count]],0),FALSE)</f>
        <v>126</v>
      </c>
    </row>
    <row r="209" spans="1:3" ht="15">
      <c r="A209" s="78" t="s">
        <v>3616</v>
      </c>
      <c r="B209" s="84" t="s">
        <v>402</v>
      </c>
      <c r="C209" s="78">
        <f>VLOOKUP(GroupVertices[[#This Row],[Vertex]],Vertices[],MATCH("ID",Vertices[[#Headers],[Vertex]:[Vertex Content Word Count]],0),FALSE)</f>
        <v>71</v>
      </c>
    </row>
    <row r="210" spans="1:3" ht="15">
      <c r="A210" s="78" t="s">
        <v>3616</v>
      </c>
      <c r="B210" s="84" t="s">
        <v>252</v>
      </c>
      <c r="C210" s="78">
        <f>VLOOKUP(GroupVertices[[#This Row],[Vertex]],Vertices[],MATCH("ID",Vertices[[#Headers],[Vertex]:[Vertex Content Word Count]],0),FALSE)</f>
        <v>70</v>
      </c>
    </row>
    <row r="211" spans="1:3" ht="15">
      <c r="A211" s="78" t="s">
        <v>3617</v>
      </c>
      <c r="B211" s="84" t="s">
        <v>284</v>
      </c>
      <c r="C211" s="78">
        <f>VLOOKUP(GroupVertices[[#This Row],[Vertex]],Vertices[],MATCH("ID",Vertices[[#Headers],[Vertex]:[Vertex Content Word Count]],0),FALSE)</f>
        <v>112</v>
      </c>
    </row>
    <row r="212" spans="1:3" ht="15">
      <c r="A212" s="78" t="s">
        <v>3617</v>
      </c>
      <c r="B212" s="84" t="s">
        <v>413</v>
      </c>
      <c r="C212" s="78">
        <f>VLOOKUP(GroupVertices[[#This Row],[Vertex]],Vertices[],MATCH("ID",Vertices[[#Headers],[Vertex]:[Vertex Content Word Count]],0),FALSE)</f>
        <v>114</v>
      </c>
    </row>
    <row r="213" spans="1:3" ht="15">
      <c r="A213" s="78" t="s">
        <v>3617</v>
      </c>
      <c r="B213" s="84" t="s">
        <v>412</v>
      </c>
      <c r="C213" s="78">
        <f>VLOOKUP(GroupVertices[[#This Row],[Vertex]],Vertices[],MATCH("ID",Vertices[[#Headers],[Vertex]:[Vertex Content Word Count]],0),FALSE)</f>
        <v>113</v>
      </c>
    </row>
    <row r="214" spans="1:3" ht="15">
      <c r="A214" s="78" t="s">
        <v>3618</v>
      </c>
      <c r="B214" s="84" t="s">
        <v>261</v>
      </c>
      <c r="C214" s="78">
        <f>VLOOKUP(GroupVertices[[#This Row],[Vertex]],Vertices[],MATCH("ID",Vertices[[#Headers],[Vertex]:[Vertex Content Word Count]],0),FALSE)</f>
        <v>84</v>
      </c>
    </row>
    <row r="215" spans="1:3" ht="15">
      <c r="A215" s="78" t="s">
        <v>3618</v>
      </c>
      <c r="B215" s="84" t="s">
        <v>407</v>
      </c>
      <c r="C215" s="78">
        <f>VLOOKUP(GroupVertices[[#This Row],[Vertex]],Vertices[],MATCH("ID",Vertices[[#Headers],[Vertex]:[Vertex Content Word Count]],0),FALSE)</f>
        <v>86</v>
      </c>
    </row>
    <row r="216" spans="1:3" ht="15">
      <c r="A216" s="78" t="s">
        <v>3618</v>
      </c>
      <c r="B216" s="84" t="s">
        <v>406</v>
      </c>
      <c r="C216" s="78">
        <f>VLOOKUP(GroupVertices[[#This Row],[Vertex]],Vertices[],MATCH("ID",Vertices[[#Headers],[Vertex]:[Vertex Content Word Count]],0),FALSE)</f>
        <v>85</v>
      </c>
    </row>
    <row r="217" spans="1:3" ht="15">
      <c r="A217" s="78" t="s">
        <v>3619</v>
      </c>
      <c r="B217" s="84" t="s">
        <v>254</v>
      </c>
      <c r="C217" s="78">
        <f>VLOOKUP(GroupVertices[[#This Row],[Vertex]],Vertices[],MATCH("ID",Vertices[[#Headers],[Vertex]:[Vertex Content Word Count]],0),FALSE)</f>
        <v>74</v>
      </c>
    </row>
    <row r="218" spans="1:3" ht="15">
      <c r="A218" s="78" t="s">
        <v>3619</v>
      </c>
      <c r="B218" s="84" t="s">
        <v>253</v>
      </c>
      <c r="C218" s="78">
        <f>VLOOKUP(GroupVertices[[#This Row],[Vertex]],Vertices[],MATCH("ID",Vertices[[#Headers],[Vertex]:[Vertex Content Word Count]],0),FALSE)</f>
        <v>72</v>
      </c>
    </row>
    <row r="219" spans="1:3" ht="15">
      <c r="A219" s="78" t="s">
        <v>3619</v>
      </c>
      <c r="B219" s="84" t="s">
        <v>403</v>
      </c>
      <c r="C219" s="78">
        <f>VLOOKUP(GroupVertices[[#This Row],[Vertex]],Vertices[],MATCH("ID",Vertices[[#Headers],[Vertex]:[Vertex Content Word Count]],0),FALSE)</f>
        <v>73</v>
      </c>
    </row>
    <row r="220" spans="1:3" ht="15">
      <c r="A220" s="78" t="s">
        <v>3620</v>
      </c>
      <c r="B220" s="84" t="s">
        <v>248</v>
      </c>
      <c r="C220" s="78">
        <f>VLOOKUP(GroupVertices[[#This Row],[Vertex]],Vertices[],MATCH("ID",Vertices[[#Headers],[Vertex]:[Vertex Content Word Count]],0),FALSE)</f>
        <v>64</v>
      </c>
    </row>
    <row r="221" spans="1:3" ht="15">
      <c r="A221" s="78" t="s">
        <v>3620</v>
      </c>
      <c r="B221" s="84" t="s">
        <v>401</v>
      </c>
      <c r="C221" s="78">
        <f>VLOOKUP(GroupVertices[[#This Row],[Vertex]],Vertices[],MATCH("ID",Vertices[[#Headers],[Vertex]:[Vertex Content Word Count]],0),FALSE)</f>
        <v>66</v>
      </c>
    </row>
    <row r="222" spans="1:3" ht="15">
      <c r="A222" s="78" t="s">
        <v>3620</v>
      </c>
      <c r="B222" s="84" t="s">
        <v>400</v>
      </c>
      <c r="C222" s="78">
        <f>VLOOKUP(GroupVertices[[#This Row],[Vertex]],Vertices[],MATCH("ID",Vertices[[#Headers],[Vertex]:[Vertex Content Word Count]],0),FALSE)</f>
        <v>65</v>
      </c>
    </row>
    <row r="223" spans="1:3" ht="15">
      <c r="A223" s="78" t="s">
        <v>3621</v>
      </c>
      <c r="B223" s="84" t="s">
        <v>240</v>
      </c>
      <c r="C223" s="78">
        <f>VLOOKUP(GroupVertices[[#This Row],[Vertex]],Vertices[],MATCH("ID",Vertices[[#Headers],[Vertex]:[Vertex Content Word Count]],0),FALSE)</f>
        <v>48</v>
      </c>
    </row>
    <row r="224" spans="1:3" ht="15">
      <c r="A224" s="78" t="s">
        <v>3621</v>
      </c>
      <c r="B224" s="84" t="s">
        <v>393</v>
      </c>
      <c r="C224" s="78">
        <f>VLOOKUP(GroupVertices[[#This Row],[Vertex]],Vertices[],MATCH("ID",Vertices[[#Headers],[Vertex]:[Vertex Content Word Count]],0),FALSE)</f>
        <v>50</v>
      </c>
    </row>
    <row r="225" spans="1:3" ht="15">
      <c r="A225" s="78" t="s">
        <v>3621</v>
      </c>
      <c r="B225" s="84" t="s">
        <v>392</v>
      </c>
      <c r="C225" s="78">
        <f>VLOOKUP(GroupVertices[[#This Row],[Vertex]],Vertices[],MATCH("ID",Vertices[[#Headers],[Vertex]:[Vertex Content Word Count]],0),FALSE)</f>
        <v>49</v>
      </c>
    </row>
    <row r="226" spans="1:3" ht="15">
      <c r="A226" s="78" t="s">
        <v>3622</v>
      </c>
      <c r="B226" s="84" t="s">
        <v>224</v>
      </c>
      <c r="C226" s="78">
        <f>VLOOKUP(GroupVertices[[#This Row],[Vertex]],Vertices[],MATCH("ID",Vertices[[#Headers],[Vertex]:[Vertex Content Word Count]],0),FALSE)</f>
        <v>22</v>
      </c>
    </row>
    <row r="227" spans="1:3" ht="15">
      <c r="A227" s="78" t="s">
        <v>3622</v>
      </c>
      <c r="B227" s="84" t="s">
        <v>212</v>
      </c>
      <c r="C227" s="78">
        <f>VLOOKUP(GroupVertices[[#This Row],[Vertex]],Vertices[],MATCH("ID",Vertices[[#Headers],[Vertex]:[Vertex Content Word Count]],0),FALSE)</f>
        <v>3</v>
      </c>
    </row>
    <row r="228" spans="1:3" ht="15">
      <c r="A228" s="78" t="s">
        <v>3622</v>
      </c>
      <c r="B228" s="84" t="s">
        <v>377</v>
      </c>
      <c r="C228" s="78">
        <f>VLOOKUP(GroupVertices[[#This Row],[Vertex]],Vertices[],MATCH("ID",Vertices[[#Headers],[Vertex]:[Vertex Content Word Count]],0),FALSE)</f>
        <v>4</v>
      </c>
    </row>
    <row r="229" spans="1:3" ht="15">
      <c r="A229" s="78" t="s">
        <v>3623</v>
      </c>
      <c r="B229" s="84" t="s">
        <v>216</v>
      </c>
      <c r="C229" s="78">
        <f>VLOOKUP(GroupVertices[[#This Row],[Vertex]],Vertices[],MATCH("ID",Vertices[[#Headers],[Vertex]:[Vertex Content Word Count]],0),FALSE)</f>
        <v>11</v>
      </c>
    </row>
    <row r="230" spans="1:3" ht="15">
      <c r="A230" s="78" t="s">
        <v>3623</v>
      </c>
      <c r="B230" s="84" t="s">
        <v>382</v>
      </c>
      <c r="C230" s="78">
        <f>VLOOKUP(GroupVertices[[#This Row],[Vertex]],Vertices[],MATCH("ID",Vertices[[#Headers],[Vertex]:[Vertex Content Word Count]],0),FALSE)</f>
        <v>13</v>
      </c>
    </row>
    <row r="231" spans="1:3" ht="15">
      <c r="A231" s="78" t="s">
        <v>3623</v>
      </c>
      <c r="B231" s="84" t="s">
        <v>381</v>
      </c>
      <c r="C231" s="78">
        <f>VLOOKUP(GroupVertices[[#This Row],[Vertex]],Vertices[],MATCH("ID",Vertices[[#Headers],[Vertex]:[Vertex Content Word Count]],0),FALSE)</f>
        <v>12</v>
      </c>
    </row>
    <row r="232" spans="1:3" ht="15">
      <c r="A232" s="78" t="s">
        <v>3624</v>
      </c>
      <c r="B232" s="84" t="s">
        <v>372</v>
      </c>
      <c r="C232" s="78">
        <f>VLOOKUP(GroupVertices[[#This Row],[Vertex]],Vertices[],MATCH("ID",Vertices[[#Headers],[Vertex]:[Vertex Content Word Count]],0),FALSE)</f>
        <v>276</v>
      </c>
    </row>
    <row r="233" spans="1:3" ht="15">
      <c r="A233" s="78" t="s">
        <v>3624</v>
      </c>
      <c r="B233" s="84" t="s">
        <v>489</v>
      </c>
      <c r="C233" s="78">
        <f>VLOOKUP(GroupVertices[[#This Row],[Vertex]],Vertices[],MATCH("ID",Vertices[[#Headers],[Vertex]:[Vertex Content Word Count]],0),FALSE)</f>
        <v>277</v>
      </c>
    </row>
    <row r="234" spans="1:3" ht="15">
      <c r="A234" s="78" t="s">
        <v>3625</v>
      </c>
      <c r="B234" s="84" t="s">
        <v>371</v>
      </c>
      <c r="C234" s="78">
        <f>VLOOKUP(GroupVertices[[#This Row],[Vertex]],Vertices[],MATCH("ID",Vertices[[#Headers],[Vertex]:[Vertex Content Word Count]],0),FALSE)</f>
        <v>274</v>
      </c>
    </row>
    <row r="235" spans="1:3" ht="15">
      <c r="A235" s="78" t="s">
        <v>3625</v>
      </c>
      <c r="B235" s="84" t="s">
        <v>488</v>
      </c>
      <c r="C235" s="78">
        <f>VLOOKUP(GroupVertices[[#This Row],[Vertex]],Vertices[],MATCH("ID",Vertices[[#Headers],[Vertex]:[Vertex Content Word Count]],0),FALSE)</f>
        <v>275</v>
      </c>
    </row>
    <row r="236" spans="1:3" ht="15">
      <c r="A236" s="78" t="s">
        <v>3626</v>
      </c>
      <c r="B236" s="84" t="s">
        <v>364</v>
      </c>
      <c r="C236" s="78">
        <f>VLOOKUP(GroupVertices[[#This Row],[Vertex]],Vertices[],MATCH("ID",Vertices[[#Headers],[Vertex]:[Vertex Content Word Count]],0),FALSE)</f>
        <v>266</v>
      </c>
    </row>
    <row r="237" spans="1:3" ht="15">
      <c r="A237" s="78" t="s">
        <v>3626</v>
      </c>
      <c r="B237" s="84" t="s">
        <v>487</v>
      </c>
      <c r="C237" s="78">
        <f>VLOOKUP(GroupVertices[[#This Row],[Vertex]],Vertices[],MATCH("ID",Vertices[[#Headers],[Vertex]:[Vertex Content Word Count]],0),FALSE)</f>
        <v>267</v>
      </c>
    </row>
    <row r="238" spans="1:3" ht="15">
      <c r="A238" s="78" t="s">
        <v>3627</v>
      </c>
      <c r="B238" s="84" t="s">
        <v>347</v>
      </c>
      <c r="C238" s="78">
        <f>VLOOKUP(GroupVertices[[#This Row],[Vertex]],Vertices[],MATCH("ID",Vertices[[#Headers],[Vertex]:[Vertex Content Word Count]],0),FALSE)</f>
        <v>242</v>
      </c>
    </row>
    <row r="239" spans="1:3" ht="15">
      <c r="A239" s="78" t="s">
        <v>3627</v>
      </c>
      <c r="B239" s="84" t="s">
        <v>346</v>
      </c>
      <c r="C239" s="78">
        <f>VLOOKUP(GroupVertices[[#This Row],[Vertex]],Vertices[],MATCH("ID",Vertices[[#Headers],[Vertex]:[Vertex Content Word Count]],0),FALSE)</f>
        <v>241</v>
      </c>
    </row>
    <row r="240" spans="1:3" ht="15">
      <c r="A240" s="78" t="s">
        <v>3628</v>
      </c>
      <c r="B240" s="84" t="s">
        <v>332</v>
      </c>
      <c r="C240" s="78">
        <f>VLOOKUP(GroupVertices[[#This Row],[Vertex]],Vertices[],MATCH("ID",Vertices[[#Headers],[Vertex]:[Vertex Content Word Count]],0),FALSE)</f>
        <v>225</v>
      </c>
    </row>
    <row r="241" spans="1:3" ht="15">
      <c r="A241" s="78" t="s">
        <v>3628</v>
      </c>
      <c r="B241" s="84" t="s">
        <v>478</v>
      </c>
      <c r="C241" s="78">
        <f>VLOOKUP(GroupVertices[[#This Row],[Vertex]],Vertices[],MATCH("ID",Vertices[[#Headers],[Vertex]:[Vertex Content Word Count]],0),FALSE)</f>
        <v>226</v>
      </c>
    </row>
    <row r="242" spans="1:3" ht="15">
      <c r="A242" s="78" t="s">
        <v>3629</v>
      </c>
      <c r="B242" s="84" t="s">
        <v>311</v>
      </c>
      <c r="C242" s="78">
        <f>VLOOKUP(GroupVertices[[#This Row],[Vertex]],Vertices[],MATCH("ID",Vertices[[#Headers],[Vertex]:[Vertex Content Word Count]],0),FALSE)</f>
        <v>149</v>
      </c>
    </row>
    <row r="243" spans="1:3" ht="15">
      <c r="A243" s="78" t="s">
        <v>3629</v>
      </c>
      <c r="B243" s="84" t="s">
        <v>420</v>
      </c>
      <c r="C243" s="78">
        <f>VLOOKUP(GroupVertices[[#This Row],[Vertex]],Vertices[],MATCH("ID",Vertices[[#Headers],[Vertex]:[Vertex Content Word Count]],0),FALSE)</f>
        <v>150</v>
      </c>
    </row>
    <row r="244" spans="1:3" ht="15">
      <c r="A244" s="78" t="s">
        <v>3630</v>
      </c>
      <c r="B244" s="84" t="s">
        <v>307</v>
      </c>
      <c r="C244" s="78">
        <f>VLOOKUP(GroupVertices[[#This Row],[Vertex]],Vertices[],MATCH("ID",Vertices[[#Headers],[Vertex]:[Vertex Content Word Count]],0),FALSE)</f>
        <v>144</v>
      </c>
    </row>
    <row r="245" spans="1:3" ht="15">
      <c r="A245" s="78" t="s">
        <v>3630</v>
      </c>
      <c r="B245" s="84" t="s">
        <v>306</v>
      </c>
      <c r="C245" s="78">
        <f>VLOOKUP(GroupVertices[[#This Row],[Vertex]],Vertices[],MATCH("ID",Vertices[[#Headers],[Vertex]:[Vertex Content Word Count]],0),FALSE)</f>
        <v>143</v>
      </c>
    </row>
    <row r="246" spans="1:3" ht="15">
      <c r="A246" s="78" t="s">
        <v>3631</v>
      </c>
      <c r="B246" s="84" t="s">
        <v>305</v>
      </c>
      <c r="C246" s="78">
        <f>VLOOKUP(GroupVertices[[#This Row],[Vertex]],Vertices[],MATCH("ID",Vertices[[#Headers],[Vertex]:[Vertex Content Word Count]],0),FALSE)</f>
        <v>141</v>
      </c>
    </row>
    <row r="247" spans="1:3" ht="15">
      <c r="A247" s="78" t="s">
        <v>3631</v>
      </c>
      <c r="B247" s="84" t="s">
        <v>419</v>
      </c>
      <c r="C247" s="78">
        <f>VLOOKUP(GroupVertices[[#This Row],[Vertex]],Vertices[],MATCH("ID",Vertices[[#Headers],[Vertex]:[Vertex Content Word Count]],0),FALSE)</f>
        <v>142</v>
      </c>
    </row>
    <row r="248" spans="1:3" ht="15">
      <c r="A248" s="78" t="s">
        <v>3632</v>
      </c>
      <c r="B248" s="84" t="s">
        <v>297</v>
      </c>
      <c r="C248" s="78">
        <f>VLOOKUP(GroupVertices[[#This Row],[Vertex]],Vertices[],MATCH("ID",Vertices[[#Headers],[Vertex]:[Vertex Content Word Count]],0),FALSE)</f>
        <v>130</v>
      </c>
    </row>
    <row r="249" spans="1:3" ht="15">
      <c r="A249" s="78" t="s">
        <v>3632</v>
      </c>
      <c r="B249" s="84" t="s">
        <v>416</v>
      </c>
      <c r="C249" s="78">
        <f>VLOOKUP(GroupVertices[[#This Row],[Vertex]],Vertices[],MATCH("ID",Vertices[[#Headers],[Vertex]:[Vertex Content Word Count]],0),FALSE)</f>
        <v>131</v>
      </c>
    </row>
    <row r="250" spans="1:3" ht="15">
      <c r="A250" s="78" t="s">
        <v>3633</v>
      </c>
      <c r="B250" s="84" t="s">
        <v>286</v>
      </c>
      <c r="C250" s="78">
        <f>VLOOKUP(GroupVertices[[#This Row],[Vertex]],Vertices[],MATCH("ID",Vertices[[#Headers],[Vertex]:[Vertex Content Word Count]],0),FALSE)</f>
        <v>116</v>
      </c>
    </row>
    <row r="251" spans="1:3" ht="15">
      <c r="A251" s="78" t="s">
        <v>3633</v>
      </c>
      <c r="B251" s="84" t="s">
        <v>414</v>
      </c>
      <c r="C251" s="78">
        <f>VLOOKUP(GroupVertices[[#This Row],[Vertex]],Vertices[],MATCH("ID",Vertices[[#Headers],[Vertex]:[Vertex Content Word Count]],0),FALSE)</f>
        <v>117</v>
      </c>
    </row>
    <row r="252" spans="1:3" ht="15">
      <c r="A252" s="78" t="s">
        <v>3634</v>
      </c>
      <c r="B252" s="84" t="s">
        <v>280</v>
      </c>
      <c r="C252" s="78">
        <f>VLOOKUP(GroupVertices[[#This Row],[Vertex]],Vertices[],MATCH("ID",Vertices[[#Headers],[Vertex]:[Vertex Content Word Count]],0),FALSE)</f>
        <v>108</v>
      </c>
    </row>
    <row r="253" spans="1:3" ht="15">
      <c r="A253" s="78" t="s">
        <v>3634</v>
      </c>
      <c r="B253" s="84" t="s">
        <v>279</v>
      </c>
      <c r="C253" s="78">
        <f>VLOOKUP(GroupVertices[[#This Row],[Vertex]],Vertices[],MATCH("ID",Vertices[[#Headers],[Vertex]:[Vertex Content Word Count]],0),FALSE)</f>
        <v>107</v>
      </c>
    </row>
    <row r="254" spans="1:3" ht="15">
      <c r="A254" s="78" t="s">
        <v>3635</v>
      </c>
      <c r="B254" s="84" t="s">
        <v>277</v>
      </c>
      <c r="C254" s="78">
        <f>VLOOKUP(GroupVertices[[#This Row],[Vertex]],Vertices[],MATCH("ID",Vertices[[#Headers],[Vertex]:[Vertex Content Word Count]],0),FALSE)</f>
        <v>103</v>
      </c>
    </row>
    <row r="255" spans="1:3" ht="15">
      <c r="A255" s="78" t="s">
        <v>3635</v>
      </c>
      <c r="B255" s="84" t="s">
        <v>410</v>
      </c>
      <c r="C255" s="78">
        <f>VLOOKUP(GroupVertices[[#This Row],[Vertex]],Vertices[],MATCH("ID",Vertices[[#Headers],[Vertex]:[Vertex Content Word Count]],0),FALSE)</f>
        <v>104</v>
      </c>
    </row>
    <row r="256" spans="1:3" ht="15">
      <c r="A256" s="78" t="s">
        <v>3636</v>
      </c>
      <c r="B256" s="84" t="s">
        <v>276</v>
      </c>
      <c r="C256" s="78">
        <f>VLOOKUP(GroupVertices[[#This Row],[Vertex]],Vertices[],MATCH("ID",Vertices[[#Headers],[Vertex]:[Vertex Content Word Count]],0),FALSE)</f>
        <v>102</v>
      </c>
    </row>
    <row r="257" spans="1:3" ht="15">
      <c r="A257" s="78" t="s">
        <v>3636</v>
      </c>
      <c r="B257" s="84" t="s">
        <v>275</v>
      </c>
      <c r="C257" s="78">
        <f>VLOOKUP(GroupVertices[[#This Row],[Vertex]],Vertices[],MATCH("ID",Vertices[[#Headers],[Vertex]:[Vertex Content Word Count]],0),FALSE)</f>
        <v>101</v>
      </c>
    </row>
    <row r="258" spans="1:3" ht="15">
      <c r="A258" s="78" t="s">
        <v>3637</v>
      </c>
      <c r="B258" s="84" t="s">
        <v>271</v>
      </c>
      <c r="C258" s="78">
        <f>VLOOKUP(GroupVertices[[#This Row],[Vertex]],Vertices[],MATCH("ID",Vertices[[#Headers],[Vertex]:[Vertex Content Word Count]],0),FALSE)</f>
        <v>97</v>
      </c>
    </row>
    <row r="259" spans="1:3" ht="15">
      <c r="A259" s="78" t="s">
        <v>3637</v>
      </c>
      <c r="B259" s="84" t="s">
        <v>409</v>
      </c>
      <c r="C259" s="78">
        <f>VLOOKUP(GroupVertices[[#This Row],[Vertex]],Vertices[],MATCH("ID",Vertices[[#Headers],[Vertex]:[Vertex Content Word Count]],0),FALSE)</f>
        <v>98</v>
      </c>
    </row>
    <row r="260" spans="1:3" ht="15">
      <c r="A260" s="78" t="s">
        <v>3638</v>
      </c>
      <c r="B260" s="84" t="s">
        <v>267</v>
      </c>
      <c r="C260" s="78">
        <f>VLOOKUP(GroupVertices[[#This Row],[Vertex]],Vertices[],MATCH("ID",Vertices[[#Headers],[Vertex]:[Vertex Content Word Count]],0),FALSE)</f>
        <v>93</v>
      </c>
    </row>
    <row r="261" spans="1:3" ht="15">
      <c r="A261" s="78" t="s">
        <v>3638</v>
      </c>
      <c r="B261" s="84" t="s">
        <v>266</v>
      </c>
      <c r="C261" s="78">
        <f>VLOOKUP(GroupVertices[[#This Row],[Vertex]],Vertices[],MATCH("ID",Vertices[[#Headers],[Vertex]:[Vertex Content Word Count]],0),FALSE)</f>
        <v>92</v>
      </c>
    </row>
    <row r="262" spans="1:3" ht="15">
      <c r="A262" s="78" t="s">
        <v>3639</v>
      </c>
      <c r="B262" s="84" t="s">
        <v>264</v>
      </c>
      <c r="C262" s="78">
        <f>VLOOKUP(GroupVertices[[#This Row],[Vertex]],Vertices[],MATCH("ID",Vertices[[#Headers],[Vertex]:[Vertex Content Word Count]],0),FALSE)</f>
        <v>89</v>
      </c>
    </row>
    <row r="263" spans="1:3" ht="15">
      <c r="A263" s="78" t="s">
        <v>3639</v>
      </c>
      <c r="B263" s="84" t="s">
        <v>408</v>
      </c>
      <c r="C263" s="78">
        <f>VLOOKUP(GroupVertices[[#This Row],[Vertex]],Vertices[],MATCH("ID",Vertices[[#Headers],[Vertex]:[Vertex Content Word Count]],0),FALSE)</f>
        <v>90</v>
      </c>
    </row>
    <row r="264" spans="1:3" ht="15">
      <c r="A264" s="78" t="s">
        <v>3640</v>
      </c>
      <c r="B264" s="84" t="s">
        <v>260</v>
      </c>
      <c r="C264" s="78">
        <f>VLOOKUP(GroupVertices[[#This Row],[Vertex]],Vertices[],MATCH("ID",Vertices[[#Headers],[Vertex]:[Vertex Content Word Count]],0),FALSE)</f>
        <v>83</v>
      </c>
    </row>
    <row r="265" spans="1:3" ht="15">
      <c r="A265" s="78" t="s">
        <v>3640</v>
      </c>
      <c r="B265" s="84" t="s">
        <v>259</v>
      </c>
      <c r="C265" s="78">
        <f>VLOOKUP(GroupVertices[[#This Row],[Vertex]],Vertices[],MATCH("ID",Vertices[[#Headers],[Vertex]:[Vertex Content Word Count]],0),FALSE)</f>
        <v>82</v>
      </c>
    </row>
    <row r="266" spans="1:3" ht="15">
      <c r="A266" s="78" t="s">
        <v>3641</v>
      </c>
      <c r="B266" s="84" t="s">
        <v>257</v>
      </c>
      <c r="C266" s="78">
        <f>VLOOKUP(GroupVertices[[#This Row],[Vertex]],Vertices[],MATCH("ID",Vertices[[#Headers],[Vertex]:[Vertex Content Word Count]],0),FALSE)</f>
        <v>78</v>
      </c>
    </row>
    <row r="267" spans="1:3" ht="15">
      <c r="A267" s="78" t="s">
        <v>3641</v>
      </c>
      <c r="B267" s="84" t="s">
        <v>405</v>
      </c>
      <c r="C267" s="78">
        <f>VLOOKUP(GroupVertices[[#This Row],[Vertex]],Vertices[],MATCH("ID",Vertices[[#Headers],[Vertex]:[Vertex Content Word Count]],0),FALSE)</f>
        <v>79</v>
      </c>
    </row>
    <row r="268" spans="1:3" ht="15">
      <c r="A268" s="78" t="s">
        <v>3642</v>
      </c>
      <c r="B268" s="84" t="s">
        <v>246</v>
      </c>
      <c r="C268" s="78">
        <f>VLOOKUP(GroupVertices[[#This Row],[Vertex]],Vertices[],MATCH("ID",Vertices[[#Headers],[Vertex]:[Vertex Content Word Count]],0),FALSE)</f>
        <v>61</v>
      </c>
    </row>
    <row r="269" spans="1:3" ht="15">
      <c r="A269" s="78" t="s">
        <v>3642</v>
      </c>
      <c r="B269" s="84" t="s">
        <v>399</v>
      </c>
      <c r="C269" s="78">
        <f>VLOOKUP(GroupVertices[[#This Row],[Vertex]],Vertices[],MATCH("ID",Vertices[[#Headers],[Vertex]:[Vertex Content Word Count]],0),FALSE)</f>
        <v>62</v>
      </c>
    </row>
    <row r="270" spans="1:3" ht="15">
      <c r="A270" s="78" t="s">
        <v>3643</v>
      </c>
      <c r="B270" s="84" t="s">
        <v>242</v>
      </c>
      <c r="C270" s="78">
        <f>VLOOKUP(GroupVertices[[#This Row],[Vertex]],Vertices[],MATCH("ID",Vertices[[#Headers],[Vertex]:[Vertex Content Word Count]],0),FALSE)</f>
        <v>52</v>
      </c>
    </row>
    <row r="271" spans="1:3" ht="15">
      <c r="A271" s="78" t="s">
        <v>3643</v>
      </c>
      <c r="B271" s="84" t="s">
        <v>241</v>
      </c>
      <c r="C271" s="78">
        <f>VLOOKUP(GroupVertices[[#This Row],[Vertex]],Vertices[],MATCH("ID",Vertices[[#Headers],[Vertex]:[Vertex Content Word Count]],0),FALSE)</f>
        <v>51</v>
      </c>
    </row>
    <row r="272" spans="1:3" ht="15">
      <c r="A272" s="78" t="s">
        <v>3644</v>
      </c>
      <c r="B272" s="84" t="s">
        <v>239</v>
      </c>
      <c r="C272" s="78">
        <f>VLOOKUP(GroupVertices[[#This Row],[Vertex]],Vertices[],MATCH("ID",Vertices[[#Headers],[Vertex]:[Vertex Content Word Count]],0),FALSE)</f>
        <v>46</v>
      </c>
    </row>
    <row r="273" spans="1:3" ht="15">
      <c r="A273" s="78" t="s">
        <v>3644</v>
      </c>
      <c r="B273" s="84" t="s">
        <v>391</v>
      </c>
      <c r="C273" s="78">
        <f>VLOOKUP(GroupVertices[[#This Row],[Vertex]],Vertices[],MATCH("ID",Vertices[[#Headers],[Vertex]:[Vertex Content Word Count]],0),FALSE)</f>
        <v>47</v>
      </c>
    </row>
    <row r="274" spans="1:3" ht="15">
      <c r="A274" s="78" t="s">
        <v>3645</v>
      </c>
      <c r="B274" s="84" t="s">
        <v>234</v>
      </c>
      <c r="C274" s="78">
        <f>VLOOKUP(GroupVertices[[#This Row],[Vertex]],Vertices[],MATCH("ID",Vertices[[#Headers],[Vertex]:[Vertex Content Word Count]],0),FALSE)</f>
        <v>39</v>
      </c>
    </row>
    <row r="275" spans="1:3" ht="15">
      <c r="A275" s="78" t="s">
        <v>3645</v>
      </c>
      <c r="B275" s="84" t="s">
        <v>390</v>
      </c>
      <c r="C275" s="78">
        <f>VLOOKUP(GroupVertices[[#This Row],[Vertex]],Vertices[],MATCH("ID",Vertices[[#Headers],[Vertex]:[Vertex Content Word Count]],0),FALSE)</f>
        <v>40</v>
      </c>
    </row>
    <row r="276" spans="1:3" ht="15">
      <c r="A276" s="78" t="s">
        <v>3646</v>
      </c>
      <c r="B276" s="84" t="s">
        <v>232</v>
      </c>
      <c r="C276" s="78">
        <f>VLOOKUP(GroupVertices[[#This Row],[Vertex]],Vertices[],MATCH("ID",Vertices[[#Headers],[Vertex]:[Vertex Content Word Count]],0),FALSE)</f>
        <v>36</v>
      </c>
    </row>
    <row r="277" spans="1:3" ht="15">
      <c r="A277" s="78" t="s">
        <v>3646</v>
      </c>
      <c r="B277" s="84" t="s">
        <v>389</v>
      </c>
      <c r="C277" s="78">
        <f>VLOOKUP(GroupVertices[[#This Row],[Vertex]],Vertices[],MATCH("ID",Vertices[[#Headers],[Vertex]:[Vertex Content Word Count]],0),FALSE)</f>
        <v>37</v>
      </c>
    </row>
    <row r="278" spans="1:3" ht="15">
      <c r="A278" s="78" t="s">
        <v>3647</v>
      </c>
      <c r="B278" s="84" t="s">
        <v>226</v>
      </c>
      <c r="C278" s="78">
        <f>VLOOKUP(GroupVertices[[#This Row],[Vertex]],Vertices[],MATCH("ID",Vertices[[#Headers],[Vertex]:[Vertex Content Word Count]],0),FALSE)</f>
        <v>24</v>
      </c>
    </row>
    <row r="279" spans="1:3" ht="15">
      <c r="A279" s="78" t="s">
        <v>3647</v>
      </c>
      <c r="B279" s="84" t="s">
        <v>225</v>
      </c>
      <c r="C279" s="78">
        <f>VLOOKUP(GroupVertices[[#This Row],[Vertex]],Vertices[],MATCH("ID",Vertices[[#Headers],[Vertex]:[Vertex Content Word Count]],0),FALSE)</f>
        <v>23</v>
      </c>
    </row>
    <row r="280" spans="1:3" ht="15">
      <c r="A280" s="78" t="s">
        <v>3648</v>
      </c>
      <c r="B280" s="84" t="s">
        <v>219</v>
      </c>
      <c r="C280" s="78">
        <f>VLOOKUP(GroupVertices[[#This Row],[Vertex]],Vertices[],MATCH("ID",Vertices[[#Headers],[Vertex]:[Vertex Content Word Count]],0),FALSE)</f>
        <v>16</v>
      </c>
    </row>
    <row r="281" spans="1:3" ht="15">
      <c r="A281" s="78" t="s">
        <v>3648</v>
      </c>
      <c r="B281" s="84" t="s">
        <v>383</v>
      </c>
      <c r="C281"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3667</v>
      </c>
      <c r="B2" s="34" t="s">
        <v>3555</v>
      </c>
      <c r="D2" s="31">
        <f>MIN(Vertices[Degree])</f>
        <v>0</v>
      </c>
      <c r="E2" s="3">
        <f>COUNTIF(Vertices[Degree],"&gt;= "&amp;D2)-COUNTIF(Vertices[Degree],"&gt;="&amp;D3)</f>
        <v>0</v>
      </c>
      <c r="F2" s="37">
        <f>MIN(Vertices[In-Degree])</f>
        <v>0</v>
      </c>
      <c r="G2" s="38">
        <f>COUNTIF(Vertices[In-Degree],"&gt;= "&amp;F2)-COUNTIF(Vertices[In-Degree],"&gt;="&amp;F3)</f>
        <v>94</v>
      </c>
      <c r="H2" s="37">
        <f>MIN(Vertices[Out-Degree])</f>
        <v>0</v>
      </c>
      <c r="I2" s="38">
        <f>COUNTIF(Vertices[Out-Degree],"&gt;= "&amp;H2)-COUNTIF(Vertices[Out-Degree],"&gt;="&amp;H3)</f>
        <v>115</v>
      </c>
      <c r="J2" s="37">
        <f>MIN(Vertices[Betweenness Centrality])</f>
        <v>0</v>
      </c>
      <c r="K2" s="38">
        <f>COUNTIF(Vertices[Betweenness Centrality],"&gt;= "&amp;J2)-COUNTIF(Vertices[Betweenness Centrality],"&gt;="&amp;J3)</f>
        <v>275</v>
      </c>
      <c r="L2" s="37">
        <f>MIN(Vertices[Closeness Centrality])</f>
        <v>0</v>
      </c>
      <c r="M2" s="38">
        <f>COUNTIF(Vertices[Closeness Centrality],"&gt;= "&amp;L2)-COUNTIF(Vertices[Closeness Centrality],"&gt;="&amp;L3)</f>
        <v>93</v>
      </c>
      <c r="N2" s="37">
        <f>MIN(Vertices[Eigenvector Centrality])</f>
        <v>0</v>
      </c>
      <c r="O2" s="38">
        <f>COUNTIF(Vertices[Eigenvector Centrality],"&gt;= "&amp;N2)-COUNTIF(Vertices[Eigenvector Centrality],"&gt;="&amp;N3)</f>
        <v>223</v>
      </c>
      <c r="P2" s="37">
        <f>MIN(Vertices[PageRank])</f>
        <v>0.371769</v>
      </c>
      <c r="Q2" s="38">
        <f>COUNTIF(Vertices[PageRank],"&gt;= "&amp;P2)-COUNTIF(Vertices[PageRank],"&gt;="&amp;P3)</f>
        <v>99</v>
      </c>
      <c r="R2" s="37">
        <f>MIN(Vertices[Clustering Coefficient])</f>
        <v>0</v>
      </c>
      <c r="S2" s="43">
        <f>COUNTIF(Vertices[Clustering Coefficient],"&gt;= "&amp;R2)-COUNTIF(Vertices[Clustering Coefficient],"&gt;="&amp;R3)</f>
        <v>230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0.45454545454545453</v>
      </c>
      <c r="G3" s="40">
        <f>COUNTIF(Vertices[In-Degree],"&gt;= "&amp;F3)-COUNTIF(Vertices[In-Degree],"&gt;="&amp;F4)</f>
        <v>0</v>
      </c>
      <c r="H3" s="39">
        <f aca="true" t="shared" si="3" ref="H3:H26">H2+($H$57-$H$2)/BinDivisor</f>
        <v>0.6363636363636364</v>
      </c>
      <c r="I3" s="40">
        <f>COUNTIF(Vertices[Out-Degree],"&gt;= "&amp;H3)-COUNTIF(Vertices[Out-Degree],"&gt;="&amp;H4)</f>
        <v>133</v>
      </c>
      <c r="J3" s="39">
        <f aca="true" t="shared" si="4" ref="J3:J26">J2+($J$57-$J$2)/BinDivisor</f>
        <v>49.37878787272727</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26</v>
      </c>
      <c r="N3" s="39">
        <f aca="true" t="shared" si="6" ref="N3:N26">N2+($N$57-$N$2)/BinDivisor</f>
        <v>0.0018543090909090908</v>
      </c>
      <c r="O3" s="40">
        <f>COUNTIF(Vertices[Eigenvector Centrality],"&gt;= "&amp;N3)-COUNTIF(Vertices[Eigenvector Centrality],"&gt;="&amp;N4)</f>
        <v>1</v>
      </c>
      <c r="P3" s="39">
        <f aca="true" t="shared" si="7" ref="P3:P26">P2+($P$57-$P$2)/BinDivisor</f>
        <v>0.6513532545454546</v>
      </c>
      <c r="Q3" s="40">
        <f>COUNTIF(Vertices[PageRank],"&gt;= "&amp;P3)-COUNTIF(Vertices[PageRank],"&gt;="&amp;P4)</f>
        <v>52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280</v>
      </c>
      <c r="D4" s="32">
        <f t="shared" si="1"/>
        <v>0</v>
      </c>
      <c r="E4" s="3">
        <f>COUNTIF(Vertices[Degree],"&gt;= "&amp;D4)-COUNTIF(Vertices[Degree],"&gt;="&amp;D5)</f>
        <v>0</v>
      </c>
      <c r="F4" s="37">
        <f t="shared" si="2"/>
        <v>0.9090909090909091</v>
      </c>
      <c r="G4" s="38">
        <f>COUNTIF(Vertices[In-Degree],"&gt;= "&amp;F4)-COUNTIF(Vertices[In-Degree],"&gt;="&amp;F5)</f>
        <v>133</v>
      </c>
      <c r="H4" s="37">
        <f t="shared" si="3"/>
        <v>1.2727272727272727</v>
      </c>
      <c r="I4" s="38">
        <f>COUNTIF(Vertices[Out-Degree],"&gt;= "&amp;H4)-COUNTIF(Vertices[Out-Degree],"&gt;="&amp;H5)</f>
        <v>0</v>
      </c>
      <c r="J4" s="37">
        <f t="shared" si="4"/>
        <v>98.75757574545455</v>
      </c>
      <c r="K4" s="38">
        <f>COUNTIF(Vertices[Betweenness Centrality],"&gt;= "&amp;J4)-COUNTIF(Vertices[Betweenness Centrality],"&gt;="&amp;J5)</f>
        <v>1</v>
      </c>
      <c r="L4" s="37">
        <f t="shared" si="5"/>
        <v>0.03636363636363636</v>
      </c>
      <c r="M4" s="38">
        <f>COUNTIF(Vertices[Closeness Centrality],"&gt;= "&amp;L4)-COUNTIF(Vertices[Closeness Centrality],"&gt;="&amp;L5)</f>
        <v>8</v>
      </c>
      <c r="N4" s="37">
        <f t="shared" si="6"/>
        <v>0.0037086181818181815</v>
      </c>
      <c r="O4" s="38">
        <f>COUNTIF(Vertices[Eigenvector Centrality],"&gt;= "&amp;N4)-COUNTIF(Vertices[Eigenvector Centrality],"&gt;="&amp;N5)</f>
        <v>0</v>
      </c>
      <c r="P4" s="37">
        <f t="shared" si="7"/>
        <v>0.9309375090909091</v>
      </c>
      <c r="Q4" s="38">
        <f>COUNTIF(Vertices[PageRank],"&gt;= "&amp;P4)-COUNTIF(Vertices[PageRank],"&gt;="&amp;P5)</f>
        <v>89</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1.3636363636363635</v>
      </c>
      <c r="G5" s="40">
        <f>COUNTIF(Vertices[In-Degree],"&gt;= "&amp;F5)-COUNTIF(Vertices[In-Degree],"&gt;="&amp;F6)</f>
        <v>0</v>
      </c>
      <c r="H5" s="39">
        <f t="shared" si="3"/>
        <v>1.9090909090909092</v>
      </c>
      <c r="I5" s="40">
        <f>COUNTIF(Vertices[Out-Degree],"&gt;= "&amp;H5)-COUNTIF(Vertices[Out-Degree],"&gt;="&amp;H6)</f>
        <v>22</v>
      </c>
      <c r="J5" s="39">
        <f t="shared" si="4"/>
        <v>148.1363636181818</v>
      </c>
      <c r="K5" s="40">
        <f>COUNTIF(Vertices[Betweenness Centrality],"&gt;= "&amp;J5)-COUNTIF(Vertices[Betweenness Centrality],"&gt;="&amp;J6)</f>
        <v>1</v>
      </c>
      <c r="L5" s="39">
        <f t="shared" si="5"/>
        <v>0.05454545454545454</v>
      </c>
      <c r="M5" s="40">
        <f>COUNTIF(Vertices[Closeness Centrality],"&gt;= "&amp;L5)-COUNTIF(Vertices[Closeness Centrality],"&gt;="&amp;L6)</f>
        <v>6</v>
      </c>
      <c r="N5" s="39">
        <f t="shared" si="6"/>
        <v>0.005562927272727272</v>
      </c>
      <c r="O5" s="40">
        <f>COUNTIF(Vertices[Eigenvector Centrality],"&gt;= "&amp;N5)-COUNTIF(Vertices[Eigenvector Centrality],"&gt;="&amp;N6)</f>
        <v>0</v>
      </c>
      <c r="P5" s="39">
        <f t="shared" si="7"/>
        <v>1.2105217636363637</v>
      </c>
      <c r="Q5" s="40">
        <f>COUNTIF(Vertices[PageRank],"&gt;= "&amp;P5)-COUNTIF(Vertices[PageRank],"&gt;="&amp;P6)</f>
        <v>23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264</v>
      </c>
      <c r="D6" s="32">
        <f t="shared" si="1"/>
        <v>0</v>
      </c>
      <c r="E6" s="3">
        <f>COUNTIF(Vertices[Degree],"&gt;= "&amp;D6)-COUNTIF(Vertices[Degree],"&gt;="&amp;D7)</f>
        <v>0</v>
      </c>
      <c r="F6" s="37">
        <f t="shared" si="2"/>
        <v>1.8181818181818181</v>
      </c>
      <c r="G6" s="38">
        <f>COUNTIF(Vertices[In-Degree],"&gt;= "&amp;F6)-COUNTIF(Vertices[In-Degree],"&gt;="&amp;F7)</f>
        <v>25</v>
      </c>
      <c r="H6" s="37">
        <f t="shared" si="3"/>
        <v>2.5454545454545454</v>
      </c>
      <c r="I6" s="38">
        <f>COUNTIF(Vertices[Out-Degree],"&gt;= "&amp;H6)-COUNTIF(Vertices[Out-Degree],"&gt;="&amp;H7)</f>
        <v>2</v>
      </c>
      <c r="J6" s="37">
        <f t="shared" si="4"/>
        <v>197.5151514909091</v>
      </c>
      <c r="K6" s="38">
        <f>COUNTIF(Vertices[Betweenness Centrality],"&gt;= "&amp;J6)-COUNTIF(Vertices[Betweenness Centrality],"&gt;="&amp;J7)</f>
        <v>0</v>
      </c>
      <c r="L6" s="37">
        <f t="shared" si="5"/>
        <v>0.07272727272727272</v>
      </c>
      <c r="M6" s="38">
        <f>COUNTIF(Vertices[Closeness Centrality],"&gt;= "&amp;L6)-COUNTIF(Vertices[Closeness Centrality],"&gt;="&amp;L7)</f>
        <v>2</v>
      </c>
      <c r="N6" s="37">
        <f t="shared" si="6"/>
        <v>0.007417236363636363</v>
      </c>
      <c r="O6" s="38">
        <f>COUNTIF(Vertices[Eigenvector Centrality],"&gt;= "&amp;N6)-COUNTIF(Vertices[Eigenvector Centrality],"&gt;="&amp;N7)</f>
        <v>0</v>
      </c>
      <c r="P6" s="37">
        <f t="shared" si="7"/>
        <v>1.4901060181818182</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106</v>
      </c>
      <c r="D7" s="32">
        <f t="shared" si="1"/>
        <v>0</v>
      </c>
      <c r="E7" s="3">
        <f>COUNTIF(Vertices[Degree],"&gt;= "&amp;D7)-COUNTIF(Vertices[Degree],"&gt;="&amp;D8)</f>
        <v>0</v>
      </c>
      <c r="F7" s="39">
        <f t="shared" si="2"/>
        <v>2.2727272727272725</v>
      </c>
      <c r="G7" s="40">
        <f>COUNTIF(Vertices[In-Degree],"&gt;= "&amp;F7)-COUNTIF(Vertices[In-Degree],"&gt;="&amp;F8)</f>
        <v>0</v>
      </c>
      <c r="H7" s="39">
        <f t="shared" si="3"/>
        <v>3.1818181818181817</v>
      </c>
      <c r="I7" s="40">
        <f>COUNTIF(Vertices[Out-Degree],"&gt;= "&amp;H7)-COUNTIF(Vertices[Out-Degree],"&gt;="&amp;H8)</f>
        <v>0</v>
      </c>
      <c r="J7" s="39">
        <f t="shared" si="4"/>
        <v>246.89393936363638</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0.009271545454545454</v>
      </c>
      <c r="O7" s="40">
        <f>COUNTIF(Vertices[Eigenvector Centrality],"&gt;= "&amp;N7)-COUNTIF(Vertices[Eigenvector Centrality],"&gt;="&amp;N8)</f>
        <v>29</v>
      </c>
      <c r="P7" s="39">
        <f t="shared" si="7"/>
        <v>1.7696902727272728</v>
      </c>
      <c r="Q7" s="40">
        <f>COUNTIF(Vertices[PageRank],"&gt;= "&amp;P7)-COUNTIF(Vertices[PageRank],"&gt;="&amp;P8)</f>
        <v>2</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370</v>
      </c>
      <c r="D8" s="32">
        <f t="shared" si="1"/>
        <v>0</v>
      </c>
      <c r="E8" s="3">
        <f>COUNTIF(Vertices[Degree],"&gt;= "&amp;D8)-COUNTIF(Vertices[Degree],"&gt;="&amp;D9)</f>
        <v>0</v>
      </c>
      <c r="F8" s="37">
        <f t="shared" si="2"/>
        <v>2.727272727272727</v>
      </c>
      <c r="G8" s="38">
        <f>COUNTIF(Vertices[In-Degree],"&gt;= "&amp;F8)-COUNTIF(Vertices[In-Degree],"&gt;="&amp;F9)</f>
        <v>18</v>
      </c>
      <c r="H8" s="37">
        <f t="shared" si="3"/>
        <v>3.818181818181818</v>
      </c>
      <c r="I8" s="38">
        <f>COUNTIF(Vertices[Out-Degree],"&gt;= "&amp;H8)-COUNTIF(Vertices[Out-Degree],"&gt;="&amp;H9)</f>
        <v>0</v>
      </c>
      <c r="J8" s="37">
        <f t="shared" si="4"/>
        <v>296.27272723636366</v>
      </c>
      <c r="K8" s="38">
        <f>COUNTIF(Vertices[Betweenness Centrality],"&gt;= "&amp;J8)-COUNTIF(Vertices[Betweenness Centrality],"&gt;="&amp;J9)</f>
        <v>0</v>
      </c>
      <c r="L8" s="37">
        <f t="shared" si="5"/>
        <v>0.1090909090909091</v>
      </c>
      <c r="M8" s="38">
        <f>COUNTIF(Vertices[Closeness Centrality],"&gt;= "&amp;L8)-COUNTIF(Vertices[Closeness Centrality],"&gt;="&amp;L9)</f>
        <v>15</v>
      </c>
      <c r="N8" s="37">
        <f t="shared" si="6"/>
        <v>0.011125854545454545</v>
      </c>
      <c r="O8" s="38">
        <f>COUNTIF(Vertices[Eigenvector Centrality],"&gt;= "&amp;N8)-COUNTIF(Vertices[Eigenvector Centrality],"&gt;="&amp;N9)</f>
        <v>0</v>
      </c>
      <c r="P8" s="37">
        <f t="shared" si="7"/>
        <v>2.0492745272727273</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3.1818181818181817</v>
      </c>
      <c r="G9" s="40">
        <f>COUNTIF(Vertices[In-Degree],"&gt;= "&amp;F9)-COUNTIF(Vertices[In-Degree],"&gt;="&amp;F10)</f>
        <v>0</v>
      </c>
      <c r="H9" s="39">
        <f t="shared" si="3"/>
        <v>4.454545454545454</v>
      </c>
      <c r="I9" s="40">
        <f>COUNTIF(Vertices[Out-Degree],"&gt;= "&amp;H9)-COUNTIF(Vertices[Out-Degree],"&gt;="&amp;H10)</f>
        <v>2</v>
      </c>
      <c r="J9" s="39">
        <f t="shared" si="4"/>
        <v>345.65151510909095</v>
      </c>
      <c r="K9" s="40">
        <f>COUNTIF(Vertices[Betweenness Centrality],"&gt;= "&amp;J9)-COUNTIF(Vertices[Betweenness Centrality],"&gt;="&amp;J10)</f>
        <v>0</v>
      </c>
      <c r="L9" s="39">
        <f t="shared" si="5"/>
        <v>0.1272727272727273</v>
      </c>
      <c r="M9" s="40">
        <f>COUNTIF(Vertices[Closeness Centrality],"&gt;= "&amp;L9)-COUNTIF(Vertices[Closeness Centrality],"&gt;="&amp;L10)</f>
        <v>10</v>
      </c>
      <c r="N9" s="39">
        <f t="shared" si="6"/>
        <v>0.012980163636363637</v>
      </c>
      <c r="O9" s="40">
        <f>COUNTIF(Vertices[Eigenvector Centrality],"&gt;= "&amp;N9)-COUNTIF(Vertices[Eigenvector Centrality],"&gt;="&amp;N10)</f>
        <v>4</v>
      </c>
      <c r="P9" s="39">
        <f t="shared" si="7"/>
        <v>2.328858781818182</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3668</v>
      </c>
      <c r="B10" s="34">
        <v>3</v>
      </c>
      <c r="D10" s="32">
        <f t="shared" si="1"/>
        <v>0</v>
      </c>
      <c r="E10" s="3">
        <f>COUNTIF(Vertices[Degree],"&gt;= "&amp;D10)-COUNTIF(Vertices[Degree],"&gt;="&amp;D11)</f>
        <v>0</v>
      </c>
      <c r="F10" s="37">
        <f t="shared" si="2"/>
        <v>3.6363636363636362</v>
      </c>
      <c r="G10" s="38">
        <f>COUNTIF(Vertices[In-Degree],"&gt;= "&amp;F10)-COUNTIF(Vertices[In-Degree],"&gt;="&amp;F11)</f>
        <v>4</v>
      </c>
      <c r="H10" s="37">
        <f t="shared" si="3"/>
        <v>5.090909090909091</v>
      </c>
      <c r="I10" s="38">
        <f>COUNTIF(Vertices[Out-Degree],"&gt;= "&amp;H10)-COUNTIF(Vertices[Out-Degree],"&gt;="&amp;H11)</f>
        <v>0</v>
      </c>
      <c r="J10" s="37">
        <f t="shared" si="4"/>
        <v>395.03030298181824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0.014834472727272728</v>
      </c>
      <c r="O10" s="38">
        <f>COUNTIF(Vertices[Eigenvector Centrality],"&gt;= "&amp;N10)-COUNTIF(Vertices[Eigenvector Centrality],"&gt;="&amp;N11)</f>
        <v>0</v>
      </c>
      <c r="P10" s="37">
        <f t="shared" si="7"/>
        <v>2.608443036363637</v>
      </c>
      <c r="Q10" s="38">
        <f>COUNTIF(Vertices[PageRank],"&gt;= "&amp;P10)-COUNTIF(Vertices[PageRank],"&gt;="&amp;P11)</f>
        <v>4</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4.090909090909091</v>
      </c>
      <c r="G11" s="40">
        <f>COUNTIF(Vertices[In-Degree],"&gt;= "&amp;F11)-COUNTIF(Vertices[In-Degree],"&gt;="&amp;F12)</f>
        <v>0</v>
      </c>
      <c r="H11" s="39">
        <f t="shared" si="3"/>
        <v>5.7272727272727275</v>
      </c>
      <c r="I11" s="40">
        <f>COUNTIF(Vertices[Out-Degree],"&gt;= "&amp;H11)-COUNTIF(Vertices[Out-Degree],"&gt;="&amp;H12)</f>
        <v>0</v>
      </c>
      <c r="J11" s="39">
        <f t="shared" si="4"/>
        <v>444.4090908545455</v>
      </c>
      <c r="K11" s="40">
        <f>COUNTIF(Vertices[Betweenness Centrality],"&gt;= "&amp;J11)-COUNTIF(Vertices[Betweenness Centrality],"&gt;="&amp;J12)</f>
        <v>0</v>
      </c>
      <c r="L11" s="39">
        <f t="shared" si="5"/>
        <v>0.16363636363636366</v>
      </c>
      <c r="M11" s="40">
        <f>COUNTIF(Vertices[Closeness Centrality],"&gt;= "&amp;L11)-COUNTIF(Vertices[Closeness Centrality],"&gt;="&amp;L12)</f>
        <v>4</v>
      </c>
      <c r="N11" s="39">
        <f t="shared" si="6"/>
        <v>0.016688781818181817</v>
      </c>
      <c r="O11" s="40">
        <f>COUNTIF(Vertices[Eigenvector Centrality],"&gt;= "&amp;N11)-COUNTIF(Vertices[Eigenvector Centrality],"&gt;="&amp;N12)</f>
        <v>0</v>
      </c>
      <c r="P11" s="39">
        <f t="shared" si="7"/>
        <v>2.8880272909090916</v>
      </c>
      <c r="Q11" s="40">
        <f>COUNTIF(Vertices[PageRank],"&gt;= "&amp;P11)-COUNTIF(Vertices[PageRank],"&gt;="&amp;P12)</f>
        <v>2</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176</v>
      </c>
      <c r="B12" s="34">
        <v>82</v>
      </c>
      <c r="D12" s="32">
        <f t="shared" si="1"/>
        <v>0</v>
      </c>
      <c r="E12" s="3">
        <f>COUNTIF(Vertices[Degree],"&gt;= "&amp;D12)-COUNTIF(Vertices[Degree],"&gt;="&amp;D13)</f>
        <v>0</v>
      </c>
      <c r="F12" s="37">
        <f t="shared" si="2"/>
        <v>4.545454545454545</v>
      </c>
      <c r="G12" s="38">
        <f>COUNTIF(Vertices[In-Degree],"&gt;= "&amp;F12)-COUNTIF(Vertices[In-Degree],"&gt;="&amp;F13)</f>
        <v>0</v>
      </c>
      <c r="H12" s="37">
        <f t="shared" si="3"/>
        <v>6.363636363636364</v>
      </c>
      <c r="I12" s="38">
        <f>COUNTIF(Vertices[Out-Degree],"&gt;= "&amp;H12)-COUNTIF(Vertices[Out-Degree],"&gt;="&amp;H13)</f>
        <v>0</v>
      </c>
      <c r="J12" s="37">
        <f t="shared" si="4"/>
        <v>493.7878787272728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0.01854309090909091</v>
      </c>
      <c r="O12" s="38">
        <f>COUNTIF(Vertices[Eigenvector Centrality],"&gt;= "&amp;N12)-COUNTIF(Vertices[Eigenvector Centrality],"&gt;="&amp;N13)</f>
        <v>6</v>
      </c>
      <c r="P12" s="37">
        <f t="shared" si="7"/>
        <v>3.1676115454545464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493</v>
      </c>
      <c r="B13" s="34">
        <v>28</v>
      </c>
      <c r="D13" s="32">
        <f t="shared" si="1"/>
        <v>0</v>
      </c>
      <c r="E13" s="3">
        <f>COUNTIF(Vertices[Degree],"&gt;= "&amp;D13)-COUNTIF(Vertices[Degree],"&gt;="&amp;D14)</f>
        <v>0</v>
      </c>
      <c r="F13" s="39">
        <f t="shared" si="2"/>
        <v>4.999999999999999</v>
      </c>
      <c r="G13" s="40">
        <f>COUNTIF(Vertices[In-Degree],"&gt;= "&amp;F13)-COUNTIF(Vertices[In-Degree],"&gt;="&amp;F14)</f>
        <v>4</v>
      </c>
      <c r="H13" s="39">
        <f t="shared" si="3"/>
        <v>7.000000000000001</v>
      </c>
      <c r="I13" s="40">
        <f>COUNTIF(Vertices[Out-Degree],"&gt;= "&amp;H13)-COUNTIF(Vertices[Out-Degree],"&gt;="&amp;H14)</f>
        <v>0</v>
      </c>
      <c r="J13" s="39">
        <f t="shared" si="4"/>
        <v>543.1666666000001</v>
      </c>
      <c r="K13" s="40">
        <f>COUNTIF(Vertices[Betweenness Centrality],"&gt;= "&amp;J13)-COUNTIF(Vertices[Betweenness Centrality],"&gt;="&amp;J14)</f>
        <v>1</v>
      </c>
      <c r="L13" s="39">
        <f t="shared" si="5"/>
        <v>0.20000000000000004</v>
      </c>
      <c r="M13" s="40">
        <f>COUNTIF(Vertices[Closeness Centrality],"&gt;= "&amp;L13)-COUNTIF(Vertices[Closeness Centrality],"&gt;="&amp;L14)</f>
        <v>7</v>
      </c>
      <c r="N13" s="39">
        <f t="shared" si="6"/>
        <v>0.0203974</v>
      </c>
      <c r="O13" s="40">
        <f>COUNTIF(Vertices[Eigenvector Centrality],"&gt;= "&amp;N13)-COUNTIF(Vertices[Eigenvector Centrality],"&gt;="&amp;N14)</f>
        <v>10</v>
      </c>
      <c r="P13" s="39">
        <f t="shared" si="7"/>
        <v>3.447195800000001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492</v>
      </c>
      <c r="B14" s="34">
        <v>260</v>
      </c>
      <c r="D14" s="32">
        <f t="shared" si="1"/>
        <v>0</v>
      </c>
      <c r="E14" s="3">
        <f>COUNTIF(Vertices[Degree],"&gt;= "&amp;D14)-COUNTIF(Vertices[Degree],"&gt;="&amp;D15)</f>
        <v>0</v>
      </c>
      <c r="F14" s="37">
        <f t="shared" si="2"/>
        <v>5.454545454545453</v>
      </c>
      <c r="G14" s="38">
        <f>COUNTIF(Vertices[In-Degree],"&gt;= "&amp;F14)-COUNTIF(Vertices[In-Degree],"&gt;="&amp;F15)</f>
        <v>0</v>
      </c>
      <c r="H14" s="37">
        <f t="shared" si="3"/>
        <v>7.636363636363638</v>
      </c>
      <c r="I14" s="38">
        <f>COUNTIF(Vertices[Out-Degree],"&gt;= "&amp;H14)-COUNTIF(Vertices[Out-Degree],"&gt;="&amp;H15)</f>
        <v>0</v>
      </c>
      <c r="J14" s="37">
        <f t="shared" si="4"/>
        <v>592.5454544727273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0.02225170909090909</v>
      </c>
      <c r="O14" s="38">
        <f>COUNTIF(Vertices[Eigenvector Centrality],"&gt;= "&amp;N14)-COUNTIF(Vertices[Eigenvector Centrality],"&gt;="&amp;N15)</f>
        <v>1</v>
      </c>
      <c r="P14" s="37">
        <f t="shared" si="7"/>
        <v>3.726780054545456</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19"/>
      <c r="B15" s="119"/>
      <c r="D15" s="32">
        <f t="shared" si="1"/>
        <v>0</v>
      </c>
      <c r="E15" s="3">
        <f>COUNTIF(Vertices[Degree],"&gt;= "&amp;D15)-COUNTIF(Vertices[Degree],"&gt;="&amp;D16)</f>
        <v>0</v>
      </c>
      <c r="F15" s="39">
        <f t="shared" si="2"/>
        <v>5.909090909090907</v>
      </c>
      <c r="G15" s="40">
        <f>COUNTIF(Vertices[In-Degree],"&gt;= "&amp;F15)-COUNTIF(Vertices[In-Degree],"&gt;="&amp;F16)</f>
        <v>1</v>
      </c>
      <c r="H15" s="39">
        <f t="shared" si="3"/>
        <v>8.272727272727273</v>
      </c>
      <c r="I15" s="40">
        <f>COUNTIF(Vertices[Out-Degree],"&gt;= "&amp;H15)-COUNTIF(Vertices[Out-Degree],"&gt;="&amp;H16)</f>
        <v>0</v>
      </c>
      <c r="J15" s="39">
        <f t="shared" si="4"/>
        <v>641.9242423454546</v>
      </c>
      <c r="K15" s="40">
        <f>COUNTIF(Vertices[Betweenness Centrality],"&gt;= "&amp;J15)-COUNTIF(Vertices[Betweenness Centrality],"&gt;="&amp;J16)</f>
        <v>0</v>
      </c>
      <c r="L15" s="39">
        <f t="shared" si="5"/>
        <v>0.23636363636363641</v>
      </c>
      <c r="M15" s="40">
        <f>COUNTIF(Vertices[Closeness Centrality],"&gt;= "&amp;L15)-COUNTIF(Vertices[Closeness Centrality],"&gt;="&amp;L16)</f>
        <v>9</v>
      </c>
      <c r="N15" s="39">
        <f t="shared" si="6"/>
        <v>0.024106018181818182</v>
      </c>
      <c r="O15" s="40">
        <f>COUNTIF(Vertices[Eigenvector Centrality],"&gt;= "&amp;N15)-COUNTIF(Vertices[Eigenvector Centrality],"&gt;="&amp;N16)</f>
        <v>0</v>
      </c>
      <c r="P15" s="39">
        <f t="shared" si="7"/>
        <v>4.006364309090911</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82</v>
      </c>
      <c r="D16" s="32">
        <f t="shared" si="1"/>
        <v>0</v>
      </c>
      <c r="E16" s="3">
        <f>COUNTIF(Vertices[Degree],"&gt;= "&amp;D16)-COUNTIF(Vertices[Degree],"&gt;="&amp;D17)</f>
        <v>0</v>
      </c>
      <c r="F16" s="37">
        <f t="shared" si="2"/>
        <v>6.3636363636363615</v>
      </c>
      <c r="G16" s="38">
        <f>COUNTIF(Vertices[In-Degree],"&gt;= "&amp;F16)-COUNTIF(Vertices[In-Degree],"&gt;="&amp;F17)</f>
        <v>0</v>
      </c>
      <c r="H16" s="37">
        <f t="shared" si="3"/>
        <v>8.90909090909091</v>
      </c>
      <c r="I16" s="38">
        <f>COUNTIF(Vertices[Out-Degree],"&gt;= "&amp;H16)-COUNTIF(Vertices[Out-Degree],"&gt;="&amp;H17)</f>
        <v>2</v>
      </c>
      <c r="J16" s="37">
        <f t="shared" si="4"/>
        <v>691.3030302181818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0.025960327272727273</v>
      </c>
      <c r="O16" s="38">
        <f>COUNTIF(Vertices[Eigenvector Centrality],"&gt;= "&amp;N16)-COUNTIF(Vertices[Eigenvector Centrality],"&gt;="&amp;N17)</f>
        <v>2</v>
      </c>
      <c r="P16" s="37">
        <f t="shared" si="7"/>
        <v>4.2859485636363654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9"/>
      <c r="B17" s="119"/>
      <c r="D17" s="32">
        <f t="shared" si="1"/>
        <v>0</v>
      </c>
      <c r="E17" s="3">
        <f>COUNTIF(Vertices[Degree],"&gt;= "&amp;D17)-COUNTIF(Vertices[Degree],"&gt;="&amp;D18)</f>
        <v>0</v>
      </c>
      <c r="F17" s="39">
        <f t="shared" si="2"/>
        <v>6.818181818181816</v>
      </c>
      <c r="G17" s="40">
        <f>COUNTIF(Vertices[In-Degree],"&gt;= "&amp;F17)-COUNTIF(Vertices[In-Degree],"&gt;="&amp;F18)</f>
        <v>0</v>
      </c>
      <c r="H17" s="39">
        <f t="shared" si="3"/>
        <v>9.545454545454547</v>
      </c>
      <c r="I17" s="40">
        <f>COUNTIF(Vertices[Out-Degree],"&gt;= "&amp;H17)-COUNTIF(Vertices[Out-Degree],"&gt;="&amp;H18)</f>
        <v>0</v>
      </c>
      <c r="J17" s="39">
        <f t="shared" si="4"/>
        <v>740.681818090909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0.027814636363636364</v>
      </c>
      <c r="O17" s="40">
        <f>COUNTIF(Vertices[Eigenvector Centrality],"&gt;= "&amp;N17)-COUNTIF(Vertices[Eigenvector Centrality],"&gt;="&amp;N18)</f>
        <v>0</v>
      </c>
      <c r="P17" s="39">
        <f t="shared" si="7"/>
        <v>4.56553281818182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0.02857142857142857</v>
      </c>
      <c r="D18" s="32">
        <f t="shared" si="1"/>
        <v>0</v>
      </c>
      <c r="E18" s="3">
        <f>COUNTIF(Vertices[Degree],"&gt;= "&amp;D18)-COUNTIF(Vertices[Degree],"&gt;="&amp;D19)</f>
        <v>0</v>
      </c>
      <c r="F18" s="37">
        <f t="shared" si="2"/>
        <v>7.27272727272727</v>
      </c>
      <c r="G18" s="38">
        <f>COUNTIF(Vertices[In-Degree],"&gt;= "&amp;F18)-COUNTIF(Vertices[In-Degree],"&gt;="&amp;F19)</f>
        <v>0</v>
      </c>
      <c r="H18" s="37">
        <f t="shared" si="3"/>
        <v>10.181818181818183</v>
      </c>
      <c r="I18" s="38">
        <f>COUNTIF(Vertices[Out-Degree],"&gt;= "&amp;H18)-COUNTIF(Vertices[Out-Degree],"&gt;="&amp;H19)</f>
        <v>0</v>
      </c>
      <c r="J18" s="37">
        <f t="shared" si="4"/>
        <v>790.0606059636362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0.029668945454545455</v>
      </c>
      <c r="O18" s="38">
        <f>COUNTIF(Vertices[Eigenvector Centrality],"&gt;= "&amp;N18)-COUNTIF(Vertices[Eigenvector Centrality],"&gt;="&amp;N19)</f>
        <v>1</v>
      </c>
      <c r="P18" s="37">
        <f t="shared" si="7"/>
        <v>4.845117072727275</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0.05555555555555555</v>
      </c>
      <c r="D19" s="32">
        <f t="shared" si="1"/>
        <v>0</v>
      </c>
      <c r="E19" s="3">
        <f>COUNTIF(Vertices[Degree],"&gt;= "&amp;D19)-COUNTIF(Vertices[Degree],"&gt;="&amp;D20)</f>
        <v>0</v>
      </c>
      <c r="F19" s="39">
        <f t="shared" si="2"/>
        <v>7.727272727272724</v>
      </c>
      <c r="G19" s="40">
        <f>COUNTIF(Vertices[In-Degree],"&gt;= "&amp;F19)-COUNTIF(Vertices[In-Degree],"&gt;="&amp;F20)</f>
        <v>0</v>
      </c>
      <c r="H19" s="39">
        <f t="shared" si="3"/>
        <v>10.81818181818182</v>
      </c>
      <c r="I19" s="40">
        <f>COUNTIF(Vertices[Out-Degree],"&gt;= "&amp;H19)-COUNTIF(Vertices[Out-Degree],"&gt;="&amp;H20)</f>
        <v>0</v>
      </c>
      <c r="J19" s="39">
        <f t="shared" si="4"/>
        <v>839.4393938363635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0.03152325454545454</v>
      </c>
      <c r="O19" s="40">
        <f>COUNTIF(Vertices[Eigenvector Centrality],"&gt;= "&amp;N19)-COUNTIF(Vertices[Eigenvector Centrality],"&gt;="&amp;N20)</f>
        <v>0</v>
      </c>
      <c r="P19" s="39">
        <f t="shared" si="7"/>
        <v>5.12470132727273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9"/>
      <c r="B20" s="119"/>
      <c r="D20" s="32">
        <f t="shared" si="1"/>
        <v>0</v>
      </c>
      <c r="E20" s="3">
        <f>COUNTIF(Vertices[Degree],"&gt;= "&amp;D20)-COUNTIF(Vertices[Degree],"&gt;="&amp;D21)</f>
        <v>0</v>
      </c>
      <c r="F20" s="37">
        <f t="shared" si="2"/>
        <v>8.181818181818178</v>
      </c>
      <c r="G20" s="38">
        <f>COUNTIF(Vertices[In-Degree],"&gt;= "&amp;F20)-COUNTIF(Vertices[In-Degree],"&gt;="&amp;F21)</f>
        <v>0</v>
      </c>
      <c r="H20" s="37">
        <f t="shared" si="3"/>
        <v>11.454545454545457</v>
      </c>
      <c r="I20" s="38">
        <f>COUNTIF(Vertices[Out-Degree],"&gt;= "&amp;H20)-COUNTIF(Vertices[Out-Degree],"&gt;="&amp;H21)</f>
        <v>0</v>
      </c>
      <c r="J20" s="37">
        <f t="shared" si="4"/>
        <v>888.8181817090907</v>
      </c>
      <c r="K20" s="38">
        <f>COUNTIF(Vertices[Betweenness Centrality],"&gt;= "&amp;J20)-COUNTIF(Vertices[Betweenness Centrality],"&gt;="&amp;J21)</f>
        <v>0</v>
      </c>
      <c r="L20" s="37">
        <f t="shared" si="5"/>
        <v>0.3272727272727273</v>
      </c>
      <c r="M20" s="38">
        <f>COUNTIF(Vertices[Closeness Centrality],"&gt;= "&amp;L20)-COUNTIF(Vertices[Closeness Centrality],"&gt;="&amp;L21)</f>
        <v>28</v>
      </c>
      <c r="N20" s="37">
        <f t="shared" si="6"/>
        <v>0.033377563636363634</v>
      </c>
      <c r="O20" s="38">
        <f>COUNTIF(Vertices[Eigenvector Centrality],"&gt;= "&amp;N20)-COUNTIF(Vertices[Eigenvector Centrality],"&gt;="&amp;N21)</f>
        <v>0</v>
      </c>
      <c r="P20" s="37">
        <f t="shared" si="7"/>
        <v>5.4042855818181845</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90</v>
      </c>
      <c r="D21" s="32">
        <f t="shared" si="1"/>
        <v>0</v>
      </c>
      <c r="E21" s="3">
        <f>COUNTIF(Vertices[Degree],"&gt;= "&amp;D21)-COUNTIF(Vertices[Degree],"&gt;="&amp;D22)</f>
        <v>0</v>
      </c>
      <c r="F21" s="39">
        <f t="shared" si="2"/>
        <v>8.636363636363633</v>
      </c>
      <c r="G21" s="40">
        <f>COUNTIF(Vertices[In-Degree],"&gt;= "&amp;F21)-COUNTIF(Vertices[In-Degree],"&gt;="&amp;F22)</f>
        <v>0</v>
      </c>
      <c r="H21" s="39">
        <f t="shared" si="3"/>
        <v>12.090909090909093</v>
      </c>
      <c r="I21" s="40">
        <f>COUNTIF(Vertices[Out-Degree],"&gt;= "&amp;H21)-COUNTIF(Vertices[Out-Degree],"&gt;="&amp;H22)</f>
        <v>0</v>
      </c>
      <c r="J21" s="39">
        <f t="shared" si="4"/>
        <v>938.1969695818179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0.035231872727272726</v>
      </c>
      <c r="O21" s="40">
        <f>COUNTIF(Vertices[Eigenvector Centrality],"&gt;= "&amp;N21)-COUNTIF(Vertices[Eigenvector Centrality],"&gt;="&amp;N22)</f>
        <v>0</v>
      </c>
      <c r="P21" s="39">
        <f t="shared" si="7"/>
        <v>5.683869836363639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36</v>
      </c>
      <c r="D22" s="32">
        <f t="shared" si="1"/>
        <v>0</v>
      </c>
      <c r="E22" s="3">
        <f>COUNTIF(Vertices[Degree],"&gt;= "&amp;D22)-COUNTIF(Vertices[Degree],"&gt;="&amp;D23)</f>
        <v>0</v>
      </c>
      <c r="F22" s="37">
        <f t="shared" si="2"/>
        <v>9.090909090909088</v>
      </c>
      <c r="G22" s="38">
        <f>COUNTIF(Vertices[In-Degree],"&gt;= "&amp;F22)-COUNTIF(Vertices[In-Degree],"&gt;="&amp;F23)</f>
        <v>0</v>
      </c>
      <c r="H22" s="37">
        <f t="shared" si="3"/>
        <v>12.72727272727273</v>
      </c>
      <c r="I22" s="38">
        <f>COUNTIF(Vertices[Out-Degree],"&gt;= "&amp;H22)-COUNTIF(Vertices[Out-Degree],"&gt;="&amp;H23)</f>
        <v>0</v>
      </c>
      <c r="J22" s="37">
        <f t="shared" si="4"/>
        <v>987.5757574545452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0.03708618181818182</v>
      </c>
      <c r="O22" s="38">
        <f>COUNTIF(Vertices[Eigenvector Centrality],"&gt;= "&amp;N22)-COUNTIF(Vertices[Eigenvector Centrality],"&gt;="&amp;N23)</f>
        <v>0</v>
      </c>
      <c r="P22" s="37">
        <f t="shared" si="7"/>
        <v>5.963454090909094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57</v>
      </c>
      <c r="D23" s="32">
        <f t="shared" si="1"/>
        <v>0</v>
      </c>
      <c r="E23" s="3">
        <f>COUNTIF(Vertices[Degree],"&gt;= "&amp;D23)-COUNTIF(Vertices[Degree],"&gt;="&amp;D24)</f>
        <v>0</v>
      </c>
      <c r="F23" s="39">
        <f t="shared" si="2"/>
        <v>9.545454545454543</v>
      </c>
      <c r="G23" s="40">
        <f>COUNTIF(Vertices[In-Degree],"&gt;= "&amp;F23)-COUNTIF(Vertices[In-Degree],"&gt;="&amp;F24)</f>
        <v>0</v>
      </c>
      <c r="H23" s="39">
        <f t="shared" si="3"/>
        <v>13.363636363636367</v>
      </c>
      <c r="I23" s="40">
        <f>COUNTIF(Vertices[Out-Degree],"&gt;= "&amp;H23)-COUNTIF(Vertices[Out-Degree],"&gt;="&amp;H24)</f>
        <v>0</v>
      </c>
      <c r="J23" s="39">
        <f t="shared" si="4"/>
        <v>1036.9545453272724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0.03894049090909091</v>
      </c>
      <c r="O23" s="40">
        <f>COUNTIF(Vertices[Eigenvector Centrality],"&gt;= "&amp;N23)-COUNTIF(Vertices[Eigenvector Centrality],"&gt;="&amp;N24)</f>
        <v>0</v>
      </c>
      <c r="P23" s="39">
        <f t="shared" si="7"/>
        <v>6.243038345454549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135</v>
      </c>
      <c r="D24" s="32">
        <f t="shared" si="1"/>
        <v>0</v>
      </c>
      <c r="E24" s="3">
        <f>COUNTIF(Vertices[Degree],"&gt;= "&amp;D24)-COUNTIF(Vertices[Degree],"&gt;="&amp;D25)</f>
        <v>0</v>
      </c>
      <c r="F24" s="37">
        <f t="shared" si="2"/>
        <v>9.999999999999998</v>
      </c>
      <c r="G24" s="38">
        <f>COUNTIF(Vertices[In-Degree],"&gt;= "&amp;F24)-COUNTIF(Vertices[In-Degree],"&gt;="&amp;F25)</f>
        <v>0</v>
      </c>
      <c r="H24" s="37">
        <f t="shared" si="3"/>
        <v>14.000000000000004</v>
      </c>
      <c r="I24" s="38">
        <f>COUNTIF(Vertices[Out-Degree],"&gt;= "&amp;H24)-COUNTIF(Vertices[Out-Degree],"&gt;="&amp;H25)</f>
        <v>1</v>
      </c>
      <c r="J24" s="37">
        <f t="shared" si="4"/>
        <v>1086.3333331999997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0.0407948</v>
      </c>
      <c r="O24" s="38">
        <f>COUNTIF(Vertices[Eigenvector Centrality],"&gt;= "&amp;N24)-COUNTIF(Vertices[Eigenvector Centrality],"&gt;="&amp;N25)</f>
        <v>0</v>
      </c>
      <c r="P24" s="37">
        <f t="shared" si="7"/>
        <v>6.522622600000004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10.454545454545453</v>
      </c>
      <c r="G25" s="40">
        <f>COUNTIF(Vertices[In-Degree],"&gt;= "&amp;F25)-COUNTIF(Vertices[In-Degree],"&gt;="&amp;F26)</f>
        <v>0</v>
      </c>
      <c r="H25" s="39">
        <f t="shared" si="3"/>
        <v>14.63636363636364</v>
      </c>
      <c r="I25" s="40">
        <f>COUNTIF(Vertices[Out-Degree],"&gt;= "&amp;H25)-COUNTIF(Vertices[Out-Degree],"&gt;="&amp;H26)</f>
        <v>0</v>
      </c>
      <c r="J25" s="39">
        <f t="shared" si="4"/>
        <v>1135.712121072727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0.04264910909090909</v>
      </c>
      <c r="O25" s="40">
        <f>COUNTIF(Vertices[Eigenvector Centrality],"&gt;= "&amp;N25)-COUNTIF(Vertices[Eigenvector Centrality],"&gt;="&amp;N26)</f>
        <v>1</v>
      </c>
      <c r="P25" s="39">
        <f t="shared" si="7"/>
        <v>6.802206854545458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10.909090909090908</v>
      </c>
      <c r="G26" s="38">
        <f>COUNTIF(Vertices[In-Degree],"&gt;= "&amp;F26)-COUNTIF(Vertices[In-Degree],"&gt;="&amp;F28)</f>
        <v>0</v>
      </c>
      <c r="H26" s="37">
        <f t="shared" si="3"/>
        <v>15.272727272727277</v>
      </c>
      <c r="I26" s="38">
        <f>COUNTIF(Vertices[Out-Degree],"&gt;= "&amp;H26)-COUNTIF(Vertices[Out-Degree],"&gt;="&amp;H28)</f>
        <v>0</v>
      </c>
      <c r="J26" s="37">
        <f t="shared" si="4"/>
        <v>1185.0909089454544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0.04450341818181818</v>
      </c>
      <c r="O26" s="38">
        <f>COUNTIF(Vertices[Eigenvector Centrality],"&gt;= "&amp;N26)-COUNTIF(Vertices[Eigenvector Centrality],"&gt;="&amp;N28)</f>
        <v>0</v>
      </c>
      <c r="P26" s="37">
        <f t="shared" si="7"/>
        <v>7.081791109090913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1.807287</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-71</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-40</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11.363636363636363</v>
      </c>
      <c r="G28" s="40">
        <f>COUNTIF(Vertices[In-Degree],"&gt;= "&amp;F28)-COUNTIF(Vertices[In-Degree],"&gt;="&amp;F40)</f>
        <v>0</v>
      </c>
      <c r="H28" s="39">
        <f>H26+($H$57-$H$2)/BinDivisor</f>
        <v>15.909090909090914</v>
      </c>
      <c r="I28" s="40">
        <f>COUNTIF(Vertices[Out-Degree],"&gt;= "&amp;H28)-COUNTIF(Vertices[Out-Degree],"&gt;="&amp;H40)</f>
        <v>0</v>
      </c>
      <c r="J28" s="39">
        <f>J26+($J$57-$J$2)/BinDivisor</f>
        <v>1234.4696968181818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0.04635772727272727</v>
      </c>
      <c r="O28" s="40">
        <f>COUNTIF(Vertices[Eigenvector Centrality],"&gt;= "&amp;N28)-COUNTIF(Vertices[Eigenvector Centrality],"&gt;="&amp;N40)</f>
        <v>0</v>
      </c>
      <c r="P28" s="39">
        <f>P26+($P$57-$P$2)/BinDivisor</f>
        <v>7.361375363636368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0.0032258064516129032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3669</v>
      </c>
      <c r="B30" s="34">
        <v>0.645541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3670</v>
      </c>
      <c r="B32" s="34" t="s">
        <v>3671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-71</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-71</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11.818181818181818</v>
      </c>
      <c r="G40" s="38">
        <f>COUNTIF(Vertices[In-Degree],"&gt;= "&amp;F40)-COUNTIF(Vertices[In-Degree],"&gt;="&amp;F41)</f>
        <v>0</v>
      </c>
      <c r="H40" s="37">
        <f>H28+($H$57-$H$2)/BinDivisor</f>
        <v>16.54545454545455</v>
      </c>
      <c r="I40" s="38">
        <f>COUNTIF(Vertices[Out-Degree],"&gt;= "&amp;H40)-COUNTIF(Vertices[Out-Degree],"&gt;="&amp;H41)</f>
        <v>0</v>
      </c>
      <c r="J40" s="37">
        <f>J28+($J$57-$J$2)/BinDivisor</f>
        <v>1283.8484846909091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0.048212036363636364</v>
      </c>
      <c r="O40" s="38">
        <f>COUNTIF(Vertices[Eigenvector Centrality],"&gt;= "&amp;N40)-COUNTIF(Vertices[Eigenvector Centrality],"&gt;="&amp;N41)</f>
        <v>0</v>
      </c>
      <c r="P40" s="37">
        <f>P28+($P$57-$P$2)/BinDivisor</f>
        <v>7.640959618181823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12.272727272727273</v>
      </c>
      <c r="G41" s="40">
        <f>COUNTIF(Vertices[In-Degree],"&gt;= "&amp;F41)-COUNTIF(Vertices[In-Degree],"&gt;="&amp;F42)</f>
        <v>0</v>
      </c>
      <c r="H41" s="39">
        <f aca="true" t="shared" si="12" ref="H41:H56">H40+($H$57-$H$2)/BinDivisor</f>
        <v>17.181818181818187</v>
      </c>
      <c r="I41" s="40">
        <f>COUNTIF(Vertices[Out-Degree],"&gt;= "&amp;H41)-COUNTIF(Vertices[Out-Degree],"&gt;="&amp;H42)</f>
        <v>0</v>
      </c>
      <c r="J41" s="39">
        <f aca="true" t="shared" si="13" ref="J41:J56">J40+($J$57-$J$2)/BinDivisor</f>
        <v>1333.2272725636365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21</v>
      </c>
      <c r="N41" s="39">
        <f aca="true" t="shared" si="15" ref="N41:N56">N40+($N$57-$N$2)/BinDivisor</f>
        <v>0.050066345454545455</v>
      </c>
      <c r="O41" s="40">
        <f>COUNTIF(Vertices[Eigenvector Centrality],"&gt;= "&amp;N41)-COUNTIF(Vertices[Eigenvector Centrality],"&gt;="&amp;N42)</f>
        <v>0</v>
      </c>
      <c r="P41" s="39">
        <f aca="true" t="shared" si="16" ref="P41:P56">P40+($P$57-$P$2)/BinDivisor</f>
        <v>7.9205438727272774</v>
      </c>
      <c r="Q41" s="40">
        <f>COUNTIF(Vertices[PageRank],"&gt;= "&amp;P41)-COUNTIF(Vertices[PageRank],"&gt;="&amp;P42)</f>
        <v>0</v>
      </c>
      <c r="R41" s="39">
        <f aca="true" t="shared" si="17" ref="R41:R56">R40+($R$57-$R$2)/BinDivisor</f>
        <v>0.490909090909091</v>
      </c>
      <c r="S41" s="44">
        <f>COUNTIF(Vertices[Clustering Coefficient],"&gt;= "&amp;R41)-COUNTIF(Vertices[Clustering Coefficient],"&gt;="&amp;R42)</f>
        <v>18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12.727272727272728</v>
      </c>
      <c r="G42" s="38">
        <f>COUNTIF(Vertices[In-Degree],"&gt;= "&amp;F42)-COUNTIF(Vertices[In-Degree],"&gt;="&amp;F43)</f>
        <v>0</v>
      </c>
      <c r="H42" s="37">
        <f t="shared" si="12"/>
        <v>17.818181818181824</v>
      </c>
      <c r="I42" s="38">
        <f>COUNTIF(Vertices[Out-Degree],"&gt;= "&amp;H42)-COUNTIF(Vertices[Out-Degree],"&gt;="&amp;H43)</f>
        <v>0</v>
      </c>
      <c r="J42" s="37">
        <f t="shared" si="13"/>
        <v>1382.6060604363638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0.051920654545454546</v>
      </c>
      <c r="O42" s="38">
        <f>COUNTIF(Vertices[Eigenvector Centrality],"&gt;= "&amp;N42)-COUNTIF(Vertices[Eigenvector Centrality],"&gt;="&amp;N43)</f>
        <v>0</v>
      </c>
      <c r="P42" s="37">
        <f t="shared" si="16"/>
        <v>8.200128127272732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13.181818181818183</v>
      </c>
      <c r="G43" s="40">
        <f>COUNTIF(Vertices[In-Degree],"&gt;= "&amp;F43)-COUNTIF(Vertices[In-Degree],"&gt;="&amp;F44)</f>
        <v>0</v>
      </c>
      <c r="H43" s="39">
        <f t="shared" si="12"/>
        <v>18.45454545454546</v>
      </c>
      <c r="I43" s="40">
        <f>COUNTIF(Vertices[Out-Degree],"&gt;= "&amp;H43)-COUNTIF(Vertices[Out-Degree],"&gt;="&amp;H44)</f>
        <v>0</v>
      </c>
      <c r="J43" s="39">
        <f t="shared" si="13"/>
        <v>1431.9848483090911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0.05377496363636364</v>
      </c>
      <c r="O43" s="40">
        <f>COUNTIF(Vertices[Eigenvector Centrality],"&gt;= "&amp;N43)-COUNTIF(Vertices[Eigenvector Centrality],"&gt;="&amp;N44)</f>
        <v>0</v>
      </c>
      <c r="P43" s="39">
        <f t="shared" si="16"/>
        <v>8.479712381818187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13.636363636363638</v>
      </c>
      <c r="G44" s="38">
        <f>COUNTIF(Vertices[In-Degree],"&gt;= "&amp;F44)-COUNTIF(Vertices[In-Degree],"&gt;="&amp;F45)</f>
        <v>0</v>
      </c>
      <c r="H44" s="37">
        <f t="shared" si="12"/>
        <v>19.090909090909097</v>
      </c>
      <c r="I44" s="38">
        <f>COUNTIF(Vertices[Out-Degree],"&gt;= "&amp;H44)-COUNTIF(Vertices[Out-Degree],"&gt;="&amp;H45)</f>
        <v>0</v>
      </c>
      <c r="J44" s="37">
        <f t="shared" si="13"/>
        <v>1481.3636361818185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0.05562927272727273</v>
      </c>
      <c r="O44" s="38">
        <f>COUNTIF(Vertices[Eigenvector Centrality],"&gt;= "&amp;N44)-COUNTIF(Vertices[Eigenvector Centrality],"&gt;="&amp;N45)</f>
        <v>0</v>
      </c>
      <c r="P44" s="37">
        <f t="shared" si="16"/>
        <v>8.759296636363642</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14.090909090909093</v>
      </c>
      <c r="G45" s="40">
        <f>COUNTIF(Vertices[In-Degree],"&gt;= "&amp;F45)-COUNTIF(Vertices[In-Degree],"&gt;="&amp;F46)</f>
        <v>0</v>
      </c>
      <c r="H45" s="39">
        <f t="shared" si="12"/>
        <v>19.727272727272734</v>
      </c>
      <c r="I45" s="40">
        <f>COUNTIF(Vertices[Out-Degree],"&gt;= "&amp;H45)-COUNTIF(Vertices[Out-Degree],"&gt;="&amp;H46)</f>
        <v>1</v>
      </c>
      <c r="J45" s="39">
        <f t="shared" si="13"/>
        <v>1530.7424240545458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0.05748358181818182</v>
      </c>
      <c r="O45" s="40">
        <f>COUNTIF(Vertices[Eigenvector Centrality],"&gt;= "&amp;N45)-COUNTIF(Vertices[Eigenvector Centrality],"&gt;="&amp;N46)</f>
        <v>0</v>
      </c>
      <c r="P45" s="39">
        <f t="shared" si="16"/>
        <v>9.038880890909097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14.545454545454549</v>
      </c>
      <c r="G46" s="38">
        <f>COUNTIF(Vertices[In-Degree],"&gt;= "&amp;F46)-COUNTIF(Vertices[In-Degree],"&gt;="&amp;F47)</f>
        <v>0</v>
      </c>
      <c r="H46" s="37">
        <f t="shared" si="12"/>
        <v>20.36363636363637</v>
      </c>
      <c r="I46" s="38">
        <f>COUNTIF(Vertices[Out-Degree],"&gt;= "&amp;H46)-COUNTIF(Vertices[Out-Degree],"&gt;="&amp;H47)</f>
        <v>0</v>
      </c>
      <c r="J46" s="37">
        <f t="shared" si="13"/>
        <v>1580.1212119272732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0.05933789090909091</v>
      </c>
      <c r="O46" s="38">
        <f>COUNTIF(Vertices[Eigenvector Centrality],"&gt;= "&amp;N46)-COUNTIF(Vertices[Eigenvector Centrality],"&gt;="&amp;N47)</f>
        <v>1</v>
      </c>
      <c r="P46" s="37">
        <f t="shared" si="16"/>
        <v>9.318465145454551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15.000000000000004</v>
      </c>
      <c r="G47" s="40">
        <f>COUNTIF(Vertices[In-Degree],"&gt;= "&amp;F47)-COUNTIF(Vertices[In-Degree],"&gt;="&amp;F48)</f>
        <v>0</v>
      </c>
      <c r="H47" s="39">
        <f t="shared" si="12"/>
        <v>21.000000000000007</v>
      </c>
      <c r="I47" s="40">
        <f>COUNTIF(Vertices[Out-Degree],"&gt;= "&amp;H47)-COUNTIF(Vertices[Out-Degree],"&gt;="&amp;H48)</f>
        <v>0</v>
      </c>
      <c r="J47" s="39">
        <f t="shared" si="13"/>
        <v>1629.4999998000005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0.0611922</v>
      </c>
      <c r="O47" s="40">
        <f>COUNTIF(Vertices[Eigenvector Centrality],"&gt;= "&amp;N47)-COUNTIF(Vertices[Eigenvector Centrality],"&gt;="&amp;N48)</f>
        <v>0</v>
      </c>
      <c r="P47" s="39">
        <f t="shared" si="16"/>
        <v>9.598049400000006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15.454545454545459</v>
      </c>
      <c r="G48" s="38">
        <f>COUNTIF(Vertices[In-Degree],"&gt;= "&amp;F48)-COUNTIF(Vertices[In-Degree],"&gt;="&amp;F49)</f>
        <v>0</v>
      </c>
      <c r="H48" s="37">
        <f t="shared" si="12"/>
        <v>21.636363636363644</v>
      </c>
      <c r="I48" s="38">
        <f>COUNTIF(Vertices[Out-Degree],"&gt;= "&amp;H48)-COUNTIF(Vertices[Out-Degree],"&gt;="&amp;H49)</f>
        <v>0</v>
      </c>
      <c r="J48" s="37">
        <f t="shared" si="13"/>
        <v>1678.8787876727279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0.06304650909090909</v>
      </c>
      <c r="O48" s="38">
        <f>COUNTIF(Vertices[Eigenvector Centrality],"&gt;= "&amp;N48)-COUNTIF(Vertices[Eigenvector Centrality],"&gt;="&amp;N49)</f>
        <v>0</v>
      </c>
      <c r="P48" s="37">
        <f t="shared" si="16"/>
        <v>9.87763365454546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15.909090909090914</v>
      </c>
      <c r="G49" s="40">
        <f>COUNTIF(Vertices[In-Degree],"&gt;= "&amp;F49)-COUNTIF(Vertices[In-Degree],"&gt;="&amp;F50)</f>
        <v>0</v>
      </c>
      <c r="H49" s="39">
        <f t="shared" si="12"/>
        <v>22.27272727272728</v>
      </c>
      <c r="I49" s="40">
        <f>COUNTIF(Vertices[Out-Degree],"&gt;= "&amp;H49)-COUNTIF(Vertices[Out-Degree],"&gt;="&amp;H50)</f>
        <v>0</v>
      </c>
      <c r="J49" s="39">
        <f t="shared" si="13"/>
        <v>1728.2575755454552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0.06490081818181817</v>
      </c>
      <c r="O49" s="40">
        <f>COUNTIF(Vertices[Eigenvector Centrality],"&gt;= "&amp;N49)-COUNTIF(Vertices[Eigenvector Centrality],"&gt;="&amp;N50)</f>
        <v>0</v>
      </c>
      <c r="P49" s="39">
        <f t="shared" si="16"/>
        <v>10.157217909090916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16.363636363636367</v>
      </c>
      <c r="G50" s="38">
        <f>COUNTIF(Vertices[In-Degree],"&gt;= "&amp;F50)-COUNTIF(Vertices[In-Degree],"&gt;="&amp;F51)</f>
        <v>0</v>
      </c>
      <c r="H50" s="37">
        <f t="shared" si="12"/>
        <v>22.909090909090917</v>
      </c>
      <c r="I50" s="38">
        <f>COUNTIF(Vertices[Out-Degree],"&gt;= "&amp;H50)-COUNTIF(Vertices[Out-Degree],"&gt;="&amp;H51)</f>
        <v>0</v>
      </c>
      <c r="J50" s="37">
        <f t="shared" si="13"/>
        <v>1777.6363634181826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0.06675512727272725</v>
      </c>
      <c r="O50" s="38">
        <f>COUNTIF(Vertices[Eigenvector Centrality],"&gt;= "&amp;N50)-COUNTIF(Vertices[Eigenvector Centrality],"&gt;="&amp;N51)</f>
        <v>0</v>
      </c>
      <c r="P50" s="37">
        <f t="shared" si="16"/>
        <v>10.43680216363637</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16.81818181818182</v>
      </c>
      <c r="G51" s="40">
        <f>COUNTIF(Vertices[In-Degree],"&gt;= "&amp;F51)-COUNTIF(Vertices[In-Degree],"&gt;="&amp;F52)</f>
        <v>0</v>
      </c>
      <c r="H51" s="39">
        <f t="shared" si="12"/>
        <v>23.545454545454554</v>
      </c>
      <c r="I51" s="40">
        <f>COUNTIF(Vertices[Out-Degree],"&gt;= "&amp;H51)-COUNTIF(Vertices[Out-Degree],"&gt;="&amp;H52)</f>
        <v>1</v>
      </c>
      <c r="J51" s="39">
        <f t="shared" si="13"/>
        <v>1827.01515129091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0.06860943636363634</v>
      </c>
      <c r="O51" s="40">
        <f>COUNTIF(Vertices[Eigenvector Centrality],"&gt;= "&amp;N51)-COUNTIF(Vertices[Eigenvector Centrality],"&gt;="&amp;N52)</f>
        <v>0</v>
      </c>
      <c r="P51" s="39">
        <f t="shared" si="16"/>
        <v>10.716386418181825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17.272727272727273</v>
      </c>
      <c r="G52" s="38">
        <f>COUNTIF(Vertices[In-Degree],"&gt;= "&amp;F52)-COUNTIF(Vertices[In-Degree],"&gt;="&amp;F53)</f>
        <v>0</v>
      </c>
      <c r="H52" s="37">
        <f t="shared" si="12"/>
        <v>24.18181818181819</v>
      </c>
      <c r="I52" s="38">
        <f>COUNTIF(Vertices[Out-Degree],"&gt;= "&amp;H52)-COUNTIF(Vertices[Out-Degree],"&gt;="&amp;H53)</f>
        <v>0</v>
      </c>
      <c r="J52" s="37">
        <f t="shared" si="13"/>
        <v>1876.3939391636372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0.07046374545454542</v>
      </c>
      <c r="O52" s="38">
        <f>COUNTIF(Vertices[Eigenvector Centrality],"&gt;= "&amp;N52)-COUNTIF(Vertices[Eigenvector Centrality],"&gt;="&amp;N53)</f>
        <v>0</v>
      </c>
      <c r="P52" s="37">
        <f t="shared" si="16"/>
        <v>10.99597067272728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17.727272727272727</v>
      </c>
      <c r="G53" s="40">
        <f>COUNTIF(Vertices[In-Degree],"&gt;= "&amp;F53)-COUNTIF(Vertices[In-Degree],"&gt;="&amp;F54)</f>
        <v>0</v>
      </c>
      <c r="H53" s="39">
        <f t="shared" si="12"/>
        <v>24.818181818181827</v>
      </c>
      <c r="I53" s="40">
        <f>COUNTIF(Vertices[Out-Degree],"&gt;= "&amp;H53)-COUNTIF(Vertices[Out-Degree],"&gt;="&amp;H54)</f>
        <v>0</v>
      </c>
      <c r="J53" s="39">
        <f t="shared" si="13"/>
        <v>1925.7727270363646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0.07231805454545451</v>
      </c>
      <c r="O53" s="40">
        <f>COUNTIF(Vertices[Eigenvector Centrality],"&gt;= "&amp;N53)-COUNTIF(Vertices[Eigenvector Centrality],"&gt;="&amp;N54)</f>
        <v>0</v>
      </c>
      <c r="P53" s="39">
        <f t="shared" si="16"/>
        <v>11.275554927272735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18.18181818181818</v>
      </c>
      <c r="G54" s="38">
        <f>COUNTIF(Vertices[In-Degree],"&gt;= "&amp;F54)-COUNTIF(Vertices[In-Degree],"&gt;="&amp;F55)</f>
        <v>0</v>
      </c>
      <c r="H54" s="37">
        <f t="shared" si="12"/>
        <v>25.454545454545464</v>
      </c>
      <c r="I54" s="38">
        <f>COUNTIF(Vertices[Out-Degree],"&gt;= "&amp;H54)-COUNTIF(Vertices[Out-Degree],"&gt;="&amp;H55)</f>
        <v>0</v>
      </c>
      <c r="J54" s="37">
        <f t="shared" si="13"/>
        <v>1975.151514909092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0.07417236363636359</v>
      </c>
      <c r="O54" s="38">
        <f>COUNTIF(Vertices[Eigenvector Centrality],"&gt;= "&amp;N54)-COUNTIF(Vertices[Eigenvector Centrality],"&gt;="&amp;N55)</f>
        <v>0</v>
      </c>
      <c r="P54" s="37">
        <f t="shared" si="16"/>
        <v>11.55513918181819</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18.636363636363633</v>
      </c>
      <c r="G55" s="40">
        <f>COUNTIF(Vertices[In-Degree],"&gt;= "&amp;F55)-COUNTIF(Vertices[In-Degree],"&gt;="&amp;F56)</f>
        <v>0</v>
      </c>
      <c r="H55" s="39">
        <f t="shared" si="12"/>
        <v>26.0909090909091</v>
      </c>
      <c r="I55" s="40">
        <f>COUNTIF(Vertices[Out-Degree],"&gt;= "&amp;H55)-COUNTIF(Vertices[Out-Degree],"&gt;="&amp;H56)</f>
        <v>0</v>
      </c>
      <c r="J55" s="39">
        <f t="shared" si="13"/>
        <v>2024.5303027818193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0.07602667272727268</v>
      </c>
      <c r="O55" s="40">
        <f>COUNTIF(Vertices[Eigenvector Centrality],"&gt;= "&amp;N55)-COUNTIF(Vertices[Eigenvector Centrality],"&gt;="&amp;N56)</f>
        <v>0</v>
      </c>
      <c r="P55" s="39">
        <f t="shared" si="16"/>
        <v>11.834723436363644</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19.090909090909086</v>
      </c>
      <c r="G56" s="38">
        <f>COUNTIF(Vertices[In-Degree],"&gt;= "&amp;F56)-COUNTIF(Vertices[In-Degree],"&gt;="&amp;F57)</f>
        <v>0</v>
      </c>
      <c r="H56" s="37">
        <f t="shared" si="12"/>
        <v>26.727272727272737</v>
      </c>
      <c r="I56" s="38">
        <f>COUNTIF(Vertices[Out-Degree],"&gt;= "&amp;H56)-COUNTIF(Vertices[Out-Degree],"&gt;="&amp;H57)</f>
        <v>0</v>
      </c>
      <c r="J56" s="37">
        <f t="shared" si="13"/>
        <v>2073.9090906545466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0.07788098181818176</v>
      </c>
      <c r="O56" s="38">
        <f>COUNTIF(Vertices[Eigenvector Centrality],"&gt;= "&amp;N56)-COUNTIF(Vertices[Eigenvector Centrality],"&gt;="&amp;N57)</f>
        <v>0</v>
      </c>
      <c r="P56" s="37">
        <f t="shared" si="16"/>
        <v>12.114307690909099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25</v>
      </c>
      <c r="G57" s="42">
        <f>COUNTIF(Vertices[In-Degree],"&gt;= "&amp;F57)-COUNTIF(Vertices[In-Degree],"&gt;="&amp;F58)</f>
        <v>1</v>
      </c>
      <c r="H57" s="41">
        <f>MAX(Vertices[Out-Degree])</f>
        <v>35</v>
      </c>
      <c r="I57" s="42">
        <f>COUNTIF(Vertices[Out-Degree],"&gt;= "&amp;H57)-COUNTIF(Vertices[Out-Degree],"&gt;="&amp;H58)</f>
        <v>1</v>
      </c>
      <c r="J57" s="41">
        <f>MAX(Vertices[Betweenness Centrality])</f>
        <v>2715.833333</v>
      </c>
      <c r="K57" s="42">
        <f>COUNTIF(Vertices[Betweenness Centrality],"&gt;= "&amp;J57)-COUNTIF(Vertices[Betweenness Centrality],"&gt;="&amp;J58)</f>
        <v>1</v>
      </c>
      <c r="L57" s="41">
        <f>MAX(Vertices[Closeness Centrality])</f>
        <v>1</v>
      </c>
      <c r="M57" s="42">
        <f>COUNTIF(Vertices[Closeness Centrality],"&gt;= "&amp;L57)-COUNTIF(Vertices[Closeness Centrality],"&gt;="&amp;L58)</f>
        <v>50</v>
      </c>
      <c r="N57" s="41">
        <f>MAX(Vertices[Eigenvector Centrality])</f>
        <v>0.101987</v>
      </c>
      <c r="O57" s="42">
        <f>COUNTIF(Vertices[Eigenvector Centrality],"&gt;= "&amp;N57)-COUNTIF(Vertices[Eigenvector Centrality],"&gt;="&amp;N58)</f>
        <v>1</v>
      </c>
      <c r="P57" s="41">
        <f>MAX(Vertices[PageRank])</f>
        <v>15.748903</v>
      </c>
      <c r="Q57" s="42">
        <f>COUNTIF(Vertices[PageRank],"&gt;= "&amp;P57)-COUNTIF(Vertices[PageRank],"&gt;="&amp;P58)</f>
        <v>1</v>
      </c>
      <c r="R57" s="41">
        <f>MAX(Vertices[Clustering Coefficient])</f>
        <v>1</v>
      </c>
      <c r="S57" s="45">
        <f>COUNTIF(Vertices[Clustering Coefficient],"&gt;= "&amp;R57)-COUNTIF(Vertices[Clustering Coefficient],"&gt;="&amp;R58)</f>
        <v>14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25</v>
      </c>
    </row>
    <row r="71" spans="1:2" ht="15">
      <c r="A71" s="33" t="s">
        <v>90</v>
      </c>
      <c r="B71" s="47">
        <f>_xlfn.IFERROR(AVERAGE(Vertices[In-Degree]),NoMetricMessage)</f>
        <v>1.0857142857142856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35</v>
      </c>
    </row>
    <row r="85" spans="1:2" ht="15">
      <c r="A85" s="33" t="s">
        <v>96</v>
      </c>
      <c r="B85" s="47">
        <f>_xlfn.IFERROR(AVERAGE(Vertices[Out-Degree]),NoMetricMessage)</f>
        <v>1.0857142857142856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2715.833333</v>
      </c>
    </row>
    <row r="99" spans="1:2" ht="15">
      <c r="A99" s="33" t="s">
        <v>102</v>
      </c>
      <c r="B99" s="47">
        <f>_xlfn.IFERROR(AVERAGE(Vertices[Betweenness Centrality]),NoMetricMessage)</f>
        <v>14.135714282142857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0.28350678928571377</v>
      </c>
    </row>
    <row r="114" spans="1:2" ht="15">
      <c r="A114" s="33" t="s">
        <v>109</v>
      </c>
      <c r="B114" s="47">
        <f>_xlfn.IFERROR(MEDIAN(Vertices[Closeness Centrality]),NoMetricMessage)</f>
        <v>0.111111</v>
      </c>
    </row>
    <row r="125" spans="1:2" ht="15">
      <c r="A125" s="33" t="s">
        <v>112</v>
      </c>
      <c r="B125" s="47">
        <f>IF(COUNT(Vertices[Eigenvector Centrality])&gt;0,N2,NoMetricMessage)</f>
        <v>0</v>
      </c>
    </row>
    <row r="126" spans="1:2" ht="15">
      <c r="A126" s="33" t="s">
        <v>113</v>
      </c>
      <c r="B126" s="47">
        <f>IF(COUNT(Vertices[Eigenvector Centrality])&gt;0,N57,NoMetricMessage)</f>
        <v>0.101987</v>
      </c>
    </row>
    <row r="127" spans="1:2" ht="15">
      <c r="A127" s="33" t="s">
        <v>114</v>
      </c>
      <c r="B127" s="47">
        <f>_xlfn.IFERROR(AVERAGE(Vertices[Eigenvector Centrality]),NoMetricMessage)</f>
        <v>0.0035714499999999973</v>
      </c>
    </row>
    <row r="128" spans="1:2" ht="15">
      <c r="A128" s="33" t="s">
        <v>115</v>
      </c>
      <c r="B128" s="47">
        <f>_xlfn.IFERROR(MEDIAN(Vertices[Eigenvector Centrality]),NoMetricMessage)</f>
        <v>0</v>
      </c>
    </row>
    <row r="139" spans="1:2" ht="15">
      <c r="A139" s="33" t="s">
        <v>140</v>
      </c>
      <c r="B139" s="47">
        <f>IF(COUNT(Vertices[PageRank])&gt;0,P2,NoMetricMessage)</f>
        <v>0.371769</v>
      </c>
    </row>
    <row r="140" spans="1:2" ht="15">
      <c r="A140" s="33" t="s">
        <v>141</v>
      </c>
      <c r="B140" s="47">
        <f>IF(COUNT(Vertices[PageRank])&gt;0,P57,NoMetricMessage)</f>
        <v>15.748903</v>
      </c>
    </row>
    <row r="141" spans="1:2" ht="15">
      <c r="A141" s="33" t="s">
        <v>142</v>
      </c>
      <c r="B141" s="47">
        <f>_xlfn.IFERROR(AVERAGE(Vertices[PageRank]),NoMetricMessage)</f>
        <v>0.999998142857144</v>
      </c>
    </row>
    <row r="142" spans="1:2" ht="15">
      <c r="A142" s="33" t="s">
        <v>143</v>
      </c>
      <c r="B142" s="47">
        <f>_xlfn.IFERROR(MEDIAN(Vertices[PageRank]),NoMetricMessage)</f>
        <v>0.778395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0.10749415927987356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3557</v>
      </c>
      <c r="K7" s="13" t="s">
        <v>3558</v>
      </c>
    </row>
    <row r="8" spans="1:11" ht="409.5">
      <c r="A8"/>
      <c r="B8">
        <v>2</v>
      </c>
      <c r="C8">
        <v>2</v>
      </c>
      <c r="D8" t="s">
        <v>61</v>
      </c>
      <c r="E8" t="s">
        <v>61</v>
      </c>
      <c r="H8" t="s">
        <v>73</v>
      </c>
      <c r="J8" t="s">
        <v>3559</v>
      </c>
      <c r="K8" s="13" t="s">
        <v>3560</v>
      </c>
    </row>
    <row r="9" spans="1:11" ht="409.5">
      <c r="A9"/>
      <c r="B9">
        <v>3</v>
      </c>
      <c r="C9">
        <v>4</v>
      </c>
      <c r="D9" t="s">
        <v>62</v>
      </c>
      <c r="E9" t="s">
        <v>62</v>
      </c>
      <c r="H9" t="s">
        <v>74</v>
      </c>
      <c r="J9" t="s">
        <v>3561</v>
      </c>
      <c r="K9" s="13" t="s">
        <v>3562</v>
      </c>
    </row>
    <row r="10" spans="1:11" ht="409.5">
      <c r="A10"/>
      <c r="B10">
        <v>4</v>
      </c>
      <c r="D10" t="s">
        <v>63</v>
      </c>
      <c r="E10" t="s">
        <v>63</v>
      </c>
      <c r="H10" t="s">
        <v>75</v>
      </c>
      <c r="J10" t="s">
        <v>3563</v>
      </c>
      <c r="K10" s="13" t="s">
        <v>3564</v>
      </c>
    </row>
    <row r="11" spans="1:11" ht="15">
      <c r="A11"/>
      <c r="B11">
        <v>5</v>
      </c>
      <c r="D11" t="s">
        <v>46</v>
      </c>
      <c r="E11">
        <v>1</v>
      </c>
      <c r="H11" t="s">
        <v>76</v>
      </c>
      <c r="J11" t="s">
        <v>3565</v>
      </c>
      <c r="K11" t="s">
        <v>3566</v>
      </c>
    </row>
    <row r="12" spans="1:11" ht="15">
      <c r="A12"/>
      <c r="B12"/>
      <c r="D12" t="s">
        <v>64</v>
      </c>
      <c r="E12">
        <v>2</v>
      </c>
      <c r="H12">
        <v>0</v>
      </c>
      <c r="J12" t="s">
        <v>3567</v>
      </c>
      <c r="K12" t="s">
        <v>3568</v>
      </c>
    </row>
    <row r="13" spans="1:11" ht="15">
      <c r="A13"/>
      <c r="B13"/>
      <c r="D13">
        <v>1</v>
      </c>
      <c r="E13">
        <v>3</v>
      </c>
      <c r="H13">
        <v>1</v>
      </c>
      <c r="J13" t="s">
        <v>3569</v>
      </c>
      <c r="K13" t="s">
        <v>3570</v>
      </c>
    </row>
    <row r="14" spans="4:11" ht="15">
      <c r="D14">
        <v>2</v>
      </c>
      <c r="E14">
        <v>4</v>
      </c>
      <c r="H14">
        <v>2</v>
      </c>
      <c r="J14" t="s">
        <v>3571</v>
      </c>
      <c r="K14" t="s">
        <v>3572</v>
      </c>
    </row>
    <row r="15" spans="4:11" ht="15">
      <c r="D15">
        <v>3</v>
      </c>
      <c r="E15">
        <v>5</v>
      </c>
      <c r="H15">
        <v>3</v>
      </c>
      <c r="J15" t="s">
        <v>3573</v>
      </c>
      <c r="K15" t="s">
        <v>3574</v>
      </c>
    </row>
    <row r="16" spans="4:11" ht="15">
      <c r="D16">
        <v>4</v>
      </c>
      <c r="E16">
        <v>6</v>
      </c>
      <c r="H16">
        <v>4</v>
      </c>
      <c r="J16" t="s">
        <v>3575</v>
      </c>
      <c r="K16" t="s">
        <v>3576</v>
      </c>
    </row>
    <row r="17" spans="4:11" ht="15">
      <c r="D17">
        <v>5</v>
      </c>
      <c r="E17">
        <v>7</v>
      </c>
      <c r="H17">
        <v>5</v>
      </c>
      <c r="J17" t="s">
        <v>3577</v>
      </c>
      <c r="K17" t="s">
        <v>3578</v>
      </c>
    </row>
    <row r="18" spans="4:11" ht="15">
      <c r="D18">
        <v>6</v>
      </c>
      <c r="E18">
        <v>8</v>
      </c>
      <c r="H18">
        <v>6</v>
      </c>
      <c r="J18" t="s">
        <v>3579</v>
      </c>
      <c r="K18" t="s">
        <v>3580</v>
      </c>
    </row>
    <row r="19" spans="4:11" ht="15">
      <c r="D19">
        <v>7</v>
      </c>
      <c r="E19">
        <v>9</v>
      </c>
      <c r="H19">
        <v>7</v>
      </c>
      <c r="J19" t="s">
        <v>3581</v>
      </c>
      <c r="K19" t="s">
        <v>3582</v>
      </c>
    </row>
    <row r="20" spans="4:11" ht="15">
      <c r="D20">
        <v>8</v>
      </c>
      <c r="H20">
        <v>8</v>
      </c>
      <c r="J20" t="s">
        <v>3583</v>
      </c>
      <c r="K20" t="s">
        <v>3584</v>
      </c>
    </row>
    <row r="21" spans="4:11" ht="409.5">
      <c r="D21">
        <v>9</v>
      </c>
      <c r="H21">
        <v>9</v>
      </c>
      <c r="J21" t="s">
        <v>3585</v>
      </c>
      <c r="K21" s="13" t="s">
        <v>3586</v>
      </c>
    </row>
    <row r="22" spans="4:11" ht="409.5">
      <c r="D22">
        <v>10</v>
      </c>
      <c r="J22" t="s">
        <v>3587</v>
      </c>
      <c r="K22" s="13" t="s">
        <v>3588</v>
      </c>
    </row>
    <row r="23" spans="4:11" ht="409.5">
      <c r="D23">
        <v>11</v>
      </c>
      <c r="J23" t="s">
        <v>3589</v>
      </c>
      <c r="K23" s="13" t="s">
        <v>3590</v>
      </c>
    </row>
    <row r="24" spans="10:11" ht="409.5">
      <c r="J24" t="s">
        <v>3591</v>
      </c>
      <c r="K24" s="13" t="s">
        <v>4994</v>
      </c>
    </row>
    <row r="25" spans="10:11" ht="15">
      <c r="J25" t="s">
        <v>3592</v>
      </c>
      <c r="K25" t="b">
        <v>0</v>
      </c>
    </row>
    <row r="26" spans="10:11" ht="15">
      <c r="J26" t="s">
        <v>4992</v>
      </c>
      <c r="K26" t="s">
        <v>4993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3664</v>
      </c>
      <c r="B2" s="117" t="s">
        <v>3665</v>
      </c>
      <c r="C2" s="118" t="s">
        <v>3666</v>
      </c>
    </row>
    <row r="3" spans="1:3" ht="15">
      <c r="A3" s="116" t="s">
        <v>3594</v>
      </c>
      <c r="B3" s="116" t="s">
        <v>3594</v>
      </c>
      <c r="C3" s="34">
        <v>135</v>
      </c>
    </row>
    <row r="4" spans="1:3" ht="15">
      <c r="A4" s="116" t="s">
        <v>3595</v>
      </c>
      <c r="B4" s="116" t="s">
        <v>3595</v>
      </c>
      <c r="C4" s="34">
        <v>55</v>
      </c>
    </row>
    <row r="5" spans="1:3" ht="15">
      <c r="A5" s="116" t="s">
        <v>3596</v>
      </c>
      <c r="B5" s="116" t="s">
        <v>3596</v>
      </c>
      <c r="C5" s="34">
        <v>31</v>
      </c>
    </row>
    <row r="6" spans="1:3" ht="15">
      <c r="A6" s="116" t="s">
        <v>3597</v>
      </c>
      <c r="B6" s="116" t="s">
        <v>3597</v>
      </c>
      <c r="C6" s="34">
        <v>9</v>
      </c>
    </row>
    <row r="7" spans="1:3" ht="15">
      <c r="A7" s="116" t="s">
        <v>3598</v>
      </c>
      <c r="B7" s="116" t="s">
        <v>3598</v>
      </c>
      <c r="C7" s="34">
        <v>9</v>
      </c>
    </row>
    <row r="8" spans="1:3" ht="15">
      <c r="A8" s="116" t="s">
        <v>3599</v>
      </c>
      <c r="B8" s="116" t="s">
        <v>3599</v>
      </c>
      <c r="C8" s="34">
        <v>10</v>
      </c>
    </row>
    <row r="9" spans="1:3" ht="15">
      <c r="A9" s="116" t="s">
        <v>3600</v>
      </c>
      <c r="B9" s="116" t="s">
        <v>3600</v>
      </c>
      <c r="C9" s="34">
        <v>5</v>
      </c>
    </row>
    <row r="10" spans="1:3" ht="15">
      <c r="A10" s="116" t="s">
        <v>3601</v>
      </c>
      <c r="B10" s="116" t="s">
        <v>3601</v>
      </c>
      <c r="C10" s="34">
        <v>5</v>
      </c>
    </row>
    <row r="11" spans="1:3" ht="15">
      <c r="A11" s="116" t="s">
        <v>3602</v>
      </c>
      <c r="B11" s="116" t="s">
        <v>3602</v>
      </c>
      <c r="C11" s="34">
        <v>5</v>
      </c>
    </row>
    <row r="12" spans="1:3" ht="15">
      <c r="A12" s="116" t="s">
        <v>3603</v>
      </c>
      <c r="B12" s="116" t="s">
        <v>3603</v>
      </c>
      <c r="C12" s="34">
        <v>5</v>
      </c>
    </row>
    <row r="13" spans="1:3" ht="15">
      <c r="A13" s="116" t="s">
        <v>3604</v>
      </c>
      <c r="B13" s="116" t="s">
        <v>3604</v>
      </c>
      <c r="C13" s="34">
        <v>5</v>
      </c>
    </row>
    <row r="14" spans="1:3" ht="15">
      <c r="A14" s="116" t="s">
        <v>3605</v>
      </c>
      <c r="B14" s="116" t="s">
        <v>3605</v>
      </c>
      <c r="C14" s="34">
        <v>4</v>
      </c>
    </row>
    <row r="15" spans="1:3" ht="15">
      <c r="A15" s="116" t="s">
        <v>3606</v>
      </c>
      <c r="B15" s="116" t="s">
        <v>3606</v>
      </c>
      <c r="C15" s="34">
        <v>5</v>
      </c>
    </row>
    <row r="16" spans="1:3" ht="15">
      <c r="A16" s="116" t="s">
        <v>3607</v>
      </c>
      <c r="B16" s="116" t="s">
        <v>3607</v>
      </c>
      <c r="C16" s="34">
        <v>4</v>
      </c>
    </row>
    <row r="17" spans="1:3" ht="15">
      <c r="A17" s="116" t="s">
        <v>3608</v>
      </c>
      <c r="B17" s="116" t="s">
        <v>3608</v>
      </c>
      <c r="C17" s="34">
        <v>3</v>
      </c>
    </row>
    <row r="18" spans="1:3" ht="15">
      <c r="A18" s="116" t="s">
        <v>3609</v>
      </c>
      <c r="B18" s="116" t="s">
        <v>3609</v>
      </c>
      <c r="C18" s="34">
        <v>4</v>
      </c>
    </row>
    <row r="19" spans="1:3" ht="15">
      <c r="A19" s="116" t="s">
        <v>3610</v>
      </c>
      <c r="B19" s="116" t="s">
        <v>3610</v>
      </c>
      <c r="C19" s="34">
        <v>2</v>
      </c>
    </row>
    <row r="20" spans="1:3" ht="15">
      <c r="A20" s="116" t="s">
        <v>3611</v>
      </c>
      <c r="B20" s="116" t="s">
        <v>3611</v>
      </c>
      <c r="C20" s="34">
        <v>4</v>
      </c>
    </row>
    <row r="21" spans="1:3" ht="15">
      <c r="A21" s="116" t="s">
        <v>3612</v>
      </c>
      <c r="B21" s="116" t="s">
        <v>3612</v>
      </c>
      <c r="C21" s="34">
        <v>3</v>
      </c>
    </row>
    <row r="22" spans="1:3" ht="15">
      <c r="A22" s="116" t="s">
        <v>3613</v>
      </c>
      <c r="B22" s="116" t="s">
        <v>3613</v>
      </c>
      <c r="C22" s="34">
        <v>11</v>
      </c>
    </row>
    <row r="23" spans="1:3" ht="15">
      <c r="A23" s="116" t="s">
        <v>3614</v>
      </c>
      <c r="B23" s="116" t="s">
        <v>3614</v>
      </c>
      <c r="C23" s="34">
        <v>2</v>
      </c>
    </row>
    <row r="24" spans="1:3" ht="15">
      <c r="A24" s="116" t="s">
        <v>3615</v>
      </c>
      <c r="B24" s="116" t="s">
        <v>3615</v>
      </c>
      <c r="C24" s="34">
        <v>3</v>
      </c>
    </row>
    <row r="25" spans="1:3" ht="15">
      <c r="A25" s="116" t="s">
        <v>3616</v>
      </c>
      <c r="B25" s="116" t="s">
        <v>3616</v>
      </c>
      <c r="C25" s="34">
        <v>2</v>
      </c>
    </row>
    <row r="26" spans="1:3" ht="15">
      <c r="A26" s="116" t="s">
        <v>3617</v>
      </c>
      <c r="B26" s="116" t="s">
        <v>3617</v>
      </c>
      <c r="C26" s="34">
        <v>2</v>
      </c>
    </row>
    <row r="27" spans="1:3" ht="15">
      <c r="A27" s="116" t="s">
        <v>3618</v>
      </c>
      <c r="B27" s="116" t="s">
        <v>3618</v>
      </c>
      <c r="C27" s="34">
        <v>2</v>
      </c>
    </row>
    <row r="28" spans="1:3" ht="15">
      <c r="A28" s="116" t="s">
        <v>3619</v>
      </c>
      <c r="B28" s="116" t="s">
        <v>3619</v>
      </c>
      <c r="C28" s="34">
        <v>3</v>
      </c>
    </row>
    <row r="29" spans="1:3" ht="15">
      <c r="A29" s="116" t="s">
        <v>3620</v>
      </c>
      <c r="B29" s="116" t="s">
        <v>3620</v>
      </c>
      <c r="C29" s="34">
        <v>2</v>
      </c>
    </row>
    <row r="30" spans="1:3" ht="15">
      <c r="A30" s="116" t="s">
        <v>3621</v>
      </c>
      <c r="B30" s="116" t="s">
        <v>3621</v>
      </c>
      <c r="C30" s="34">
        <v>2</v>
      </c>
    </row>
    <row r="31" spans="1:3" ht="15">
      <c r="A31" s="116" t="s">
        <v>3622</v>
      </c>
      <c r="B31" s="116" t="s">
        <v>3622</v>
      </c>
      <c r="C31" s="34">
        <v>2</v>
      </c>
    </row>
    <row r="32" spans="1:3" ht="15">
      <c r="A32" s="116" t="s">
        <v>3623</v>
      </c>
      <c r="B32" s="116" t="s">
        <v>3623</v>
      </c>
      <c r="C32" s="34">
        <v>2</v>
      </c>
    </row>
    <row r="33" spans="1:3" ht="15">
      <c r="A33" s="116" t="s">
        <v>3624</v>
      </c>
      <c r="B33" s="116" t="s">
        <v>3624</v>
      </c>
      <c r="C33" s="34">
        <v>1</v>
      </c>
    </row>
    <row r="34" spans="1:3" ht="15">
      <c r="A34" s="116" t="s">
        <v>3625</v>
      </c>
      <c r="B34" s="116" t="s">
        <v>3625</v>
      </c>
      <c r="C34" s="34">
        <v>1</v>
      </c>
    </row>
    <row r="35" spans="1:3" ht="15">
      <c r="A35" s="116" t="s">
        <v>3626</v>
      </c>
      <c r="B35" s="116" t="s">
        <v>3626</v>
      </c>
      <c r="C35" s="34">
        <v>1</v>
      </c>
    </row>
    <row r="36" spans="1:3" ht="15">
      <c r="A36" s="116" t="s">
        <v>3627</v>
      </c>
      <c r="B36" s="116" t="s">
        <v>3627</v>
      </c>
      <c r="C36" s="34">
        <v>2</v>
      </c>
    </row>
    <row r="37" spans="1:3" ht="15">
      <c r="A37" s="116" t="s">
        <v>3628</v>
      </c>
      <c r="B37" s="116" t="s">
        <v>3628</v>
      </c>
      <c r="C37" s="34">
        <v>1</v>
      </c>
    </row>
    <row r="38" spans="1:3" ht="15">
      <c r="A38" s="116" t="s">
        <v>3629</v>
      </c>
      <c r="B38" s="116" t="s">
        <v>3629</v>
      </c>
      <c r="C38" s="34">
        <v>1</v>
      </c>
    </row>
    <row r="39" spans="1:3" ht="15">
      <c r="A39" s="116" t="s">
        <v>3630</v>
      </c>
      <c r="B39" s="116" t="s">
        <v>3630</v>
      </c>
      <c r="C39" s="34">
        <v>2</v>
      </c>
    </row>
    <row r="40" spans="1:3" ht="15">
      <c r="A40" s="116" t="s">
        <v>3631</v>
      </c>
      <c r="B40" s="116" t="s">
        <v>3631</v>
      </c>
      <c r="C40" s="34">
        <v>1</v>
      </c>
    </row>
    <row r="41" spans="1:3" ht="15">
      <c r="A41" s="116" t="s">
        <v>3632</v>
      </c>
      <c r="B41" s="116" t="s">
        <v>3632</v>
      </c>
      <c r="C41" s="34">
        <v>1</v>
      </c>
    </row>
    <row r="42" spans="1:3" ht="15">
      <c r="A42" s="116" t="s">
        <v>3633</v>
      </c>
      <c r="B42" s="116" t="s">
        <v>3633</v>
      </c>
      <c r="C42" s="34">
        <v>1</v>
      </c>
    </row>
    <row r="43" spans="1:3" ht="15">
      <c r="A43" s="116" t="s">
        <v>3634</v>
      </c>
      <c r="B43" s="116" t="s">
        <v>3634</v>
      </c>
      <c r="C43" s="34">
        <v>2</v>
      </c>
    </row>
    <row r="44" spans="1:3" ht="15">
      <c r="A44" s="116" t="s">
        <v>3635</v>
      </c>
      <c r="B44" s="116" t="s">
        <v>3635</v>
      </c>
      <c r="C44" s="34">
        <v>1</v>
      </c>
    </row>
    <row r="45" spans="1:3" ht="15">
      <c r="A45" s="116" t="s">
        <v>3636</v>
      </c>
      <c r="B45" s="116" t="s">
        <v>3636</v>
      </c>
      <c r="C45" s="34">
        <v>2</v>
      </c>
    </row>
    <row r="46" spans="1:3" ht="15">
      <c r="A46" s="116" t="s">
        <v>3637</v>
      </c>
      <c r="B46" s="116" t="s">
        <v>3637</v>
      </c>
      <c r="C46" s="34">
        <v>1</v>
      </c>
    </row>
    <row r="47" spans="1:3" ht="15">
      <c r="A47" s="116" t="s">
        <v>3638</v>
      </c>
      <c r="B47" s="116" t="s">
        <v>3638</v>
      </c>
      <c r="C47" s="34">
        <v>2</v>
      </c>
    </row>
    <row r="48" spans="1:3" ht="15">
      <c r="A48" s="116" t="s">
        <v>3639</v>
      </c>
      <c r="B48" s="116" t="s">
        <v>3639</v>
      </c>
      <c r="C48" s="34">
        <v>1</v>
      </c>
    </row>
    <row r="49" spans="1:3" ht="15">
      <c r="A49" s="116" t="s">
        <v>3640</v>
      </c>
      <c r="B49" s="116" t="s">
        <v>3640</v>
      </c>
      <c r="C49" s="34">
        <v>2</v>
      </c>
    </row>
    <row r="50" spans="1:3" ht="15">
      <c r="A50" s="116" t="s">
        <v>3641</v>
      </c>
      <c r="B50" s="116" t="s">
        <v>3641</v>
      </c>
      <c r="C50" s="34">
        <v>1</v>
      </c>
    </row>
    <row r="51" spans="1:3" ht="15">
      <c r="A51" s="116" t="s">
        <v>3642</v>
      </c>
      <c r="B51" s="116" t="s">
        <v>3642</v>
      </c>
      <c r="C51" s="34">
        <v>1</v>
      </c>
    </row>
    <row r="52" spans="1:3" ht="15">
      <c r="A52" s="116" t="s">
        <v>3643</v>
      </c>
      <c r="B52" s="116" t="s">
        <v>3643</v>
      </c>
      <c r="C52" s="34">
        <v>2</v>
      </c>
    </row>
    <row r="53" spans="1:3" ht="15">
      <c r="A53" s="116" t="s">
        <v>3644</v>
      </c>
      <c r="B53" s="116" t="s">
        <v>3644</v>
      </c>
      <c r="C53" s="34">
        <v>1</v>
      </c>
    </row>
    <row r="54" spans="1:3" ht="15">
      <c r="A54" s="116" t="s">
        <v>3645</v>
      </c>
      <c r="B54" s="116" t="s">
        <v>3645</v>
      </c>
      <c r="C54" s="34">
        <v>1</v>
      </c>
    </row>
    <row r="55" spans="1:3" ht="15">
      <c r="A55" s="116" t="s">
        <v>3646</v>
      </c>
      <c r="B55" s="116" t="s">
        <v>3646</v>
      </c>
      <c r="C55" s="34">
        <v>2</v>
      </c>
    </row>
    <row r="56" spans="1:3" ht="15">
      <c r="A56" s="116" t="s">
        <v>3647</v>
      </c>
      <c r="B56" s="116" t="s">
        <v>3647</v>
      </c>
      <c r="C56" s="34">
        <v>2</v>
      </c>
    </row>
    <row r="57" spans="1:3" ht="15">
      <c r="A57" s="116" t="s">
        <v>3648</v>
      </c>
      <c r="B57" s="116" t="s">
        <v>3648</v>
      </c>
      <c r="C57"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3672</v>
      </c>
      <c r="B1" s="13" t="s">
        <v>3673</v>
      </c>
      <c r="C1" s="13" t="s">
        <v>3674</v>
      </c>
      <c r="D1" s="13" t="s">
        <v>3676</v>
      </c>
      <c r="E1" s="13" t="s">
        <v>3675</v>
      </c>
      <c r="F1" s="13" t="s">
        <v>3678</v>
      </c>
      <c r="G1" s="78" t="s">
        <v>3677</v>
      </c>
      <c r="H1" s="78" t="s">
        <v>3680</v>
      </c>
      <c r="I1" s="13" t="s">
        <v>3679</v>
      </c>
      <c r="J1" s="13" t="s">
        <v>3682</v>
      </c>
      <c r="K1" s="13" t="s">
        <v>3681</v>
      </c>
      <c r="L1" s="13" t="s">
        <v>3684</v>
      </c>
      <c r="M1" s="13" t="s">
        <v>3683</v>
      </c>
      <c r="N1" s="13" t="s">
        <v>3686</v>
      </c>
      <c r="O1" s="78" t="s">
        <v>3685</v>
      </c>
      <c r="P1" s="78" t="s">
        <v>3688</v>
      </c>
      <c r="Q1" s="78" t="s">
        <v>3687</v>
      </c>
      <c r="R1" s="78" t="s">
        <v>3690</v>
      </c>
      <c r="S1" s="78" t="s">
        <v>3689</v>
      </c>
      <c r="T1" s="78" t="s">
        <v>3692</v>
      </c>
      <c r="U1" s="78" t="s">
        <v>3691</v>
      </c>
      <c r="V1" s="78" t="s">
        <v>3693</v>
      </c>
    </row>
    <row r="2" spans="1:22" ht="15">
      <c r="A2" s="82" t="s">
        <v>710</v>
      </c>
      <c r="B2" s="78">
        <v>3</v>
      </c>
      <c r="C2" s="82" t="s">
        <v>711</v>
      </c>
      <c r="D2" s="78">
        <v>1</v>
      </c>
      <c r="E2" s="82" t="s">
        <v>668</v>
      </c>
      <c r="F2" s="78">
        <v>1</v>
      </c>
      <c r="G2" s="78"/>
      <c r="H2" s="78"/>
      <c r="I2" s="82" t="s">
        <v>665</v>
      </c>
      <c r="J2" s="78">
        <v>1</v>
      </c>
      <c r="K2" s="82" t="s">
        <v>701</v>
      </c>
      <c r="L2" s="78">
        <v>1</v>
      </c>
      <c r="M2" s="82" t="s">
        <v>690</v>
      </c>
      <c r="N2" s="78">
        <v>1</v>
      </c>
      <c r="O2" s="78"/>
      <c r="P2" s="78"/>
      <c r="Q2" s="78"/>
      <c r="R2" s="78"/>
      <c r="S2" s="78"/>
      <c r="T2" s="78"/>
      <c r="U2" s="78"/>
      <c r="V2" s="78"/>
    </row>
    <row r="3" spans="1:22" ht="15">
      <c r="A3" s="82" t="s">
        <v>696</v>
      </c>
      <c r="B3" s="78">
        <v>2</v>
      </c>
      <c r="C3" s="82" t="s">
        <v>712</v>
      </c>
      <c r="D3" s="78">
        <v>1</v>
      </c>
      <c r="E3" s="82" t="s">
        <v>670</v>
      </c>
      <c r="F3" s="78">
        <v>1</v>
      </c>
      <c r="G3" s="78"/>
      <c r="H3" s="78"/>
      <c r="I3" s="82" t="s">
        <v>666</v>
      </c>
      <c r="J3" s="78">
        <v>1</v>
      </c>
      <c r="K3" s="78"/>
      <c r="L3" s="78"/>
      <c r="M3" s="82" t="s">
        <v>688</v>
      </c>
      <c r="N3" s="78">
        <v>1</v>
      </c>
      <c r="O3" s="78"/>
      <c r="P3" s="78"/>
      <c r="Q3" s="78"/>
      <c r="R3" s="78"/>
      <c r="S3" s="78"/>
      <c r="T3" s="78"/>
      <c r="U3" s="78"/>
      <c r="V3" s="78"/>
    </row>
    <row r="4" spans="1:22" ht="15">
      <c r="A4" s="82" t="s">
        <v>677</v>
      </c>
      <c r="B4" s="78">
        <v>2</v>
      </c>
      <c r="C4" s="82" t="s">
        <v>713</v>
      </c>
      <c r="D4" s="78">
        <v>1</v>
      </c>
      <c r="E4" s="82" t="s">
        <v>671</v>
      </c>
      <c r="F4" s="78">
        <v>1</v>
      </c>
      <c r="G4" s="78"/>
      <c r="H4" s="78"/>
      <c r="I4" s="78"/>
      <c r="J4" s="78"/>
      <c r="K4" s="78"/>
      <c r="L4" s="78"/>
      <c r="M4" s="82" t="s">
        <v>689</v>
      </c>
      <c r="N4" s="78">
        <v>1</v>
      </c>
      <c r="O4" s="78"/>
      <c r="P4" s="78"/>
      <c r="Q4" s="78"/>
      <c r="R4" s="78"/>
      <c r="S4" s="78"/>
      <c r="T4" s="78"/>
      <c r="U4" s="78"/>
      <c r="V4" s="78"/>
    </row>
    <row r="5" spans="1:22" ht="15">
      <c r="A5" s="82" t="s">
        <v>714</v>
      </c>
      <c r="B5" s="78">
        <v>1</v>
      </c>
      <c r="C5" s="82" t="s">
        <v>692</v>
      </c>
      <c r="D5" s="78">
        <v>1</v>
      </c>
      <c r="E5" s="82" t="s">
        <v>672</v>
      </c>
      <c r="F5" s="78">
        <v>1</v>
      </c>
      <c r="G5" s="78"/>
      <c r="H5" s="78"/>
      <c r="I5" s="78"/>
      <c r="J5" s="78"/>
      <c r="K5" s="78"/>
      <c r="L5" s="78"/>
      <c r="M5" s="78"/>
      <c r="N5" s="78"/>
      <c r="O5" s="78"/>
      <c r="P5" s="78"/>
      <c r="Q5" s="78"/>
      <c r="R5" s="78"/>
      <c r="S5" s="78"/>
      <c r="T5" s="78"/>
      <c r="U5" s="78"/>
      <c r="V5" s="78"/>
    </row>
    <row r="6" spans="1:22" ht="15">
      <c r="A6" s="82" t="s">
        <v>709</v>
      </c>
      <c r="B6" s="78">
        <v>1</v>
      </c>
      <c r="C6" s="82" t="s">
        <v>693</v>
      </c>
      <c r="D6" s="78">
        <v>1</v>
      </c>
      <c r="E6" s="82" t="s">
        <v>674</v>
      </c>
      <c r="F6" s="78">
        <v>1</v>
      </c>
      <c r="G6" s="78"/>
      <c r="H6" s="78"/>
      <c r="I6" s="78"/>
      <c r="J6" s="78"/>
      <c r="K6" s="78"/>
      <c r="L6" s="78"/>
      <c r="M6" s="78"/>
      <c r="N6" s="78"/>
      <c r="O6" s="78"/>
      <c r="P6" s="78"/>
      <c r="Q6" s="78"/>
      <c r="R6" s="78"/>
      <c r="S6" s="78"/>
      <c r="T6" s="78"/>
      <c r="U6" s="78"/>
      <c r="V6" s="78"/>
    </row>
    <row r="7" spans="1:22" ht="15">
      <c r="A7" s="82" t="s">
        <v>708</v>
      </c>
      <c r="B7" s="78">
        <v>1</v>
      </c>
      <c r="C7" s="78"/>
      <c r="D7" s="78"/>
      <c r="E7" s="82" t="s">
        <v>675</v>
      </c>
      <c r="F7" s="78">
        <v>1</v>
      </c>
      <c r="G7" s="78"/>
      <c r="H7" s="78"/>
      <c r="I7" s="78"/>
      <c r="J7" s="78"/>
      <c r="K7" s="78"/>
      <c r="L7" s="78"/>
      <c r="M7" s="78"/>
      <c r="N7" s="78"/>
      <c r="O7" s="78"/>
      <c r="P7" s="78"/>
      <c r="Q7" s="78"/>
      <c r="R7" s="78"/>
      <c r="S7" s="78"/>
      <c r="T7" s="78"/>
      <c r="U7" s="78"/>
      <c r="V7" s="78"/>
    </row>
    <row r="8" spans="1:22" ht="15">
      <c r="A8" s="82" t="s">
        <v>707</v>
      </c>
      <c r="B8" s="78">
        <v>1</v>
      </c>
      <c r="C8" s="78"/>
      <c r="D8" s="78"/>
      <c r="E8" s="82" t="s">
        <v>678</v>
      </c>
      <c r="F8" s="78">
        <v>1</v>
      </c>
      <c r="G8" s="78"/>
      <c r="H8" s="78"/>
      <c r="I8" s="78"/>
      <c r="J8" s="78"/>
      <c r="K8" s="78"/>
      <c r="L8" s="78"/>
      <c r="M8" s="78"/>
      <c r="N8" s="78"/>
      <c r="O8" s="78"/>
      <c r="P8" s="78"/>
      <c r="Q8" s="78"/>
      <c r="R8" s="78"/>
      <c r="S8" s="78"/>
      <c r="T8" s="78"/>
      <c r="U8" s="78"/>
      <c r="V8" s="78"/>
    </row>
    <row r="9" spans="1:22" ht="15">
      <c r="A9" s="82" t="s">
        <v>706</v>
      </c>
      <c r="B9" s="78">
        <v>1</v>
      </c>
      <c r="C9" s="78"/>
      <c r="D9" s="78"/>
      <c r="E9" s="82" t="s">
        <v>679</v>
      </c>
      <c r="F9" s="78">
        <v>1</v>
      </c>
      <c r="G9" s="78"/>
      <c r="H9" s="78"/>
      <c r="I9" s="78"/>
      <c r="J9" s="78"/>
      <c r="K9" s="78"/>
      <c r="L9" s="78"/>
      <c r="M9" s="78"/>
      <c r="N9" s="78"/>
      <c r="O9" s="78"/>
      <c r="P9" s="78"/>
      <c r="Q9" s="78"/>
      <c r="R9" s="78"/>
      <c r="S9" s="78"/>
      <c r="T9" s="78"/>
      <c r="U9" s="78"/>
      <c r="V9" s="78"/>
    </row>
    <row r="10" spans="1:22" ht="15">
      <c r="A10" s="82" t="s">
        <v>705</v>
      </c>
      <c r="B10" s="78">
        <v>1</v>
      </c>
      <c r="C10" s="78"/>
      <c r="D10" s="78"/>
      <c r="E10" s="82" t="s">
        <v>680</v>
      </c>
      <c r="F10" s="78">
        <v>1</v>
      </c>
      <c r="G10" s="78"/>
      <c r="H10" s="78"/>
      <c r="I10" s="78"/>
      <c r="J10" s="78"/>
      <c r="K10" s="78"/>
      <c r="L10" s="78"/>
      <c r="M10" s="78"/>
      <c r="N10" s="78"/>
      <c r="O10" s="78"/>
      <c r="P10" s="78"/>
      <c r="Q10" s="78"/>
      <c r="R10" s="78"/>
      <c r="S10" s="78"/>
      <c r="T10" s="78"/>
      <c r="U10" s="78"/>
      <c r="V10" s="78"/>
    </row>
    <row r="11" spans="1:22" ht="15">
      <c r="A11" s="82" t="s">
        <v>704</v>
      </c>
      <c r="B11" s="78">
        <v>1</v>
      </c>
      <c r="C11" s="78"/>
      <c r="D11" s="78"/>
      <c r="E11" s="82" t="s">
        <v>681</v>
      </c>
      <c r="F11" s="78">
        <v>1</v>
      </c>
      <c r="G11" s="78"/>
      <c r="H11" s="78"/>
      <c r="I11" s="78"/>
      <c r="J11" s="78"/>
      <c r="K11" s="78"/>
      <c r="L11" s="78"/>
      <c r="M11" s="78"/>
      <c r="N11" s="78"/>
      <c r="O11" s="78"/>
      <c r="P11" s="78"/>
      <c r="Q11" s="78"/>
      <c r="R11" s="78"/>
      <c r="S11" s="78"/>
      <c r="T11" s="78"/>
      <c r="U11" s="78"/>
      <c r="V11" s="78"/>
    </row>
    <row r="14" spans="1:22" ht="15" customHeight="1">
      <c r="A14" s="13" t="s">
        <v>3701</v>
      </c>
      <c r="B14" s="13" t="s">
        <v>3673</v>
      </c>
      <c r="C14" s="13" t="s">
        <v>3702</v>
      </c>
      <c r="D14" s="13" t="s">
        <v>3676</v>
      </c>
      <c r="E14" s="13" t="s">
        <v>3703</v>
      </c>
      <c r="F14" s="13" t="s">
        <v>3678</v>
      </c>
      <c r="G14" s="78" t="s">
        <v>3704</v>
      </c>
      <c r="H14" s="78" t="s">
        <v>3680</v>
      </c>
      <c r="I14" s="13" t="s">
        <v>3705</v>
      </c>
      <c r="J14" s="13" t="s">
        <v>3682</v>
      </c>
      <c r="K14" s="13" t="s">
        <v>3706</v>
      </c>
      <c r="L14" s="13" t="s">
        <v>3684</v>
      </c>
      <c r="M14" s="13" t="s">
        <v>3707</v>
      </c>
      <c r="N14" s="13" t="s">
        <v>3686</v>
      </c>
      <c r="O14" s="78" t="s">
        <v>3708</v>
      </c>
      <c r="P14" s="78" t="s">
        <v>3688</v>
      </c>
      <c r="Q14" s="78" t="s">
        <v>3709</v>
      </c>
      <c r="R14" s="78" t="s">
        <v>3690</v>
      </c>
      <c r="S14" s="78" t="s">
        <v>3710</v>
      </c>
      <c r="T14" s="78" t="s">
        <v>3692</v>
      </c>
      <c r="U14" s="78" t="s">
        <v>3711</v>
      </c>
      <c r="V14" s="78" t="s">
        <v>3693</v>
      </c>
    </row>
    <row r="15" spans="1:22" ht="15">
      <c r="A15" s="78" t="s">
        <v>718</v>
      </c>
      <c r="B15" s="78">
        <v>16</v>
      </c>
      <c r="C15" s="78" t="s">
        <v>718</v>
      </c>
      <c r="D15" s="78">
        <v>5</v>
      </c>
      <c r="E15" s="78" t="s">
        <v>718</v>
      </c>
      <c r="F15" s="78">
        <v>8</v>
      </c>
      <c r="G15" s="78"/>
      <c r="H15" s="78"/>
      <c r="I15" s="78" t="s">
        <v>716</v>
      </c>
      <c r="J15" s="78">
        <v>1</v>
      </c>
      <c r="K15" s="78" t="s">
        <v>718</v>
      </c>
      <c r="L15" s="78">
        <v>1</v>
      </c>
      <c r="M15" s="78" t="s">
        <v>729</v>
      </c>
      <c r="N15" s="78">
        <v>1</v>
      </c>
      <c r="O15" s="78"/>
      <c r="P15" s="78"/>
      <c r="Q15" s="78"/>
      <c r="R15" s="78"/>
      <c r="S15" s="78"/>
      <c r="T15" s="78"/>
      <c r="U15" s="78"/>
      <c r="V15" s="78"/>
    </row>
    <row r="16" spans="1:22" ht="15">
      <c r="A16" s="78" t="s">
        <v>720</v>
      </c>
      <c r="B16" s="78">
        <v>9</v>
      </c>
      <c r="C16" s="78"/>
      <c r="D16" s="78"/>
      <c r="E16" s="78" t="s">
        <v>720</v>
      </c>
      <c r="F16" s="78">
        <v>7</v>
      </c>
      <c r="G16" s="78"/>
      <c r="H16" s="78"/>
      <c r="I16" s="78" t="s">
        <v>717</v>
      </c>
      <c r="J16" s="78">
        <v>1</v>
      </c>
      <c r="K16" s="78"/>
      <c r="L16" s="78"/>
      <c r="M16" s="78" t="s">
        <v>727</v>
      </c>
      <c r="N16" s="78">
        <v>1</v>
      </c>
      <c r="O16" s="78"/>
      <c r="P16" s="78"/>
      <c r="Q16" s="78"/>
      <c r="R16" s="78"/>
      <c r="S16" s="78"/>
      <c r="T16" s="78"/>
      <c r="U16" s="78"/>
      <c r="V16" s="78"/>
    </row>
    <row r="17" spans="1:22" ht="15">
      <c r="A17" s="78" t="s">
        <v>716</v>
      </c>
      <c r="B17" s="78">
        <v>5</v>
      </c>
      <c r="C17" s="78"/>
      <c r="D17" s="78"/>
      <c r="E17" s="78" t="s">
        <v>716</v>
      </c>
      <c r="F17" s="78">
        <v>2</v>
      </c>
      <c r="G17" s="78"/>
      <c r="H17" s="78"/>
      <c r="I17" s="78"/>
      <c r="J17" s="78"/>
      <c r="K17" s="78"/>
      <c r="L17" s="78"/>
      <c r="M17" s="78" t="s">
        <v>728</v>
      </c>
      <c r="N17" s="78">
        <v>1</v>
      </c>
      <c r="O17" s="78"/>
      <c r="P17" s="78"/>
      <c r="Q17" s="78"/>
      <c r="R17" s="78"/>
      <c r="S17" s="78"/>
      <c r="T17" s="78"/>
      <c r="U17" s="78"/>
      <c r="V17" s="78"/>
    </row>
    <row r="18" spans="1:22" ht="15">
      <c r="A18" s="78" t="s">
        <v>735</v>
      </c>
      <c r="B18" s="78">
        <v>3</v>
      </c>
      <c r="C18" s="78"/>
      <c r="D18" s="78"/>
      <c r="E18" s="78" t="s">
        <v>733</v>
      </c>
      <c r="F18" s="78">
        <v>2</v>
      </c>
      <c r="G18" s="78"/>
      <c r="H18" s="78"/>
      <c r="I18" s="78"/>
      <c r="J18" s="78"/>
      <c r="K18" s="78"/>
      <c r="L18" s="78"/>
      <c r="M18" s="78"/>
      <c r="N18" s="78"/>
      <c r="O18" s="78"/>
      <c r="P18" s="78"/>
      <c r="Q18" s="78"/>
      <c r="R18" s="78"/>
      <c r="S18" s="78"/>
      <c r="T18" s="78"/>
      <c r="U18" s="78"/>
      <c r="V18" s="78"/>
    </row>
    <row r="19" spans="1:22" ht="15">
      <c r="A19" s="78" t="s">
        <v>715</v>
      </c>
      <c r="B19" s="78">
        <v>3</v>
      </c>
      <c r="C19" s="78"/>
      <c r="D19" s="78"/>
      <c r="E19" s="78" t="s">
        <v>719</v>
      </c>
      <c r="F19" s="78">
        <v>1</v>
      </c>
      <c r="G19" s="78"/>
      <c r="H19" s="78"/>
      <c r="I19" s="78"/>
      <c r="J19" s="78"/>
      <c r="K19" s="78"/>
      <c r="L19" s="78"/>
      <c r="M19" s="78"/>
      <c r="N19" s="78"/>
      <c r="O19" s="78"/>
      <c r="P19" s="78"/>
      <c r="Q19" s="78"/>
      <c r="R19" s="78"/>
      <c r="S19" s="78"/>
      <c r="T19" s="78"/>
      <c r="U19" s="78"/>
      <c r="V19" s="78"/>
    </row>
    <row r="20" spans="1:22" ht="15">
      <c r="A20" s="78" t="s">
        <v>733</v>
      </c>
      <c r="B20" s="78">
        <v>2</v>
      </c>
      <c r="C20" s="78"/>
      <c r="D20" s="78"/>
      <c r="E20" s="78" t="s">
        <v>722</v>
      </c>
      <c r="F20" s="78">
        <v>1</v>
      </c>
      <c r="G20" s="78"/>
      <c r="H20" s="78"/>
      <c r="I20" s="78"/>
      <c r="J20" s="78"/>
      <c r="K20" s="78"/>
      <c r="L20" s="78"/>
      <c r="M20" s="78"/>
      <c r="N20" s="78"/>
      <c r="O20" s="78"/>
      <c r="P20" s="78"/>
      <c r="Q20" s="78"/>
      <c r="R20" s="78"/>
      <c r="S20" s="78"/>
      <c r="T20" s="78"/>
      <c r="U20" s="78"/>
      <c r="V20" s="78"/>
    </row>
    <row r="21" spans="1:22" ht="15">
      <c r="A21" s="78" t="s">
        <v>729</v>
      </c>
      <c r="B21" s="78">
        <v>2</v>
      </c>
      <c r="C21" s="78"/>
      <c r="D21" s="78"/>
      <c r="E21" s="78" t="s">
        <v>723</v>
      </c>
      <c r="F21" s="78">
        <v>1</v>
      </c>
      <c r="G21" s="78"/>
      <c r="H21" s="78"/>
      <c r="I21" s="78"/>
      <c r="J21" s="78"/>
      <c r="K21" s="78"/>
      <c r="L21" s="78"/>
      <c r="M21" s="78"/>
      <c r="N21" s="78"/>
      <c r="O21" s="78"/>
      <c r="P21" s="78"/>
      <c r="Q21" s="78"/>
      <c r="R21" s="78"/>
      <c r="S21" s="78"/>
      <c r="T21" s="78"/>
      <c r="U21" s="78"/>
      <c r="V21" s="78"/>
    </row>
    <row r="22" spans="1:22" ht="15">
      <c r="A22" s="78" t="s">
        <v>717</v>
      </c>
      <c r="B22" s="78">
        <v>2</v>
      </c>
      <c r="C22" s="78"/>
      <c r="D22" s="78"/>
      <c r="E22" s="78" t="s">
        <v>729</v>
      </c>
      <c r="F22" s="78">
        <v>1</v>
      </c>
      <c r="G22" s="78"/>
      <c r="H22" s="78"/>
      <c r="I22" s="78"/>
      <c r="J22" s="78"/>
      <c r="K22" s="78"/>
      <c r="L22" s="78"/>
      <c r="M22" s="78"/>
      <c r="N22" s="78"/>
      <c r="O22" s="78"/>
      <c r="P22" s="78"/>
      <c r="Q22" s="78"/>
      <c r="R22" s="78"/>
      <c r="S22" s="78"/>
      <c r="T22" s="78"/>
      <c r="U22" s="78"/>
      <c r="V22" s="78"/>
    </row>
    <row r="23" spans="1:22" ht="15">
      <c r="A23" s="78" t="s">
        <v>734</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732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3718</v>
      </c>
      <c r="B27" s="13" t="s">
        <v>3673</v>
      </c>
      <c r="C27" s="13" t="s">
        <v>3726</v>
      </c>
      <c r="D27" s="13" t="s">
        <v>3676</v>
      </c>
      <c r="E27" s="13" t="s">
        <v>3733</v>
      </c>
      <c r="F27" s="13" t="s">
        <v>3678</v>
      </c>
      <c r="G27" s="13" t="s">
        <v>3741</v>
      </c>
      <c r="H27" s="13" t="s">
        <v>3680</v>
      </c>
      <c r="I27" s="13" t="s">
        <v>3748</v>
      </c>
      <c r="J27" s="13" t="s">
        <v>3682</v>
      </c>
      <c r="K27" s="13" t="s">
        <v>3756</v>
      </c>
      <c r="L27" s="13" t="s">
        <v>3684</v>
      </c>
      <c r="M27" s="13" t="s">
        <v>3758</v>
      </c>
      <c r="N27" s="13" t="s">
        <v>3686</v>
      </c>
      <c r="O27" s="13" t="s">
        <v>3765</v>
      </c>
      <c r="P27" s="13" t="s">
        <v>3688</v>
      </c>
      <c r="Q27" s="13" t="s">
        <v>3766</v>
      </c>
      <c r="R27" s="13" t="s">
        <v>3690</v>
      </c>
      <c r="S27" s="13" t="s">
        <v>3769</v>
      </c>
      <c r="T27" s="13" t="s">
        <v>3692</v>
      </c>
      <c r="U27" s="13" t="s">
        <v>3771</v>
      </c>
      <c r="V27" s="13" t="s">
        <v>3693</v>
      </c>
    </row>
    <row r="28" spans="1:22" ht="15">
      <c r="A28" s="78" t="s">
        <v>736</v>
      </c>
      <c r="B28" s="78">
        <v>160</v>
      </c>
      <c r="C28" s="78" t="s">
        <v>757</v>
      </c>
      <c r="D28" s="78">
        <v>19</v>
      </c>
      <c r="E28" s="78" t="s">
        <v>736</v>
      </c>
      <c r="F28" s="78">
        <v>55</v>
      </c>
      <c r="G28" s="78" t="s">
        <v>3722</v>
      </c>
      <c r="H28" s="78">
        <v>1</v>
      </c>
      <c r="I28" s="78" t="s">
        <v>736</v>
      </c>
      <c r="J28" s="78">
        <v>3</v>
      </c>
      <c r="K28" s="78" t="s">
        <v>736</v>
      </c>
      <c r="L28" s="78">
        <v>5</v>
      </c>
      <c r="M28" s="78" t="s">
        <v>736</v>
      </c>
      <c r="N28" s="78">
        <v>5</v>
      </c>
      <c r="O28" s="78" t="s">
        <v>736</v>
      </c>
      <c r="P28" s="78">
        <v>1</v>
      </c>
      <c r="Q28" s="78" t="s">
        <v>736</v>
      </c>
      <c r="R28" s="78">
        <v>1</v>
      </c>
      <c r="S28" s="78" t="s">
        <v>736</v>
      </c>
      <c r="T28" s="78">
        <v>3</v>
      </c>
      <c r="U28" s="78" t="s">
        <v>750</v>
      </c>
      <c r="V28" s="78">
        <v>5</v>
      </c>
    </row>
    <row r="29" spans="1:22" ht="15">
      <c r="A29" s="78" t="s">
        <v>757</v>
      </c>
      <c r="B29" s="78">
        <v>26</v>
      </c>
      <c r="C29" s="78" t="s">
        <v>736</v>
      </c>
      <c r="D29" s="78">
        <v>15</v>
      </c>
      <c r="E29" s="78" t="s">
        <v>3720</v>
      </c>
      <c r="F29" s="78">
        <v>14</v>
      </c>
      <c r="G29" s="78" t="s">
        <v>736</v>
      </c>
      <c r="H29" s="78">
        <v>1</v>
      </c>
      <c r="I29" s="78" t="s">
        <v>3749</v>
      </c>
      <c r="J29" s="78">
        <v>3</v>
      </c>
      <c r="K29" s="78" t="s">
        <v>814</v>
      </c>
      <c r="L29" s="78">
        <v>2</v>
      </c>
      <c r="M29" s="78" t="s">
        <v>3759</v>
      </c>
      <c r="N29" s="78">
        <v>2</v>
      </c>
      <c r="O29" s="78"/>
      <c r="P29" s="78"/>
      <c r="Q29" s="78" t="s">
        <v>3767</v>
      </c>
      <c r="R29" s="78">
        <v>1</v>
      </c>
      <c r="S29" s="78" t="s">
        <v>3770</v>
      </c>
      <c r="T29" s="78">
        <v>2</v>
      </c>
      <c r="U29" s="78" t="s">
        <v>3772</v>
      </c>
      <c r="V29" s="78">
        <v>1</v>
      </c>
    </row>
    <row r="30" spans="1:22" ht="15">
      <c r="A30" s="78" t="s">
        <v>3719</v>
      </c>
      <c r="B30" s="78">
        <v>15</v>
      </c>
      <c r="C30" s="78" t="s">
        <v>3721</v>
      </c>
      <c r="D30" s="78">
        <v>14</v>
      </c>
      <c r="E30" s="78" t="s">
        <v>3723</v>
      </c>
      <c r="F30" s="78">
        <v>3</v>
      </c>
      <c r="G30" s="78" t="s">
        <v>3742</v>
      </c>
      <c r="H30" s="78">
        <v>1</v>
      </c>
      <c r="I30" s="78" t="s">
        <v>3750</v>
      </c>
      <c r="J30" s="78">
        <v>1</v>
      </c>
      <c r="K30" s="78" t="s">
        <v>3757</v>
      </c>
      <c r="L30" s="78">
        <v>2</v>
      </c>
      <c r="M30" s="78" t="s">
        <v>3760</v>
      </c>
      <c r="N30" s="78">
        <v>2</v>
      </c>
      <c r="O30" s="78"/>
      <c r="P30" s="78"/>
      <c r="Q30" s="78" t="s">
        <v>3768</v>
      </c>
      <c r="R30" s="78">
        <v>1</v>
      </c>
      <c r="S30" s="78"/>
      <c r="T30" s="78"/>
      <c r="U30" s="78" t="s">
        <v>3773</v>
      </c>
      <c r="V30" s="78">
        <v>1</v>
      </c>
    </row>
    <row r="31" spans="1:22" ht="15">
      <c r="A31" s="78" t="s">
        <v>3720</v>
      </c>
      <c r="B31" s="78">
        <v>14</v>
      </c>
      <c r="C31" s="78" t="s">
        <v>3719</v>
      </c>
      <c r="D31" s="78">
        <v>14</v>
      </c>
      <c r="E31" s="78" t="s">
        <v>3734</v>
      </c>
      <c r="F31" s="78">
        <v>2</v>
      </c>
      <c r="G31" s="78" t="s">
        <v>757</v>
      </c>
      <c r="H31" s="78">
        <v>1</v>
      </c>
      <c r="I31" s="78" t="s">
        <v>3751</v>
      </c>
      <c r="J31" s="78">
        <v>1</v>
      </c>
      <c r="K31" s="78" t="s">
        <v>350</v>
      </c>
      <c r="L31" s="78">
        <v>1</v>
      </c>
      <c r="M31" s="78" t="s">
        <v>3761</v>
      </c>
      <c r="N31" s="78">
        <v>2</v>
      </c>
      <c r="O31" s="78"/>
      <c r="P31" s="78"/>
      <c r="Q31" s="78"/>
      <c r="R31" s="78"/>
      <c r="S31" s="78"/>
      <c r="T31" s="78"/>
      <c r="U31" s="78" t="s">
        <v>3774</v>
      </c>
      <c r="V31" s="78">
        <v>1</v>
      </c>
    </row>
    <row r="32" spans="1:22" ht="15">
      <c r="A32" s="78" t="s">
        <v>3721</v>
      </c>
      <c r="B32" s="78">
        <v>14</v>
      </c>
      <c r="C32" s="78" t="s">
        <v>3727</v>
      </c>
      <c r="D32" s="78">
        <v>2</v>
      </c>
      <c r="E32" s="78" t="s">
        <v>3735</v>
      </c>
      <c r="F32" s="78">
        <v>2</v>
      </c>
      <c r="G32" s="78" t="s">
        <v>3729</v>
      </c>
      <c r="H32" s="78">
        <v>1</v>
      </c>
      <c r="I32" s="78" t="s">
        <v>3752</v>
      </c>
      <c r="J32" s="78">
        <v>1</v>
      </c>
      <c r="K32" s="78"/>
      <c r="L32" s="78"/>
      <c r="M32" s="78" t="s">
        <v>3762</v>
      </c>
      <c r="N32" s="78">
        <v>2</v>
      </c>
      <c r="O32" s="78"/>
      <c r="P32" s="78"/>
      <c r="Q32" s="78"/>
      <c r="R32" s="78"/>
      <c r="S32" s="78"/>
      <c r="T32" s="78"/>
      <c r="U32" s="78" t="s">
        <v>3775</v>
      </c>
      <c r="V32" s="78">
        <v>1</v>
      </c>
    </row>
    <row r="33" spans="1:22" ht="15">
      <c r="A33" s="78" t="s">
        <v>787</v>
      </c>
      <c r="B33" s="78">
        <v>11</v>
      </c>
      <c r="C33" s="78" t="s">
        <v>3728</v>
      </c>
      <c r="D33" s="78">
        <v>2</v>
      </c>
      <c r="E33" s="78" t="s">
        <v>3736</v>
      </c>
      <c r="F33" s="78">
        <v>2</v>
      </c>
      <c r="G33" s="78" t="s">
        <v>3743</v>
      </c>
      <c r="H33" s="78">
        <v>1</v>
      </c>
      <c r="I33" s="78" t="s">
        <v>3753</v>
      </c>
      <c r="J33" s="78">
        <v>1</v>
      </c>
      <c r="K33" s="78"/>
      <c r="L33" s="78"/>
      <c r="M33" s="78" t="s">
        <v>3763</v>
      </c>
      <c r="N33" s="78">
        <v>1</v>
      </c>
      <c r="O33" s="78"/>
      <c r="P33" s="78"/>
      <c r="Q33" s="78"/>
      <c r="R33" s="78"/>
      <c r="S33" s="78"/>
      <c r="T33" s="78"/>
      <c r="U33" s="78" t="s">
        <v>3776</v>
      </c>
      <c r="V33" s="78">
        <v>1</v>
      </c>
    </row>
    <row r="34" spans="1:22" ht="15">
      <c r="A34" s="78" t="s">
        <v>3722</v>
      </c>
      <c r="B34" s="78">
        <v>8</v>
      </c>
      <c r="C34" s="78" t="s">
        <v>3729</v>
      </c>
      <c r="D34" s="78">
        <v>2</v>
      </c>
      <c r="E34" s="78" t="s">
        <v>3737</v>
      </c>
      <c r="F34" s="78">
        <v>2</v>
      </c>
      <c r="G34" s="78" t="s">
        <v>3744</v>
      </c>
      <c r="H34" s="78">
        <v>1</v>
      </c>
      <c r="I34" s="78" t="s">
        <v>3754</v>
      </c>
      <c r="J34" s="78">
        <v>1</v>
      </c>
      <c r="K34" s="78"/>
      <c r="L34" s="78"/>
      <c r="M34" s="78" t="s">
        <v>3764</v>
      </c>
      <c r="N34" s="78">
        <v>1</v>
      </c>
      <c r="O34" s="78"/>
      <c r="P34" s="78"/>
      <c r="Q34" s="78"/>
      <c r="R34" s="78"/>
      <c r="S34" s="78"/>
      <c r="T34" s="78"/>
      <c r="U34" s="78" t="s">
        <v>3777</v>
      </c>
      <c r="V34" s="78">
        <v>1</v>
      </c>
    </row>
    <row r="35" spans="1:22" ht="15">
      <c r="A35" s="78" t="s">
        <v>3723</v>
      </c>
      <c r="B35" s="78">
        <v>7</v>
      </c>
      <c r="C35" s="78" t="s">
        <v>3730</v>
      </c>
      <c r="D35" s="78">
        <v>2</v>
      </c>
      <c r="E35" s="78" t="s">
        <v>3738</v>
      </c>
      <c r="F35" s="78">
        <v>2</v>
      </c>
      <c r="G35" s="78" t="s">
        <v>3745</v>
      </c>
      <c r="H35" s="78">
        <v>1</v>
      </c>
      <c r="I35" s="78" t="s">
        <v>3755</v>
      </c>
      <c r="J35" s="78">
        <v>1</v>
      </c>
      <c r="K35" s="78"/>
      <c r="L35" s="78"/>
      <c r="M35" s="78"/>
      <c r="N35" s="78"/>
      <c r="O35" s="78"/>
      <c r="P35" s="78"/>
      <c r="Q35" s="78"/>
      <c r="R35" s="78"/>
      <c r="S35" s="78"/>
      <c r="T35" s="78"/>
      <c r="U35" s="78" t="s">
        <v>3778</v>
      </c>
      <c r="V35" s="78">
        <v>1</v>
      </c>
    </row>
    <row r="36" spans="1:22" ht="15">
      <c r="A36" s="78" t="s">
        <v>3724</v>
      </c>
      <c r="B36" s="78">
        <v>6</v>
      </c>
      <c r="C36" s="78" t="s">
        <v>3731</v>
      </c>
      <c r="D36" s="78">
        <v>1</v>
      </c>
      <c r="E36" s="78" t="s">
        <v>3739</v>
      </c>
      <c r="F36" s="78">
        <v>2</v>
      </c>
      <c r="G36" s="78" t="s">
        <v>3746</v>
      </c>
      <c r="H36" s="78">
        <v>1</v>
      </c>
      <c r="I36" s="78"/>
      <c r="J36" s="78"/>
      <c r="K36" s="78"/>
      <c r="L36" s="78"/>
      <c r="M36" s="78"/>
      <c r="N36" s="78"/>
      <c r="O36" s="78"/>
      <c r="P36" s="78"/>
      <c r="Q36" s="78"/>
      <c r="R36" s="78"/>
      <c r="S36" s="78"/>
      <c r="T36" s="78"/>
      <c r="U36" s="78" t="s">
        <v>3779</v>
      </c>
      <c r="V36" s="78">
        <v>1</v>
      </c>
    </row>
    <row r="37" spans="1:22" ht="15">
      <c r="A37" s="78" t="s">
        <v>3725</v>
      </c>
      <c r="B37" s="78">
        <v>6</v>
      </c>
      <c r="C37" s="78" t="s">
        <v>3732</v>
      </c>
      <c r="D37" s="78">
        <v>1</v>
      </c>
      <c r="E37" s="78" t="s">
        <v>3740</v>
      </c>
      <c r="F37" s="78">
        <v>2</v>
      </c>
      <c r="G37" s="78" t="s">
        <v>3747</v>
      </c>
      <c r="H37" s="78">
        <v>1</v>
      </c>
      <c r="I37" s="78"/>
      <c r="J37" s="78"/>
      <c r="K37" s="78"/>
      <c r="L37" s="78"/>
      <c r="M37" s="78"/>
      <c r="N37" s="78"/>
      <c r="O37" s="78"/>
      <c r="P37" s="78"/>
      <c r="Q37" s="78"/>
      <c r="R37" s="78"/>
      <c r="S37" s="78"/>
      <c r="T37" s="78"/>
      <c r="U37" s="78" t="s">
        <v>3780</v>
      </c>
      <c r="V37" s="78">
        <v>1</v>
      </c>
    </row>
    <row r="40" spans="1:22" ht="15" customHeight="1">
      <c r="A40" s="13" t="s">
        <v>3795</v>
      </c>
      <c r="B40" s="13" t="s">
        <v>3673</v>
      </c>
      <c r="C40" s="13" t="s">
        <v>3802</v>
      </c>
      <c r="D40" s="13" t="s">
        <v>3676</v>
      </c>
      <c r="E40" s="13" t="s">
        <v>3810</v>
      </c>
      <c r="F40" s="13" t="s">
        <v>3678</v>
      </c>
      <c r="G40" s="13" t="s">
        <v>3817</v>
      </c>
      <c r="H40" s="13" t="s">
        <v>3680</v>
      </c>
      <c r="I40" s="13" t="s">
        <v>3818</v>
      </c>
      <c r="J40" s="13" t="s">
        <v>3682</v>
      </c>
      <c r="K40" s="13" t="s">
        <v>3828</v>
      </c>
      <c r="L40" s="13" t="s">
        <v>3684</v>
      </c>
      <c r="M40" s="13" t="s">
        <v>3836</v>
      </c>
      <c r="N40" s="13" t="s">
        <v>3686</v>
      </c>
      <c r="O40" s="78" t="s">
        <v>3844</v>
      </c>
      <c r="P40" s="78" t="s">
        <v>3688</v>
      </c>
      <c r="Q40" s="78" t="s">
        <v>3845</v>
      </c>
      <c r="R40" s="78" t="s">
        <v>3690</v>
      </c>
      <c r="S40" s="13" t="s">
        <v>3846</v>
      </c>
      <c r="T40" s="13" t="s">
        <v>3692</v>
      </c>
      <c r="U40" s="13" t="s">
        <v>3853</v>
      </c>
      <c r="V40" s="13" t="s">
        <v>3693</v>
      </c>
    </row>
    <row r="41" spans="1:22" ht="15">
      <c r="A41" s="84" t="s">
        <v>3796</v>
      </c>
      <c r="B41" s="84">
        <v>202</v>
      </c>
      <c r="C41" s="84" t="s">
        <v>323</v>
      </c>
      <c r="D41" s="84">
        <v>28</v>
      </c>
      <c r="E41" s="84" t="s">
        <v>736</v>
      </c>
      <c r="F41" s="84">
        <v>61</v>
      </c>
      <c r="G41" s="84" t="s">
        <v>477</v>
      </c>
      <c r="H41" s="84">
        <v>2</v>
      </c>
      <c r="I41" s="84" t="s">
        <v>3819</v>
      </c>
      <c r="J41" s="84">
        <v>8</v>
      </c>
      <c r="K41" s="84" t="s">
        <v>736</v>
      </c>
      <c r="L41" s="84">
        <v>5</v>
      </c>
      <c r="M41" s="84" t="s">
        <v>3837</v>
      </c>
      <c r="N41" s="84">
        <v>10</v>
      </c>
      <c r="O41" s="84"/>
      <c r="P41" s="84"/>
      <c r="Q41" s="84"/>
      <c r="R41" s="84"/>
      <c r="S41" s="84" t="s">
        <v>3847</v>
      </c>
      <c r="T41" s="84">
        <v>4</v>
      </c>
      <c r="U41" s="84" t="s">
        <v>3854</v>
      </c>
      <c r="V41" s="84">
        <v>10</v>
      </c>
    </row>
    <row r="42" spans="1:22" ht="15">
      <c r="A42" s="84" t="s">
        <v>3797</v>
      </c>
      <c r="B42" s="84">
        <v>114</v>
      </c>
      <c r="C42" s="84" t="s">
        <v>757</v>
      </c>
      <c r="D42" s="84">
        <v>19</v>
      </c>
      <c r="E42" s="84" t="s">
        <v>3725</v>
      </c>
      <c r="F42" s="84">
        <v>18</v>
      </c>
      <c r="G42" s="84" t="s">
        <v>476</v>
      </c>
      <c r="H42" s="84">
        <v>2</v>
      </c>
      <c r="I42" s="84" t="s">
        <v>3749</v>
      </c>
      <c r="J42" s="84">
        <v>6</v>
      </c>
      <c r="K42" s="84" t="s">
        <v>255</v>
      </c>
      <c r="L42" s="84">
        <v>4</v>
      </c>
      <c r="M42" s="84" t="s">
        <v>3724</v>
      </c>
      <c r="N42" s="84">
        <v>10</v>
      </c>
      <c r="O42" s="84"/>
      <c r="P42" s="84"/>
      <c r="Q42" s="84"/>
      <c r="R42" s="84"/>
      <c r="S42" s="84" t="s">
        <v>736</v>
      </c>
      <c r="T42" s="84">
        <v>3</v>
      </c>
      <c r="U42" s="84" t="s">
        <v>3855</v>
      </c>
      <c r="V42" s="84">
        <v>9</v>
      </c>
    </row>
    <row r="43" spans="1:22" ht="15">
      <c r="A43" s="84" t="s">
        <v>3798</v>
      </c>
      <c r="B43" s="84">
        <v>2</v>
      </c>
      <c r="C43" s="84" t="s">
        <v>3803</v>
      </c>
      <c r="D43" s="84">
        <v>17</v>
      </c>
      <c r="E43" s="84" t="s">
        <v>3811</v>
      </c>
      <c r="F43" s="84">
        <v>17</v>
      </c>
      <c r="G43" s="84" t="s">
        <v>475</v>
      </c>
      <c r="H43" s="84">
        <v>2</v>
      </c>
      <c r="I43" s="84" t="s">
        <v>3820</v>
      </c>
      <c r="J43" s="84">
        <v>6</v>
      </c>
      <c r="K43" s="84" t="s">
        <v>354</v>
      </c>
      <c r="L43" s="84">
        <v>2</v>
      </c>
      <c r="M43" s="84" t="s">
        <v>316</v>
      </c>
      <c r="N43" s="84">
        <v>6</v>
      </c>
      <c r="O43" s="84"/>
      <c r="P43" s="84"/>
      <c r="Q43" s="84"/>
      <c r="R43" s="84"/>
      <c r="S43" s="84" t="s">
        <v>3848</v>
      </c>
      <c r="T43" s="84">
        <v>2</v>
      </c>
      <c r="U43" s="84" t="s">
        <v>3856</v>
      </c>
      <c r="V43" s="84">
        <v>5</v>
      </c>
    </row>
    <row r="44" spans="1:22" ht="15">
      <c r="A44" s="84" t="s">
        <v>3799</v>
      </c>
      <c r="B44" s="84">
        <v>4455</v>
      </c>
      <c r="C44" s="84" t="s">
        <v>3804</v>
      </c>
      <c r="D44" s="84">
        <v>16</v>
      </c>
      <c r="E44" s="84" t="s">
        <v>3812</v>
      </c>
      <c r="F44" s="84">
        <v>16</v>
      </c>
      <c r="G44" s="84" t="s">
        <v>474</v>
      </c>
      <c r="H44" s="84">
        <v>2</v>
      </c>
      <c r="I44" s="84" t="s">
        <v>3821</v>
      </c>
      <c r="J44" s="84">
        <v>6</v>
      </c>
      <c r="K44" s="84" t="s">
        <v>3829</v>
      </c>
      <c r="L44" s="84">
        <v>2</v>
      </c>
      <c r="M44" s="84" t="s">
        <v>3838</v>
      </c>
      <c r="N44" s="84">
        <v>6</v>
      </c>
      <c r="O44" s="84"/>
      <c r="P44" s="84"/>
      <c r="Q44" s="84"/>
      <c r="R44" s="84"/>
      <c r="S44" s="84" t="s">
        <v>3849</v>
      </c>
      <c r="T44" s="84">
        <v>2</v>
      </c>
      <c r="U44" s="84" t="s">
        <v>3857</v>
      </c>
      <c r="V44" s="84">
        <v>5</v>
      </c>
    </row>
    <row r="45" spans="1:22" ht="15">
      <c r="A45" s="84" t="s">
        <v>3800</v>
      </c>
      <c r="B45" s="84">
        <v>4771</v>
      </c>
      <c r="C45" s="84" t="s">
        <v>3805</v>
      </c>
      <c r="D45" s="84">
        <v>15</v>
      </c>
      <c r="E45" s="84" t="s">
        <v>3801</v>
      </c>
      <c r="F45" s="84">
        <v>15</v>
      </c>
      <c r="G45" s="84" t="s">
        <v>473</v>
      </c>
      <c r="H45" s="84">
        <v>2</v>
      </c>
      <c r="I45" s="84" t="s">
        <v>3822</v>
      </c>
      <c r="J45" s="84">
        <v>6</v>
      </c>
      <c r="K45" s="84" t="s">
        <v>3830</v>
      </c>
      <c r="L45" s="84">
        <v>2</v>
      </c>
      <c r="M45" s="84" t="s">
        <v>3839</v>
      </c>
      <c r="N45" s="84">
        <v>6</v>
      </c>
      <c r="O45" s="84"/>
      <c r="P45" s="84"/>
      <c r="Q45" s="84"/>
      <c r="R45" s="84"/>
      <c r="S45" s="84" t="s">
        <v>3850</v>
      </c>
      <c r="T45" s="84">
        <v>2</v>
      </c>
      <c r="U45" s="84" t="s">
        <v>3858</v>
      </c>
      <c r="V45" s="84">
        <v>5</v>
      </c>
    </row>
    <row r="46" spans="1:22" ht="15">
      <c r="A46" s="84" t="s">
        <v>736</v>
      </c>
      <c r="B46" s="84">
        <v>170</v>
      </c>
      <c r="C46" s="84" t="s">
        <v>3806</v>
      </c>
      <c r="D46" s="84">
        <v>15</v>
      </c>
      <c r="E46" s="84" t="s">
        <v>3813</v>
      </c>
      <c r="F46" s="84">
        <v>14</v>
      </c>
      <c r="G46" s="84" t="s">
        <v>472</v>
      </c>
      <c r="H46" s="84">
        <v>2</v>
      </c>
      <c r="I46" s="84" t="s">
        <v>3823</v>
      </c>
      <c r="J46" s="84">
        <v>6</v>
      </c>
      <c r="K46" s="84" t="s">
        <v>3831</v>
      </c>
      <c r="L46" s="84">
        <v>2</v>
      </c>
      <c r="M46" s="84" t="s">
        <v>736</v>
      </c>
      <c r="N46" s="84">
        <v>5</v>
      </c>
      <c r="O46" s="84"/>
      <c r="P46" s="84"/>
      <c r="Q46" s="84"/>
      <c r="R46" s="84"/>
      <c r="S46" s="84" t="s">
        <v>3851</v>
      </c>
      <c r="T46" s="84">
        <v>2</v>
      </c>
      <c r="U46" s="84" t="s">
        <v>3859</v>
      </c>
      <c r="V46" s="84">
        <v>5</v>
      </c>
    </row>
    <row r="47" spans="1:22" ht="15">
      <c r="A47" s="84" t="s">
        <v>323</v>
      </c>
      <c r="B47" s="84">
        <v>28</v>
      </c>
      <c r="C47" s="84" t="s">
        <v>736</v>
      </c>
      <c r="D47" s="84">
        <v>15</v>
      </c>
      <c r="E47" s="84" t="s">
        <v>3814</v>
      </c>
      <c r="F47" s="84">
        <v>14</v>
      </c>
      <c r="G47" s="84" t="s">
        <v>471</v>
      </c>
      <c r="H47" s="84">
        <v>2</v>
      </c>
      <c r="I47" s="84" t="s">
        <v>3824</v>
      </c>
      <c r="J47" s="84">
        <v>6</v>
      </c>
      <c r="K47" s="84" t="s">
        <v>3832</v>
      </c>
      <c r="L47" s="84">
        <v>2</v>
      </c>
      <c r="M47" s="84" t="s">
        <v>3840</v>
      </c>
      <c r="N47" s="84">
        <v>4</v>
      </c>
      <c r="O47" s="84"/>
      <c r="P47" s="84"/>
      <c r="Q47" s="84"/>
      <c r="R47" s="84"/>
      <c r="S47" s="84" t="s">
        <v>415</v>
      </c>
      <c r="T47" s="84">
        <v>2</v>
      </c>
      <c r="U47" s="84" t="s">
        <v>3860</v>
      </c>
      <c r="V47" s="84">
        <v>5</v>
      </c>
    </row>
    <row r="48" spans="1:22" ht="15">
      <c r="A48" s="84" t="s">
        <v>3725</v>
      </c>
      <c r="B48" s="84">
        <v>26</v>
      </c>
      <c r="C48" s="84" t="s">
        <v>3807</v>
      </c>
      <c r="D48" s="84">
        <v>14</v>
      </c>
      <c r="E48" s="84" t="s">
        <v>3815</v>
      </c>
      <c r="F48" s="84">
        <v>14</v>
      </c>
      <c r="G48" s="84"/>
      <c r="H48" s="84"/>
      <c r="I48" s="84" t="s">
        <v>3825</v>
      </c>
      <c r="J48" s="84">
        <v>6</v>
      </c>
      <c r="K48" s="84" t="s">
        <v>3833</v>
      </c>
      <c r="L48" s="84">
        <v>2</v>
      </c>
      <c r="M48" s="84" t="s">
        <v>3841</v>
      </c>
      <c r="N48" s="84">
        <v>4</v>
      </c>
      <c r="O48" s="84"/>
      <c r="P48" s="84"/>
      <c r="Q48" s="84"/>
      <c r="R48" s="84"/>
      <c r="S48" s="84" t="s">
        <v>3770</v>
      </c>
      <c r="T48" s="84">
        <v>2</v>
      </c>
      <c r="U48" s="84" t="s">
        <v>3861</v>
      </c>
      <c r="V48" s="84">
        <v>5</v>
      </c>
    </row>
    <row r="49" spans="1:22" ht="15">
      <c r="A49" s="84" t="s">
        <v>757</v>
      </c>
      <c r="B49" s="84">
        <v>26</v>
      </c>
      <c r="C49" s="84" t="s">
        <v>3808</v>
      </c>
      <c r="D49" s="84">
        <v>14</v>
      </c>
      <c r="E49" s="84" t="s">
        <v>3720</v>
      </c>
      <c r="F49" s="84">
        <v>14</v>
      </c>
      <c r="G49" s="84"/>
      <c r="H49" s="84"/>
      <c r="I49" s="84" t="s">
        <v>3826</v>
      </c>
      <c r="J49" s="84">
        <v>6</v>
      </c>
      <c r="K49" s="84" t="s">
        <v>3834</v>
      </c>
      <c r="L49" s="84">
        <v>2</v>
      </c>
      <c r="M49" s="84" t="s">
        <v>3842</v>
      </c>
      <c r="N49" s="84">
        <v>4</v>
      </c>
      <c r="O49" s="84"/>
      <c r="P49" s="84"/>
      <c r="Q49" s="84"/>
      <c r="R49" s="84"/>
      <c r="S49" s="84" t="s">
        <v>3852</v>
      </c>
      <c r="T49" s="84">
        <v>2</v>
      </c>
      <c r="U49" s="84" t="s">
        <v>3862</v>
      </c>
      <c r="V49" s="84">
        <v>5</v>
      </c>
    </row>
    <row r="50" spans="1:22" ht="15">
      <c r="A50" s="84" t="s">
        <v>3801</v>
      </c>
      <c r="B50" s="84">
        <v>24</v>
      </c>
      <c r="C50" s="84" t="s">
        <v>3809</v>
      </c>
      <c r="D50" s="84">
        <v>14</v>
      </c>
      <c r="E50" s="84" t="s">
        <v>3816</v>
      </c>
      <c r="F50" s="84">
        <v>14</v>
      </c>
      <c r="G50" s="84"/>
      <c r="H50" s="84"/>
      <c r="I50" s="84" t="s">
        <v>3827</v>
      </c>
      <c r="J50" s="84">
        <v>6</v>
      </c>
      <c r="K50" s="84" t="s">
        <v>3835</v>
      </c>
      <c r="L50" s="84">
        <v>2</v>
      </c>
      <c r="M50" s="84" t="s">
        <v>3843</v>
      </c>
      <c r="N50" s="84">
        <v>3</v>
      </c>
      <c r="O50" s="84"/>
      <c r="P50" s="84"/>
      <c r="Q50" s="84"/>
      <c r="R50" s="84"/>
      <c r="S50" s="84"/>
      <c r="T50" s="84"/>
      <c r="U50" s="84" t="s">
        <v>3863</v>
      </c>
      <c r="V50" s="84">
        <v>5</v>
      </c>
    </row>
    <row r="53" spans="1:22" ht="15" customHeight="1">
      <c r="A53" s="13" t="s">
        <v>3898</v>
      </c>
      <c r="B53" s="13" t="s">
        <v>3673</v>
      </c>
      <c r="C53" s="13" t="s">
        <v>3909</v>
      </c>
      <c r="D53" s="13" t="s">
        <v>3676</v>
      </c>
      <c r="E53" s="13" t="s">
        <v>3920</v>
      </c>
      <c r="F53" s="13" t="s">
        <v>3678</v>
      </c>
      <c r="G53" s="13" t="s">
        <v>3921</v>
      </c>
      <c r="H53" s="13" t="s">
        <v>3680</v>
      </c>
      <c r="I53" s="13" t="s">
        <v>3928</v>
      </c>
      <c r="J53" s="13" t="s">
        <v>3682</v>
      </c>
      <c r="K53" s="13" t="s">
        <v>3939</v>
      </c>
      <c r="L53" s="13" t="s">
        <v>3684</v>
      </c>
      <c r="M53" s="13" t="s">
        <v>3950</v>
      </c>
      <c r="N53" s="13" t="s">
        <v>3686</v>
      </c>
      <c r="O53" s="78" t="s">
        <v>3961</v>
      </c>
      <c r="P53" s="78" t="s">
        <v>3688</v>
      </c>
      <c r="Q53" s="78" t="s">
        <v>3962</v>
      </c>
      <c r="R53" s="78" t="s">
        <v>3690</v>
      </c>
      <c r="S53" s="13" t="s">
        <v>3963</v>
      </c>
      <c r="T53" s="13" t="s">
        <v>3692</v>
      </c>
      <c r="U53" s="13" t="s">
        <v>3972</v>
      </c>
      <c r="V53" s="13" t="s">
        <v>3693</v>
      </c>
    </row>
    <row r="54" spans="1:22" ht="15">
      <c r="A54" s="84" t="s">
        <v>3899</v>
      </c>
      <c r="B54" s="84">
        <v>18</v>
      </c>
      <c r="C54" s="84" t="s">
        <v>3910</v>
      </c>
      <c r="D54" s="84">
        <v>14</v>
      </c>
      <c r="E54" s="84" t="s">
        <v>3901</v>
      </c>
      <c r="F54" s="84">
        <v>14</v>
      </c>
      <c r="G54" s="84" t="s">
        <v>3922</v>
      </c>
      <c r="H54" s="84">
        <v>2</v>
      </c>
      <c r="I54" s="84" t="s">
        <v>3929</v>
      </c>
      <c r="J54" s="84">
        <v>6</v>
      </c>
      <c r="K54" s="84" t="s">
        <v>3940</v>
      </c>
      <c r="L54" s="84">
        <v>2</v>
      </c>
      <c r="M54" s="84" t="s">
        <v>3951</v>
      </c>
      <c r="N54" s="84">
        <v>10</v>
      </c>
      <c r="O54" s="84"/>
      <c r="P54" s="84"/>
      <c r="Q54" s="84"/>
      <c r="R54" s="84"/>
      <c r="S54" s="84" t="s">
        <v>3964</v>
      </c>
      <c r="T54" s="84">
        <v>3</v>
      </c>
      <c r="U54" s="84" t="s">
        <v>3973</v>
      </c>
      <c r="V54" s="84">
        <v>5</v>
      </c>
    </row>
    <row r="55" spans="1:22" ht="15">
      <c r="A55" s="84" t="s">
        <v>3900</v>
      </c>
      <c r="B55" s="84">
        <v>15</v>
      </c>
      <c r="C55" s="84" t="s">
        <v>3911</v>
      </c>
      <c r="D55" s="84">
        <v>14</v>
      </c>
      <c r="E55" s="84" t="s">
        <v>3902</v>
      </c>
      <c r="F55" s="84">
        <v>14</v>
      </c>
      <c r="G55" s="84" t="s">
        <v>3923</v>
      </c>
      <c r="H55" s="84">
        <v>2</v>
      </c>
      <c r="I55" s="84" t="s">
        <v>3930</v>
      </c>
      <c r="J55" s="84">
        <v>6</v>
      </c>
      <c r="K55" s="84" t="s">
        <v>3941</v>
      </c>
      <c r="L55" s="84">
        <v>2</v>
      </c>
      <c r="M55" s="84" t="s">
        <v>3952</v>
      </c>
      <c r="N55" s="84">
        <v>6</v>
      </c>
      <c r="O55" s="84"/>
      <c r="P55" s="84"/>
      <c r="Q55" s="84"/>
      <c r="R55" s="84"/>
      <c r="S55" s="84" t="s">
        <v>3965</v>
      </c>
      <c r="T55" s="84">
        <v>2</v>
      </c>
      <c r="U55" s="84" t="s">
        <v>3974</v>
      </c>
      <c r="V55" s="84">
        <v>5</v>
      </c>
    </row>
    <row r="56" spans="1:22" ht="15">
      <c r="A56" s="84" t="s">
        <v>3901</v>
      </c>
      <c r="B56" s="84">
        <v>14</v>
      </c>
      <c r="C56" s="84" t="s">
        <v>3912</v>
      </c>
      <c r="D56" s="84">
        <v>14</v>
      </c>
      <c r="E56" s="84" t="s">
        <v>3903</v>
      </c>
      <c r="F56" s="84">
        <v>14</v>
      </c>
      <c r="G56" s="84" t="s">
        <v>3924</v>
      </c>
      <c r="H56" s="84">
        <v>2</v>
      </c>
      <c r="I56" s="84" t="s">
        <v>3931</v>
      </c>
      <c r="J56" s="84">
        <v>6</v>
      </c>
      <c r="K56" s="84" t="s">
        <v>3942</v>
      </c>
      <c r="L56" s="84">
        <v>2</v>
      </c>
      <c r="M56" s="84" t="s">
        <v>3953</v>
      </c>
      <c r="N56" s="84">
        <v>6</v>
      </c>
      <c r="O56" s="84"/>
      <c r="P56" s="84"/>
      <c r="Q56" s="84"/>
      <c r="R56" s="84"/>
      <c r="S56" s="84" t="s">
        <v>3966</v>
      </c>
      <c r="T56" s="84">
        <v>2</v>
      </c>
      <c r="U56" s="84" t="s">
        <v>3975</v>
      </c>
      <c r="V56" s="84">
        <v>5</v>
      </c>
    </row>
    <row r="57" spans="1:22" ht="15">
      <c r="A57" s="84" t="s">
        <v>3902</v>
      </c>
      <c r="B57" s="84">
        <v>14</v>
      </c>
      <c r="C57" s="84" t="s">
        <v>3913</v>
      </c>
      <c r="D57" s="84">
        <v>14</v>
      </c>
      <c r="E57" s="84" t="s">
        <v>3904</v>
      </c>
      <c r="F57" s="84">
        <v>14</v>
      </c>
      <c r="G57" s="84" t="s">
        <v>3925</v>
      </c>
      <c r="H57" s="84">
        <v>2</v>
      </c>
      <c r="I57" s="84" t="s">
        <v>3932</v>
      </c>
      <c r="J57" s="84">
        <v>6</v>
      </c>
      <c r="K57" s="84" t="s">
        <v>3943</v>
      </c>
      <c r="L57" s="84">
        <v>2</v>
      </c>
      <c r="M57" s="84" t="s">
        <v>3954</v>
      </c>
      <c r="N57" s="84">
        <v>4</v>
      </c>
      <c r="O57" s="84"/>
      <c r="P57" s="84"/>
      <c r="Q57" s="84"/>
      <c r="R57" s="84"/>
      <c r="S57" s="84" t="s">
        <v>3967</v>
      </c>
      <c r="T57" s="84">
        <v>2</v>
      </c>
      <c r="U57" s="84" t="s">
        <v>3976</v>
      </c>
      <c r="V57" s="84">
        <v>5</v>
      </c>
    </row>
    <row r="58" spans="1:22" ht="15">
      <c r="A58" s="84" t="s">
        <v>3903</v>
      </c>
      <c r="B58" s="84">
        <v>14</v>
      </c>
      <c r="C58" s="84" t="s">
        <v>3914</v>
      </c>
      <c r="D58" s="84">
        <v>14</v>
      </c>
      <c r="E58" s="84" t="s">
        <v>3900</v>
      </c>
      <c r="F58" s="84">
        <v>14</v>
      </c>
      <c r="G58" s="84" t="s">
        <v>3926</v>
      </c>
      <c r="H58" s="84">
        <v>2</v>
      </c>
      <c r="I58" s="84" t="s">
        <v>3933</v>
      </c>
      <c r="J58" s="84">
        <v>6</v>
      </c>
      <c r="K58" s="84" t="s">
        <v>3944</v>
      </c>
      <c r="L58" s="84">
        <v>2</v>
      </c>
      <c r="M58" s="84" t="s">
        <v>3955</v>
      </c>
      <c r="N58" s="84">
        <v>4</v>
      </c>
      <c r="O58" s="84"/>
      <c r="P58" s="84"/>
      <c r="Q58" s="84"/>
      <c r="R58" s="84"/>
      <c r="S58" s="84" t="s">
        <v>3968</v>
      </c>
      <c r="T58" s="84">
        <v>2</v>
      </c>
      <c r="U58" s="84" t="s">
        <v>3977</v>
      </c>
      <c r="V58" s="84">
        <v>5</v>
      </c>
    </row>
    <row r="59" spans="1:22" ht="15">
      <c r="A59" s="84" t="s">
        <v>3904</v>
      </c>
      <c r="B59" s="84">
        <v>14</v>
      </c>
      <c r="C59" s="84" t="s">
        <v>3915</v>
      </c>
      <c r="D59" s="84">
        <v>14</v>
      </c>
      <c r="E59" s="84" t="s">
        <v>3899</v>
      </c>
      <c r="F59" s="84">
        <v>14</v>
      </c>
      <c r="G59" s="84" t="s">
        <v>3927</v>
      </c>
      <c r="H59" s="84">
        <v>2</v>
      </c>
      <c r="I59" s="84" t="s">
        <v>3934</v>
      </c>
      <c r="J59" s="84">
        <v>6</v>
      </c>
      <c r="K59" s="84" t="s">
        <v>3945</v>
      </c>
      <c r="L59" s="84">
        <v>2</v>
      </c>
      <c r="M59" s="84" t="s">
        <v>3956</v>
      </c>
      <c r="N59" s="84">
        <v>4</v>
      </c>
      <c r="O59" s="84"/>
      <c r="P59" s="84"/>
      <c r="Q59" s="84"/>
      <c r="R59" s="84"/>
      <c r="S59" s="84" t="s">
        <v>3969</v>
      </c>
      <c r="T59" s="84">
        <v>2</v>
      </c>
      <c r="U59" s="84" t="s">
        <v>3978</v>
      </c>
      <c r="V59" s="84">
        <v>5</v>
      </c>
    </row>
    <row r="60" spans="1:22" ht="15">
      <c r="A60" s="84" t="s">
        <v>3905</v>
      </c>
      <c r="B60" s="84">
        <v>14</v>
      </c>
      <c r="C60" s="84" t="s">
        <v>3916</v>
      </c>
      <c r="D60" s="84">
        <v>14</v>
      </c>
      <c r="E60" s="84" t="s">
        <v>3905</v>
      </c>
      <c r="F60" s="84">
        <v>14</v>
      </c>
      <c r="G60" s="84"/>
      <c r="H60" s="84"/>
      <c r="I60" s="84" t="s">
        <v>3935</v>
      </c>
      <c r="J60" s="84">
        <v>6</v>
      </c>
      <c r="K60" s="84" t="s">
        <v>3946</v>
      </c>
      <c r="L60" s="84">
        <v>2</v>
      </c>
      <c r="M60" s="84" t="s">
        <v>3957</v>
      </c>
      <c r="N60" s="84">
        <v>4</v>
      </c>
      <c r="O60" s="84"/>
      <c r="P60" s="84"/>
      <c r="Q60" s="84"/>
      <c r="R60" s="84"/>
      <c r="S60" s="84" t="s">
        <v>3970</v>
      </c>
      <c r="T60" s="84">
        <v>2</v>
      </c>
      <c r="U60" s="84" t="s">
        <v>3979</v>
      </c>
      <c r="V60" s="84">
        <v>5</v>
      </c>
    </row>
    <row r="61" spans="1:22" ht="15">
      <c r="A61" s="84" t="s">
        <v>3906</v>
      </c>
      <c r="B61" s="84">
        <v>14</v>
      </c>
      <c r="C61" s="84" t="s">
        <v>3917</v>
      </c>
      <c r="D61" s="84">
        <v>14</v>
      </c>
      <c r="E61" s="84" t="s">
        <v>3906</v>
      </c>
      <c r="F61" s="84">
        <v>14</v>
      </c>
      <c r="G61" s="84"/>
      <c r="H61" s="84"/>
      <c r="I61" s="84" t="s">
        <v>3936</v>
      </c>
      <c r="J61" s="84">
        <v>6</v>
      </c>
      <c r="K61" s="84" t="s">
        <v>3947</v>
      </c>
      <c r="L61" s="84">
        <v>2</v>
      </c>
      <c r="M61" s="84" t="s">
        <v>3958</v>
      </c>
      <c r="N61" s="84">
        <v>4</v>
      </c>
      <c r="O61" s="84"/>
      <c r="P61" s="84"/>
      <c r="Q61" s="84"/>
      <c r="R61" s="84"/>
      <c r="S61" s="84" t="s">
        <v>3971</v>
      </c>
      <c r="T61" s="84">
        <v>2</v>
      </c>
      <c r="U61" s="84" t="s">
        <v>3980</v>
      </c>
      <c r="V61" s="84">
        <v>5</v>
      </c>
    </row>
    <row r="62" spans="1:22" ht="15">
      <c r="A62" s="84" t="s">
        <v>3907</v>
      </c>
      <c r="B62" s="84">
        <v>14</v>
      </c>
      <c r="C62" s="84" t="s">
        <v>3918</v>
      </c>
      <c r="D62" s="84">
        <v>14</v>
      </c>
      <c r="E62" s="84" t="s">
        <v>3907</v>
      </c>
      <c r="F62" s="84">
        <v>14</v>
      </c>
      <c r="G62" s="84"/>
      <c r="H62" s="84"/>
      <c r="I62" s="84" t="s">
        <v>3937</v>
      </c>
      <c r="J62" s="84">
        <v>6</v>
      </c>
      <c r="K62" s="84" t="s">
        <v>3948</v>
      </c>
      <c r="L62" s="84">
        <v>2</v>
      </c>
      <c r="M62" s="84" t="s">
        <v>3959</v>
      </c>
      <c r="N62" s="84">
        <v>3</v>
      </c>
      <c r="O62" s="84"/>
      <c r="P62" s="84"/>
      <c r="Q62" s="84"/>
      <c r="R62" s="84"/>
      <c r="S62" s="84"/>
      <c r="T62" s="84"/>
      <c r="U62" s="84" t="s">
        <v>3981</v>
      </c>
      <c r="V62" s="84">
        <v>5</v>
      </c>
    </row>
    <row r="63" spans="1:22" ht="15">
      <c r="A63" s="84" t="s">
        <v>3908</v>
      </c>
      <c r="B63" s="84">
        <v>14</v>
      </c>
      <c r="C63" s="84" t="s">
        <v>3919</v>
      </c>
      <c r="D63" s="84">
        <v>14</v>
      </c>
      <c r="E63" s="84" t="s">
        <v>3908</v>
      </c>
      <c r="F63" s="84">
        <v>14</v>
      </c>
      <c r="G63" s="84"/>
      <c r="H63" s="84"/>
      <c r="I63" s="84" t="s">
        <v>3938</v>
      </c>
      <c r="J63" s="84">
        <v>6</v>
      </c>
      <c r="K63" s="84" t="s">
        <v>3949</v>
      </c>
      <c r="L63" s="84">
        <v>2</v>
      </c>
      <c r="M63" s="84" t="s">
        <v>3960</v>
      </c>
      <c r="N63" s="84">
        <v>2</v>
      </c>
      <c r="O63" s="84"/>
      <c r="P63" s="84"/>
      <c r="Q63" s="84"/>
      <c r="R63" s="84"/>
      <c r="S63" s="84"/>
      <c r="T63" s="84"/>
      <c r="U63" s="84" t="s">
        <v>3982</v>
      </c>
      <c r="V63" s="84">
        <v>5</v>
      </c>
    </row>
    <row r="66" spans="1:22" ht="15" customHeight="1">
      <c r="A66" s="13" t="s">
        <v>4013</v>
      </c>
      <c r="B66" s="13" t="s">
        <v>3673</v>
      </c>
      <c r="C66" s="13" t="s">
        <v>4015</v>
      </c>
      <c r="D66" s="13" t="s">
        <v>3676</v>
      </c>
      <c r="E66" s="78" t="s">
        <v>4016</v>
      </c>
      <c r="F66" s="78" t="s">
        <v>3678</v>
      </c>
      <c r="G66" s="13" t="s">
        <v>4019</v>
      </c>
      <c r="H66" s="13" t="s">
        <v>3680</v>
      </c>
      <c r="I66" s="78" t="s">
        <v>4021</v>
      </c>
      <c r="J66" s="78" t="s">
        <v>3682</v>
      </c>
      <c r="K66" s="78" t="s">
        <v>4024</v>
      </c>
      <c r="L66" s="78" t="s">
        <v>3684</v>
      </c>
      <c r="M66" s="78" t="s">
        <v>4026</v>
      </c>
      <c r="N66" s="78" t="s">
        <v>3686</v>
      </c>
      <c r="O66" s="13" t="s">
        <v>4028</v>
      </c>
      <c r="P66" s="13" t="s">
        <v>3688</v>
      </c>
      <c r="Q66" s="13" t="s">
        <v>4030</v>
      </c>
      <c r="R66" s="13" t="s">
        <v>3690</v>
      </c>
      <c r="S66" s="13" t="s">
        <v>4032</v>
      </c>
      <c r="T66" s="13" t="s">
        <v>3692</v>
      </c>
      <c r="U66" s="78" t="s">
        <v>4034</v>
      </c>
      <c r="V66" s="78" t="s">
        <v>3693</v>
      </c>
    </row>
    <row r="67" spans="1:22" ht="15">
      <c r="A67" s="78" t="s">
        <v>402</v>
      </c>
      <c r="B67" s="78">
        <v>2</v>
      </c>
      <c r="C67" s="78" t="s">
        <v>453</v>
      </c>
      <c r="D67" s="78">
        <v>1</v>
      </c>
      <c r="E67" s="78"/>
      <c r="F67" s="78"/>
      <c r="G67" s="78" t="s">
        <v>477</v>
      </c>
      <c r="H67" s="78">
        <v>1</v>
      </c>
      <c r="I67" s="78"/>
      <c r="J67" s="78"/>
      <c r="K67" s="78"/>
      <c r="L67" s="78"/>
      <c r="M67" s="78"/>
      <c r="N67" s="78"/>
      <c r="O67" s="78" t="s">
        <v>398</v>
      </c>
      <c r="P67" s="78">
        <v>1</v>
      </c>
      <c r="Q67" s="78" t="s">
        <v>388</v>
      </c>
      <c r="R67" s="78">
        <v>1</v>
      </c>
      <c r="S67" s="78" t="s">
        <v>491</v>
      </c>
      <c r="T67" s="78">
        <v>1</v>
      </c>
      <c r="U67" s="78"/>
      <c r="V67" s="78"/>
    </row>
    <row r="68" spans="1:22" ht="15">
      <c r="A68" s="78" t="s">
        <v>491</v>
      </c>
      <c r="B68" s="78">
        <v>1</v>
      </c>
      <c r="C68" s="78" t="s">
        <v>428</v>
      </c>
      <c r="D68" s="78">
        <v>1</v>
      </c>
      <c r="E68" s="78"/>
      <c r="F68" s="78"/>
      <c r="G68" s="78"/>
      <c r="H68" s="78"/>
      <c r="I68" s="78"/>
      <c r="J68" s="78"/>
      <c r="K68" s="78"/>
      <c r="L68" s="78"/>
      <c r="M68" s="78"/>
      <c r="N68" s="78"/>
      <c r="O68" s="78"/>
      <c r="P68" s="78"/>
      <c r="Q68" s="78"/>
      <c r="R68" s="78"/>
      <c r="S68" s="78"/>
      <c r="T68" s="78"/>
      <c r="U68" s="78"/>
      <c r="V68" s="78"/>
    </row>
    <row r="69" spans="1:22" ht="15">
      <c r="A69" s="78" t="s">
        <v>487</v>
      </c>
      <c r="B69" s="78">
        <v>1</v>
      </c>
      <c r="C69" s="78" t="s">
        <v>434</v>
      </c>
      <c r="D69" s="78">
        <v>1</v>
      </c>
      <c r="E69" s="78"/>
      <c r="F69" s="78"/>
      <c r="G69" s="78"/>
      <c r="H69" s="78"/>
      <c r="I69" s="78"/>
      <c r="J69" s="78"/>
      <c r="K69" s="78"/>
      <c r="L69" s="78"/>
      <c r="M69" s="78"/>
      <c r="N69" s="78"/>
      <c r="O69" s="78"/>
      <c r="P69" s="78"/>
      <c r="Q69" s="78"/>
      <c r="R69" s="78"/>
      <c r="S69" s="78"/>
      <c r="T69" s="78"/>
      <c r="U69" s="78"/>
      <c r="V69" s="78"/>
    </row>
    <row r="70" spans="1:22" ht="15">
      <c r="A70" s="78" t="s">
        <v>484</v>
      </c>
      <c r="B70" s="78">
        <v>1</v>
      </c>
      <c r="C70" s="78" t="s">
        <v>324</v>
      </c>
      <c r="D70" s="78">
        <v>1</v>
      </c>
      <c r="E70" s="78"/>
      <c r="F70" s="78"/>
      <c r="G70" s="78"/>
      <c r="H70" s="78"/>
      <c r="I70" s="78"/>
      <c r="J70" s="78"/>
      <c r="K70" s="78"/>
      <c r="L70" s="78"/>
      <c r="M70" s="78"/>
      <c r="N70" s="78"/>
      <c r="O70" s="78"/>
      <c r="P70" s="78"/>
      <c r="Q70" s="78"/>
      <c r="R70" s="78"/>
      <c r="S70" s="78"/>
      <c r="T70" s="78"/>
      <c r="U70" s="78"/>
      <c r="V70" s="78"/>
    </row>
    <row r="71" spans="1:22" ht="15">
      <c r="A71" s="78" t="s">
        <v>478</v>
      </c>
      <c r="B71" s="78">
        <v>1</v>
      </c>
      <c r="C71" s="78" t="s">
        <v>444</v>
      </c>
      <c r="D71" s="78">
        <v>1</v>
      </c>
      <c r="E71" s="78"/>
      <c r="F71" s="78"/>
      <c r="G71" s="78"/>
      <c r="H71" s="78"/>
      <c r="I71" s="78"/>
      <c r="J71" s="78"/>
      <c r="K71" s="78"/>
      <c r="L71" s="78"/>
      <c r="M71" s="78"/>
      <c r="N71" s="78"/>
      <c r="O71" s="78"/>
      <c r="P71" s="78"/>
      <c r="Q71" s="78"/>
      <c r="R71" s="78"/>
      <c r="S71" s="78"/>
      <c r="T71" s="78"/>
      <c r="U71" s="78"/>
      <c r="V71" s="78"/>
    </row>
    <row r="72" spans="1:22" ht="15">
      <c r="A72" s="78" t="s">
        <v>477</v>
      </c>
      <c r="B72" s="78">
        <v>1</v>
      </c>
      <c r="C72" s="78" t="s">
        <v>442</v>
      </c>
      <c r="D72" s="78">
        <v>1</v>
      </c>
      <c r="E72" s="78"/>
      <c r="F72" s="78"/>
      <c r="G72" s="78"/>
      <c r="H72" s="78"/>
      <c r="I72" s="78"/>
      <c r="J72" s="78"/>
      <c r="K72" s="78"/>
      <c r="L72" s="78"/>
      <c r="M72" s="78"/>
      <c r="N72" s="78"/>
      <c r="O72" s="78"/>
      <c r="P72" s="78"/>
      <c r="Q72" s="78"/>
      <c r="R72" s="78"/>
      <c r="S72" s="78"/>
      <c r="T72" s="78"/>
      <c r="U72" s="78"/>
      <c r="V72" s="78"/>
    </row>
    <row r="73" spans="1:22" ht="15">
      <c r="A73" s="78" t="s">
        <v>453</v>
      </c>
      <c r="B73" s="78">
        <v>1</v>
      </c>
      <c r="C73" s="78" t="s">
        <v>450</v>
      </c>
      <c r="D73" s="78">
        <v>1</v>
      </c>
      <c r="E73" s="78"/>
      <c r="F73" s="78"/>
      <c r="G73" s="78"/>
      <c r="H73" s="78"/>
      <c r="I73" s="78"/>
      <c r="J73" s="78"/>
      <c r="K73" s="78"/>
      <c r="L73" s="78"/>
      <c r="M73" s="78"/>
      <c r="N73" s="78"/>
      <c r="O73" s="78"/>
      <c r="P73" s="78"/>
      <c r="Q73" s="78"/>
      <c r="R73" s="78"/>
      <c r="S73" s="78"/>
      <c r="T73" s="78"/>
      <c r="U73" s="78"/>
      <c r="V73" s="78"/>
    </row>
    <row r="74" spans="1:22" ht="15">
      <c r="A74" s="78" t="s">
        <v>450</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442</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444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4014</v>
      </c>
      <c r="B79" s="13" t="s">
        <v>3673</v>
      </c>
      <c r="C79" s="13" t="s">
        <v>4017</v>
      </c>
      <c r="D79" s="13" t="s">
        <v>3676</v>
      </c>
      <c r="E79" s="13" t="s">
        <v>4018</v>
      </c>
      <c r="F79" s="13" t="s">
        <v>3678</v>
      </c>
      <c r="G79" s="13" t="s">
        <v>4020</v>
      </c>
      <c r="H79" s="13" t="s">
        <v>3680</v>
      </c>
      <c r="I79" s="13" t="s">
        <v>4023</v>
      </c>
      <c r="J79" s="13" t="s">
        <v>3682</v>
      </c>
      <c r="K79" s="13" t="s">
        <v>4025</v>
      </c>
      <c r="L79" s="13" t="s">
        <v>3684</v>
      </c>
      <c r="M79" s="13" t="s">
        <v>4027</v>
      </c>
      <c r="N79" s="13" t="s">
        <v>3686</v>
      </c>
      <c r="O79" s="13" t="s">
        <v>4029</v>
      </c>
      <c r="P79" s="13" t="s">
        <v>3688</v>
      </c>
      <c r="Q79" s="13" t="s">
        <v>4031</v>
      </c>
      <c r="R79" s="13" t="s">
        <v>3690</v>
      </c>
      <c r="S79" s="13" t="s">
        <v>4033</v>
      </c>
      <c r="T79" s="13" t="s">
        <v>3692</v>
      </c>
      <c r="U79" s="13" t="s">
        <v>4035</v>
      </c>
      <c r="V79" s="13" t="s">
        <v>3693</v>
      </c>
    </row>
    <row r="80" spans="1:22" ht="15">
      <c r="A80" s="78" t="s">
        <v>323</v>
      </c>
      <c r="B80" s="78">
        <v>28</v>
      </c>
      <c r="C80" s="78" t="s">
        <v>323</v>
      </c>
      <c r="D80" s="78">
        <v>28</v>
      </c>
      <c r="E80" s="78" t="s">
        <v>374</v>
      </c>
      <c r="F80" s="78">
        <v>1</v>
      </c>
      <c r="G80" s="78" t="s">
        <v>476</v>
      </c>
      <c r="H80" s="78">
        <v>2</v>
      </c>
      <c r="I80" s="78" t="s">
        <v>215</v>
      </c>
      <c r="J80" s="78">
        <v>5</v>
      </c>
      <c r="K80" s="78" t="s">
        <v>255</v>
      </c>
      <c r="L80" s="78">
        <v>4</v>
      </c>
      <c r="M80" s="78" t="s">
        <v>316</v>
      </c>
      <c r="N80" s="78">
        <v>6</v>
      </c>
      <c r="O80" s="78" t="s">
        <v>397</v>
      </c>
      <c r="P80" s="78">
        <v>1</v>
      </c>
      <c r="Q80" s="78" t="s">
        <v>387</v>
      </c>
      <c r="R80" s="78">
        <v>1</v>
      </c>
      <c r="S80" s="78" t="s">
        <v>415</v>
      </c>
      <c r="T80" s="78">
        <v>2</v>
      </c>
      <c r="U80" s="78" t="s">
        <v>272</v>
      </c>
      <c r="V80" s="78">
        <v>4</v>
      </c>
    </row>
    <row r="81" spans="1:22" ht="15">
      <c r="A81" s="78" t="s">
        <v>325</v>
      </c>
      <c r="B81" s="78">
        <v>8</v>
      </c>
      <c r="C81" s="78" t="s">
        <v>325</v>
      </c>
      <c r="D81" s="78">
        <v>8</v>
      </c>
      <c r="E81" s="78"/>
      <c r="F81" s="78"/>
      <c r="G81" s="78" t="s">
        <v>475</v>
      </c>
      <c r="H81" s="78">
        <v>2</v>
      </c>
      <c r="I81" s="78" t="s">
        <v>380</v>
      </c>
      <c r="J81" s="78">
        <v>2</v>
      </c>
      <c r="K81" s="78" t="s">
        <v>354</v>
      </c>
      <c r="L81" s="78">
        <v>2</v>
      </c>
      <c r="M81" s="78"/>
      <c r="N81" s="78"/>
      <c r="O81" s="78" t="s">
        <v>396</v>
      </c>
      <c r="P81" s="78">
        <v>1</v>
      </c>
      <c r="Q81" s="78" t="s">
        <v>386</v>
      </c>
      <c r="R81" s="78">
        <v>1</v>
      </c>
      <c r="S81" s="78" t="s">
        <v>490</v>
      </c>
      <c r="T81" s="78">
        <v>1</v>
      </c>
      <c r="U81" s="78"/>
      <c r="V81" s="78"/>
    </row>
    <row r="82" spans="1:22" ht="15">
      <c r="A82" s="78" t="s">
        <v>428</v>
      </c>
      <c r="B82" s="78">
        <v>7</v>
      </c>
      <c r="C82" s="78" t="s">
        <v>428</v>
      </c>
      <c r="D82" s="78">
        <v>7</v>
      </c>
      <c r="E82" s="78"/>
      <c r="F82" s="78"/>
      <c r="G82" s="78" t="s">
        <v>474</v>
      </c>
      <c r="H82" s="78">
        <v>2</v>
      </c>
      <c r="I82" s="78" t="s">
        <v>214</v>
      </c>
      <c r="J82" s="78">
        <v>1</v>
      </c>
      <c r="K82" s="78" t="s">
        <v>404</v>
      </c>
      <c r="L82" s="78">
        <v>2</v>
      </c>
      <c r="M82" s="78"/>
      <c r="N82" s="78"/>
      <c r="O82" s="78" t="s">
        <v>395</v>
      </c>
      <c r="P82" s="78">
        <v>1</v>
      </c>
      <c r="Q82" s="78" t="s">
        <v>385</v>
      </c>
      <c r="R82" s="78">
        <v>1</v>
      </c>
      <c r="S82" s="78" t="s">
        <v>375</v>
      </c>
      <c r="T82" s="78">
        <v>1</v>
      </c>
      <c r="U82" s="78"/>
      <c r="V82" s="78"/>
    </row>
    <row r="83" spans="1:22" ht="15">
      <c r="A83" s="78" t="s">
        <v>443</v>
      </c>
      <c r="B83" s="78">
        <v>6</v>
      </c>
      <c r="C83" s="78" t="s">
        <v>443</v>
      </c>
      <c r="D83" s="78">
        <v>6</v>
      </c>
      <c r="E83" s="78"/>
      <c r="F83" s="78"/>
      <c r="G83" s="78" t="s">
        <v>473</v>
      </c>
      <c r="H83" s="78">
        <v>2</v>
      </c>
      <c r="I83" s="78" t="s">
        <v>379</v>
      </c>
      <c r="J83" s="78">
        <v>1</v>
      </c>
      <c r="K83" s="78" t="s">
        <v>482</v>
      </c>
      <c r="L83" s="78">
        <v>1</v>
      </c>
      <c r="M83" s="78"/>
      <c r="N83" s="78"/>
      <c r="O83" s="78" t="s">
        <v>394</v>
      </c>
      <c r="P83" s="78">
        <v>1</v>
      </c>
      <c r="Q83" s="78" t="s">
        <v>384</v>
      </c>
      <c r="R83" s="78">
        <v>1</v>
      </c>
      <c r="S83" s="78"/>
      <c r="T83" s="78"/>
      <c r="U83" s="78"/>
      <c r="V83" s="78"/>
    </row>
    <row r="84" spans="1:22" ht="15">
      <c r="A84" s="78" t="s">
        <v>440</v>
      </c>
      <c r="B84" s="78">
        <v>6</v>
      </c>
      <c r="C84" s="78" t="s">
        <v>440</v>
      </c>
      <c r="D84" s="78">
        <v>6</v>
      </c>
      <c r="E84" s="78"/>
      <c r="F84" s="78"/>
      <c r="G84" s="78" t="s">
        <v>472</v>
      </c>
      <c r="H84" s="78">
        <v>2</v>
      </c>
      <c r="I84" s="78"/>
      <c r="J84" s="78"/>
      <c r="K84" s="78"/>
      <c r="L84" s="78"/>
      <c r="M84" s="78"/>
      <c r="N84" s="78"/>
      <c r="O84" s="78"/>
      <c r="P84" s="78"/>
      <c r="Q84" s="78"/>
      <c r="R84" s="78"/>
      <c r="S84" s="78"/>
      <c r="T84" s="78"/>
      <c r="U84" s="78"/>
      <c r="V84" s="78"/>
    </row>
    <row r="85" spans="1:22" ht="15">
      <c r="A85" s="78" t="s">
        <v>439</v>
      </c>
      <c r="B85" s="78">
        <v>6</v>
      </c>
      <c r="C85" s="78" t="s">
        <v>439</v>
      </c>
      <c r="D85" s="78">
        <v>6</v>
      </c>
      <c r="E85" s="78"/>
      <c r="F85" s="78"/>
      <c r="G85" s="78" t="s">
        <v>471</v>
      </c>
      <c r="H85" s="78">
        <v>2</v>
      </c>
      <c r="I85" s="78"/>
      <c r="J85" s="78"/>
      <c r="K85" s="78"/>
      <c r="L85" s="78"/>
      <c r="M85" s="78"/>
      <c r="N85" s="78"/>
      <c r="O85" s="78"/>
      <c r="P85" s="78"/>
      <c r="Q85" s="78"/>
      <c r="R85" s="78"/>
      <c r="S85" s="78"/>
      <c r="T85" s="78"/>
      <c r="U85" s="78"/>
      <c r="V85" s="78"/>
    </row>
    <row r="86" spans="1:22" ht="15">
      <c r="A86" s="78" t="s">
        <v>316</v>
      </c>
      <c r="B86" s="78">
        <v>6</v>
      </c>
      <c r="C86" s="78" t="s">
        <v>442</v>
      </c>
      <c r="D86" s="78">
        <v>5</v>
      </c>
      <c r="E86" s="78"/>
      <c r="F86" s="78"/>
      <c r="G86" s="78" t="s">
        <v>326</v>
      </c>
      <c r="H86" s="78">
        <v>1</v>
      </c>
      <c r="I86" s="78"/>
      <c r="J86" s="78"/>
      <c r="K86" s="78"/>
      <c r="L86" s="78"/>
      <c r="M86" s="78"/>
      <c r="N86" s="78"/>
      <c r="O86" s="78"/>
      <c r="P86" s="78"/>
      <c r="Q86" s="78"/>
      <c r="R86" s="78"/>
      <c r="S86" s="78"/>
      <c r="T86" s="78"/>
      <c r="U86" s="78"/>
      <c r="V86" s="78"/>
    </row>
    <row r="87" spans="1:22" ht="15">
      <c r="A87" s="78" t="s">
        <v>445</v>
      </c>
      <c r="B87" s="78">
        <v>5</v>
      </c>
      <c r="C87" s="78" t="s">
        <v>445</v>
      </c>
      <c r="D87" s="78">
        <v>5</v>
      </c>
      <c r="E87" s="78"/>
      <c r="F87" s="78"/>
      <c r="G87" s="78" t="s">
        <v>477</v>
      </c>
      <c r="H87" s="78">
        <v>1</v>
      </c>
      <c r="I87" s="78"/>
      <c r="J87" s="78"/>
      <c r="K87" s="78"/>
      <c r="L87" s="78"/>
      <c r="M87" s="78"/>
      <c r="N87" s="78"/>
      <c r="O87" s="78"/>
      <c r="P87" s="78"/>
      <c r="Q87" s="78"/>
      <c r="R87" s="78"/>
      <c r="S87" s="78"/>
      <c r="T87" s="78"/>
      <c r="U87" s="78"/>
      <c r="V87" s="78"/>
    </row>
    <row r="88" spans="1:22" ht="15">
      <c r="A88" s="78" t="s">
        <v>442</v>
      </c>
      <c r="B88" s="78">
        <v>5</v>
      </c>
      <c r="C88" s="78" t="s">
        <v>427</v>
      </c>
      <c r="D88" s="78">
        <v>3</v>
      </c>
      <c r="E88" s="78"/>
      <c r="F88" s="78"/>
      <c r="G88" s="78" t="s">
        <v>4022</v>
      </c>
      <c r="H88" s="78">
        <v>1</v>
      </c>
      <c r="I88" s="78"/>
      <c r="J88" s="78"/>
      <c r="K88" s="78"/>
      <c r="L88" s="78"/>
      <c r="M88" s="78"/>
      <c r="N88" s="78"/>
      <c r="O88" s="78"/>
      <c r="P88" s="78"/>
      <c r="Q88" s="78"/>
      <c r="R88" s="78"/>
      <c r="S88" s="78"/>
      <c r="T88" s="78"/>
      <c r="U88" s="78"/>
      <c r="V88" s="78"/>
    </row>
    <row r="89" spans="1:22" ht="15">
      <c r="A89" s="78" t="s">
        <v>321</v>
      </c>
      <c r="B89" s="78">
        <v>5</v>
      </c>
      <c r="C89" s="78" t="s">
        <v>426</v>
      </c>
      <c r="D89" s="78">
        <v>3</v>
      </c>
      <c r="E89" s="78"/>
      <c r="F89" s="78"/>
      <c r="G89" s="78" t="s">
        <v>470</v>
      </c>
      <c r="H89" s="78">
        <v>1</v>
      </c>
      <c r="I89" s="78"/>
      <c r="J89" s="78"/>
      <c r="K89" s="78"/>
      <c r="L89" s="78"/>
      <c r="M89" s="78"/>
      <c r="N89" s="78"/>
      <c r="O89" s="78"/>
      <c r="P89" s="78"/>
      <c r="Q89" s="78"/>
      <c r="R89" s="78"/>
      <c r="S89" s="78"/>
      <c r="T89" s="78"/>
      <c r="U89" s="78"/>
      <c r="V89" s="78"/>
    </row>
    <row r="92" spans="1:22" ht="15" customHeight="1">
      <c r="A92" s="13" t="s">
        <v>4062</v>
      </c>
      <c r="B92" s="13" t="s">
        <v>3673</v>
      </c>
      <c r="C92" s="13" t="s">
        <v>4063</v>
      </c>
      <c r="D92" s="13" t="s">
        <v>3676</v>
      </c>
      <c r="E92" s="13" t="s">
        <v>4064</v>
      </c>
      <c r="F92" s="13" t="s">
        <v>3678</v>
      </c>
      <c r="G92" s="13" t="s">
        <v>4065</v>
      </c>
      <c r="H92" s="13" t="s">
        <v>3680</v>
      </c>
      <c r="I92" s="13" t="s">
        <v>4066</v>
      </c>
      <c r="J92" s="13" t="s">
        <v>3682</v>
      </c>
      <c r="K92" s="13" t="s">
        <v>4067</v>
      </c>
      <c r="L92" s="13" t="s">
        <v>3684</v>
      </c>
      <c r="M92" s="13" t="s">
        <v>4068</v>
      </c>
      <c r="N92" s="13" t="s">
        <v>3686</v>
      </c>
      <c r="O92" s="13" t="s">
        <v>4069</v>
      </c>
      <c r="P92" s="13" t="s">
        <v>3688</v>
      </c>
      <c r="Q92" s="13" t="s">
        <v>4070</v>
      </c>
      <c r="R92" s="13" t="s">
        <v>3690</v>
      </c>
      <c r="S92" s="13" t="s">
        <v>4071</v>
      </c>
      <c r="T92" s="13" t="s">
        <v>3692</v>
      </c>
      <c r="U92" s="13" t="s">
        <v>4072</v>
      </c>
      <c r="V92" s="13" t="s">
        <v>3693</v>
      </c>
    </row>
    <row r="93" spans="1:22" ht="15">
      <c r="A93" s="115" t="s">
        <v>289</v>
      </c>
      <c r="B93" s="78">
        <v>948489</v>
      </c>
      <c r="C93" s="115" t="s">
        <v>426</v>
      </c>
      <c r="D93" s="78">
        <v>189297</v>
      </c>
      <c r="E93" s="115" t="s">
        <v>289</v>
      </c>
      <c r="F93" s="78">
        <v>948489</v>
      </c>
      <c r="G93" s="115" t="s">
        <v>467</v>
      </c>
      <c r="H93" s="78">
        <v>179990</v>
      </c>
      <c r="I93" s="115" t="s">
        <v>292</v>
      </c>
      <c r="J93" s="78">
        <v>345804</v>
      </c>
      <c r="K93" s="115" t="s">
        <v>404</v>
      </c>
      <c r="L93" s="78">
        <v>23044</v>
      </c>
      <c r="M93" s="115" t="s">
        <v>282</v>
      </c>
      <c r="N93" s="78">
        <v>90073</v>
      </c>
      <c r="O93" s="115" t="s">
        <v>394</v>
      </c>
      <c r="P93" s="78">
        <v>6932</v>
      </c>
      <c r="Q93" s="115" t="s">
        <v>388</v>
      </c>
      <c r="R93" s="78">
        <v>208082</v>
      </c>
      <c r="S93" s="115" t="s">
        <v>375</v>
      </c>
      <c r="T93" s="78">
        <v>387179</v>
      </c>
      <c r="U93" s="115" t="s">
        <v>270</v>
      </c>
      <c r="V93" s="78">
        <v>3019</v>
      </c>
    </row>
    <row r="94" spans="1:22" ht="15">
      <c r="A94" s="115" t="s">
        <v>375</v>
      </c>
      <c r="B94" s="78">
        <v>387179</v>
      </c>
      <c r="C94" s="115" t="s">
        <v>449</v>
      </c>
      <c r="D94" s="78">
        <v>95346</v>
      </c>
      <c r="E94" s="115" t="s">
        <v>310</v>
      </c>
      <c r="F94" s="78">
        <v>114914</v>
      </c>
      <c r="G94" s="115" t="s">
        <v>463</v>
      </c>
      <c r="H94" s="78">
        <v>153531</v>
      </c>
      <c r="I94" s="115" t="s">
        <v>217</v>
      </c>
      <c r="J94" s="78">
        <v>14506</v>
      </c>
      <c r="K94" s="115" t="s">
        <v>274</v>
      </c>
      <c r="L94" s="78">
        <v>20297</v>
      </c>
      <c r="M94" s="115" t="s">
        <v>298</v>
      </c>
      <c r="N94" s="78">
        <v>22963</v>
      </c>
      <c r="O94" s="115" t="s">
        <v>397</v>
      </c>
      <c r="P94" s="78">
        <v>3767</v>
      </c>
      <c r="Q94" s="115" t="s">
        <v>231</v>
      </c>
      <c r="R94" s="78">
        <v>14354</v>
      </c>
      <c r="S94" s="115" t="s">
        <v>288</v>
      </c>
      <c r="T94" s="78">
        <v>288146</v>
      </c>
      <c r="U94" s="115" t="s">
        <v>272</v>
      </c>
      <c r="V94" s="78">
        <v>2968</v>
      </c>
    </row>
    <row r="95" spans="1:22" ht="15">
      <c r="A95" s="115" t="s">
        <v>292</v>
      </c>
      <c r="B95" s="78">
        <v>345804</v>
      </c>
      <c r="C95" s="115" t="s">
        <v>325</v>
      </c>
      <c r="D95" s="78">
        <v>81725</v>
      </c>
      <c r="E95" s="115" t="s">
        <v>366</v>
      </c>
      <c r="F95" s="78">
        <v>54933</v>
      </c>
      <c r="G95" s="115" t="s">
        <v>466</v>
      </c>
      <c r="H95" s="78">
        <v>41121</v>
      </c>
      <c r="I95" s="115" t="s">
        <v>215</v>
      </c>
      <c r="J95" s="78">
        <v>12905</v>
      </c>
      <c r="K95" s="115" t="s">
        <v>482</v>
      </c>
      <c r="L95" s="78">
        <v>3876</v>
      </c>
      <c r="M95" s="115" t="s">
        <v>317</v>
      </c>
      <c r="N95" s="78">
        <v>18913</v>
      </c>
      <c r="O95" s="115" t="s">
        <v>396</v>
      </c>
      <c r="P95" s="78">
        <v>1230</v>
      </c>
      <c r="Q95" s="115" t="s">
        <v>384</v>
      </c>
      <c r="R95" s="78">
        <v>9792</v>
      </c>
      <c r="S95" s="115" t="s">
        <v>490</v>
      </c>
      <c r="T95" s="78">
        <v>32456</v>
      </c>
      <c r="U95" s="115" t="s">
        <v>237</v>
      </c>
      <c r="V95" s="78">
        <v>1000</v>
      </c>
    </row>
    <row r="96" spans="1:22" ht="15">
      <c r="A96" s="115" t="s">
        <v>288</v>
      </c>
      <c r="B96" s="78">
        <v>288146</v>
      </c>
      <c r="C96" s="115" t="s">
        <v>447</v>
      </c>
      <c r="D96" s="78">
        <v>42400</v>
      </c>
      <c r="E96" s="115" t="s">
        <v>218</v>
      </c>
      <c r="F96" s="78">
        <v>35465</v>
      </c>
      <c r="G96" s="115" t="s">
        <v>464</v>
      </c>
      <c r="H96" s="78">
        <v>37834</v>
      </c>
      <c r="I96" s="115" t="s">
        <v>220</v>
      </c>
      <c r="J96" s="78">
        <v>12340</v>
      </c>
      <c r="K96" s="115" t="s">
        <v>255</v>
      </c>
      <c r="L96" s="78">
        <v>3789</v>
      </c>
      <c r="M96" s="115" t="s">
        <v>302</v>
      </c>
      <c r="N96" s="78">
        <v>8071</v>
      </c>
      <c r="O96" s="115" t="s">
        <v>244</v>
      </c>
      <c r="P96" s="78">
        <v>758</v>
      </c>
      <c r="Q96" s="115" t="s">
        <v>385</v>
      </c>
      <c r="R96" s="78">
        <v>4567</v>
      </c>
      <c r="S96" s="115" t="s">
        <v>491</v>
      </c>
      <c r="T96" s="78">
        <v>14990</v>
      </c>
      <c r="U96" s="115" t="s">
        <v>238</v>
      </c>
      <c r="V96" s="78">
        <v>331</v>
      </c>
    </row>
    <row r="97" spans="1:22" ht="15">
      <c r="A97" s="115" t="s">
        <v>301</v>
      </c>
      <c r="B97" s="78">
        <v>287777</v>
      </c>
      <c r="C97" s="115" t="s">
        <v>258</v>
      </c>
      <c r="D97" s="78">
        <v>26963</v>
      </c>
      <c r="E97" s="115" t="s">
        <v>365</v>
      </c>
      <c r="F97" s="78">
        <v>35294</v>
      </c>
      <c r="G97" s="115" t="s">
        <v>475</v>
      </c>
      <c r="H97" s="78">
        <v>29902</v>
      </c>
      <c r="I97" s="115" t="s">
        <v>380</v>
      </c>
      <c r="J97" s="78">
        <v>9681</v>
      </c>
      <c r="K97" s="115" t="s">
        <v>256</v>
      </c>
      <c r="L97" s="78">
        <v>2157</v>
      </c>
      <c r="M97" s="115" t="s">
        <v>249</v>
      </c>
      <c r="N97" s="78">
        <v>2736</v>
      </c>
      <c r="O97" s="115" t="s">
        <v>398</v>
      </c>
      <c r="P97" s="78">
        <v>740</v>
      </c>
      <c r="Q97" s="115" t="s">
        <v>386</v>
      </c>
      <c r="R97" s="78">
        <v>4467</v>
      </c>
      <c r="S97" s="115" t="s">
        <v>415</v>
      </c>
      <c r="T97" s="78">
        <v>178</v>
      </c>
      <c r="U97" s="115" t="s">
        <v>273</v>
      </c>
      <c r="V97" s="78">
        <v>137</v>
      </c>
    </row>
    <row r="98" spans="1:22" ht="15">
      <c r="A98" s="115" t="s">
        <v>391</v>
      </c>
      <c r="B98" s="78">
        <v>271360</v>
      </c>
      <c r="C98" s="115" t="s">
        <v>425</v>
      </c>
      <c r="D98" s="78">
        <v>24780</v>
      </c>
      <c r="E98" s="115" t="s">
        <v>283</v>
      </c>
      <c r="F98" s="78">
        <v>21801</v>
      </c>
      <c r="G98" s="115" t="s">
        <v>465</v>
      </c>
      <c r="H98" s="78">
        <v>28117</v>
      </c>
      <c r="I98" s="115" t="s">
        <v>214</v>
      </c>
      <c r="J98" s="78">
        <v>4749</v>
      </c>
      <c r="K98" s="115" t="s">
        <v>350</v>
      </c>
      <c r="L98" s="78">
        <v>1233</v>
      </c>
      <c r="M98" s="115" t="s">
        <v>316</v>
      </c>
      <c r="N98" s="78">
        <v>1477</v>
      </c>
      <c r="O98" s="115" t="s">
        <v>395</v>
      </c>
      <c r="P98" s="78">
        <v>339</v>
      </c>
      <c r="Q98" s="115" t="s">
        <v>387</v>
      </c>
      <c r="R98" s="78">
        <v>203</v>
      </c>
      <c r="S98" s="115"/>
      <c r="T98" s="78"/>
      <c r="U98" s="115"/>
      <c r="V98" s="78"/>
    </row>
    <row r="99" spans="1:22" ht="15">
      <c r="A99" s="115" t="s">
        <v>388</v>
      </c>
      <c r="B99" s="78">
        <v>208082</v>
      </c>
      <c r="C99" s="115" t="s">
        <v>424</v>
      </c>
      <c r="D99" s="78">
        <v>24441</v>
      </c>
      <c r="E99" s="115" t="s">
        <v>304</v>
      </c>
      <c r="F99" s="78">
        <v>17432</v>
      </c>
      <c r="G99" s="115" t="s">
        <v>476</v>
      </c>
      <c r="H99" s="78">
        <v>26558</v>
      </c>
      <c r="I99" s="115" t="s">
        <v>222</v>
      </c>
      <c r="J99" s="78">
        <v>4691</v>
      </c>
      <c r="K99" s="115" t="s">
        <v>354</v>
      </c>
      <c r="L99" s="78">
        <v>132</v>
      </c>
      <c r="M99" s="115"/>
      <c r="N99" s="78"/>
      <c r="O99" s="115"/>
      <c r="P99" s="78"/>
      <c r="Q99" s="115"/>
      <c r="R99" s="78"/>
      <c r="S99" s="115"/>
      <c r="T99" s="78"/>
      <c r="U99" s="115"/>
      <c r="V99" s="78"/>
    </row>
    <row r="100" spans="1:22" ht="15">
      <c r="A100" s="115" t="s">
        <v>426</v>
      </c>
      <c r="B100" s="78">
        <v>189297</v>
      </c>
      <c r="C100" s="115" t="s">
        <v>448</v>
      </c>
      <c r="D100" s="78">
        <v>24317</v>
      </c>
      <c r="E100" s="115" t="s">
        <v>296</v>
      </c>
      <c r="F100" s="78">
        <v>16901</v>
      </c>
      <c r="G100" s="115" t="s">
        <v>461</v>
      </c>
      <c r="H100" s="78">
        <v>15515</v>
      </c>
      <c r="I100" s="115" t="s">
        <v>379</v>
      </c>
      <c r="J100" s="78">
        <v>3682</v>
      </c>
      <c r="K100" s="115" t="s">
        <v>355</v>
      </c>
      <c r="L100" s="78">
        <v>39</v>
      </c>
      <c r="M100" s="115"/>
      <c r="N100" s="78"/>
      <c r="O100" s="115"/>
      <c r="P100" s="78"/>
      <c r="Q100" s="115"/>
      <c r="R100" s="78"/>
      <c r="S100" s="115"/>
      <c r="T100" s="78"/>
      <c r="U100" s="115"/>
      <c r="V100" s="78"/>
    </row>
    <row r="101" spans="1:22" ht="15">
      <c r="A101" s="115" t="s">
        <v>467</v>
      </c>
      <c r="B101" s="78">
        <v>179990</v>
      </c>
      <c r="C101" s="115" t="s">
        <v>435</v>
      </c>
      <c r="D101" s="78">
        <v>22537</v>
      </c>
      <c r="E101" s="115" t="s">
        <v>356</v>
      </c>
      <c r="F101" s="78">
        <v>14091</v>
      </c>
      <c r="G101" s="115" t="s">
        <v>472</v>
      </c>
      <c r="H101" s="78">
        <v>14178</v>
      </c>
      <c r="I101" s="115" t="s">
        <v>243</v>
      </c>
      <c r="J101" s="78">
        <v>2360</v>
      </c>
      <c r="K101" s="115"/>
      <c r="L101" s="78"/>
      <c r="M101" s="115"/>
      <c r="N101" s="78"/>
      <c r="O101" s="115"/>
      <c r="P101" s="78"/>
      <c r="Q101" s="115"/>
      <c r="R101" s="78"/>
      <c r="S101" s="115"/>
      <c r="T101" s="78"/>
      <c r="U101" s="115"/>
      <c r="V101" s="78"/>
    </row>
    <row r="102" spans="1:22" ht="15">
      <c r="A102" s="115" t="s">
        <v>418</v>
      </c>
      <c r="B102" s="78">
        <v>167455</v>
      </c>
      <c r="C102" s="115" t="s">
        <v>428</v>
      </c>
      <c r="D102" s="78">
        <v>17839</v>
      </c>
      <c r="E102" s="115" t="s">
        <v>281</v>
      </c>
      <c r="F102" s="78">
        <v>9058</v>
      </c>
      <c r="G102" s="115" t="s">
        <v>462</v>
      </c>
      <c r="H102" s="78">
        <v>11393</v>
      </c>
      <c r="I102" s="115" t="s">
        <v>221</v>
      </c>
      <c r="J102" s="78">
        <v>1677</v>
      </c>
      <c r="K102" s="115"/>
      <c r="L102" s="78"/>
      <c r="M102" s="115"/>
      <c r="N102" s="78"/>
      <c r="O102" s="115"/>
      <c r="P102" s="78"/>
      <c r="Q102" s="115"/>
      <c r="R102" s="78"/>
      <c r="S102" s="115"/>
      <c r="T102" s="78"/>
      <c r="U102" s="115"/>
      <c r="V102" s="78"/>
    </row>
  </sheetData>
  <hyperlinks>
    <hyperlink ref="A2" r:id="rId1" display="https://www.scoop.it/topic/autour-du-cancer/p/4106348799/2019/03/20/cancer-de-la-prostate-du-cafe-pour-eviter-les-metastases-movember-hcsmeufr?utm_medium=social&amp;utm_source=twitter"/>
    <hyperlink ref="A3" r:id="rId2" display="https://mobro.co/Shivesh"/>
    <hyperlink ref="A4" r:id="rId3" display="https://www.link-mag.co.uk/news/bands-on-the-run/"/>
    <hyperlink ref="A5" r:id="rId4" display="https://www.instagram.com/p/BvPuk_1BGUl/?utm_source=ig_twitter_share&amp;igshid=2p4ihop27hsk"/>
    <hyperlink ref="A6" r:id="rId5" display="https://www.24matins.fr/deux-composes-du-cafe-pourraient-ralentir-la-progression-du-cancer-de-la-prostate-990898"/>
    <hyperlink ref="A7" r:id="rId6" display="https://www.instagram.com/p/BvOVfPXgYZ9/?utm_source=ig_twitter_share&amp;igshid=vedzdl2cfiw9"/>
    <hyperlink ref="A8" r:id="rId7" display="http://subsmissives.com/offtopic/mo-2016/testicular-cancer-information-advice/?utm_source=ReviveOldPost&amp;utm_medium=social&amp;utm_campaign=ReviveOldPost"/>
    <hyperlink ref="A9" r:id="rId8" display="http://subsmissives.com/offtopic/mo-2016/movember-helping-men-live/?utm_source=ReviveOldPost&amp;utm_medium=social&amp;utm_campaign=ReviveOldPost"/>
    <hyperlink ref="A10" r:id="rId9" display="https://www.instagram.com/p/BvNFv3rF5h1/?utm_source=ig_twitter_share&amp;igshid=1xyj16fmqff3z"/>
    <hyperlink ref="A11" r:id="rId10" display="https://www.pscp.tv/w/b2E9_jFXZ0tncVJObm9sRXZ8MU93eFdPWVp2TlF4URbr2scL-yKucSN_flBtWUaibYxX8UzI6qicSRZViT7K"/>
    <hyperlink ref="C2" r:id="rId11" display="https://twitter.com/ProstateCymru/status/1104690898254876672"/>
    <hyperlink ref="C3" r:id="rId12" display="https://twitter.com/SamTalksSex/status/1104801602022658048"/>
    <hyperlink ref="C4" r:id="rId13" display="https://twitter.com/AMRC/status/1106219676038770690"/>
    <hyperlink ref="C5" r:id="rId14" display="https://twitter.com/DrAmirKhanGP/status/1102955526051254272"/>
    <hyperlink ref="C6" r:id="rId15" display="https://twitter.com/SmallmanDebbie/status/1104492346337607688"/>
    <hyperlink ref="E2" r:id="rId16" display="https://holinergroup.com/blog/5-simple-mens-health-tips-better-life/?utm_source=Twitter&amp;utm_campaign=BLOG-MensHealth0618&amp;utm_medium=socialpost"/>
    <hyperlink ref="E3" r:id="rId17" display="https://www.instagram.com/p/5Q5_WeHAav/"/>
    <hyperlink ref="E4" r:id="rId18" display="https://twitter.com/westhamutd/status/1103975970770436096"/>
    <hyperlink ref="E5" r:id="rId19" display="https://twitter.com/movember/status/1105163244463890432"/>
    <hyperlink ref="E6" r:id="rId20" display="https://twitter.com/intent/tweet?url=&amp;text=I%E2%80%99m%20now%20part%20of%20the%20%23Movember%20movement.%20Check%20out%20my%20awesome%20Movember%20poster%20here%3A%20%2F%2Fcdn.movember.com%2Fuploads%2Fmember-download%2FPersonalisedPosters%2F1%2F1397%2F13976878%2FPoster.pdf&amp;original_referer="/>
    <hyperlink ref="E7" r:id="rId21" display="https://www.instagram.com/p/Bu5ZRNjB3dU/?utm_source=ig_twitter_share&amp;igshid=14nbrwplu3h71"/>
    <hyperlink ref="E8" r:id="rId22" display="https://twitter.com/HairyHandlebars/status/1039452352011542529"/>
    <hyperlink ref="E9" r:id="rId23" display="https://twitter.com/elhamns/status/1105366915663376384"/>
    <hyperlink ref="E10" r:id="rId24" display="https://acredite.co/movember-novembro-azul/?utm_source=ReviveOldPost&amp;utm_medium=social&amp;utm_campaign=ReviveOldPost"/>
    <hyperlink ref="E11" r:id="rId25" display="https://www.ebay.co.uk/str/rubyredsky"/>
    <hyperlink ref="I2" r:id="rId26" display="http://www.dougnash.co.uk/"/>
    <hyperlink ref="I3" r:id="rId27" display="https://uk.movember.com/mospace/9838737"/>
    <hyperlink ref="K2" r:id="rId28" display="https://twitter.com/crowleysdfk/status/1107992014900084737"/>
    <hyperlink ref="M2" r:id="rId29" display="https://www.youtube.com/watch?v=m3tncTyw14M"/>
    <hyperlink ref="M3" r:id="rId30" display="http://j-tag.jp/"/>
    <hyperlink ref="M4" r:id="rId31" display="http://pc-pc.org/20190110/post1159"/>
  </hyperlinks>
  <printOptions/>
  <pageMargins left="0.7" right="0.7" top="0.75" bottom="0.75" header="0.3" footer="0.3"/>
  <pageSetup orientation="portrait" paperSize="9"/>
  <tableParts>
    <tablePart r:id="rId32"/>
    <tablePart r:id="rId38"/>
    <tablePart r:id="rId37"/>
    <tablePart r:id="rId34"/>
    <tablePart r:id="rId39"/>
    <tablePart r:id="rId33"/>
    <tablePart r:id="rId36"/>
    <tablePart r:id="rId3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2019-03-23T07:59:05Z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