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<sst xmlns="http://schemas.openxmlformats.org/spreadsheetml/2006/main" count="12167" uniqueCount="2495">
  <si>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</si>
  <si>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</si>
  <si>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</si>
  <si>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</si>
  <si>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</si>
  <si>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</si>
  <si>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</si>
  <si>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</si>
  <si>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</si>
  <si>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</si>
  <si>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</si>
  <si>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</si>
  <si>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</si>
  <si>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</si>
  <si>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</si>
  <si>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</si>
  <si>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</si>
  <si>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</si>
  <si>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</si>
  <si>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</si>
  <si>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</si>
  <si>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</si>
  <si>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</si>
  <si>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</si>
  <si>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</si>
  <si>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</si>
  <si>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</si>
  <si>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</si>
  <si>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</si>
  <si>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</si>
  <si>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</si>
  <si>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</si>
  <si>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</si>
  <si>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</si>
  <si>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</si>
  <si>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</si>
  <si>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</si>
  <si>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</si>
  <si>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</si>
  <si>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</si>
  <si>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</si>
  <si>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</si>
  <si>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</si>
  <si>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</si>
  <si>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</si>
  <si>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</si>
  <si>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</si>
  <si>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</si>
  <si>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</si>
  <si>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</si>
  <si>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</si>
  <si>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</si>
  <si>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</si>
  <si>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</si>
  <si>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</si>
  <si>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</si>
  <si>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</si>
  <si>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</si>
  <si>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</si>
  <si>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</si>
  <si>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</si>
  <si>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</si>
  <si>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</si>
  <si>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</si>
  <si>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</si>
  <si>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</si>
  <si>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</si>
  <si>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</si>
  <si>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</si>
  <si>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</si>
  <si>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</si>
  <si>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</si>
  <si>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</si>
  <si>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</si>
  <si>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</si>
  <si>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</si>
  <si>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</si>
  <si>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</si>
  <si>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</si>
  <si>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</si>
  <si>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</si>
  <si>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</si>
  <si>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</si>
  <si>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</si>
  <si>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</si>
  <si>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</si>
  <si>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</si>
  <si>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</si>
  <si>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</si>
  <si>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</si>
  <si>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</si>
  <si>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</si>
  <si>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</si>
  <si>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</si>
  <si>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</si>
  <si>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</si>
  <si>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</si>
  <si>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</si>
  <si>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</si>
  <si>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</si>
  <si>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</si>
  <si>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</si>
  <si>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</si>
  <si>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</si>
  <si>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</si>
  <si>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</si>
  <si>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</si>
  <si>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</si>
  <si>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</si>
  <si>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</si>
  <si>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</si>
  <si>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</si>
  <si>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</si>
  <si>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</si>
  <si>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</si>
  <si>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</si>
  <si>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</si>
  <si>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</si>
  <si>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</si>
  <si>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</si>
  <si>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</si>
  <si>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</si>
  <si>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</si>
  <si>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</si>
  <si>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</si>
  <si>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</si>
  <si>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</si>
  <si>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</si>
  <si>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</si>
  <si>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</si>
  <si>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</si>
  <si>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</si>
  <si>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</si>
  <si>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</si>
  <si>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</si>
  <si>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</si>
  <si>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</si>
  <si>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</si>
  <si>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</si>
  <si>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</si>
  <si>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</si>
  <si>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</si>
  <si>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</si>
  <si>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</si>
  <si>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</si>
  <si>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</si>
  <si>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</si>
  <si>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</si>
  <si>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</si>
  <si>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</si>
  <si>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</si>
  <si>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</si>
  <si>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</si>
  <si>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</si>
  <si>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</si>
  <si>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</si>
  <si>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</si>
  <si>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</si>
  <si>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</si>
  <si>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</si>
  <si>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</si>
  <si>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</si>
  <si>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</si>
  <si>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</si>
  <si>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</si>
  <si>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</si>
  <si>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</si>
  <si>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</si>
  <si>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</si>
  <si>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</si>
  <si>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</si>
  <si>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</si>
  <si>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</si>
  <si>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</si>
  <si>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</si>
  <si>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</si>
  <si>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</si>
  <si>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</si>
  <si>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</si>
  <si>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</si>
  <si>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</si>
  <si>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</si>
  <si>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</si>
  <si>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</si>
  <si>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</si>
  <si>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</si>
  <si>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</si>
  <si>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</si>
  <si>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</si>
  <si>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</si>
  <si>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</si>
  <si>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</si>
  <si>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</si>
  <si>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</si>
  <si>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</si>
  <si>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</si>
  <si>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</si>
  <si>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</si>
  <si>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</si>
  <si>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</si>
  <si>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</si>
  <si>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</si>
  <si>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</si>
  <si>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</si>
  <si>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</si>
  <si>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</si>
  <si>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</si>
  <si>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</si>
  <si>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</si>
  <si>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</si>
  <si>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</si>
  <si>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</si>
  <si>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edhecmanagement</t>
  </si>
  <si>
    <t>prfitzsimmons</t>
  </si>
  <si>
    <t>audencia</t>
  </si>
  <si>
    <t>axelle_chevy</t>
  </si>
  <si>
    <t>narnaudaudencia</t>
  </si>
  <si>
    <t>frankdormont</t>
  </si>
  <si>
    <t>kathygiusti</t>
  </si>
  <si>
    <t>jillzitzewitz</t>
  </si>
  <si>
    <t>aldo_zaffalon</t>
  </si>
  <si>
    <t>mccourtexeced</t>
  </si>
  <si>
    <t>rajeswariramana</t>
  </si>
  <si>
    <t>sifma</t>
  </si>
  <si>
    <t>just_joan</t>
  </si>
  <si>
    <t>rbsexeced</t>
  </si>
  <si>
    <t>antonniw</t>
  </si>
  <si>
    <t>valerie_loison</t>
  </si>
  <si>
    <t>jenpotten</t>
  </si>
  <si>
    <t>oneill_indy</t>
  </si>
  <si>
    <t>johnsonsmj3</t>
  </si>
  <si>
    <t>jackiesloane</t>
  </si>
  <si>
    <t>pdxnicolle</t>
  </si>
  <si>
    <t>bernhardkerres</t>
  </si>
  <si>
    <t>sbailey1</t>
  </si>
  <si>
    <t>hult_biz</t>
  </si>
  <si>
    <t>hellostage_</t>
  </si>
  <si>
    <t>naysanf</t>
  </si>
  <si>
    <t>marianneschro11</t>
  </si>
  <si>
    <t>energizersllc</t>
  </si>
  <si>
    <t>jamesjimmyjimuk</t>
  </si>
  <si>
    <t>infonutc</t>
  </si>
  <si>
    <t>pramathsinha</t>
  </si>
  <si>
    <t>luissbusiness</t>
  </si>
  <si>
    <t>mariovitalem</t>
  </si>
  <si>
    <t>mba_sprint</t>
  </si>
  <si>
    <t>drbtkaczykmba</t>
  </si>
  <si>
    <t>asikorskab</t>
  </si>
  <si>
    <t>ieseg</t>
  </si>
  <si>
    <t>studyatieseg</t>
  </si>
  <si>
    <t>otedelgado</t>
  </si>
  <si>
    <t>alaudaquartet</t>
  </si>
  <si>
    <t>serbianlinuks</t>
  </si>
  <si>
    <t>chi_innovation</t>
  </si>
  <si>
    <t>kuczinnovation</t>
  </si>
  <si>
    <t>sskuczmarski</t>
  </si>
  <si>
    <t>columbia_sps</t>
  </si>
  <si>
    <t>bah_9</t>
  </si>
  <si>
    <t>laurarojo_mgmt</t>
  </si>
  <si>
    <t>robinheed</t>
  </si>
  <si>
    <t>ademccormack</t>
  </si>
  <si>
    <t>researchfan</t>
  </si>
  <si>
    <t>jmlpyt</t>
  </si>
  <si>
    <t>nul_transport</t>
  </si>
  <si>
    <t>thjeanjean</t>
  </si>
  <si>
    <t>gobernanzadeti</t>
  </si>
  <si>
    <t>mgarciamenendez</t>
  </si>
  <si>
    <t>alastria_</t>
  </si>
  <si>
    <t>mgg_2012</t>
  </si>
  <si>
    <t>nyusternexeced</t>
  </si>
  <si>
    <t>cu_sps_stratcom</t>
  </si>
  <si>
    <t>donwaisanen</t>
  </si>
  <si>
    <t>ashridge_biz</t>
  </si>
  <si>
    <t>execedcourses</t>
  </si>
  <si>
    <t>edhec_bschool</t>
  </si>
  <si>
    <t>hrmagazine</t>
  </si>
  <si>
    <t>guardian</t>
  </si>
  <si>
    <t>bbcnews</t>
  </si>
  <si>
    <t>forbes</t>
  </si>
  <si>
    <t>ft</t>
  </si>
  <si>
    <t>forbes_fr</t>
  </si>
  <si>
    <t>audencia_execed</t>
  </si>
  <si>
    <t>harvardbiz</t>
  </si>
  <si>
    <t>aspanational</t>
  </si>
  <si>
    <t>joebiden</t>
  </si>
  <si>
    <t>wharton</t>
  </si>
  <si>
    <t>on</t>
  </si>
  <si>
    <t>nswc_philly</t>
  </si>
  <si>
    <t>lbs_careers</t>
  </si>
  <si>
    <t>lbs</t>
  </si>
  <si>
    <t>vylarollins</t>
  </si>
  <si>
    <t>ef</t>
  </si>
  <si>
    <t>northwesternu</t>
  </si>
  <si>
    <t>palavainstitute</t>
  </si>
  <si>
    <t>iesegexecutive</t>
  </si>
  <si>
    <t>iesegnetwork</t>
  </si>
  <si>
    <t>uclaanderson</t>
  </si>
  <si>
    <t>ucla</t>
  </si>
  <si>
    <t>iebusiness</t>
  </si>
  <si>
    <t>kelloggschool</t>
  </si>
  <si>
    <t>babson</t>
  </si>
  <si>
    <t>deustodbs</t>
  </si>
  <si>
    <t>ef_solutions</t>
  </si>
  <si>
    <t>unswagsm</t>
  </si>
  <si>
    <t>lsemanagement</t>
  </si>
  <si>
    <t>kelloggexeced</t>
  </si>
  <si>
    <t>Mentions</t>
  </si>
  <si>
    <t>Replies to</t>
  </si>
  <si>
    <t>Alumni story: le projet de consulting, tremplin collectif et individuel
https://t.co/7j49XPViwt
#EDHEC #EDHECCSM #Management #Managers #ExecEd #Makeanimpact @EDHEC_BSchool https://t.co/5PqLEMSAQI</t>
  </si>
  <si>
    <t>RT @Ashridge_Biz: In #research covered by @Forbes, @BBCNews, @guardian &amp;amp; @hrmagazine,  our experts have uncovered four 'zones of engagement…</t>
  </si>
  <si>
    <t>#EXCELLENCE - L' Executive MBA @Audencia_ExecEd est jugé comme l'une des 4 "valeurs sûres" du banc d'essai publié par le magazine @forbes_fr, qui souligne sa 7e place au prestigieux classement du @FT et "la proximité et le suivi personnalisé des participants" _xD83C__xDFC6_#EMBA #ExecEd https://t.co/73vQaZAFjR</t>
  </si>
  <si>
    <t>RT @audencia: #EXCELLENCE - L' Executive MBA @Audencia_ExecEd est jugé comme l'une des 4 "valeurs sûres" du banc d'essai publié par le maga…</t>
  </si>
  <si>
    <t>It is so important to invest in the next generation of leaders. They hold the key to the future. More in @HarvardBiz https://t.co/dNntS0mbNU #ExecEd #FutureLeaders</t>
  </si>
  <si>
    <t>RT @KathyGiusti: It is so important to invest in the next generation of leaders. They hold the key to the future. More in @HarvardBiz https…</t>
  </si>
  <si>
    <t>RT @ExecEdCourses: Great #execed course by Auckland Business School on #Leadership: https://t.co/8ywTIkvIvd</t>
  </si>
  <si>
    <t>@JoeBiden might not be there until Tuesday, but we'll be at #ASPA2019 all weekend long! Stop by the McCourt Executive Education table and learn more about opportunities for yourself and your organization.
@ASPANational 
#ExecEd</t>
  </si>
  <si>
    <t>#Georgetown
#McDonough
#ExecEd
Innovation bettering an existing product!
Great job team. Proud of you!!! https://t.co/00mQ421npk</t>
  </si>
  <si>
    <t>The 2019 Securities Industry Institute is coming to a close. Thank you for such an inspirational week and a big congrats to our graduating class! #SIIWharton #ExecEd #Leadership #FinServ #CapitalMarkets @Wharton https://t.co/PCpGv387mU</t>
  </si>
  <si>
    <t>RT @InfoNUTC: Expand your professional network &amp;amp; knowledge of #freight #transportation &amp;amp; #logistics MAY 20 - 22 w/ @InfoNUTC's Executive Pr…</t>
  </si>
  <si>
    <t>#RBSEE's Mini-MBA: #DigitalMarketing is ranked among Top 30 Best Value certificate programs https://t.co/3tHvpw1USP Prgms Start Soon #ExecEd https://t.co/RdqZkwbZia</t>
  </si>
  <si>
    <t>RT @RBSExecEd: #RBSEE's Mini-MBA: #DigitalMarketing is ranked among Top 30 Best Value certificate programs https://t.co/3tHvpw1USP Prgms St…</t>
  </si>
  <si>
    <t>RT @ThJeanjean: The Design Thinking and Lean #Startup  Models Are Broken. Here Is the #Innovation  Vortex! https://t.co/MGL0hxOzYE  #develo…</t>
  </si>
  <si>
    <t>Ashridge Lego Serious Play! #experientialeducation #experientiallearning #execed #businesschool #ashridge @Ashridge_Biz https://t.co/ozbyHJzmH0</t>
  </si>
  <si>
    <t>RT @Johnsonsmj3: Kicking off our first Public Management Certificate cohort in Philadelphia today. Great partnership with @NSWC_Philly! @ON…</t>
  </si>
  <si>
    <t>Kicking off our first Public Management Certificate cohort in Philadelphia today. Great partnership with @NSWC_Philly! @ONeill_Indy #ExecEd #leadershipmatters</t>
  </si>
  <si>
    <t>RT @KuczInnovation: Our disruptive new #ExecEd course helps innovation teams begin real-world innovation projects for their organization ov…</t>
  </si>
  <si>
    <t>This is how leadership upskill: $50K for online courses and a certificate in 9 months... Curriculum looks like an MBA + analytics but 65% of participants hold an advanced degree. #execed https://t.co/cmj23JiO7w</t>
  </si>
  <si>
    <t>MIT's online, self paced course for Artificial Intelligence: Implications for Business Strategy - $2,800 for 6 weeks. Based on curriculum seems like you'd be better off with Coursera https://t.co/SB72er9zcD #execed</t>
  </si>
  <si>
    <t>I am very much looking forward to be reunited with the @AlaudaQuartet and @VylaRollins for another leadership program for a @LBS client! Music is a great analogy for management.
#leadership #management #music #classicalmusic #teaching #execed #executiveeducation @LBS_Careers</t>
  </si>
  <si>
    <t>#MasonNation #Coaching #ExecEd #WellBeing #WeAreMason https://t.co/sDxaqqTo85</t>
  </si>
  <si>
    <t>RT @Ashridge_Biz: Take a walk around the headquarters of Ashridge Hult Executive Education and you might stumble upon a group of people app…</t>
  </si>
  <si>
    <t>RT @BernhardKerres: I am very much looking forward to be reunited with the @AlaudaQuartet and @VylaRollins for another leadership program f…</t>
  </si>
  <si>
    <t>RT @Ashridge_Biz: We have partnered with @EF to host a joint seminar in Stockholm, discussing how to build a globally competent workforce.…</t>
  </si>
  <si>
    <t>RT @DrBTkaczykMBA: With a finite no.of hours in the day, great #leaders know how to spend their time as efficiently as possible. That's why…</t>
  </si>
  <si>
    <t>RT @MBA_Sprint: Why will 2019 be your best #PROFESSIONAL year yet? Do not wait to lead – GET READY to lead! Register your #Executive #Leade…</t>
  </si>
  <si>
    <t>Expand your professional network &amp;amp; knowledge w/ @InfoNUTC's "Accelerating First to Last Mile" executive program - https://t.co/yswj8ba1Ri #NUTC #ExecEd #professionaldevelopment #learn @NorthwesternU https://t.co/CHvT4ufiRH</t>
  </si>
  <si>
    <t>@palavainstitute a centre for excellence for executive education, bringing together the best educators and industry experts #execed #palavainstitute 
https://t.co/RlugrFcwtL</t>
  </si>
  <si>
    <t>RT @IESEG: #IESEG partners with #LUISS Business School in Italy for the #FamilyBusiness Management Executive Education program https://t.co…</t>
  </si>
  <si>
    <t>Why will 2019 be your best #PROFESSIONAL year yet? Do not wait to lead – GET READY to lead! Register your #Executive #Leadership #Team @MBA_Sprint. Faculty (2019): @DrBTkaczykMBA https://t.co/osHgbmHx2Y. #TalentDevelopment #ReturnOnLearning #ExecEd #LandD #HRD #HRM #ROI #CEO #HR</t>
  </si>
  <si>
    <t>With a finite no.of hours in the day, great #leaders know how to spend their time as efficiently as possible. That's why we offer 3-&amp;amp; 5-day #ExecEd programs for the super busy #ExecutiveTeam https://t.co/6IAlGI0DJm @MBA_Sprint _xD83C__xDDFA__xD83C__xDDF8_. Do not wait to lead–get ready to lead #Leadership</t>
  </si>
  <si>
    <t>Leader@McCain : an #Executive program co-designed and built with #IESEG https://t.co/LYVKen0CtN @iesegnetwork @IESEGExecutive #IESEGExperience #ExecEd #McCain #management #leadership #transformation #development</t>
  </si>
  <si>
    <t>RT @IESEG: Leader@McCain : an #Executive program co-designed and built with #IESEG https://t.co/LYVKen0CtN @iesegnetwork @IESEGExecutive #I…</t>
  </si>
  <si>
    <t>L’#IESEG s’allie avec #LUISS Business School en Italie pour une formation executive sur la gestion des entreprises familiales https://t.co/qUlE6XZPnS #IESEGExperience #ExecEd #FamilyBusiness https://t.co/kZV1xw2P1H</t>
  </si>
  <si>
    <t>#IESEG partners with #LUISS Business School in Italy for the #FamilyBusiness Management Executive Education program https://t.co/525ODSW6eB #IESEGExperience #GlobalEd #ExecEd https://t.co/aA8hI1eU2l</t>
  </si>
  <si>
    <t>RT @ThJeanjean: When learning and development complement each other: Hold Managers Accountable For Developing #Talent  https://t.co/Phb60Ra…</t>
  </si>
  <si>
    <t>RT @KuczInnovation: 2019's first financial quarter ends in 15 days. How did your organization perform in Q1? A great way to increase compan…</t>
  </si>
  <si>
    <t>Our disruptive new #ExecEd course helps innovation teams begin real-world innovation projects for their organization over the course of 8 weeks, receiving coaching, guidance, and insights from experienced professors &amp;amp; practitioners along the way https://t.co/WGWU0fhl3q</t>
  </si>
  <si>
    <t>2019's first financial quarter ends in 15 days. How did your organization perform in Q1? A great way to increase company performance is through #innovation. Our new #ExecEd course will help your organization achieve real-world innovation results. https://t.co/WGWU0fhl3q</t>
  </si>
  <si>
    <t>RT @CU_SPS_StratCom: #GlobalComms leaders: Applications are now open for @CU_SPS_StratCom  #ExecEd week in #NYC 6/16-21.   Learn more: http…</t>
  </si>
  <si>
    <t>RT @EDHECMANAGEMENT: Alumni story: le projet de consulting, tremplin collectif et individuel
https://t.co/7j49XPViwt
#EDHEC #EDHECCSM #Mana…</t>
  </si>
  <si>
    <t>Leaving LA today but with a big smile. Great residential module, teaching &amp;amp; facilitating @IEbusiness's Global Executive MBA program at @UCLA @uclaanderson. #ieGXMBA participants never fail to inspire &amp;amp; re-invigorate me! #ExecEd #LeadershipDevelopment #coaching #facilitation https://t.co/xqyImtlYFx</t>
  </si>
  <si>
    <t>"Managing your energy, instead of your time" is one of the best insights I've ever learned. Made a huge impact. If u2 are in a demanding environment, u know that managing ur time, even masterfully, is not enough!
#leadership #development #ExecEd #coaching https://t.co/CcnMgpsc0R</t>
  </si>
  <si>
    <t>RT @ExecEdCourses: Great #execed course by Cornell School of Hotel Administration on #Marketing: https://t.co/wY7lKGxeGP</t>
  </si>
  <si>
    <t>Transformation: A quick reality check…
https://t.co/9dw853YSsW
#mba-rip 
#digitalreadiness
#leadership 
#execed 
#transformation 
#tribal</t>
  </si>
  <si>
    <t>It's time to leave the industrial era behind...
https://t.co/TC5jI842tQ
#mba-rip 
#digitalreadiness
#leadership 
#execed 
#transformation 
#tribal</t>
  </si>
  <si>
    <t>This article was certainly easier to write than this kind of personal development work is to do... Thanks to faculty experts from @babson and @KelloggSchool fo their insights! #execed #leadership  https://t.co/GfsEFCDaQ5</t>
  </si>
  <si>
    <t>RT @ThJeanjean: MSc in Hospitality Management ( https://t.co/yE6jzFgzt5  #execed  #formpro https://t.co/ggEUfZMZjb</t>
  </si>
  <si>
    <t>Expand your professional network &amp;amp; knowledge of #freight #transportation &amp;amp; #logistics MAY 20 - 22 w/ @InfoNUTC's Executive Program: "Accelerating First to Last Mile"  https://t.co/yswj8ba1Ri #NUTC #ExecEd #professionaldevelopment #learn https://t.co/NdWL0DOJxK</t>
  </si>
  <si>
    <t>The Design Thinking and Lean #Startup  Models Are Broken. Here Is the #Innovation  Vortex! https://t.co/MGL0hxOzYE  #development  #startups  #execed  #formpro https://t.co/OQJ6VYxCQp</t>
  </si>
  <si>
    <t>MSc in Hospitality Management ( https://t.co/yE6jzFgzt5  #execed  #formpro https://t.co/ggEUfZMZjb</t>
  </si>
  <si>
    <t>When learning and development complement each other: Hold Managers Accountable For Developing #Talent  https://t.co/Phb60Rahni  #development  #execed https://t.co/11J9j6u5kA</t>
  </si>
  <si>
    <t>Comment mobiliser les premiers dispositifs « Pro-A » dans son entreprise ? https://t.co/39l3Eaxixy  #profession  #execed  #formpro https://t.co/VRapQ4YDUb</t>
  </si>
  <si>
    <t>RT @Alastria_: @Alastria_ joins forces w/ @DeustoDBS in the #execed seminar "'#Blockchain': Disrupting value &amp;amp; trust", directed by Prof. #M…</t>
  </si>
  <si>
    <t>@Alastria_ joins forces w/ @DeustoDBS in the #execed seminar "'#Blockchain': Disrupting value &amp;amp; trust", directed by Prof. #MirariBarrena - https://t.co/ONX89tAmEP
#AlastriaBlockchainEcosystem #DLT</t>
  </si>
  <si>
    <t>Check out this NPR interview with #ExecEd Prof. Melissa Schilling about her new book, "Quirky," which examines the lives of serial breakthrough innovators. Join Prof. Schilling's upcoming short course and gain the tools to purse your own moonshot! https://t.co/RVyRN5WlQi</t>
  </si>
  <si>
    <t>#GlobalComms leaders: Applications are now open for @CU_SPS_StratCom  #ExecEd week in #NYC 6/16-21.   Learn more: https://t.co/qXtB7EpQyY https://t.co/IyRpqBdGc8</t>
  </si>
  <si>
    <t>In #research covered by @Forbes, @BBCNews, @guardian &amp;amp; @hrmagazine,  our experts have uncovered four 'zones of engagement' when it comes to team engagement. Join us as we challenge the traditional methods of measuring engagement. https://t.co/yieEnJcQtp
#execed #engagement</t>
  </si>
  <si>
    <t>We have partnered with @EF to host a joint seminar in Stockholm, discussing how to build a globally competent workforce. 
Register Now! https://t.co/uIkm6mWkGD
#execed #Stockholm #ef https://t.co/IsHgqlTaOX</t>
  </si>
  <si>
    <t>Join Ashridge and @EF_Solutions  to discuss the future of the workplace in the 4th industrial revolution, including the impact of educational technologies. Speakers include academics, business leaders and technologists. REGISTER HERE: https://t.co/ss4NYqmTek
#execed #ef #helsinki https://t.co/LOzQVMxTCH</t>
  </si>
  <si>
    <t>Take a walk around the headquarters of Ashridge Hult Executive Education and you might stumble upon a group of people apparently goofing around on a slackline. Don’t be fooled though, these people aren’t slackers. They’re on an Ashridge course. https://t.co/w4h9PYMLyN
#execed https://t.co/7yvwmDAcFZ</t>
  </si>
  <si>
    <t>Happy International Day of Happiness from #TeamAshridge! 
https://t.co/sVSc53EZz4
#internationaldayofhappiness #execed #ashridge https://t.co/fS2ns46qMj</t>
  </si>
  <si>
    <t>Great #execed course by @UNSWAGSM on #Management: https://t.co/OwWGFq5JoT</t>
  </si>
  <si>
    <t>Great #execed course by @LSEManagement on #Entrepreneurship: https://t.co/jNi2VIdrg6</t>
  </si>
  <si>
    <t>Great #execed course by @KelloggExecEd on #Business Analytics: https://t.co/e1BKg8pQqE</t>
  </si>
  <si>
    <t>New #execed Business Analytics course by IMD Business School: https://t.co/5D6vS1IEmR</t>
  </si>
  <si>
    <t>New #execed Leadership course by Opus College of Business: https://t.co/S91ZPCXNx3</t>
  </si>
  <si>
    <t>Great #execed course by Auckland Business School on #Leadership: https://t.co/8ywTIkvIvd</t>
  </si>
  <si>
    <t>New #execed Project Management course by Vlerick Business School: https://t.co/3Ake0OedbO</t>
  </si>
  <si>
    <t>Improve your Leadership skills w/ Executive Master in Policy and Leadership https://t.co/lhIVPLesPI #execed</t>
  </si>
  <si>
    <t>New #execed Leadership course by Cornell School of Hotel Administration: https://t.co/WnzgQKri7p</t>
  </si>
  <si>
    <t>Improve your Management skills w/ Strategic Performance Management https://t.co/WcoYwxEStX #execed</t>
  </si>
  <si>
    <t>Improve your MBA skills w/ Schulich Mini-MBA: Essentials of Management https://t.co/tZbSzJQD07 #execed</t>
  </si>
  <si>
    <t>Great #execed course by Center For Creative Leadership on #Leadership: https://t.co/PsbypRBBbB</t>
  </si>
  <si>
    <t>New #execed Business Analytics course by Bryant School of Business: https://t.co/0qMZyQbbHX</t>
  </si>
  <si>
    <t>Improve your Leadership skills w/ Interpersonal Savvy for Leaders https://t.co/645Fpix8pV #execed</t>
  </si>
  <si>
    <t>Improve your Leadership skills w/ Leading High-Impact Teams https://t.co/ny998I2Tr8 #execed</t>
  </si>
  <si>
    <t>Improve your Leadership skills w/ Advanced Management and Leadership Programme https://t.co/C1ayJh6Jgq #execed</t>
  </si>
  <si>
    <t>Great #execed course by Cornell School of Hotel Administration on #Leadership: https://t.co/ogqyyLQcH9</t>
  </si>
  <si>
    <t>Improve your Management skills w/ Supervisory Development https://t.co/hllxJ7Rte5 #execed</t>
  </si>
  <si>
    <t>Improve your Finance skills w/ Strategic Finance https://t.co/TjEuiE7CJ5 #execed</t>
  </si>
  <si>
    <t>Improve your Negotiation skills w/ Excellence in Negotiation and Communication https://t.co/yi46jsjEpT #execed</t>
  </si>
  <si>
    <t>Improve your MBA skills w/ Mini MBA: Strategic Management Programme https://t.co/LTeCYxYuXw #execed</t>
  </si>
  <si>
    <t>New #execed Leadership course by Center For Creative Leadership: https://t.co/WoKR2sczQM</t>
  </si>
  <si>
    <t>Great #execed course by Eli Broad College of Business on #Operations/Production: https://t.co/hWaX6RYNJg</t>
  </si>
  <si>
    <t>Improve your Management skills w/ General Management Program https://t.co/QVhN3760Zj #execed</t>
  </si>
  <si>
    <t>Improve your Project Management skills w/ Executive Project Sponsorship Certificate https://t.co/clnwdm4rMo #execed</t>
  </si>
  <si>
    <t>Great #execed course by Queen's School of Business on #Leadership: https://t.co/JroBRlcyQD</t>
  </si>
  <si>
    <t>Great #execed course by Carey Business School on #Communication: https://t.co/Mtrjbo8ajB</t>
  </si>
  <si>
    <t>Improve your Communication skills w/ Influence Without Authority One-Day Course https://t.co/gOScZHpMik #execed</t>
  </si>
  <si>
    <t>New #execed Innovation course by Sauder School of Business: https://t.co/ERbTyeH1yw</t>
  </si>
  <si>
    <t>New #execed Leadership course by Boston Business School: https://t.co/9dVbu26Ggq</t>
  </si>
  <si>
    <t>Great #execed course by Olin Business School on #Strategy: https://t.co/JvqSuQPeJZ</t>
  </si>
  <si>
    <t>Improve your Business Analytics skills w/ Business Analyst Certificate Program https://t.co/RWXxqV31oc #execed</t>
  </si>
  <si>
    <t>Great #execed course by Center For Creative Leadership on #Leadership: https://t.co/Gkokaw2GFH</t>
  </si>
  <si>
    <t>New #execed Negotiation course by Program on Negotiation at Harvard Law School: https://t.co/eXYbLEjD9x</t>
  </si>
  <si>
    <t>Improve your Marketing skills w/ Managing Service Demand through Pricing and Distribution Strategies https://t.co/3f8ra3O5B6 #execed</t>
  </si>
  <si>
    <t>Improve your Negotiation skills w/ High Performance Negotiating https://t.co/EsoXuwEqZG #execed</t>
  </si>
  <si>
    <t>New #execed Leadership course by Tuck School of Business: https://t.co/IPstpRHT4c</t>
  </si>
  <si>
    <t>Great #execed course by Cornell School of Hotel Administration on #Marketing: https://t.co/wY7lKGxeGP</t>
  </si>
  <si>
    <t>New #execed Governance course by Cranfield School of Management: https://t.co/NNpYfppWMe</t>
  </si>
  <si>
    <t>New #execed Project Management course by Wits Business School: https://t.co/v4epjggIuv</t>
  </si>
  <si>
    <t>New #execed Finance course by DePaul University Continuing and Professional Education: https://t.co/MdFNIUTxmJ</t>
  </si>
  <si>
    <t>Great #execed course by Macquarie Graduate School of Management on #Communication: https://t.co/hbdH99FKhl</t>
  </si>
  <si>
    <t>Great #execed course by Centre for Policy Writing on #Communication: https://t.co/Y6yGvhxH3c</t>
  </si>
  <si>
    <t>Improve your Innovation skills w/ Innovating Business Strategies https://t.co/0POCzCNar7 #execed</t>
  </si>
  <si>
    <t>Great #execed course by INSEAD Business School on #Human Resources: https://t.co/y9JFnbv6vr</t>
  </si>
  <si>
    <t>New #execed Project Management course by USB Executive Development: https://t.co/fOW7irsILK</t>
  </si>
  <si>
    <t>Great #execed course by Aalto University Executive Education on #Technology: https://t.co/RdMy7MkjXF</t>
  </si>
  <si>
    <t>New #execed Finance course by Cranfield School of Management: https://t.co/u452vHpAcv</t>
  </si>
  <si>
    <t>Improve your Leadership skills w/ Engineering Leadership – Becoming a More Effective Leader https://t.co/Kpa8EtSslN #execed</t>
  </si>
  <si>
    <t>Great #execed course by The Fuqua School of Business on #Finance: https://t.co/RxKSEuuJgT</t>
  </si>
  <si>
    <t>New #execed Management course by Chicago Booth Executive Education: https://t.co/pUmrck5zm1</t>
  </si>
  <si>
    <t>New #execed Leadership course by Center For Creative Leadership: https://t.co/c1APFs7BhV</t>
  </si>
  <si>
    <t>https://executive.edhec.edu/fr/blog/alumni-story-projet-consulting-tremplin-collectif-individuel?utm_source=Twitter&amp;utm_medium=article&amp;utm_campaign=alumni-story-projet-consulting-tremplin-collectif-individuel-2019-02-27</t>
  </si>
  <si>
    <t>https://twitter.com/forbes_fr/status/1103211353521774597</t>
  </si>
  <si>
    <t>https://hbr.org/2019/03/educating-the-next-generation-of-leaders</t>
  </si>
  <si>
    <t>http://po.st/scms/OrMCe04Lcp0lOFmbAka8Um6V2jAD7SYdZTjvhHbnYZ0lOA/Y5z4Wg</t>
  </si>
  <si>
    <t>https://lnkd.in/eR-h4RK</t>
  </si>
  <si>
    <t>http://www.business.rutgers.edu/news/rutgers-mini-mba-digital-marketing-ranked-among-top-30-best-value-certificate-programs</t>
  </si>
  <si>
    <t>https://medium.com/@jurgenappelo/the-design-thinking-and-lean-startup-models-are-broken-here-is-the-innovation-vortex-43592a4414d</t>
  </si>
  <si>
    <t>https://twitter.com/Ashridge_Biz/status/1105048247389818880</t>
  </si>
  <si>
    <t>https://twitter.com/HarvardBizAn/status/1072539163109584899</t>
  </si>
  <si>
    <t>https://www.coursera.org/learn/ai-for-everyone</t>
  </si>
  <si>
    <t>https://twitter.com/MasonExecEd/status/1105448221860642816</t>
  </si>
  <si>
    <t>https://www.transportation.northwestern.edu/education/executive-education/</t>
  </si>
  <si>
    <t>https://www.palavainstitute.com:443/</t>
  </si>
  <si>
    <t>https://www.mbasprint.com/faculty</t>
  </si>
  <si>
    <t>https://www.mbasprint.com</t>
  </si>
  <si>
    <t>https://www.youtube.com/watch?v=Pe-JGPh_hhs</t>
  </si>
  <si>
    <t>https://www.ieseg.fr/news/ieseg-s-allie-avec-luiss-business-school/</t>
  </si>
  <si>
    <t>https://www.ieseg.fr/en/news/ieseg-partners-with-luiss-business-school/</t>
  </si>
  <si>
    <t>https://www.kuczmarski.com/expertise/executive-education/managing-and-activating-innovation/</t>
  </si>
  <si>
    <t>https://www.mckinsey.com/business-functions/organization/our-insights/the-organization-blog/more-than-work-life-balance-focus-on-your-energy</t>
  </si>
  <si>
    <t>http://po.st/scms/OrMCe04Lcp0lOFmbAka8Um6V2jAD7SYdZTjvhHbnYZ0lOA/KO9yxs</t>
  </si>
  <si>
    <t>https://www.dri.guide/courses/dx-accelerator/lectures/5735111/?utm_campaign=meetedgar&amp;utm_medium=social&amp;utm_source=Twitter</t>
  </si>
  <si>
    <t>https://www.dri.guide/courses/dx-accelerator/lectures/5669156/?utm_campaign=meetedgar&amp;utm_medium=social&amp;utm_source=Twitter</t>
  </si>
  <si>
    <t>https://execed.economist.com/blog/career-hacks/how-self-awareness-can-make-you-better-leader</t>
  </si>
  <si>
    <t>https://meilleurs-masters.com/master-management-de-l-hotellerie/essec-business-school-mba-in-hospitality-management.html</t>
  </si>
  <si>
    <t>https://www.hrbartender.com/2019/leadership-and-management/managers-developing-talent/</t>
  </si>
  <si>
    <t>https://www.centre-inffo.fr/site-reforme/apprentissage/apprentissage-lessentiel/comment-mobiliser-les-premiers-dispositifs-pro-a-dans-son-entreprise-3</t>
  </si>
  <si>
    <t>https://dbs.deusto.es/cs/Satellite/deusto-b-school/es/deustobschool/programas-3/formacion-ejecutiva-0/finanzas/seminario-de-blockchain-la-disrupcion-del-valor-y-la-confianza/introduccion-24/info-prog</t>
  </si>
  <si>
    <t>https://www.wgbh.org/news/science-and-technology/2019/03/15/lessons-from-the-worlds-quirkiest-innovators</t>
  </si>
  <si>
    <t>http://sps.columbia.edu/executive-education/strategic-communication-international-perspectives</t>
  </si>
  <si>
    <t>https://www.hult.edu/en/executive-education/events/team-engagement-london-26-mar/?utm_source=twitter&amp;utm_medium=social&amp;utm_campaign=organicsocialtwitter&amp;utm_content=team_engagement_event</t>
  </si>
  <si>
    <t>https://www.hult.edu/en/executive-education/events/ash-ef-stockholm-19-mar/?utm_source=twitter&amp;utm_medium=social&amp;utm_campaign=organicsocialtwitter&amp;utm_content=stockholme_event</t>
  </si>
  <si>
    <t>https://www.hult.edu/en/executive-education/events/ash-ef-helsinki-21-mar/?utm_source=twitter&amp;utm_medium=social&amp;utm_campaign=organicsocialtwitter&amp;utm_content=helsinki_event</t>
  </si>
  <si>
    <t>https://www.hult.edu/en/executive-education/insights/how-experiential-learning-gives-you-lessons-you-will-never-forget/?utm_source=twitter&amp;utm_medium=social&amp;utm_campaign=organicsocialtwitter&amp;utm_content=q2legovid5_tw_lw040319_uk</t>
  </si>
  <si>
    <t>https://www.hult.edu/en/executive-education/insights/how-experiential-learning-gives-you-lessons-you-will-never-forget/</t>
  </si>
  <si>
    <t>http://po.st/scms/OrMCe04Lcp0lOFmbAka8Um6V2jAD7SYdZTjvhHbnYZ0lOA/SnAtuJ</t>
  </si>
  <si>
    <t>http://po.st/scms/OrMCe04Lcp0lOFmbAka8Um6V2jAD7SYdZTjvhHbnYZ0lOA/QYTuNl</t>
  </si>
  <si>
    <t>http://po.st/scms/OrMCe04Lcp0lOFmbAka8Um6V2jAD7SYdZTjvhHbnYZ0lOA/cJdkVv</t>
  </si>
  <si>
    <t>http://po.st/scms/OrMCe04Lcp0lOFmbAka8Um6V2jAD7SYdZTjvhHbnYZ0lOA/Z2MF2N</t>
  </si>
  <si>
    <t>http://po.st/scms/OrMCe04Lcp0lOFmbAka8Um6V2jAD7SYdZTjvhHbnYZ0lOA/jeUjYr</t>
  </si>
  <si>
    <t>http://po.st/scms/OrMCe04Lcp0lOFmbAka8Um6V2jAD7SYdZTjvhHbnYZ0lOA/neS9cd</t>
  </si>
  <si>
    <t>http://po.st/scms/OrMCe04Lcp0lOFmbAka8Um6V2jAD7SYdZTjvhHbnYZ0lOA/QbHKd2</t>
  </si>
  <si>
    <t>http://po.st/scms/OrMCe04Lcp0lOFmbAka8Um6V2jAD7SYdZTjvhHbnYZ0lOA/wsjeUw</t>
  </si>
  <si>
    <t>http://po.st/scms/OrMCe04Lcp0lOFmbAka8Um6V2jAD7SYdZTjvhHbnYZ0lOA/laAh5n</t>
  </si>
  <si>
    <t>http://po.st/scms/OrMCe04Lcp0lOFmbAka8Um6V2jAD7SYdZTjvhHbnYZ0lOA/enr05H</t>
  </si>
  <si>
    <t>http://po.st/scms/OrMCe04Lcp0lOFmbAka8Um6V2jAD7SYdZTjvhHbnYZ0lOA/hic4De</t>
  </si>
  <si>
    <t>http://po.st/scms/OrMCe04Lcp0lOFmbAka8Um6V2jAD7SYdZTjvhHbnYZ0lOA/d4bcrI</t>
  </si>
  <si>
    <t>http://po.st/scms/OrMCe04Lcp0lOFmbAka8Um6V2jAD7SYdZTjvhHbnYZ0lOA/13FoFw</t>
  </si>
  <si>
    <t>http://po.st/scms/OrMCe04Lcp0lOFmbAka8Um6V2jAD7SYdZTjvhHbnYZ0lOA/qpH8Pk</t>
  </si>
  <si>
    <t>http://po.st/scms/OrMCe04Lcp0lOFmbAka8Um6V2jAD7SYdZTjvhHbnYZ0lOA/hIapfi</t>
  </si>
  <si>
    <t>http://po.st/scms/OrMCe04Lcp0lOFmbAka8Um6V2jAD7SYdZTjvhHbnYZ0lOA/syHeWS</t>
  </si>
  <si>
    <t>http://po.st/scms/OrMCe04Lcp0lOFmbAka8Um6V2jAD7SYdZTjvhHbnYZ0lOA/VVMDHN</t>
  </si>
  <si>
    <t>http://po.st/scms/OrMCe04Lcp0lOFmbAka8Um6V2jAD7SYdZTjvhHbnYZ0lOA/TerWqp</t>
  </si>
  <si>
    <t>http://po.st/scms/OrMCe04Lcp0lOFmbAka8Um6V2jAD7SYdZTjvhHbnYZ0lOA/owTcVl</t>
  </si>
  <si>
    <t>http://po.st/scms/OrMCe04Lcp0lOFmbAka8Um6V2jAD7SYdZTjvhHbnYZ0lOA/rcqtSQ</t>
  </si>
  <si>
    <t>http://po.st/scms/OrMCe04Lcp0lOFmbAka8Um6V2jAD7SYdZTjvhHbnYZ0lOA/tsFkCT</t>
  </si>
  <si>
    <t>http://po.st/scms/OrMCe04Lcp0lOFmbAka8Um6V2jAD7SYdZTjvhHbnYZ0lOA/jWYqRD</t>
  </si>
  <si>
    <t>http://po.st/scms/OrMCe04Lcp0lOFmbAka8Um6V2jAD7SYdZTjvhHbnYZ0lOA/qJcIME</t>
  </si>
  <si>
    <t>http://po.st/scms/OrMCe04Lcp0lOFmbAka8Um6V2jAD7SYdZTjvhHbnYZ0lOA/sOFhsg</t>
  </si>
  <si>
    <t>http://po.st/scms/OrMCe04Lcp0lOFmbAka8Um6V2jAD7SYdZTjvhHbnYZ0lOA/iTAU1n</t>
  </si>
  <si>
    <t>http://po.st/scms/OrMCe04Lcp0lOFmbAka8Um6V2jAD7SYdZTjvhHbnYZ0lOA/xnnkf9</t>
  </si>
  <si>
    <t>http://po.st/scms/OrMCe04Lcp0lOFmbAka8Um6V2jAD7SYdZTjvhHbnYZ0lOA/fK56uQ</t>
  </si>
  <si>
    <t>http://po.st/scms/OrMCe04Lcp0lOFmbAka8Um6V2jAD7SYdZTjvhHbnYZ0lOA/e9o91l</t>
  </si>
  <si>
    <t>http://po.st/scms/OrMCe04Lcp0lOFmbAka8Um6V2jAD7SYdZTjvhHbnYZ0lOA/uy0tRH</t>
  </si>
  <si>
    <t>http://po.st/scms/OrMCe04Lcp0lOFmbAka8Um6V2jAD7SYdZTjvhHbnYZ0lOA/y8VHuC</t>
  </si>
  <si>
    <t>http://po.st/scms/OrMCe04Lcp0lOFmbAka8Um6V2jAD7SYdZTjvhHbnYZ0lOA/zBynH4</t>
  </si>
  <si>
    <t>http://po.st/scms/OrMCe04Lcp0lOFmbAka8Um6V2jAD7SYdZTjvhHbnYZ0lOA/v0OVg8</t>
  </si>
  <si>
    <t>http://po.st/scms/OrMCe04Lcp0lOFmbAka8Um6V2jAD7SYdZTjvhHbnYZ0lOA/J7YKTy</t>
  </si>
  <si>
    <t>http://po.st/scms/OrMCe04Lcp0lOFmbAka8Um6V2jAD7SYdZTjvhHbnYZ0lOA/XLdgE7</t>
  </si>
  <si>
    <t>http://po.st/scms/OrMCe04Lcp0lOFmbAka8Um6V2jAD7SYdZTjvhHbnYZ0lOA/aoFdNi</t>
  </si>
  <si>
    <t>http://po.st/scms/OrMCe04Lcp0lOFmbAka8Um6V2jAD7SYdZTjvhHbnYZ0lOA/zdPd7P</t>
  </si>
  <si>
    <t>http://po.st/scms/OrMCe04Lcp0lOFmbAka8Um6V2jAD7SYdZTjvhHbnYZ0lOA/iDCV6m</t>
  </si>
  <si>
    <t>http://po.st/scms/OrMCe04Lcp0lOFmbAka8Um6V2jAD7SYdZTjvhHbnYZ0lOA/D59UGc</t>
  </si>
  <si>
    <t>http://po.st/scms/OrMCe04Lcp0lOFmbAka8Um6V2jAD7SYdZTjvhHbnYZ0lOA/Z4FBfk</t>
  </si>
  <si>
    <t>http://po.st/scms/OrMCe04Lcp0lOFmbAka8Um6V2jAD7SYdZTjvhHbnYZ0lOA/jKMfR7</t>
  </si>
  <si>
    <t>http://po.st/scms/OrMCe04Lcp0lOFmbAka8Um6V2jAD7SYdZTjvhHbnYZ0lOA/rnnSkf</t>
  </si>
  <si>
    <t>http://po.st/scms/OrMCe04Lcp0lOFmbAka8Um6V2jAD7SYdZTjvhHbnYZ0lOA/PAg4Vi</t>
  </si>
  <si>
    <t>http://po.st/scms/OrMCe04Lcp0lOFmbAka8Um6V2jAD7SYdZTjvhHbnYZ0lOA/OH4RXP</t>
  </si>
  <si>
    <t>http://po.st/scms/OrMCe04Lcp0lOFmbAka8Um6V2jAD7SYdZTjvhHbnYZ0lOA/Q0WnF3</t>
  </si>
  <si>
    <t>http://po.st/scms/OrMCe04Lcp0lOFmbAka8Um6V2jAD7SYdZTjvhHbnYZ0lOA/r7wmgo</t>
  </si>
  <si>
    <t>http://po.st/scms/OrMCe04Lcp0lOFmbAka8Um6V2jAD7SYdZTjvhHbnYZ0lOA/HiqZEd</t>
  </si>
  <si>
    <t>http://po.st/scms/OrMCe04Lcp0lOFmbAka8Um6V2jAD7SYdZTjvhHbnYZ0lOA/KMcc0n</t>
  </si>
  <si>
    <t>http://po.st/scms/OrMCe04Lcp0lOFmbAka8Um6V2jAD7SYdZTjvhHbnYZ0lOA/5jAHyU</t>
  </si>
  <si>
    <t>http://po.st/scms/OrMCe04Lcp0lOFmbAka8Um6V2jAD7SYdZTjvhHbnYZ0lOA/N6xuTI</t>
  </si>
  <si>
    <t>http://po.st/scms/OrMCe04Lcp0lOFmbAka8Um6V2jAD7SYdZTjvhHbnYZ0lOA/lUtLg8</t>
  </si>
  <si>
    <t>edhec.edu</t>
  </si>
  <si>
    <t>twitter.com</t>
  </si>
  <si>
    <t>hbr.org</t>
  </si>
  <si>
    <t>po.st</t>
  </si>
  <si>
    <t>lnkd.in</t>
  </si>
  <si>
    <t>rutgers.edu</t>
  </si>
  <si>
    <t>medium.com</t>
  </si>
  <si>
    <t>coursera.org</t>
  </si>
  <si>
    <t>northwestern.edu</t>
  </si>
  <si>
    <t>palavainstitute.com</t>
  </si>
  <si>
    <t>mbasprint.com</t>
  </si>
  <si>
    <t>youtube.com</t>
  </si>
  <si>
    <t>ieseg.fr</t>
  </si>
  <si>
    <t>kuczmarski.com</t>
  </si>
  <si>
    <t>mckinsey.com</t>
  </si>
  <si>
    <t>dri.guide</t>
  </si>
  <si>
    <t>economist.com</t>
  </si>
  <si>
    <t>meilleurs-masters.com</t>
  </si>
  <si>
    <t>hrbartender.com</t>
  </si>
  <si>
    <t>centre-inffo.fr</t>
  </si>
  <si>
    <t>deusto.es</t>
  </si>
  <si>
    <t>wgbh.org</t>
  </si>
  <si>
    <t>columbia.edu</t>
  </si>
  <si>
    <t>hult.edu</t>
  </si>
  <si>
    <t>edhec edheccsm management managers execed makeanimpact</t>
  </si>
  <si>
    <t>research</t>
  </si>
  <si>
    <t>excellence emba execed</t>
  </si>
  <si>
    <t>excellence</t>
  </si>
  <si>
    <t>execed futureleaders</t>
  </si>
  <si>
    <t>execed leadership</t>
  </si>
  <si>
    <t>aspa2019 execed</t>
  </si>
  <si>
    <t>georgetown mcdonough execed</t>
  </si>
  <si>
    <t>siiwharton execed leadership finserv capitalmarkets</t>
  </si>
  <si>
    <t>freight transportation logistics</t>
  </si>
  <si>
    <t>rbsee digitalmarketing execed</t>
  </si>
  <si>
    <t>rbsee digitalmarketing</t>
  </si>
  <si>
    <t>startup innovation</t>
  </si>
  <si>
    <t>experientialeducation experientiallearning execed businesschool ashridge</t>
  </si>
  <si>
    <t>execed leadershipmatters</t>
  </si>
  <si>
    <t>execed</t>
  </si>
  <si>
    <t>leadership management music classicalmusic teaching execed executiveeducation</t>
  </si>
  <si>
    <t>masonnation coaching execed wellbeing wearemason</t>
  </si>
  <si>
    <t>leaders</t>
  </si>
  <si>
    <t>professional executive</t>
  </si>
  <si>
    <t>nutc execed professionaldevelopment learn</t>
  </si>
  <si>
    <t>execed palavainstitute</t>
  </si>
  <si>
    <t>ieseg luiss familybusiness</t>
  </si>
  <si>
    <t>professional executive leadership team talentdevelopment returnonlearning execed landd hrd hrm roi ceo hr</t>
  </si>
  <si>
    <t>leaders execed executiveteam leadership</t>
  </si>
  <si>
    <t>executive ieseg iesegexperience execed mccain management leadership transformation development</t>
  </si>
  <si>
    <t>executive ieseg</t>
  </si>
  <si>
    <t>ieseg luiss iesegexperience execed familybusiness</t>
  </si>
  <si>
    <t>ieseg luiss familybusiness iesegexperience globaled execed</t>
  </si>
  <si>
    <t>talent</t>
  </si>
  <si>
    <t>innovation execed</t>
  </si>
  <si>
    <t>globalcomms execed nyc</t>
  </si>
  <si>
    <t>edhec edheccsm</t>
  </si>
  <si>
    <t>iegxmba execed leadershipdevelopment coaching facilitation</t>
  </si>
  <si>
    <t>leadership development execed coaching</t>
  </si>
  <si>
    <t>execed marketing</t>
  </si>
  <si>
    <t>mba digitalreadiness leadership execed transformation tribal</t>
  </si>
  <si>
    <t>execed formpro</t>
  </si>
  <si>
    <t>freight transportation logistics nutc execed professionaldevelopment learn</t>
  </si>
  <si>
    <t>startup innovation development startups execed formpro</t>
  </si>
  <si>
    <t>talent development execed</t>
  </si>
  <si>
    <t>profession execed formpro</t>
  </si>
  <si>
    <t>execed blockchain</t>
  </si>
  <si>
    <t>execed blockchain miraribarrena alastriablockchainecosystem dlt</t>
  </si>
  <si>
    <t>research execed engagement</t>
  </si>
  <si>
    <t>execed stockholm ef</t>
  </si>
  <si>
    <t>execed ef helsinki</t>
  </si>
  <si>
    <t>teamashridge internationaldayofhappiness execed ashridge</t>
  </si>
  <si>
    <t>execed management</t>
  </si>
  <si>
    <t>execed entrepreneurship</t>
  </si>
  <si>
    <t>execed business</t>
  </si>
  <si>
    <t>execed operations</t>
  </si>
  <si>
    <t>execed communication</t>
  </si>
  <si>
    <t>execed strategy</t>
  </si>
  <si>
    <t>execed human</t>
  </si>
  <si>
    <t>execed technology</t>
  </si>
  <si>
    <t>execed finance</t>
  </si>
  <si>
    <t>https://pbs.twimg.com/media/D0Z1xPNXQAEybcs.jpg</t>
  </si>
  <si>
    <t>https://pbs.twimg.com/media/D1KV2sCX0AEZhK5.jpg</t>
  </si>
  <si>
    <t>https://pbs.twimg.com/media/C3gbu25WAAAfTBE.jpg</t>
  </si>
  <si>
    <t>https://pbs.twimg.com/media/D1kGLUpXgAExONF.jpg</t>
  </si>
  <si>
    <t>https://pbs.twimg.com/media/D1jOFTtXcAAlwFQ.png</t>
  </si>
  <si>
    <t>https://pbs.twimg.com/media/D1oVYO4XQAM1mAT.png</t>
  </si>
  <si>
    <t>https://pbs.twimg.com/media/D1yWhlpX4AADzXU.jpg</t>
  </si>
  <si>
    <t>https://pbs.twimg.com/media/D1OWl7DW0AAFRhJ.jpg</t>
  </si>
  <si>
    <t>https://pbs.twimg.com/media/D1KFkm5XQAAKUB3.jpg</t>
  </si>
  <si>
    <t>https://pbs.twimg.com/media/DyqDU7KWoAEkgPR.jpg</t>
  </si>
  <si>
    <t>https://pbs.twimg.com/media/D1YEtfzXQAAcRUt.jpg</t>
  </si>
  <si>
    <t>https://pbs.twimg.com/media/D1__CazWoAEpIBG.jpg</t>
  </si>
  <si>
    <t>https://pbs.twimg.com/media/D1uM9prXQAE-7Yy.jpg</t>
  </si>
  <si>
    <t>https://pbs.twimg.com/media/D1dR_CAWwAAix89.jpg</t>
  </si>
  <si>
    <t>https://pbs.twimg.com/media/D1nBDjoX4AERkw6.jpg</t>
  </si>
  <si>
    <t>https://pbs.twimg.com/ext_tw_video_thumb/1105048195313397760/pu/img/Q8Sc36Zo4bbRw6Mh.jpg</t>
  </si>
  <si>
    <t>https://pbs.twimg.com/media/D2HVKXJXgAIG6Pj.jpg</t>
  </si>
  <si>
    <t>http://pbs.twimg.com/profile_images/997616903387582464/qATsyxSh_normal.jpg</t>
  </si>
  <si>
    <t>http://pbs.twimg.com/profile_images/1044208444134354944/vJYG05-X_normal.jpg</t>
  </si>
  <si>
    <t>http://pbs.twimg.com/profile_images/874911957522034688/M5XuN8Gx_normal.jpg</t>
  </si>
  <si>
    <t>http://pbs.twimg.com/profile_images/861610324570632192/iTAOLpbm_normal.jpg</t>
  </si>
  <si>
    <t>http://pbs.twimg.com/profile_images/2555059691/a9ev480357ih5kpn71k0_normal.jpeg</t>
  </si>
  <si>
    <t>http://pbs.twimg.com/profile_images/936622214073352197/RlRk2kcg_normal.jpg</t>
  </si>
  <si>
    <t>http://pbs.twimg.com/profile_images/1016833173454548998/8S4cpTYr_normal.jpg</t>
  </si>
  <si>
    <t>http://pbs.twimg.com/profile_images/775795537689862144/ZdtKsGVV_normal.jpg</t>
  </si>
  <si>
    <t>http://pbs.twimg.com/profile_images/1070689732177342464/67gb4kBh_normal.jpg</t>
  </si>
  <si>
    <t>http://pbs.twimg.com/profile_images/786863348159700992/d6nM04QK_normal.jpg</t>
  </si>
  <si>
    <t>http://pbs.twimg.com/profile_images/677737251158274048/4FuLIToI_normal.jpg</t>
  </si>
  <si>
    <t>http://pbs.twimg.com/profile_images/1106753664318885888/nwCcXC8s_normal.jpg</t>
  </si>
  <si>
    <t>http://pbs.twimg.com/profile_images/975879154448130048/o3ISZvvQ_normal.jpg</t>
  </si>
  <si>
    <t>http://pbs.twimg.com/profile_images/742830194399006724/abnF5JIJ_normal.jpg</t>
  </si>
  <si>
    <t>http://pbs.twimg.com/profile_images/1102570152988692480/meG-sjcW_normal.png</t>
  </si>
  <si>
    <t>http://pbs.twimg.com/profile_images/937786044350697472/F_qKMCUc_normal.jpg</t>
  </si>
  <si>
    <t>http://pbs.twimg.com/profile_images/1297451661/Jackie_1_normal.jpg</t>
  </si>
  <si>
    <t>http://pbs.twimg.com/profile_images/978759972564578304/NQojXi6I_normal.jpg</t>
  </si>
  <si>
    <t>http://pbs.twimg.com/profile_images/781892598046875649/RrXDXrUw_normal.jpg</t>
  </si>
  <si>
    <t>http://pbs.twimg.com/profile_images/378800000605351103/f219819d9a7bed41f4e9c5f4c3b92a9f_normal.png</t>
  </si>
  <si>
    <t>http://pbs.twimg.com/profile_images/1049621338825080833/69KVz__u_normal.jpg</t>
  </si>
  <si>
    <t>http://pbs.twimg.com/profile_images/963759425961037825/78X_23KW_normal.png</t>
  </si>
  <si>
    <t>http://pbs.twimg.com/profile_images/3187024260/1f6bb2bcd50677891476cb3401bcee46_normal.jpeg</t>
  </si>
  <si>
    <t>http://pbs.twimg.com/profile_images/1012806442817122304/PFPRBkWE_normal.jpg</t>
  </si>
  <si>
    <t>http://pbs.twimg.com/profile_images/803724976138452992/T_T9IMov_normal.jpg</t>
  </si>
  <si>
    <t>http://pbs.twimg.com/profile_images/635208989127512064/0QPC2xqw_normal.jpg</t>
  </si>
  <si>
    <t>http://pbs.twimg.com/profile_images/1693845280/q8omf_normal.jpg</t>
  </si>
  <si>
    <t>http://pbs.twimg.com/profile_images/1105030567362523136/z8GSqZx__normal.png</t>
  </si>
  <si>
    <t>http://pbs.twimg.com/profile_images/1054831453555568640/_8AAwz2-_normal.jpg</t>
  </si>
  <si>
    <t>http://pbs.twimg.com/profile_images/971005872284499969/5XteGCvx_normal.jpg</t>
  </si>
  <si>
    <t>http://pbs.twimg.com/profile_images/796042756389011456/vy-rI92E_normal.jpg</t>
  </si>
  <si>
    <t>http://pbs.twimg.com/profile_images/826492277103132672/L9h7hFx3_normal.jpg</t>
  </si>
  <si>
    <t>http://pbs.twimg.com/profile_images/723186926916911104/T0_e8v4G_normal.jpg</t>
  </si>
  <si>
    <t>http://pbs.twimg.com/profile_images/1047778426508206080/H4xRs8Z1_normal.jpg</t>
  </si>
  <si>
    <t>http://pbs.twimg.com/profile_images/3755501489/0570d5449bf3e51541b23cf4cfa8362f_normal.jpeg</t>
  </si>
  <si>
    <t>http://pbs.twimg.com/profile_images/969970189562466304/_Qy4rmBD_normal.jpg</t>
  </si>
  <si>
    <t>http://pbs.twimg.com/profile_images/879706230570323968/sAAwUM0Y_normal.jpg</t>
  </si>
  <si>
    <t>http://pbs.twimg.com/profile_images/300638014/CIA_STAR_normal.jpg</t>
  </si>
  <si>
    <t>http://pbs.twimg.com/profile_images/1062802352711835654/Hftz5tVU_normal.jpg</t>
  </si>
  <si>
    <t>http://pbs.twimg.com/profile_images/503937015251886080/Rx94F4Kj_normal.jpeg</t>
  </si>
  <si>
    <t>http://pbs.twimg.com/profile_images/752954935004848128/9ejmVshY_normal.jpg</t>
  </si>
  <si>
    <t>http://pbs.twimg.com/profile_images/2879360992/560b0ed9cbc7a729ae54d3ae92ac51c2_normal.jpeg</t>
  </si>
  <si>
    <t>http://pbs.twimg.com/profile_images/481162974749401088/9Sj13wHR_normal.jpeg</t>
  </si>
  <si>
    <t>http://pbs.twimg.com/profile_images/1106532902496555009/4JgaqKA2_normal.png</t>
  </si>
  <si>
    <t>http://pbs.twimg.com/profile_images/1648821045/Ade_McCormack-medium_normal.jpg</t>
  </si>
  <si>
    <t>http://pbs.twimg.com/profile_images/489367804240355328/mKNCSw-T_normal.jpeg</t>
  </si>
  <si>
    <t>http://pbs.twimg.com/profile_images/714888966789537795/ohH-U9hl_normal.jpg</t>
  </si>
  <si>
    <t>http://pbs.twimg.com/profile_images/715180318483955713/PnzGli0k_normal.jpg</t>
  </si>
  <si>
    <t>http://pbs.twimg.com/profile_images/2664838473/26cf3cdc1e609d23bf5e2c2b33f683eb_normal.jpeg</t>
  </si>
  <si>
    <t>http://pbs.twimg.com/profile_images/1055999386520576007/ngHBZDBV_normal.jpg</t>
  </si>
  <si>
    <t>http://pbs.twimg.com/profile_images/908645783276277760/0RVg_wdT_normal.jpg</t>
  </si>
  <si>
    <t>http://pbs.twimg.com/profile_images/2941572867/61bcae23ebcd63191ada3d3a6a744032_normal.png</t>
  </si>
  <si>
    <t>http://pbs.twimg.com/profile_images/912724853689593859/fbgvhLa1_normal.jpg</t>
  </si>
  <si>
    <t>http://pbs.twimg.com/profile_images/627561671087644676/3cc8YE00_normal.jpg</t>
  </si>
  <si>
    <t>http://pbs.twimg.com/profile_images/1092821430356639744/UxJHG1Oq_normal.jpg</t>
  </si>
  <si>
    <t>http://pbs.twimg.com/profile_images/720701486418784257/ScrgFKdc_normal.jpg</t>
  </si>
  <si>
    <t>https://twitter.com/#!/edhecmanagement/status/1100697223703265280</t>
  </si>
  <si>
    <t>https://twitter.com/#!/prfitzsimmons/status/1103621328266059776</t>
  </si>
  <si>
    <t>https://twitter.com/#!/audencia/status/1103680251274641412</t>
  </si>
  <si>
    <t>https://twitter.com/#!/axelle_chevy/status/1103680808471138306</t>
  </si>
  <si>
    <t>https://twitter.com/#!/narnaudaudencia/status/1103681346893950977</t>
  </si>
  <si>
    <t>https://twitter.com/#!/frankdormont/status/1103702422260760576</t>
  </si>
  <si>
    <t>https://twitter.com/#!/kathygiusti/status/1103660349738369028</t>
  </si>
  <si>
    <t>https://twitter.com/#!/jillzitzewitz/status/1103709148485701632</t>
  </si>
  <si>
    <t>https://twitter.com/#!/aldo_zaffalon/status/1103947156350742529</t>
  </si>
  <si>
    <t>https://twitter.com/#!/mccourtexeced/status/1104018937103163402</t>
  </si>
  <si>
    <t>https://twitter.com/#!/rajeswariramana/status/1104094367734816769</t>
  </si>
  <si>
    <t>https://twitter.com/#!/sifma/status/1104109649895264261</t>
  </si>
  <si>
    <t>https://twitter.com/#!/just_joan/status/1104183628215533568</t>
  </si>
  <si>
    <t>https://twitter.com/#!/rbsexeced/status/826442175424643078</t>
  </si>
  <si>
    <t>https://twitter.com/#!/antonniw/status/1104225305915543553</t>
  </si>
  <si>
    <t>https://twitter.com/#!/valerie_loison/status/1104490758583869440</t>
  </si>
  <si>
    <t>https://twitter.com/#!/jenpotten/status/1105054090642550784</t>
  </si>
  <si>
    <t>https://twitter.com/#!/oneill_indy/status/1105151286176030721</t>
  </si>
  <si>
    <t>https://twitter.com/#!/johnsonsmj3/status/1105151197873401856</t>
  </si>
  <si>
    <t>https://twitter.com/#!/jackiesloane/status/1105193972232847361</t>
  </si>
  <si>
    <t>https://twitter.com/#!/pdxnicolle/status/1105231158197968896</t>
  </si>
  <si>
    <t>https://twitter.com/#!/pdxnicolle/status/1105232001475391488</t>
  </si>
  <si>
    <t>https://twitter.com/#!/bernhardkerres/status/1105411678114627589</t>
  </si>
  <si>
    <t>https://twitter.com/#!/sbailey1/status/1105451259325239297</t>
  </si>
  <si>
    <t>https://twitter.com/#!/hult_biz/status/1105506731768070144</t>
  </si>
  <si>
    <t>https://twitter.com/#!/hellostage_/status/1105587438519549952</t>
  </si>
  <si>
    <t>https://twitter.com/#!/naysanf/status/1105603714319044608</t>
  </si>
  <si>
    <t>https://twitter.com/#!/naysanf/status/1105603837530947585</t>
  </si>
  <si>
    <t>https://twitter.com/#!/marianneschro11/status/1105754641617297408</t>
  </si>
  <si>
    <t>https://twitter.com/#!/energizersllc/status/1104445874141388801</t>
  </si>
  <si>
    <t>https://twitter.com/#!/energizersllc/status/1105876897664253952</t>
  </si>
  <si>
    <t>https://twitter.com/#!/jamesjimmyjimuk/status/1104446749467394049</t>
  </si>
  <si>
    <t>https://twitter.com/#!/jamesjimmyjimuk/status/1105877704732229636</t>
  </si>
  <si>
    <t>https://twitter.com/#!/infonutc/status/1105922009098317824</t>
  </si>
  <si>
    <t>https://twitter.com/#!/pramathsinha/status/1106113732722204672</t>
  </si>
  <si>
    <t>https://twitter.com/#!/luissbusiness/status/1106227846350032896</t>
  </si>
  <si>
    <t>https://twitter.com/#!/mariovitalem/status/1106307147351146496</t>
  </si>
  <si>
    <t>https://twitter.com/#!/mba_sprint/status/1104438889509502976</t>
  </si>
  <si>
    <t>https://twitter.com/#!/mba_sprint/status/1105875254856073216</t>
  </si>
  <si>
    <t>https://twitter.com/#!/drbtkaczykmba/status/1104433364587683840</t>
  </si>
  <si>
    <t>https://twitter.com/#!/drbtkaczykmba/status/1106328150835892225</t>
  </si>
  <si>
    <t>https://twitter.com/#!/asikorskab/status/1106403823634010117</t>
  </si>
  <si>
    <t>https://twitter.com/#!/ieseg/status/1105783589197828096</t>
  </si>
  <si>
    <t>https://twitter.com/#!/studyatieseg/status/1105816085117501442</t>
  </si>
  <si>
    <t>https://twitter.com/#!/studyatieseg/status/1106510144676990976</t>
  </si>
  <si>
    <t>https://twitter.com/#!/ieseg/status/1105860549244567553</t>
  </si>
  <si>
    <t>https://twitter.com/#!/ieseg/status/1106227013902311424</t>
  </si>
  <si>
    <t>https://twitter.com/#!/otedelgado/status/1106536935550603264</t>
  </si>
  <si>
    <t>https://twitter.com/#!/alaudaquartet/status/1106556539157078018</t>
  </si>
  <si>
    <t>https://twitter.com/#!/serbianlinuks/status/1106580903294320640</t>
  </si>
  <si>
    <t>https://twitter.com/#!/chi_innovation/status/1106622057612300288</t>
  </si>
  <si>
    <t>https://twitter.com/#!/kuczinnovation/status/1105145988325490693</t>
  </si>
  <si>
    <t>https://twitter.com/#!/kuczinnovation/status/1106579860019970048</t>
  </si>
  <si>
    <t>https://twitter.com/#!/sskuczmarski/status/1106640370383945731</t>
  </si>
  <si>
    <t>https://twitter.com/#!/columbia_sps/status/1106647273105170432</t>
  </si>
  <si>
    <t>https://twitter.com/#!/bah_9/status/1106128336609337347</t>
  </si>
  <si>
    <t>https://twitter.com/#!/bah_9/status/1106890310708285441</t>
  </si>
  <si>
    <t>https://twitter.com/#!/laurarojo_mgmt/status/1106925132411482112</t>
  </si>
  <si>
    <t>https://twitter.com/#!/laurarojo_mgmt/status/1106689620429938688</t>
  </si>
  <si>
    <t>https://twitter.com/#!/robinheed/status/1106982717793751040</t>
  </si>
  <si>
    <t>https://twitter.com/#!/ademccormack/status/1104094580893454336</t>
  </si>
  <si>
    <t>https://twitter.com/#!/ademccormack/status/1106993588288847872</t>
  </si>
  <si>
    <t>https://twitter.com/#!/researchfan/status/1106996254385557505</t>
  </si>
  <si>
    <t>https://twitter.com/#!/jmlpyt/status/1107619844755767296</t>
  </si>
  <si>
    <t>https://twitter.com/#!/infonutc/status/1104091772618244097</t>
  </si>
  <si>
    <t>https://twitter.com/#!/infonutc/status/1104183519134318592</t>
  </si>
  <si>
    <t>https://twitter.com/#!/nul_transport/status/1107683587397206017</t>
  </si>
  <si>
    <t>https://twitter.com/#!/thjeanjean/status/1092830256531193856</t>
  </si>
  <si>
    <t>https://twitter.com/#!/thjeanjean/status/1104391914554568705</t>
  </si>
  <si>
    <t>https://twitter.com/#!/thjeanjean/status/1105075939887730688</t>
  </si>
  <si>
    <t>https://twitter.com/#!/thjeanjean/status/1107884451479126017</t>
  </si>
  <si>
    <t>https://twitter.com/#!/gobernanzadeti/status/1108133906409238529</t>
  </si>
  <si>
    <t>https://twitter.com/#!/mgarciamenendez/status/1108135689491763201</t>
  </si>
  <si>
    <t>https://twitter.com/#!/alastria_/status/1107997616187604992</t>
  </si>
  <si>
    <t>https://twitter.com/#!/mgg_2012/status/1108155265709416453</t>
  </si>
  <si>
    <t>https://twitter.com/#!/nyusternexeced/status/1108363870362652673</t>
  </si>
  <si>
    <t>https://twitter.com/#!/cu_sps_stratcom/status/1106635035724181504</t>
  </si>
  <si>
    <t>https://twitter.com/#!/donwaisanen/status/1108384427271512064</t>
  </si>
  <si>
    <t>https://twitter.com/#!/ashridge_biz/status/1103601775452569603</t>
  </si>
  <si>
    <t>https://twitter.com/#!/ashridge_biz/status/1105442381158117376</t>
  </si>
  <si>
    <t>https://twitter.com/#!/ashridge_biz/status/1106127455121797120</t>
  </si>
  <si>
    <t>https://twitter.com/#!/ashridge_biz/status/1105048247389818880</t>
  </si>
  <si>
    <t>https://twitter.com/#!/ashridge_biz/status/1108401360549105665</t>
  </si>
  <si>
    <t>https://twitter.com/#!/execedcourses/status/1103573481357103104</t>
  </si>
  <si>
    <t>https://twitter.com/#!/execedcourses/status/1104036044347924480</t>
  </si>
  <si>
    <t>https://twitter.com/#!/execedcourses/status/1105577718064668675</t>
  </si>
  <si>
    <t>https://twitter.com/#!/execedcourses/status/1103543281546190848</t>
  </si>
  <si>
    <t>https://twitter.com/#!/execedcourses/status/1103765749884059649</t>
  </si>
  <si>
    <t>https://twitter.com/#!/execedcourses/status/1103946947247800321</t>
  </si>
  <si>
    <t>https://twitter.com/#!/execedcourses/status/1104083347779670016</t>
  </si>
  <si>
    <t>https://twitter.com/#!/execedcourses/status/1104171940569219073</t>
  </si>
  <si>
    <t>https://twitter.com/#!/execedcourses/status/1104188543369240576</t>
  </si>
  <si>
    <t>https://twitter.com/#!/execedcourses/status/1104268070590136320</t>
  </si>
  <si>
    <t>https://twitter.com/#!/execedcourses/status/1104322937413201921</t>
  </si>
  <si>
    <t>https://twitter.com/#!/execedcourses/status/1104383335952900096</t>
  </si>
  <si>
    <t>https://twitter.com/#!/execedcourses/status/1104415039186907136</t>
  </si>
  <si>
    <t>https://twitter.com/#!/execedcourses/status/1104464368090079233</t>
  </si>
  <si>
    <t>https://twitter.com/#!/execedcourses/status/1104520738214559744</t>
  </si>
  <si>
    <t>https://twitter.com/#!/execedcourses/status/1104534331983257606</t>
  </si>
  <si>
    <t>https://twitter.com/#!/execedcourses/status/1104715530001276930</t>
  </si>
  <si>
    <t>https://twitter.com/#!/execedcourses/status/1104745730986532867</t>
  </si>
  <si>
    <t>https://twitter.com/#!/execedcourses/status/1104760830657093634</t>
  </si>
  <si>
    <t>https://twitter.com/#!/execedcourses/status/1104836330243014657</t>
  </si>
  <si>
    <t>https://twitter.com/#!/execedcourses/status/1104896730347126784</t>
  </si>
  <si>
    <t>https://twitter.com/#!/execedcourses/status/1105095034259423232</t>
  </si>
  <si>
    <t>https://twitter.com/#!/execedcourses/status/1105189153791107072</t>
  </si>
  <si>
    <t>https://twitter.com/#!/execedcourses/status/1105198724332937216</t>
  </si>
  <si>
    <t>https://twitter.com/#!/execedcourses/status/1105230931546144768</t>
  </si>
  <si>
    <t>https://twitter.com/#!/execedcourses/status/1105275724678684672</t>
  </si>
  <si>
    <t>https://twitter.com/#!/execedcourses/status/1105355251706552320</t>
  </si>
  <si>
    <t>https://twitter.com/#!/execedcourses/status/1105410117778890753</t>
  </si>
  <si>
    <t>https://twitter.com/#!/execedcourses/status/1105727210965483520</t>
  </si>
  <si>
    <t>https://twitter.com/#!/execedcourses/status/1106000514636963840</t>
  </si>
  <si>
    <t>https://twitter.com/#!/execedcourses/status/1106378510329733120</t>
  </si>
  <si>
    <t>https://twitter.com/#!/execedcourses/status/1106472634747764736</t>
  </si>
  <si>
    <t>https://twitter.com/#!/execedcourses/status/1106638730209562624</t>
  </si>
  <si>
    <t>https://twitter.com/#!/execedcourses/status/1106648300596260864</t>
  </si>
  <si>
    <t>https://twitter.com/#!/execedcourses/status/1106680506878320640</t>
  </si>
  <si>
    <t>https://twitter.com/#!/execedcourses/status/1106786204312170497</t>
  </si>
  <si>
    <t>https://twitter.com/#!/execedcourses/status/1106876299199471616</t>
  </si>
  <si>
    <t>https://twitter.com/#!/execedcourses/status/1106982501728149505</t>
  </si>
  <si>
    <t>https://twitter.com/#!/execedcourses/status/1107133498437992450</t>
  </si>
  <si>
    <t>https://twitter.com/#!/execedcourses/status/1107222087691726848</t>
  </si>
  <si>
    <t>https://twitter.com/#!/execedcourses/status/1107333319346143234</t>
  </si>
  <si>
    <t>https://twitter.com/#!/execedcourses/status/1107363519664545793</t>
  </si>
  <si>
    <t>https://twitter.com/#!/execedcourses/status/1107419890841874433</t>
  </si>
  <si>
    <t>https://twitter.com/#!/execedcourses/status/1107495893387763713</t>
  </si>
  <si>
    <t>https://twitter.com/#!/execedcourses/status/1107631789869166592</t>
  </si>
  <si>
    <t>https://twitter.com/#!/execedcourses/status/1107725912827584512</t>
  </si>
  <si>
    <t>https://twitter.com/#!/execedcourses/status/1107946878182649858</t>
  </si>
  <si>
    <t>https://twitter.com/#!/execedcourses/status/1108254404652589057</t>
  </si>
  <si>
    <t>https://twitter.com/#!/execedcourses/status/1108339469524992001</t>
  </si>
  <si>
    <t>https://twitter.com/#!/execedcourses/status/1108384768113045505</t>
  </si>
  <si>
    <t>https://twitter.com/#!/execedcourses/status/1108450702232162304</t>
  </si>
  <si>
    <t>https://twitter.com/#!/execedcourses/status/1108507071031328769</t>
  </si>
  <si>
    <t>1100697223703265280</t>
  </si>
  <si>
    <t>1103621328266059776</t>
  </si>
  <si>
    <t>1103680251274641412</t>
  </si>
  <si>
    <t>1103680808471138306</t>
  </si>
  <si>
    <t>1103681346893950977</t>
  </si>
  <si>
    <t>1103702422260760576</t>
  </si>
  <si>
    <t>1103660349738369028</t>
  </si>
  <si>
    <t>1103709148485701632</t>
  </si>
  <si>
    <t>1103947156350742529</t>
  </si>
  <si>
    <t>1104018937103163402</t>
  </si>
  <si>
    <t>1104094367734816769</t>
  </si>
  <si>
    <t>1104109649895264261</t>
  </si>
  <si>
    <t>1104183628215533568</t>
  </si>
  <si>
    <t>826442175424643078</t>
  </si>
  <si>
    <t>1104225305915543553</t>
  </si>
  <si>
    <t>1104490758583869440</t>
  </si>
  <si>
    <t>1105054090642550784</t>
  </si>
  <si>
    <t>1105151286176030721</t>
  </si>
  <si>
    <t>1105151197873401856</t>
  </si>
  <si>
    <t>1105193972232847361</t>
  </si>
  <si>
    <t>1105231158197968896</t>
  </si>
  <si>
    <t>1105232001475391488</t>
  </si>
  <si>
    <t>1105411678114627589</t>
  </si>
  <si>
    <t>1105451259325239297</t>
  </si>
  <si>
    <t>1105506731768070144</t>
  </si>
  <si>
    <t>1105587438519549952</t>
  </si>
  <si>
    <t>1105603714319044608</t>
  </si>
  <si>
    <t>1105603837530947585</t>
  </si>
  <si>
    <t>1105754641617297408</t>
  </si>
  <si>
    <t>1104445874141388801</t>
  </si>
  <si>
    <t>1105876897664253952</t>
  </si>
  <si>
    <t>1104446749467394049</t>
  </si>
  <si>
    <t>1105877704732229636</t>
  </si>
  <si>
    <t>1105922009098317824</t>
  </si>
  <si>
    <t>1106113732722204672</t>
  </si>
  <si>
    <t>1106227846350032896</t>
  </si>
  <si>
    <t>1106307147351146496</t>
  </si>
  <si>
    <t>1104438889509502976</t>
  </si>
  <si>
    <t>1105875254856073216</t>
  </si>
  <si>
    <t>1104433364587683840</t>
  </si>
  <si>
    <t>1106328150835892225</t>
  </si>
  <si>
    <t>1106403823634010117</t>
  </si>
  <si>
    <t>1105783589197828096</t>
  </si>
  <si>
    <t>1105816085117501442</t>
  </si>
  <si>
    <t>1106510144676990976</t>
  </si>
  <si>
    <t>1105860549244567553</t>
  </si>
  <si>
    <t>1106227013902311424</t>
  </si>
  <si>
    <t>1106536935550603264</t>
  </si>
  <si>
    <t>1106556539157078018</t>
  </si>
  <si>
    <t>1106580903294320640</t>
  </si>
  <si>
    <t>1106622057612300288</t>
  </si>
  <si>
    <t>1105145988325490693</t>
  </si>
  <si>
    <t>1106579860019970048</t>
  </si>
  <si>
    <t>1106640370383945731</t>
  </si>
  <si>
    <t>1106647273105170432</t>
  </si>
  <si>
    <t>1106128336609337347</t>
  </si>
  <si>
    <t>1106890310708285441</t>
  </si>
  <si>
    <t>1106925132411482112</t>
  </si>
  <si>
    <t>1106689620429938688</t>
  </si>
  <si>
    <t>1106982717793751040</t>
  </si>
  <si>
    <t>1104094580893454336</t>
  </si>
  <si>
    <t>1106993588288847872</t>
  </si>
  <si>
    <t>1106996254385557505</t>
  </si>
  <si>
    <t>1107619844755767296</t>
  </si>
  <si>
    <t>1104091772618244097</t>
  </si>
  <si>
    <t>1104183519134318592</t>
  </si>
  <si>
    <t>1107683587397206017</t>
  </si>
  <si>
    <t>1092830256531193856</t>
  </si>
  <si>
    <t>1104391914554568705</t>
  </si>
  <si>
    <t>1105075939887730688</t>
  </si>
  <si>
    <t>1107884451479126017</t>
  </si>
  <si>
    <t>1108133906409238529</t>
  </si>
  <si>
    <t>1108135689491763201</t>
  </si>
  <si>
    <t>1107997616187604992</t>
  </si>
  <si>
    <t>1108155265709416453</t>
  </si>
  <si>
    <t>1108363870362652673</t>
  </si>
  <si>
    <t>1106635035724181504</t>
  </si>
  <si>
    <t>1108384427271512064</t>
  </si>
  <si>
    <t>1103601775452569603</t>
  </si>
  <si>
    <t>1105442381158117376</t>
  </si>
  <si>
    <t>1106127455121797120</t>
  </si>
  <si>
    <t>1105048247389818880</t>
  </si>
  <si>
    <t>1108401360549105665</t>
  </si>
  <si>
    <t>1103573481357103104</t>
  </si>
  <si>
    <t>1104036044347924480</t>
  </si>
  <si>
    <t>1105577718064668675</t>
  </si>
  <si>
    <t>1103543281546190848</t>
  </si>
  <si>
    <t>1103765749884059649</t>
  </si>
  <si>
    <t>1103946947247800321</t>
  </si>
  <si>
    <t>1104083347779670016</t>
  </si>
  <si>
    <t>1104171940569219073</t>
  </si>
  <si>
    <t>1104188543369240576</t>
  </si>
  <si>
    <t>1104268070590136320</t>
  </si>
  <si>
    <t>1104322937413201921</t>
  </si>
  <si>
    <t>1104383335952900096</t>
  </si>
  <si>
    <t>1104415039186907136</t>
  </si>
  <si>
    <t>1104464368090079233</t>
  </si>
  <si>
    <t>1104520738214559744</t>
  </si>
  <si>
    <t>1104534331983257606</t>
  </si>
  <si>
    <t>1104715530001276930</t>
  </si>
  <si>
    <t>1104745730986532867</t>
  </si>
  <si>
    <t>1104760830657093634</t>
  </si>
  <si>
    <t>1104836330243014657</t>
  </si>
  <si>
    <t>1104896730347126784</t>
  </si>
  <si>
    <t>1105095034259423232</t>
  </si>
  <si>
    <t>1105189153791107072</t>
  </si>
  <si>
    <t>1105198724332937216</t>
  </si>
  <si>
    <t>1105230931546144768</t>
  </si>
  <si>
    <t>1105275724678684672</t>
  </si>
  <si>
    <t>1105355251706552320</t>
  </si>
  <si>
    <t>1105410117778890753</t>
  </si>
  <si>
    <t>1105727210965483520</t>
  </si>
  <si>
    <t>1106000514636963840</t>
  </si>
  <si>
    <t>1106378510329733120</t>
  </si>
  <si>
    <t>1106472634747764736</t>
  </si>
  <si>
    <t>1106638730209562624</t>
  </si>
  <si>
    <t>1106648300596260864</t>
  </si>
  <si>
    <t>1106680506878320640</t>
  </si>
  <si>
    <t>1106786204312170497</t>
  </si>
  <si>
    <t>1106876299199471616</t>
  </si>
  <si>
    <t>1106982501728149505</t>
  </si>
  <si>
    <t>1107133498437992450</t>
  </si>
  <si>
    <t>1107222087691726848</t>
  </si>
  <si>
    <t>1107333319346143234</t>
  </si>
  <si>
    <t>1107363519664545793</t>
  </si>
  <si>
    <t>1107419890841874433</t>
  </si>
  <si>
    <t>1107495893387763713</t>
  </si>
  <si>
    <t>1107631789869166592</t>
  </si>
  <si>
    <t>1107725912827584512</t>
  </si>
  <si>
    <t>1107946878182649858</t>
  </si>
  <si>
    <t>1108254404652589057</t>
  </si>
  <si>
    <t>1108339469524992001</t>
  </si>
  <si>
    <t>1108384768113045505</t>
  </si>
  <si>
    <t>1108450702232162304</t>
  </si>
  <si>
    <t>1108507071031328769</t>
  </si>
  <si>
    <t/>
  </si>
  <si>
    <t>939091</t>
  </si>
  <si>
    <t>1058328954883334146</t>
  </si>
  <si>
    <t>869122979518717952</t>
  </si>
  <si>
    <t>ca</t>
  </si>
  <si>
    <t>en</t>
  </si>
  <si>
    <t>fr</t>
  </si>
  <si>
    <t>und</t>
  </si>
  <si>
    <t>1103211353521774597</t>
  </si>
  <si>
    <t>1072539163109584899</t>
  </si>
  <si>
    <t>1105448221860642816</t>
  </si>
  <si>
    <t>Twitter Web Client</t>
  </si>
  <si>
    <t>Twitter for iPhone</t>
  </si>
  <si>
    <t>Hootsuite Inc.</t>
  </si>
  <si>
    <t>Twitter for iPad</t>
  </si>
  <si>
    <t>Yamatho Consulting</t>
  </si>
  <si>
    <t>TweetDeck</t>
  </si>
  <si>
    <t>LinkedIn</t>
  </si>
  <si>
    <t>Sprout Social</t>
  </si>
  <si>
    <t>Twitter for Android</t>
  </si>
  <si>
    <t>Robinheed Upgraded</t>
  </si>
  <si>
    <t>Meet Edgar</t>
  </si>
  <si>
    <t>AmazingContent</t>
  </si>
  <si>
    <t>Twitter Web App</t>
  </si>
  <si>
    <t>ExecEd Navigator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</si>
  <si>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</si>
  <si>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</si>
  <si>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</si>
  <si>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</si>
  <si>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</si>
  <si>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</si>
  <si>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</si>
  <si>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</si>
  <si>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</si>
  <si>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</si>
  <si>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</si>
  <si>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</si>
  <si>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</si>
  <si>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</si>
  <si>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</si>
  <si>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</si>
  <si>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</si>
  <si>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</si>
  <si>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</si>
  <si>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</si>
  <si>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</si>
  <si>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</si>
  <si>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EDHEC Executive</t>
  </si>
  <si>
    <t>EDHEC</t>
  </si>
  <si>
    <t>Paul Fitzsimmons</t>
  </si>
  <si>
    <t>HR magazine</t>
  </si>
  <si>
    <t>The Guardian</t>
  </si>
  <si>
    <t>BBC News (UK)</t>
  </si>
  <si>
    <t>Forbes</t>
  </si>
  <si>
    <t>Ashridge Executive Education</t>
  </si>
  <si>
    <t>Audencia</t>
  </si>
  <si>
    <t>Financial Times</t>
  </si>
  <si>
    <t>Forbes France</t>
  </si>
  <si>
    <t>Axelle Chevy</t>
  </si>
  <si>
    <t>Audencia ExecEd</t>
  </si>
  <si>
    <t>Nicolas ARNAUD</t>
  </si>
  <si>
    <t>Dormont</t>
  </si>
  <si>
    <t>Kathy Giusti</t>
  </si>
  <si>
    <t>Harvard Biz Review</t>
  </si>
  <si>
    <t>Jill Zitzewitz</t>
  </si>
  <si>
    <t>Aldo Zaffalon</t>
  </si>
  <si>
    <t>Econ Courses</t>
  </si>
  <si>
    <t>McCourt Executive Ed</t>
  </si>
  <si>
    <t>ASPA National</t>
  </si>
  <si>
    <t>Joe Biden</t>
  </si>
  <si>
    <t>rajeswari ramanan</t>
  </si>
  <si>
    <t>SIFMA</t>
  </si>
  <si>
    <t>Wharton School</t>
  </si>
  <si>
    <t>just joan</t>
  </si>
  <si>
    <t>NUTC</t>
  </si>
  <si>
    <t>Rutgers Exec Ed</t>
  </si>
  <si>
    <t>Antonni Watson</t>
  </si>
  <si>
    <t>Valérie Loison</t>
  </si>
  <si>
    <t>Thomas Jeanjean</t>
  </si>
  <si>
    <t>Jennifer Potten</t>
  </si>
  <si>
    <t>O'Neill School at IUPUI</t>
  </si>
  <si>
    <t>Sara Johnson</t>
  </si>
  <si>
    <t>NSWCPD</t>
  </si>
  <si>
    <t>Jackie Sloane</t>
  </si>
  <si>
    <t>Kuczmarski Innovation</t>
  </si>
  <si>
    <t>Nicolle Merrill</t>
  </si>
  <si>
    <t>Bernhard Kerres</t>
  </si>
  <si>
    <t>LBS_Careers</t>
  </si>
  <si>
    <t>London Business School</t>
  </si>
  <si>
    <t>Scott Bailey</t>
  </si>
  <si>
    <t>Hult Business School</t>
  </si>
  <si>
    <t>Hello Stage</t>
  </si>
  <si>
    <t>Vyla L. Rollins</t>
  </si>
  <si>
    <t>Alauda Quartet</t>
  </si>
  <si>
    <t>naysan</t>
  </si>
  <si>
    <t>EF Education First</t>
  </si>
  <si>
    <t>Marianne Schroeder</t>
  </si>
  <si>
    <t>ENERGIZERS _xD83D__xDE80_</t>
  </si>
  <si>
    <t>Dr. Bart Tkaczyk, MBA_xD83D__xDE80_</t>
  </si>
  <si>
    <t>MBA Sprint</t>
  </si>
  <si>
    <t>James Cohen</t>
  </si>
  <si>
    <t>Northwestern</t>
  </si>
  <si>
    <t>Pramath Raj Sinha</t>
  </si>
  <si>
    <t>Palava Institute</t>
  </si>
  <si>
    <t>LUISS Business School</t>
  </si>
  <si>
    <t>IÉSEG</t>
  </si>
  <si>
    <t>Mario Vitale</t>
  </si>
  <si>
    <t>asikorska.brzozowska</t>
  </si>
  <si>
    <t>ExecutiveEd IÉSEG</t>
  </si>
  <si>
    <t>Study At IÉSEG</t>
  </si>
  <si>
    <t>IÉSEG NETWORK</t>
  </si>
  <si>
    <t>Luis Delgado</t>
  </si>
  <si>
    <t>Сербиан Линукс</t>
  </si>
  <si>
    <t>Chicago Innovation</t>
  </si>
  <si>
    <t>Susan Kuczmarski</t>
  </si>
  <si>
    <t>Columbia SPS</t>
  </si>
  <si>
    <t>Columbia StratComm</t>
  </si>
  <si>
    <t>Moussaki</t>
  </si>
  <si>
    <t>Laura Rojo</t>
  </si>
  <si>
    <t>UCLA Anderson</t>
  </si>
  <si>
    <t>UCLA</t>
  </si>
  <si>
    <t>IE Business School</t>
  </si>
  <si>
    <t>Robin Heed</t>
  </si>
  <si>
    <t>Ade McCormack</t>
  </si>
  <si>
    <t>Laura Montgomery</t>
  </si>
  <si>
    <t>Kellogg School</t>
  </si>
  <si>
    <t>Babson College</t>
  </si>
  <si>
    <t>jmlpyt photography</t>
  </si>
  <si>
    <t>NUL Transportation</t>
  </si>
  <si>
    <t>Gobernanza de TI</t>
  </si>
  <si>
    <t>Deusto DBS</t>
  </si>
  <si>
    <t>Alastria Blockchain Ecosystem</t>
  </si>
  <si>
    <t>M. Garcia-Menendez</t>
  </si>
  <si>
    <t>Montse Guardia Güell</t>
  </si>
  <si>
    <t>NYU Stern Executive Education</t>
  </si>
  <si>
    <t>Don Waisanen</t>
  </si>
  <si>
    <t>EF Solutions</t>
  </si>
  <si>
    <t>UNSW AGSM</t>
  </si>
  <si>
    <t>LSE Management</t>
  </si>
  <si>
    <t>Kellogg Executive Ed</t>
  </si>
  <si>
    <t>EDHEC Executive Education &amp; MBA's-Groupe EDHEC. Formations diplômantes et certifiantes en  #management,   #leadership et #strategie pour managers et dirigeants.</t>
  </si>
  <si>
    <t>Top 20 business school in the world. 8,000 students, 18 graduate programmes, 40 000 alumni, 5 campuses. #EDHEC #MakeanImpact #EDHECVox</t>
  </si>
  <si>
    <t>Chief Operating Officer - Royal Liverpool University Hospital. Brain Plumbing Doc and Health Foundation GenerationQ Leadership Fellow. All options are my own.</t>
  </si>
  <si>
    <t>Breaking daily news, blogs and forums, research, new thinking, best practice and strategic information.Towers Watson's HR publication of the year 2012 and 2010.</t>
  </si>
  <si>
    <t>The need for independent journalism has never been greater. Become a Guardian supporter: https://support.theguardian.com</t>
  </si>
  <si>
    <t>News, features and analysis. For world news, follow @BBCWorld. Breaking news, follow @BBCBreaking. Latest sport news @BBCSport. Our Instagram: BBCNews</t>
  </si>
  <si>
    <t>Official Twitter account of https://t.co/LUUqtjU6Xh, homepage for the world's business leaders.</t>
  </si>
  <si>
    <t>Ashridge is a leading provider of executive education, working with organizations from 60 countries.
#ExecEd</t>
  </si>
  <si>
    <t>Audencia forme et guide dans leur développement des étudiants appelés à s’affirmer comme des managers et des entrepreneurs responsables.
#NeverStopDaring</t>
  </si>
  <si>
    <t>Financial Times headlines as they’re published on http://FT.com. For a curated feed of our journalism, follow @financialtimes</t>
  </si>
  <si>
    <t>Compte officiel de Forbes France -  Actualités, Business, Entrepreneuriat, Economie, Management, Politique, Luxe et Lifestyle</t>
  </si>
  <si>
    <t>Responsable Relations Presse d’@audencia #RP #presse 
#startup #finance #RSE #RH #design #businessschool #marketing #entrepreneuriat #management #egalitepro</t>
  </si>
  <si>
    <t>@Audencia Executive Education, redessinez votre leadership. Diplômes bac+3 à bac+5 Formations courtes | Certificats | Parcours | Programmes sur-mesure</t>
  </si>
  <si>
    <t>Director @Audencia_GE @Audencia #chercheur #innovationsmanagériales #sensautravail #collectiveaction</t>
  </si>
  <si>
    <t>Directeur de la communication @Audencia, je tweete les infos #Centrale Audencia ensa. j#CGE #ESR #intelligence de la communication pour servir la Strategie</t>
  </si>
  <si>
    <t>Founder &amp; Chief Mission Officer, @theMMRF. Co-Chair, @HarvardHBS Kraft Precision Medicine Accelerator. Champion for speeding cancer cures. Family is everything,</t>
  </si>
  <si>
    <t>The leading destination for smart management thinking. Click here to subscribe: http://s.hbr.org/2g307YA</t>
  </si>
  <si>
    <t>Scientist studying protein misfolding diseases, educator, working mom, multiple myeloma survivor and patient advocate</t>
  </si>
  <si>
    <t>Faithful husband and father. Big fan #innovation #salesperformance #leadership #process improvement and #management. Fluent in Spanish, English, Italian</t>
  </si>
  <si>
    <t>From the global epicenter of government &amp; policy, the @McCourtSchool engages individuals &amp; organizations in how policy influences all aspects of our world.</t>
  </si>
  <si>
    <t>ASPA is the leading public service organization that advances the art, science, teaching and practice of public and nonprofit administration.</t>
  </si>
  <si>
    <t>Represented Delaware in the Senate for 36 years, 47th Vice President of the United States, husband to Jill, proud father and grandfather.</t>
  </si>
  <si>
    <t>SIFMA is the voice of the U.S. securities industry. We advocate for effective and resilient capital markets.</t>
  </si>
  <si>
    <t>Wharton School of @Penn, the world's first collegiate #business school. Advancing ideas &amp; leaders for 135 years (tweeting for 11). #Philadelphia #SanFrancisco</t>
  </si>
  <si>
    <t>I am this American life.</t>
  </si>
  <si>
    <t>Interdisciplinary transportation &amp; logistics research center at Northwestern University.</t>
  </si>
  <si>
    <t>Rutgers Business School Executive Education | Recognized globally as one of the top university-based executive education organizations with Jersey roots.</t>
  </si>
  <si>
    <t>_xD83C__xDDF5__xD83C__xDDF9__xD83C__xDDEE__xD83C__xDDF9_Our greatest happiness does not depend on the condition of life in which chance has placed us, but is always the result of a good conscience,good health</t>
  </si>
  <si>
    <t>#MBAEBusinessESG_xD83C__xDFAF_ _xD83D__xDED2__xD83D__xDCF2_ _xD83D__xDCC8_#TransfoDigitale #strategy #tactics #CX #Content #WebAnalytics #SEO #AEO  _xD83D__xDDE3_ #ASO #UX #SEA #SMM #MarketingDigital #Agile #IA #AR #VR #BIM</t>
  </si>
  <si>
    <t>Dean at @ESSEC Executive Education, #ExecEd</t>
  </si>
  <si>
    <t>Client Relationship Manager of Global Executive Coaching at Ashridge Executive Education, Hult International Business School</t>
  </si>
  <si>
    <t>The O'Neill School of Public and Environmental Affairs at IUPUI. Students at the O'Neill School major in making a difference.</t>
  </si>
  <si>
    <t>Evolving Educator</t>
  </si>
  <si>
    <t>Official Twitter account of Naval Surface Warfare Center, Philadelphia Division. (Following and RTs ≠ endorsement)</t>
  </si>
  <si>
    <t>Executive coach. Change, communication, leadership development strategist. Co-create programs to engage others in your vision. Lover of world music, cats.</t>
  </si>
  <si>
    <t>Premier innovation consulting firm that works with clients across the world to help them develop and exceed their innovation goals. Founder of @Chi_Innovation !</t>
  </si>
  <si>
    <t>Smashing traditional career advice. Birthing a book. Teaching @getaremotejob. Working on #conversationalAI. Obsessed with #AIethics. Chaos monster. She/her</t>
  </si>
  <si>
    <t>An Opera Singer in Silicon Valley - founder of @hellostage_, speaker on leadership, consultant in digital matters, and enjoying a good espresso!</t>
  </si>
  <si>
    <t>Follow the @LBS_Careers team for the latest job opportunities, career related events, advice and industry updates</t>
  </si>
  <si>
    <t>Official tweets from one of the world's top business schools. Featuring insights into London Business School life, news &amp;  business thinking.</t>
  </si>
  <si>
    <t>Lover of all things Mason, George Mason University Patriot Fan, Dad and sports fan.</t>
  </si>
  <si>
    <t>The official Twitter of Hult—the business school for the global generation.
Boston • San Francisco • London • Dubai • New York • Shanghai</t>
  </si>
  <si>
    <t>Come and join the largest classical music commmunity! Be an active part and share the #classicalbuzz!</t>
  </si>
  <si>
    <t>Award winning #Business #Psychologist, Exec Dir @LBS, #Coach #strategy execution advisor. Believes effective #leadership #behaviour is a #business imperative</t>
  </si>
  <si>
    <t>An internationally diverse ensemble, the quartet hails from four different corners of Europe but shares a unifying passion for chamber music</t>
  </si>
  <si>
    <t>People have the ability to make a difference and we have it within us to accomplish great things.</t>
  </si>
  <si>
    <t>EF is the world leader in international education. Explore the world. Experience a new culture. Learn a language.</t>
  </si>
  <si>
    <t>Retired from the rat race in the IT World. Sharing: #peace #environment #classicalmusic #opera #yoga #tennis #newMedia #smiles</t>
  </si>
  <si>
    <t>Strategic #Advisory Firm: Top 500 #Leadership Co. _xD83C__xDDFA__xD83C__xDDF8_ #Boutique philosophy to client relationships + customized approach leading to actionable insights._xD83D__xDC1D_</t>
  </si>
  <si>
    <t>Award-Winning Chief Exec @EnergizersLLC | Fulbright Scholar @UCBerkeley | @BirkbeckBEI /AOM,ATD,BAM,CIPD/ MBA Prof/ Trusted #Strategy Advisor to top global CEOs</t>
  </si>
  <si>
    <t>World-class #MBA-level intel in a matter of days, not years, because we know you're busy. Flexible delivery. Stronger #ROI. Immediate results. #ExecEdu #ExecEd</t>
  </si>
  <si>
    <t>Your trusted advisor</t>
  </si>
  <si>
    <t>The official Twitter account of Northwestern University, highlighting breakthrough research, leading faculty and the student experience.</t>
  </si>
  <si>
    <t>Entrepreneur. Passionate about media and education. Student of leadership. Foodie. Accommodator and ENFP.</t>
  </si>
  <si>
    <t>Account Twitter ufficiale della LUISS Business School, Roma.
Official Twitter account of LUISS Business School, Rome (Italy)</t>
  </si>
  <si>
    <t>Grande Ecole and top #international Business School with #TripleCrown accreditation:#EQUIS #AACSB #AMBA. All programs in English. Top-notch #research with #CNRS</t>
  </si>
  <si>
    <t>Head of Business Development, Corporate Relations &amp; Communication #LUISSBusiness School @luissbusiness</t>
  </si>
  <si>
    <t>wszystkie zamieszczane opinie odzwierciedlają moje prywatne zdanie i emocje:)</t>
  </si>
  <si>
    <t>@IESEG ExecutiveEducation : Formations sur-mesure 
Formations diplômantes #ExecMBA, Exec MS Direction Financière / Direction #Marketing / Direction #Commerciale</t>
  </si>
  <si>
    <t>Information for prospective #International students. Follow us to know more about #Undergraduate and #Postgraduate study @IESEG. #HigherEd #GlobalEd #BSchool</t>
  </si>
  <si>
    <t>Association des diplômés de l'IÉSEG School of Management</t>
  </si>
  <si>
    <t>Оперативни систем на српском језику</t>
  </si>
  <si>
    <t>Chicago Innovation- Celebrating the Creative Spirit of the Chicago Region</t>
  </si>
  <si>
    <t>Cultural anthropologist. Award-winning author of 6 books on #family dynamics and values-based leadership. Professor at @NorthwesternU &amp; @LoyolaChicago</t>
  </si>
  <si>
    <t>@Columbia University's School of Professional Studies 
Follow SPS on LinkedIn: https://t.co/HOGratt88H
&amp; Facebook: https://t.co/XZzxufkZQZ
&amp; Dean @JasonWingard</t>
  </si>
  <si>
    <t>Helping communications pros worldwide expand their expertise, enhance their careers and grow their networks for real-world impact.</t>
  </si>
  <si>
    <t>#Global #Management #Education | #Conscious #Leadership | #Change Mgmt. | #Coaching, #Facilitation, #Teaching | #Blended #Learning | #BizEd #HigherEd #BSchool</t>
  </si>
  <si>
    <t>Official twitter feed of UCLA Anderson School of Management. Follow us elsewhere at http://t.co/bdqhiihpeV and http://t.co/V3tYf7Mli1</t>
  </si>
  <si>
    <t>Renowned for cutting-edge scientific research, arts and athletics, UCLA is dedicated to the health and welfare of the world. https://t.co/PzW9vLBZf3</t>
  </si>
  <si>
    <t>IE Business School Official Twitter account. News, updates, events and #LifeatIE</t>
  </si>
  <si>
    <t>Senior Growth Marketing Manager @ Avinode Group</t>
  </si>
  <si>
    <t>Founder of the Digital Readiness Institute. Needed because digital is much more than IT. #keynote #speaker  #businesstransformation  #digitaltransformation #FoW</t>
  </si>
  <si>
    <t>Higher ed marketing nerd at @thenewschool fascinated by _xD83D__xDCBB_ + _xD83C__xDF0E_ communications and themes of leadership and creativity</t>
  </si>
  <si>
    <t>Providing business leaders with the research &amp; expertise needed to drive growth. Sign up for our Insight email: https://kell.gg/KIsubscribe</t>
  </si>
  <si>
    <t>Babson is the educator, convener and thought leader for Entrepreneurship of All Kinds™.</t>
  </si>
  <si>
    <t>AMBASSADEUR #CotedAzurFrance et Contributeur @GettyImages #nicemoments #lemascandille #frenchmerveilles #tourismepaca #golfesttropez https://t.co/KhBdPWmhUE</t>
  </si>
  <si>
    <t>Northwestern University's Transportation Library.
Our cover photo is courtesy of Pan American World Airways, Inc.</t>
  </si>
  <si>
    <t>La bitácora, en español, decana del Buen Gobierno Corporativo de la Información y sus Tecnologías Afines</t>
  </si>
  <si>
    <t>Cuenta OFICIAL de @Deusto Business School- @Deusto Business Schooleko kontu OFIZIALA- AUTHORIZED account of @Deusto Business School</t>
  </si>
  <si>
    <t>Alastria offers you a national, public and permissioned #blockchain / Alastria le ofrece una #blockchain nacional, pública y permisionada.</t>
  </si>
  <si>
    <t>I try to help D&amp;O’s to open their eyes before their digital | cyber accountability (via @iTTiresearch)</t>
  </si>
  <si>
    <t>NYU Stern Executive Education programs are designed to have an immediate positive impact on performance, whether in leadership, strategy, finance or marketing.</t>
  </si>
  <si>
    <t>Associate Professor of Communication at Baruch/CUNY School of Public and International Affairs; Promoter of Speech, Humor, &amp; Empowered Voices; #teamrhetoric</t>
  </si>
  <si>
    <t>Language learning for companies and governments. Tweets about learning, training and language. #DoYouSpeakBusiness?</t>
  </si>
  <si>
    <t>AGSM @ UNSW Business School - part of UNSW Australia - is a leading provider of leadership development &amp; education.</t>
  </si>
  <si>
    <t>The Department of Management at the London School of Economics and Political Science. https://t.co/S9kN44Blj2</t>
  </si>
  <si>
    <t>Empowering executives with the tools to inspire growth in themselves, their people and their organizations.</t>
  </si>
  <si>
    <t>Lille- Paris - Nice (FRANCE)</t>
  </si>
  <si>
    <t>France</t>
  </si>
  <si>
    <t>London</t>
  </si>
  <si>
    <t>New York, NY</t>
  </si>
  <si>
    <t>30 minutes outside London</t>
  </si>
  <si>
    <t>Nantes</t>
  </si>
  <si>
    <t>Paris, France</t>
  </si>
  <si>
    <t>Nantes / France / Europe</t>
  </si>
  <si>
    <t>Nantes, Paris, France</t>
  </si>
  <si>
    <t>Nantes, France</t>
  </si>
  <si>
    <t>New Canaan, CT</t>
  </si>
  <si>
    <t>Boston, MA</t>
  </si>
  <si>
    <t>Wayne, PA</t>
  </si>
  <si>
    <t>Washington, DC</t>
  </si>
  <si>
    <t>Washington, D.C.</t>
  </si>
  <si>
    <t>New York &amp; Washington, D.C.</t>
  </si>
  <si>
    <t>Philadelphia, PA</t>
  </si>
  <si>
    <t>the 'go</t>
  </si>
  <si>
    <t>Evanston, IL  USA</t>
  </si>
  <si>
    <t>New Brunswick, NJ</t>
  </si>
  <si>
    <t>Portugal/ Italy</t>
  </si>
  <si>
    <t>Ile-de-France, France</t>
  </si>
  <si>
    <t>Paris, Ile-de-France</t>
  </si>
  <si>
    <t>East, England</t>
  </si>
  <si>
    <t>Indianapolis, Indiana</t>
  </si>
  <si>
    <t>Chicago</t>
  </si>
  <si>
    <t>Chicago, IL</t>
  </si>
  <si>
    <t>Portland, OR</t>
  </si>
  <si>
    <t>Wherever there is good music!</t>
  </si>
  <si>
    <t>Fairfax, VA</t>
  </si>
  <si>
    <t>Music is Everywhere</t>
  </si>
  <si>
    <t>London, England</t>
  </si>
  <si>
    <t>UK</t>
  </si>
  <si>
    <t>Zürich, Switzerland</t>
  </si>
  <si>
    <t>San Francisco, CA</t>
  </si>
  <si>
    <t>At 40,000 feet,EU,MidEast,NorthAm.</t>
  </si>
  <si>
    <t>Worldwide. On-site. Your team.</t>
  </si>
  <si>
    <t>Evanston, IL</t>
  </si>
  <si>
    <t>New Delhi, India</t>
  </si>
  <si>
    <t>Roma, Lazio</t>
  </si>
  <si>
    <t>Lille, Paris</t>
  </si>
  <si>
    <t>Lille et Paris, France</t>
  </si>
  <si>
    <t>Colombia</t>
  </si>
  <si>
    <t>New York City</t>
  </si>
  <si>
    <t>Global</t>
  </si>
  <si>
    <t>Los Angeles, CA</t>
  </si>
  <si>
    <t>Madrid, Spain</t>
  </si>
  <si>
    <t>Göteborg, Sverige</t>
  </si>
  <si>
    <t>Digital nomad</t>
  </si>
  <si>
    <t>Babson Park, MA</t>
  </si>
  <si>
    <t>Provence-Alpes-Côte d'Azur</t>
  </si>
  <si>
    <t>Bilbao, Donostia, Madrid</t>
  </si>
  <si>
    <t>España</t>
  </si>
  <si>
    <t>Sydney, New South Wales</t>
  </si>
  <si>
    <t>http://executive.edhec.edu</t>
  </si>
  <si>
    <t>https://www.edhec.edu/fr</t>
  </si>
  <si>
    <t>http://t.co/rZnPH3ojsa</t>
  </si>
  <si>
    <t>https://www.theguardian.com</t>
  </si>
  <si>
    <t>http://www.bbc.co.uk/news</t>
  </si>
  <si>
    <t>http://t.co/KH6EtekF5q</t>
  </si>
  <si>
    <t>https://t.co/rgEC5Q036X</t>
  </si>
  <si>
    <t>http://t.co/HuEksFMVhI</t>
  </si>
  <si>
    <t>http://www.ft.com/</t>
  </si>
  <si>
    <t>http://www.forbes.fr</t>
  </si>
  <si>
    <t>http://www.audencia.com</t>
  </si>
  <si>
    <t>http://www.executive.audencia.com/</t>
  </si>
  <si>
    <t>https://t.co/T0vEjElRDV</t>
  </si>
  <si>
    <t>https://t.co/a5cX0ybo3Q</t>
  </si>
  <si>
    <t>https://t.co/6JVyHzZ40K</t>
  </si>
  <si>
    <t>http://hbr.org</t>
  </si>
  <si>
    <t>http://www.yamatho-consulting.com</t>
  </si>
  <si>
    <t>https://t.co/Pfj2oidy6E</t>
  </si>
  <si>
    <t>http://www.aspanet.org</t>
  </si>
  <si>
    <t>https://t.co/5kNr6MfwqS</t>
  </si>
  <si>
    <t>http://t.co/YBMokjA0ty</t>
  </si>
  <si>
    <t>https://t.co/ip2RfXAXRr</t>
  </si>
  <si>
    <t>https://t.co/8mGP1Ut3ok</t>
  </si>
  <si>
    <t>https://t.co/8LjYgE0IcN</t>
  </si>
  <si>
    <t>http://www.business.rutgers.edu/executive-education</t>
  </si>
  <si>
    <t>http://t.co/pkxdGqhEpr</t>
  </si>
  <si>
    <t>https://oneill.iupui.edu/</t>
  </si>
  <si>
    <t>https://t.co/eXzqJTwwHc</t>
  </si>
  <si>
    <t>https://t.co/EJecbSdYEP</t>
  </si>
  <si>
    <t>https://www.kuczmarski.com</t>
  </si>
  <si>
    <t>https://t.co/tsgqKS7lAv</t>
  </si>
  <si>
    <t>https://t.co/om2hWDzgvl</t>
  </si>
  <si>
    <t>http://t.co/z5nXZyRMPx</t>
  </si>
  <si>
    <t>http://london.edu</t>
  </si>
  <si>
    <t>http://www.hult.edu</t>
  </si>
  <si>
    <t>https://t.co/lItRCBtdWw</t>
  </si>
  <si>
    <t>https://t.co/JTr6w5zEE9</t>
  </si>
  <si>
    <t>https://t.co/FhDpD3Nist</t>
  </si>
  <si>
    <t>https://www.ef.com/</t>
  </si>
  <si>
    <t>https://t.co/DqewSmoi1f</t>
  </si>
  <si>
    <t>https://t.co/9TOZMoW4SO</t>
  </si>
  <si>
    <t>https://t.co/EpKRzZQ7vU</t>
  </si>
  <si>
    <t>https://t.co/uAgQ8Iiftk</t>
  </si>
  <si>
    <t>https://t.co/J0KnkYThrD</t>
  </si>
  <si>
    <t>https://t.co/z3fnZXj7Jx</t>
  </si>
  <si>
    <t>https://t.co/nPwOvmS9vT</t>
  </si>
  <si>
    <t>http://t.co/L86ETBEJ45</t>
  </si>
  <si>
    <t>http://t.co/41yuwstDVc</t>
  </si>
  <si>
    <t>https://t.co/05TcQCgWtU</t>
  </si>
  <si>
    <t>http://t.co/sJQvWVHGl0</t>
  </si>
  <si>
    <t>https://t.co/PnPx6UZqp8</t>
  </si>
  <si>
    <t>https://t.co/SFd9iv662V</t>
  </si>
  <si>
    <t>http://t.co/Z7tdGvexNn</t>
  </si>
  <si>
    <t>http://t.co/Z8gUcXZzEE</t>
  </si>
  <si>
    <t>http://t.co/PvSNxTlaEE</t>
  </si>
  <si>
    <t>http://www.robinheed.com</t>
  </si>
  <si>
    <t>https://t.co/vB7ohwEIX8</t>
  </si>
  <si>
    <t>http://kellogg.northwestern.edu</t>
  </si>
  <si>
    <t>http://t.co/UQICSqpeNb</t>
  </si>
  <si>
    <t>https://t.co/PYzWSIOjKR</t>
  </si>
  <si>
    <t>https://t.co/wtJfG3iCuh</t>
  </si>
  <si>
    <t>http://gobernanza.wordpress.com</t>
  </si>
  <si>
    <t>http://www.dbs.deusto.es</t>
  </si>
  <si>
    <t>https://alastria.io</t>
  </si>
  <si>
    <t>http://www.ittrendsinstitute.org</t>
  </si>
  <si>
    <t>http://t.co/3Mp1iB8X1G</t>
  </si>
  <si>
    <t>https://t.co/9TtIk200s8</t>
  </si>
  <si>
    <t>http://www.ef.com/loc/?source=007969,description-text</t>
  </si>
  <si>
    <t>http://www.agsm.edu.au</t>
  </si>
  <si>
    <t>http://t.co/z6rcARQPUz</t>
  </si>
  <si>
    <t>http://www.kellogg.northwestern.edu/execed/</t>
  </si>
  <si>
    <t>Hawaii</t>
  </si>
  <si>
    <t>https://pbs.twimg.com/profile_banners/299305676/1476170246</t>
  </si>
  <si>
    <t>https://pbs.twimg.com/profile_banners/53074437/1548076213</t>
  </si>
  <si>
    <t>https://pbs.twimg.com/profile_banners/997607464852914176/1536696779</t>
  </si>
  <si>
    <t>https://pbs.twimg.com/profile_banners/18213541/1551868823</t>
  </si>
  <si>
    <t>https://pbs.twimg.com/profile_banners/87818409/1542013526</t>
  </si>
  <si>
    <t>https://pbs.twimg.com/profile_banners/612473/1529425670</t>
  </si>
  <si>
    <t>https://pbs.twimg.com/profile_banners/91478624/1531316097</t>
  </si>
  <si>
    <t>https://pbs.twimg.com/profile_banners/14303536/1548171603</t>
  </si>
  <si>
    <t>https://pbs.twimg.com/profile_banners/17679069/1519207354</t>
  </si>
  <si>
    <t>https://pbs.twimg.com/profile_banners/18949452/1523880591</t>
  </si>
  <si>
    <t>https://pbs.twimg.com/profile_banners/775680010606764032/1528872544</t>
  </si>
  <si>
    <t>https://pbs.twimg.com/profile_banners/3040874843/1498117677</t>
  </si>
  <si>
    <t>https://pbs.twimg.com/profile_banners/1606052712/1540363503</t>
  </si>
  <si>
    <t>https://pbs.twimg.com/profile_banners/2399395639/1519642508</t>
  </si>
  <si>
    <t>https://pbs.twimg.com/profile_banners/44956058/1514643479</t>
  </si>
  <si>
    <t>https://pbs.twimg.com/profile_banners/14800270/1396357623</t>
  </si>
  <si>
    <t>https://pbs.twimg.com/profile_banners/1016814581262487552/1531266898</t>
  </si>
  <si>
    <t>https://pbs.twimg.com/profile_banners/758025547016462336/1476298898</t>
  </si>
  <si>
    <t>https://pbs.twimg.com/profile_banners/847514194417139712/1544121296</t>
  </si>
  <si>
    <t>https://pbs.twimg.com/profile_banners/126343067/1523904739</t>
  </si>
  <si>
    <t>https://pbs.twimg.com/profile_banners/939091/1469654092</t>
  </si>
  <si>
    <t>https://pbs.twimg.com/profile_banners/97298155/1482263030</t>
  </si>
  <si>
    <t>https://pbs.twimg.com/profile_banners/7717612/1496262879</t>
  </si>
  <si>
    <t>https://pbs.twimg.com/profile_banners/17496339/1450420726</t>
  </si>
  <si>
    <t>https://pbs.twimg.com/profile_banners/1011473425/1458227593</t>
  </si>
  <si>
    <t>https://pbs.twimg.com/profile_banners/259720008/1491425727</t>
  </si>
  <si>
    <t>https://pbs.twimg.com/profile_banners/1100549054906449920/1551231255</t>
  </si>
  <si>
    <t>https://pbs.twimg.com/profile_banners/756399651264299008/1539557913</t>
  </si>
  <si>
    <t>https://pbs.twimg.com/profile_banners/2249294731/1387227327</t>
  </si>
  <si>
    <t>https://pbs.twimg.com/profile_banners/242388385/1540378431</t>
  </si>
  <si>
    <t>https://pbs.twimg.com/profile_banners/19998349/1516829135</t>
  </si>
  <si>
    <t>https://pbs.twimg.com/profile_banners/1392113304/1508293322</t>
  </si>
  <si>
    <t>https://pbs.twimg.com/profile_banners/918537718405173248/1543413912</t>
  </si>
  <si>
    <t>https://pbs.twimg.com/profile_banners/43567234/1538501080</t>
  </si>
  <si>
    <t>https://pbs.twimg.com/profile_banners/1009119616902352897/1530200041</t>
  </si>
  <si>
    <t>https://pbs.twimg.com/profile_banners/34746952/1446168796</t>
  </si>
  <si>
    <t>https://pbs.twimg.com/profile_banners/480513480/1487520561</t>
  </si>
  <si>
    <t>https://pbs.twimg.com/profile_banners/380936040/1351595528</t>
  </si>
  <si>
    <t>https://pbs.twimg.com/profile_banners/25983654/1551889348</t>
  </si>
  <si>
    <t>https://pbs.twimg.com/profile_banners/21312771/1399998265</t>
  </si>
  <si>
    <t>https://pbs.twimg.com/profile_banners/20666174/1545245236</t>
  </si>
  <si>
    <t>https://pbs.twimg.com/profile_banners/1600477796/1501505905</t>
  </si>
  <si>
    <t>https://pbs.twimg.com/profile_banners/1581186211/1464176265</t>
  </si>
  <si>
    <t>https://pbs.twimg.com/profile_banners/827308100/1520145716</t>
  </si>
  <si>
    <t>https://pbs.twimg.com/profile_banners/405880205/1359326974</t>
  </si>
  <si>
    <t>https://pbs.twimg.com/profile_banners/117099889/1398245093</t>
  </si>
  <si>
    <t>https://pbs.twimg.com/profile_banners/862658023/1546339191</t>
  </si>
  <si>
    <t>https://pbs.twimg.com/profile_banners/803720349401698304/1541883060</t>
  </si>
  <si>
    <t>https://pbs.twimg.com/profile_banners/1947760520/1541882336</t>
  </si>
  <si>
    <t>https://pbs.twimg.com/profile_banners/954506315078012934/1520340769</t>
  </si>
  <si>
    <t>https://pbs.twimg.com/profile_banners/3436021384/1440280419</t>
  </si>
  <si>
    <t>https://pbs.twimg.com/profile_banners/33639255/1537736929</t>
  </si>
  <si>
    <t>https://pbs.twimg.com/profile_banners/3291291190/1552294824</t>
  </si>
  <si>
    <t>https://pbs.twimg.com/profile_banners/87041797/1520586650</t>
  </si>
  <si>
    <t>https://pbs.twimg.com/profile_banners/755314422877417472/1513682109</t>
  </si>
  <si>
    <t>https://pbs.twimg.com/profile_banners/809409029659389954/1502094834</t>
  </si>
  <si>
    <t>https://pbs.twimg.com/profile_banners/306124988/1552064970</t>
  </si>
  <si>
    <t>https://pbs.twimg.com/profile_banners/55563257/1398270944</t>
  </si>
  <si>
    <t>https://pbs.twimg.com/profile_banners/2218346383/1548083564</t>
  </si>
  <si>
    <t>https://pbs.twimg.com/profile_banners/54349030/1492627297</t>
  </si>
  <si>
    <t>https://pbs.twimg.com/profile_banners/2766780818/1421083260</t>
  </si>
  <si>
    <t>https://pbs.twimg.com/profile_banners/551967821/1399054656</t>
  </si>
  <si>
    <t>https://pbs.twimg.com/profile_banners/45846236/1551311054</t>
  </si>
  <si>
    <t>https://pbs.twimg.com/profile_banners/2584478370/1437414659</t>
  </si>
  <si>
    <t>https://pbs.twimg.com/profile_banners/15668539/1471647117</t>
  </si>
  <si>
    <t>https://pbs.twimg.com/profile_banners/18918483/1518721436</t>
  </si>
  <si>
    <t>https://pbs.twimg.com/profile_banners/16736241/1547045379</t>
  </si>
  <si>
    <t>https://pbs.twimg.com/profile_banners/191578420/1539683317</t>
  </si>
  <si>
    <t>https://pbs.twimg.com/profile_banners/136303031/1524919780</t>
  </si>
  <si>
    <t>https://pbs.twimg.com/profile_banners/20182642/1549301200</t>
  </si>
  <si>
    <t>https://pbs.twimg.com/profile_banners/12127162/1552419225</t>
  </si>
  <si>
    <t>https://pbs.twimg.com/profile_banners/3204104200/1533556750</t>
  </si>
  <si>
    <t>https://pbs.twimg.com/profile_banners/4506869301/1451505314</t>
  </si>
  <si>
    <t>https://pbs.twimg.com/profile_banners/821236585/1410364539</t>
  </si>
  <si>
    <t>https://pbs.twimg.com/profile_banners/869122979518717952/1505472932</t>
  </si>
  <si>
    <t>https://pbs.twimg.com/profile_banners/112141894/1537690941</t>
  </si>
  <si>
    <t>https://pbs.twimg.com/profile_banners/994087574/1367532435</t>
  </si>
  <si>
    <t>https://pbs.twimg.com/profile_banners/173882135/1506445162</t>
  </si>
  <si>
    <t>https://pbs.twimg.com/profile_banners/330778637/1400252073</t>
  </si>
  <si>
    <t>https://pbs.twimg.com/profile_banners/180817338/1551271539</t>
  </si>
  <si>
    <t>https://pbs.twimg.com/profile_banners/601505496/1550012264</t>
  </si>
  <si>
    <t>https://pbs.twimg.com/profile_banners/26465977/1529486466</t>
  </si>
  <si>
    <t>https://pbs.twimg.com/profile_banners/158764155/1447257636</t>
  </si>
  <si>
    <t>en-gb</t>
  </si>
  <si>
    <t>de</t>
  </si>
  <si>
    <t>it</t>
  </si>
  <si>
    <t>pl</t>
  </si>
  <si>
    <t>es</t>
  </si>
  <si>
    <t>sr</t>
  </si>
  <si>
    <t>sv</t>
  </si>
  <si>
    <t>http://abs.twimg.com/images/themes/theme1/bg.png</t>
  </si>
  <si>
    <t>http://abs.twimg.com/images/themes/theme13/bg.gif</t>
  </si>
  <si>
    <t>http://abs.twimg.com/images/themes/theme14/bg.gif</t>
  </si>
  <si>
    <t>http://abs.twimg.com/images/themes/theme15/bg.png</t>
  </si>
  <si>
    <t>http://abs.twimg.com/images/themes/theme12/bg.gif</t>
  </si>
  <si>
    <t>http://a0.twimg.com/profile_background_images/222738690/wallpaper-57118.jpg</t>
  </si>
  <si>
    <t>http://abs.twimg.com/images/themes/theme3/bg.gif</t>
  </si>
  <si>
    <t>http://abs.twimg.com/images/themes/theme2/bg.gif</t>
  </si>
  <si>
    <t>http://abs.twimg.com/images/themes/theme4/bg.gif</t>
  </si>
  <si>
    <t>http://abs.twimg.com/images/themes/theme9/bg.gif</t>
  </si>
  <si>
    <t>http://pbs.twimg.com/profile_images/921377054452535297/TZkJxWav_normal.jpg</t>
  </si>
  <si>
    <t>http://pbs.twimg.com/profile_images/921367787037253632/-MOXybWN_normal.jpg</t>
  </si>
  <si>
    <t>http://pbs.twimg.com/profile_images/464425068668260352/WEVRKVV2_normal.png</t>
  </si>
  <si>
    <t>http://pbs.twimg.com/profile_images/1061907978633297921/aPuDuMXq_normal.jpg</t>
  </si>
  <si>
    <t>http://pbs.twimg.com/profile_images/875702547016802304/9TC6qsAT_normal.jpg</t>
  </si>
  <si>
    <t>http://pbs.twimg.com/profile_images/1106672424605630465/IC9ipKIt_normal.png</t>
  </si>
  <si>
    <t>http://pbs.twimg.com/profile_images/931156393108885504/EqEMtLhM_normal.jpg</t>
  </si>
  <si>
    <t>http://pbs.twimg.com/profile_images/775680977368715264/5H7mXT6h_normal.jpg</t>
  </si>
  <si>
    <t>http://pbs.twimg.com/profile_images/1044198354694098945/1FYhD4ME_normal.jpg</t>
  </si>
  <si>
    <t>http://pbs.twimg.com/profile_images/890310669739991040/wXqj8htb_normal.jpg</t>
  </si>
  <si>
    <t>http://pbs.twimg.com/profile_images/717061169761136641/PKZ3lxj6_normal.jpg</t>
  </si>
  <si>
    <t>http://pbs.twimg.com/profile_images/453173279637766144/-zpwMHaG_normal.jpeg</t>
  </si>
  <si>
    <t>http://pbs.twimg.com/profile_images/3786453656/27820a3e7fd367baf15c0045378b1168_normal.jpeg</t>
  </si>
  <si>
    <t>http://pbs.twimg.com/profile_images/738029739953229824/RpvygzFf_normal.jpg</t>
  </si>
  <si>
    <t>http://pbs.twimg.com/profile_images/636623335263215616/tgxF1G-s_normal.jpg</t>
  </si>
  <si>
    <t>http://pbs.twimg.com/profile_images/608703287471120385/k7MVslch_normal.jpg</t>
  </si>
  <si>
    <t>http://a0.twimg.com/profile_images/1124063724/on_normal.jpg</t>
  </si>
  <si>
    <t>http://pbs.twimg.com/profile_images/1067779392707878917/xp9D6z-4_normal.jpg</t>
  </si>
  <si>
    <t>http://pbs.twimg.com/profile_images/1682802298/avatar-LBS_Careers_normal.png</t>
  </si>
  <si>
    <t>http://pbs.twimg.com/profile_images/1105422385266737154/KwlAo2g2_normal.png</t>
  </si>
  <si>
    <t>http://pbs.twimg.com/profile_images/734031918195474435/2BRjzolC_normal.jpg</t>
  </si>
  <si>
    <t>http://pbs.twimg.com/profile_images/1057347943483801602/oHzNs_Cj_normal.jpg</t>
  </si>
  <si>
    <t>http://pbs.twimg.com/profile_images/878641233245163520/Qj-gLi0v_normal.jpg</t>
  </si>
  <si>
    <t>http://pbs.twimg.com/profile_images/1072052523207258112/MxqhD_P-_normal.jpg</t>
  </si>
  <si>
    <t>http://pbs.twimg.com/profile_images/876779511718785027/nQMvMCQz_normal.jpg</t>
  </si>
  <si>
    <t>http://pbs.twimg.com/profile_images/628863765988179968/eZVcB0S__normal.jpg</t>
  </si>
  <si>
    <t>http://pbs.twimg.com/profile_images/1073627066820648961/WYDUMkVn_normal.jpg</t>
  </si>
  <si>
    <t>http://pbs.twimg.com/profile_images/1068658426425696256/-Ff4Fi0H_normal.jpg</t>
  </si>
  <si>
    <t>http://pbs.twimg.com/profile_images/1055903777704828928/tLkJo36s_normal.jpg</t>
  </si>
  <si>
    <t>http://pbs.twimg.com/profile_images/879608189968363520/XWrPNX46_normal.jpg</t>
  </si>
  <si>
    <t>http://pbs.twimg.com/profile_images/3402021304/84cae759df524de29fdeac7b331828c0_normal.jpeg</t>
  </si>
  <si>
    <t>http://pbs.twimg.com/profile_images/1042533495430676483/WK15V7u4_normal.jpg</t>
  </si>
  <si>
    <t>http://pbs.twimg.com/profile_images/995952856380387328/HeR2KJc4_normal.jpg</t>
  </si>
  <si>
    <t>http://pbs.twimg.com/profile_images/509732052371918849/vNy8rvpt_normal.png</t>
  </si>
  <si>
    <t>http://pbs.twimg.com/profile_images/774221874893053952/aYXzfgGD_normal.jpg</t>
  </si>
  <si>
    <t>http://pbs.twimg.com/profile_images/820785454383386625/14nC8Kxi_normal.jpg</t>
  </si>
  <si>
    <t>http://pbs.twimg.com/profile_images/1088800303854600192/Pxy5Uykk_normal.jpg</t>
  </si>
  <si>
    <t>http://pbs.twimg.com/profile_images/664471103830695940/8xF54cqC_normal.png</t>
  </si>
  <si>
    <t>Open Twitter Page for This Person</t>
  </si>
  <si>
    <t>https://twitter.com/edhecmanagement</t>
  </si>
  <si>
    <t>https://twitter.com/edhec_bschool</t>
  </si>
  <si>
    <t>https://twitter.com/prfitzsimmons</t>
  </si>
  <si>
    <t>https://twitter.com/hrmagazine</t>
  </si>
  <si>
    <t>https://twitter.com/guardian</t>
  </si>
  <si>
    <t>https://twitter.com/bbcnews</t>
  </si>
  <si>
    <t>https://twitter.com/forbes</t>
  </si>
  <si>
    <t>https://twitter.com/ashridge_biz</t>
  </si>
  <si>
    <t>https://twitter.com/audencia</t>
  </si>
  <si>
    <t>https://twitter.com/ft</t>
  </si>
  <si>
    <t>https://twitter.com/forbes_fr</t>
  </si>
  <si>
    <t>https://twitter.com/axelle_chevy</t>
  </si>
  <si>
    <t>https://twitter.com/audencia_execed</t>
  </si>
  <si>
    <t>https://twitter.com/narnaudaudencia</t>
  </si>
  <si>
    <t>https://twitter.com/frankdormont</t>
  </si>
  <si>
    <t>https://twitter.com/kathygiusti</t>
  </si>
  <si>
    <t>https://twitter.com/harvardbiz</t>
  </si>
  <si>
    <t>https://twitter.com/jillzitzewitz</t>
  </si>
  <si>
    <t>https://twitter.com/aldo_zaffalon</t>
  </si>
  <si>
    <t>https://twitter.com/execedcourses</t>
  </si>
  <si>
    <t>https://twitter.com/mccourtexeced</t>
  </si>
  <si>
    <t>https://twitter.com/aspanational</t>
  </si>
  <si>
    <t>https://twitter.com/joebiden</t>
  </si>
  <si>
    <t>https://twitter.com/rajeswariramana</t>
  </si>
  <si>
    <t>https://twitter.com/sifma</t>
  </si>
  <si>
    <t>https://twitter.com/wharton</t>
  </si>
  <si>
    <t>https://twitter.com/just_joan</t>
  </si>
  <si>
    <t>https://twitter.com/infonutc</t>
  </si>
  <si>
    <t>https://twitter.com/rbsexeced</t>
  </si>
  <si>
    <t>https://twitter.com/antonniw</t>
  </si>
  <si>
    <t>https://twitter.com/valerie_loison</t>
  </si>
  <si>
    <t>https://twitter.com/thjeanjean</t>
  </si>
  <si>
    <t>https://twitter.com/jenpotten</t>
  </si>
  <si>
    <t>https://twitter.com/oneill_indy</t>
  </si>
  <si>
    <t>https://twitter.com/on</t>
  </si>
  <si>
    <t>https://twitter.com/johnsonsmj3</t>
  </si>
  <si>
    <t>https://twitter.com/nswc_philly</t>
  </si>
  <si>
    <t>https://twitter.com/jackiesloane</t>
  </si>
  <si>
    <t>https://twitter.com/kuczinnovation</t>
  </si>
  <si>
    <t>https://twitter.com/pdxnicolle</t>
  </si>
  <si>
    <t>https://twitter.com/bernhardkerres</t>
  </si>
  <si>
    <t>https://twitter.com/lbs_careers</t>
  </si>
  <si>
    <t>https://twitter.com/lbs</t>
  </si>
  <si>
    <t>https://twitter.com/sbailey1</t>
  </si>
  <si>
    <t>https://twitter.com/hult_biz</t>
  </si>
  <si>
    <t>https://twitter.com/hellostage_</t>
  </si>
  <si>
    <t>https://twitter.com/vylarollins</t>
  </si>
  <si>
    <t>https://twitter.com/alaudaquartet</t>
  </si>
  <si>
    <t>https://twitter.com/naysanf</t>
  </si>
  <si>
    <t>https://twitter.com/ef</t>
  </si>
  <si>
    <t>https://twitter.com/marianneschro11</t>
  </si>
  <si>
    <t>https://twitter.com/energizersllc</t>
  </si>
  <si>
    <t>https://twitter.com/drbtkaczykmba</t>
  </si>
  <si>
    <t>https://twitter.com/mba_sprint</t>
  </si>
  <si>
    <t>https://twitter.com/jamesjimmyjimuk</t>
  </si>
  <si>
    <t>https://twitter.com/northwesternu</t>
  </si>
  <si>
    <t>https://twitter.com/pramathsinha</t>
  </si>
  <si>
    <t>https://twitter.com/palavainstitute</t>
  </si>
  <si>
    <t>https://twitter.com/luissbusiness</t>
  </si>
  <si>
    <t>https://twitter.com/ieseg</t>
  </si>
  <si>
    <t>https://twitter.com/mariovitalem</t>
  </si>
  <si>
    <t>https://twitter.com/asikorskab</t>
  </si>
  <si>
    <t>https://twitter.com/iesegexecutive</t>
  </si>
  <si>
    <t>https://twitter.com/studyatieseg</t>
  </si>
  <si>
    <t>https://twitter.com/iesegnetwork</t>
  </si>
  <si>
    <t>https://twitter.com/otedelgado</t>
  </si>
  <si>
    <t>https://twitter.com/serbianlinuks</t>
  </si>
  <si>
    <t>https://twitter.com/chi_innovation</t>
  </si>
  <si>
    <t>https://twitter.com/sskuczmarski</t>
  </si>
  <si>
    <t>https://twitter.com/columbia_sps</t>
  </si>
  <si>
    <t>https://twitter.com/cu_sps_stratcom</t>
  </si>
  <si>
    <t>https://twitter.com/bah_9</t>
  </si>
  <si>
    <t>https://twitter.com/laurarojo_mgmt</t>
  </si>
  <si>
    <t>https://twitter.com/uclaanderson</t>
  </si>
  <si>
    <t>https://twitter.com/ucla</t>
  </si>
  <si>
    <t>https://twitter.com/iebusiness</t>
  </si>
  <si>
    <t>https://twitter.com/robinheed</t>
  </si>
  <si>
    <t>https://twitter.com/ademccormack</t>
  </si>
  <si>
    <t>https://twitter.com/researchfan</t>
  </si>
  <si>
    <t>https://twitter.com/kelloggschool</t>
  </si>
  <si>
    <t>https://twitter.com/babson</t>
  </si>
  <si>
    <t>https://twitter.com/jmlpyt</t>
  </si>
  <si>
    <t>https://twitter.com/nul_transport</t>
  </si>
  <si>
    <t>https://twitter.com/gobernanzadeti</t>
  </si>
  <si>
    <t>https://twitter.com/deustodbs</t>
  </si>
  <si>
    <t>https://twitter.com/alastria_</t>
  </si>
  <si>
    <t>https://twitter.com/mgarciamenendez</t>
  </si>
  <si>
    <t>https://twitter.com/mgg_2012</t>
  </si>
  <si>
    <t>https://twitter.com/nyusternexeced</t>
  </si>
  <si>
    <t>https://twitter.com/donwaisanen</t>
  </si>
  <si>
    <t>https://twitter.com/ef_solutions</t>
  </si>
  <si>
    <t>https://twitter.com/unswagsm</t>
  </si>
  <si>
    <t>https://twitter.com/lsemanagement</t>
  </si>
  <si>
    <t>https://twitter.com/kelloggexeced</t>
  </si>
  <si>
    <t>edhecmanagement
Alumni story: le projet de consulting,
tremplin collectif et individuel
https://t.co/7j49XPViwt #EDHEC
#EDHECCSM #Management #Managers
#ExecEd #Makeanimpact @EDHEC_BSchool
https://t.co/5PqLEMSAQI</t>
  </si>
  <si>
    <t xml:space="preserve">edhec_bschool
</t>
  </si>
  <si>
    <t>prfitzsimmons
RT @Ashridge_Biz: In #research
covered by @Forbes, @BBCNews, @guardian
&amp;amp; @hrmagazine, our experts
have uncovered four 'zones of engagement…</t>
  </si>
  <si>
    <t xml:space="preserve">hrmagazine
</t>
  </si>
  <si>
    <t xml:space="preserve">guardian
</t>
  </si>
  <si>
    <t xml:space="preserve">bbcnews
</t>
  </si>
  <si>
    <t xml:space="preserve">forbes
</t>
  </si>
  <si>
    <t>ashridge_biz
Happy International Day of Happiness
from #TeamAshridge! https://t.co/sVSc53EZz4
#internationaldayofhappiness #execed
#ashridge https://t.co/fS2ns46qMj</t>
  </si>
  <si>
    <t>audencia
#EXCELLENCE - L' Executive MBA
@Audencia_ExecEd est jugé comme
l'une des 4 "valeurs sûres" du
banc d'essai publié par le magazine
@forbes_fr, qui souligne sa 7e
place au prestigieux classement
du @FT et "la proximité et le suivi
personnalisé des participants"
_xD83C__xDFC6_#EMBA #ExecEd https://t.co/73vQaZAFjR</t>
  </si>
  <si>
    <t xml:space="preserve">ft
</t>
  </si>
  <si>
    <t xml:space="preserve">forbes_fr
</t>
  </si>
  <si>
    <t>axelle_chevy
RT @audencia: #EXCELLENCE - L'
Executive MBA @Audencia_ExecEd
est jugé comme l'une des 4 "valeurs
sûres" du banc d'essai publié par
le maga…</t>
  </si>
  <si>
    <t xml:space="preserve">audencia_execed
</t>
  </si>
  <si>
    <t>narnaudaudencia
RT @audencia: #EXCELLENCE - L'
Executive MBA @Audencia_ExecEd
est jugé comme l'une des 4 "valeurs
sûres" du banc d'essai publié par
le maga…</t>
  </si>
  <si>
    <t>frankdormont
RT @audencia: #EXCELLENCE - L'
Executive MBA @Audencia_ExecEd
est jugé comme l'une des 4 "valeurs
sûres" du banc d'essai publié par
le maga…</t>
  </si>
  <si>
    <t>kathygiusti
It is so important to invest in
the next generation of leaders.
They hold the key to the future.
More in @HarvardBiz https://t.co/dNntS0mbNU
#ExecEd #FutureLeaders</t>
  </si>
  <si>
    <t xml:space="preserve">harvardbiz
</t>
  </si>
  <si>
    <t>jillzitzewitz
RT @KathyGiusti: It is so important
to invest in the next generation
of leaders. They hold the key to
the future. More in @HarvardBiz
https…</t>
  </si>
  <si>
    <t>aldo_zaffalon
RT @ExecEdCourses: Great #execed
course by Auckland Business School
on #Leadership: https://t.co/8ywTIkvIvd</t>
  </si>
  <si>
    <t>execedcourses
New #execed Leadership course by
Center For Creative Leadership:
https://t.co/c1APFs7BhV</t>
  </si>
  <si>
    <t>mccourtexeced
@JoeBiden might not be there until
Tuesday, but we'll be at #ASPA2019
all weekend long! Stop by the McCourt
Executive Education table and learn
more about opportunities for yourself
and your organization. @ASPANational
#ExecEd</t>
  </si>
  <si>
    <t xml:space="preserve">aspanational
</t>
  </si>
  <si>
    <t xml:space="preserve">joebiden
</t>
  </si>
  <si>
    <t>rajeswariramana
#Georgetown #McDonough #ExecEd
Innovation bettering an existing
product! Great job team. Proud
of you!!! https://t.co/00mQ421npk</t>
  </si>
  <si>
    <t>sifma
The 2019 Securities Industry Institute
is coming to a close. Thank you
for such an inspirational week
and a big congrats to our graduating
class! #SIIWharton #ExecEd #Leadership
#FinServ #CapitalMarkets @Wharton
https://t.co/PCpGv387mU</t>
  </si>
  <si>
    <t xml:space="preserve">wharton
</t>
  </si>
  <si>
    <t>just_joan
RT @InfoNUTC: Expand your professional
network &amp;amp; knowledge of #freight
#transportation &amp;amp; #logistics
MAY 20 - 22 w/ @InfoNUTC's Executive
Pr…</t>
  </si>
  <si>
    <t>infonutc
Expand your professional network
&amp;amp; knowledge w/ @InfoNUTC's
"Accelerating First to Last Mile"
executive program - https://t.co/yswj8ba1Ri
#NUTC #ExecEd #professionaldevelopment
#learn @NorthwesternU https://t.co/CHvT4ufiRH</t>
  </si>
  <si>
    <t>rbsexeced
#RBSEE's Mini-MBA: #DigitalMarketing
is ranked among Top 30 Best Value
certificate programs https://t.co/3tHvpw1USP
Prgms Start Soon #ExecEd https://t.co/RdqZkwbZia</t>
  </si>
  <si>
    <t>antonniw
RT @RBSExecEd: #RBSEE's Mini-MBA:
#DigitalMarketing is ranked among
Top 30 Best Value certificate programs
https://t.co/3tHvpw1USP Prgms St…</t>
  </si>
  <si>
    <t>valerie_loison
RT @ThJeanjean: The Design Thinking
and Lean #Startup Models Are Broken.
Here Is the #Innovation Vortex!
https://t.co/MGL0hxOzYE #develo…</t>
  </si>
  <si>
    <t>thjeanjean
Comment mobiliser les premiers
dispositifs « Pro-A » dans son
entreprise ? https://t.co/39l3Eaxixy
#profession #execed #formpro https://t.co/VRapQ4YDUb</t>
  </si>
  <si>
    <t>jenpotten
Ashridge Lego Serious Play! #experientialeducation
#experientiallearning #execed #businesschool
#ashridge @Ashridge_Biz https://t.co/ozbyHJzmH0</t>
  </si>
  <si>
    <t>oneill_indy
RT @Johnsonsmj3: Kicking off our
first Public Management Certificate
cohort in Philadelphia today. Great
partnership with @NSWC_Philly!
@ON…</t>
  </si>
  <si>
    <t xml:space="preserve">on
</t>
  </si>
  <si>
    <t>johnsonsmj3
Kicking off our first Public Management
Certificate cohort in Philadelphia
today. Great partnership with @NSWC_Philly!
@ONeill_Indy #ExecEd #leadershipmatters</t>
  </si>
  <si>
    <t xml:space="preserve">nswc_philly
</t>
  </si>
  <si>
    <t>jackiesloane
RT @KuczInnovation: Our disruptive
new #ExecEd course helps innovation
teams begin real-world innovation
projects for their organization
ov…</t>
  </si>
  <si>
    <t>kuczinnovation
2019's first financial quarter
ends in 15 days. How did your organization
perform in Q1? A great way to increase
company performance is through
#innovation. Our new #ExecEd course
will help your organization achieve
real-world innovation results.
https://t.co/WGWU0fhl3q</t>
  </si>
  <si>
    <t>pdxnicolle
MIT's online, self paced course
for Artificial Intelligence: Implications
for Business Strategy - $2,800
for 6 weeks. Based on curriculum
seems like you'd be better off
with Coursera https://t.co/SB72er9zcD
#execed</t>
  </si>
  <si>
    <t>bernhardkerres
I am very much looking forward
to be reunited with the @AlaudaQuartet
and @VylaRollins for another leadership
program for a @LBS client! Music
is a great analogy for management.
#leadership #management #music
#classicalmusic #teaching #execed
#executiveeducation @LBS_Careers</t>
  </si>
  <si>
    <t xml:space="preserve">lbs_careers
</t>
  </si>
  <si>
    <t xml:space="preserve">lbs
</t>
  </si>
  <si>
    <t>sbailey1
#MasonNation #Coaching #ExecEd
#WellBeing #WeAreMason https://t.co/sDxaqqTo85</t>
  </si>
  <si>
    <t>hult_biz
RT @Ashridge_Biz: Take a walk around
the headquarters of Ashridge Hult
Executive Education and you might
stumble upon a group of people
app…</t>
  </si>
  <si>
    <t>hellostage_
RT @BernhardKerres: I am very much
looking forward to be reunited
with the @AlaudaQuartet and @VylaRollins
for another leadership program
f…</t>
  </si>
  <si>
    <t xml:space="preserve">vylarollins
</t>
  </si>
  <si>
    <t>alaudaquartet
RT @BernhardKerres: I am very much
looking forward to be reunited
with the @AlaudaQuartet and @VylaRollins
for another leadership program
f…</t>
  </si>
  <si>
    <t>naysanf
RT @Ashridge_Biz: We have partnered
with @EF to host a joint seminar
in Stockholm, discussing how to
build a globally competent workforce.…</t>
  </si>
  <si>
    <t xml:space="preserve">ef
</t>
  </si>
  <si>
    <t>marianneschro11
RT @BernhardKerres: I am very much
looking forward to be reunited
with the @AlaudaQuartet and @VylaRollins
for another leadership program
f…</t>
  </si>
  <si>
    <t>energizersllc
RT @MBA_Sprint: Why will 2019 be
your best #PROFESSIONAL year yet?
Do not wait to lead – GET READY
to lead! Register your #Executive
#Leade…</t>
  </si>
  <si>
    <t>drbtkaczykmba
RT @MBA_Sprint: Why will 2019 be
your best #PROFESSIONAL year yet?
Do not wait to lead – GET READY
to lead! Register your #Executive
#Leade…</t>
  </si>
  <si>
    <t>mba_sprint
Why will 2019 be your best #PROFESSIONAL
year yet? Do not wait to lead –
GET READY to lead! Register your
#Executive #Leadership #Team @MBA_Sprint.
Faculty (2019): @DrBTkaczykMBA
https://t.co/osHgbmHx2Y. #TalentDevelopment
#ReturnOnLearning #ExecEd #LandD
#HRD #HRM #ROI #CEO #HR</t>
  </si>
  <si>
    <t>jamesjimmyjimuk
RT @MBA_Sprint: Why will 2019 be
your best #PROFESSIONAL year yet?
Do not wait to lead – GET READY
to lead! Register your #Executive
#Leade…</t>
  </si>
  <si>
    <t xml:space="preserve">northwesternu
</t>
  </si>
  <si>
    <t>pramathsinha
@palavainstitute a centre for excellence
for executive education, bringing
together the best educators and
industry experts #execed #palavainstitute
https://t.co/RlugrFcwtL</t>
  </si>
  <si>
    <t xml:space="preserve">palavainstitute
</t>
  </si>
  <si>
    <t>luissbusiness
RT @IESEG: #IESEG partners with
#LUISS Business School in Italy
for the #FamilyBusiness Management
Executive Education program https://t.co…</t>
  </si>
  <si>
    <t>ieseg
#IESEG partners with #LUISS Business
School in Italy for the #FamilyBusiness
Management Executive Education
program https://t.co/525ODSW6eB
#IESEGExperience #GlobalEd #ExecEd
https://t.co/aA8hI1eU2l</t>
  </si>
  <si>
    <t>mariovitalem
RT @IESEG: #IESEG partners with
#LUISS Business School in Italy
for the #FamilyBusiness Management
Executive Education program https://t.co…</t>
  </si>
  <si>
    <t>asikorskab
RT @MBA_Sprint: Why will 2019 be
your best #PROFESSIONAL year yet?
Do not wait to lead – GET READY
to lead! Register your #Executive
#Leade…</t>
  </si>
  <si>
    <t xml:space="preserve">iesegexecutive
</t>
  </si>
  <si>
    <t>studyatieseg
RT @IESEG: #IESEG partners with
#LUISS Business School in Italy
for the #FamilyBusiness Management
Executive Education program https://t.co…</t>
  </si>
  <si>
    <t xml:space="preserve">iesegnetwork
</t>
  </si>
  <si>
    <t>otedelgado
RT @IESEG: #IESEG partners with
#LUISS Business School in Italy
for the #FamilyBusiness Management
Executive Education program https://t.co…</t>
  </si>
  <si>
    <t>serbianlinuks
RT @ThJeanjean: When learning and
development complement each other:
Hold Managers Accountable For Developing
#Talent https://t.co/Phb60Ra…</t>
  </si>
  <si>
    <t>chi_innovation
RT @KuczInnovation: 2019's first
financial quarter ends in 15 days.
How did your organization perform
in Q1? A great way to increase
compan…</t>
  </si>
  <si>
    <t>sskuczmarski
RT @KuczInnovation: 2019's first
financial quarter ends in 15 days.
How did your organization perform
in Q1? A great way to increase
compan…</t>
  </si>
  <si>
    <t>columbia_sps
RT @CU_SPS_StratCom: #GlobalComms
leaders: Applications are now open
for @CU_SPS_StratCom #ExecEd week
in #NYC 6/16-21. Learn more: http…</t>
  </si>
  <si>
    <t>cu_sps_stratcom
#GlobalComms leaders: Applications
are now open for @CU_SPS_StratCom
#ExecEd week in #NYC 6/16-21. Learn
more: https://t.co/qXtB7EpQyY https://t.co/IyRpqBdGc8</t>
  </si>
  <si>
    <t>bah_9
RT @EDHECMANAGEMENT: Alumni story:
le projet de consulting, tremplin
collectif et individuel https://t.co/7j49XPViwt
#EDHEC #EDHECCSM #Mana…</t>
  </si>
  <si>
    <t>laurarojo_mgmt
Leaving LA today but with a big
smile. Great residential module,
teaching &amp;amp; facilitating @IEbusiness's
Global Executive MBA program at
@UCLA @uclaanderson. #ieGXMBA participants
never fail to inspire &amp;amp; re-invigorate
me! #ExecEd #LeadershipDevelopment
#coaching #facilitation https://t.co/xqyImtlYFx</t>
  </si>
  <si>
    <t xml:space="preserve">uclaanderson
</t>
  </si>
  <si>
    <t xml:space="preserve">ucla
</t>
  </si>
  <si>
    <t xml:space="preserve">iebusiness
</t>
  </si>
  <si>
    <t>robinheed
RT @ExecEdCourses: Great #execed
course by Cornell School of Hotel
Administration on #Marketing: https://t.co/wY7lKGxeGP</t>
  </si>
  <si>
    <t>ademccormack
It's time to leave the industrial
era behind... https://t.co/TC5jI842tQ
#mba-rip #digitalreadiness #leadership
#execed #transformation #tribal</t>
  </si>
  <si>
    <t>researchfan
This article was certainly easier
to write than this kind of personal
development work is to do... Thanks
to faculty experts from @babson
and @KelloggSchool fo their insights!
#execed #leadership https://t.co/GfsEFCDaQ5</t>
  </si>
  <si>
    <t xml:space="preserve">kelloggschool
</t>
  </si>
  <si>
    <t xml:space="preserve">babson
</t>
  </si>
  <si>
    <t>jmlpyt
RT @ThJeanjean: MSc in Hospitality
Management ( https://t.co/yE6jzFgzt5
#execed #formpro https://t.co/ggEUfZMZjb</t>
  </si>
  <si>
    <t>nul_transport
RT @InfoNUTC: Expand your professional
network &amp;amp; knowledge of #freight
#transportation &amp;amp; #logistics
MAY 20 - 22 w/ @InfoNUTC's Executive
Pr…</t>
  </si>
  <si>
    <t>gobernanzadeti
RT @Alastria_: @Alastria_ joins
forces w/ @DeustoDBS in the #execed
seminar "'#Blockchain': Disrupting
value &amp;amp; trust", directed by
Prof. #M…</t>
  </si>
  <si>
    <t xml:space="preserve">deustodbs
</t>
  </si>
  <si>
    <t>alastria_
@Alastria_ joins forces w/ @DeustoDBS
in the #execed seminar "'#Blockchain':
Disrupting value &amp;amp; trust",
directed by Prof. #MirariBarrena
- https://t.co/ONX89tAmEP #AlastriaBlockchainEcosystem
#DLT</t>
  </si>
  <si>
    <t>mgarciamenendez
RT @Alastria_: @Alastria_ joins
forces w/ @DeustoDBS in the #execed
seminar "'#Blockchain': Disrupting
value &amp;amp; trust", directed by
Prof. #M…</t>
  </si>
  <si>
    <t>mgg_2012
RT @Alastria_: @Alastria_ joins
forces w/ @DeustoDBS in the #execed
seminar "'#Blockchain': Disrupting
value &amp;amp; trust", directed by
Prof. #M…</t>
  </si>
  <si>
    <t>nyusternexeced
Check out this NPR interview with
#ExecEd Prof. Melissa Schilling
about her new book, "Quirky," which
examines the lives of serial breakthrough
innovators. Join Prof. Schilling's
upcoming short course and gain
the tools to purse your own moonshot!
https://t.co/RVyRN5WlQi</t>
  </si>
  <si>
    <t>donwaisanen
RT @CU_SPS_StratCom: #GlobalComms
leaders: Applications are now open
for @CU_SPS_StratCom #ExecEd week
in #NYC 6/16-21. Learn more: http…</t>
  </si>
  <si>
    <t xml:space="preserve">ef_solutions
</t>
  </si>
  <si>
    <t xml:space="preserve">unswagsm
</t>
  </si>
  <si>
    <t xml:space="preserve">lsemanagement
</t>
  </si>
  <si>
    <t xml:space="preserve">kelloggexeced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</si>
  <si>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</si>
  <si>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</si>
  <si>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</si>
  <si>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</si>
  <si>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</si>
  <si>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</si>
  <si>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</si>
  <si>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</si>
  <si>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</si>
  <si>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</si>
  <si>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</si>
  <si>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</si>
  <si>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</si>
  <si>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</si>
  <si>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</si>
  <si>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</si>
  <si>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</si>
  <si>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</si>
  <si>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</si>
  <si>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</si>
  <si>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</si>
  <si>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</si>
  <si>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</si>
  <si>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</si>
  <si>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</si>
  <si>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</si>
  <si>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</si>
  <si>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</si>
  <si>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</si>
  <si>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</si>
  <si>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</si>
  <si>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</si>
  <si>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</si>
  <si>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</si>
  <si>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</si>
  <si>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</si>
  <si>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</si>
  <si>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</si>
  <si>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</si>
  <si>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</si>
  <si>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</si>
  <si>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</si>
  <si>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</si>
  <si>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</si>
  <si>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</si>
  <si>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</si>
  <si>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</si>
  <si>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</si>
  <si>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</si>
  <si>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</si>
  <si>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</si>
  <si>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</si>
  <si>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</si>
  <si>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</si>
  <si>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</si>
  <si>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</si>
  <si>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</si>
  <si>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</si>
  <si>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</si>
  <si>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</si>
  <si>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</si>
  <si>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</si>
  <si>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</si>
  <si>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</si>
  <si>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</si>
  <si>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</si>
  <si>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</si>
  <si>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</si>
  <si>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</si>
  <si>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</si>
  <si>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</si>
  <si>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</si>
  <si>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</si>
  <si>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</si>
  <si>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</si>
  <si>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</si>
  <si>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</si>
  <si>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</si>
  <si>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</si>
  <si>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</si>
  <si>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</si>
  <si>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</si>
  <si>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</si>
  <si>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</si>
  <si>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</si>
  <si>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</si>
  <si>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</si>
  <si>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</si>
  <si>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</si>
  <si>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</si>
  <si>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</si>
  <si>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</si>
  <si>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</si>
  <si>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</si>
  <si>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</si>
  <si>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</si>
  <si>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</si>
  <si>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</si>
  <si>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</si>
  <si>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</si>
  <si>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</si>
  <si>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</si>
  <si>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</si>
  <si>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</si>
  <si>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</si>
  <si>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</si>
  <si>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https://www.hult.edu/en/executive-education/events/ash-ef-helsinki-21-mar/?utm_source=twitter&amp;utm_medium=social&amp;utm_campaign=organicsocialtwitter&amp;utm_content=helsinki_event https://www.hult.edu/en/executive-education/events/team-engagement-london-26-mar/?utm_source=twitter&amp;utm_medium=social&amp;utm_campaign=organicsocialtwitter&amp;utm_content=team_engagement_event https://www.hult.edu/en/executive-education/insights/how-experiential-learning-gives-you-lessons-you-will-never-forget/?utm_source=twitter&amp;utm_medium=social&amp;utm_campaign=organicsocialtwitter&amp;utm_content=q2legovid5_tw_lw040319_uk https://www.hult.edu/en/executive-education/insights/how-experiential-learning-gives-you-lessons-you-will-never-forget/ https://www.hult.edu/en/executive-education/events/ash-ef-stockholm-19-mar/?utm_source=twitter&amp;utm_medium=social&amp;utm_campaign=organicsocialtwitter&amp;utm_content=stockholme_event https://twitter.com/Ashridge_Biz/status/1105048247389818880</t>
  </si>
  <si>
    <t>https://www.youtube.com/watch?v=Pe-JGPh_hhs https://www.ieseg.fr/news/ieseg-s-allie-avec-luiss-business-school/ https://www.ieseg.fr/en/news/ieseg-partners-with-luiss-business-school/</t>
  </si>
  <si>
    <t>http://po.st/scms/OrMCe04Lcp0lOFmbAka8Um6V2jAD7SYdZTjvhHbnYZ0lOA/Y5z4Wg http://po.st/scms/OrMCe04Lcp0lOFmbAka8Um6V2jAD7SYdZTjvhHbnYZ0lOA/KO9yxs http://po.st/scms/OrMCe04Lcp0lOFmbAka8Um6V2jAD7SYdZTjvhHbnYZ0lOA/cJdkVv http://po.st/scms/OrMCe04Lcp0lOFmbAka8Um6V2jAD7SYdZTjvhHbnYZ0lOA/Z2MF2N http://po.st/scms/OrMCe04Lcp0lOFmbAka8Um6V2jAD7SYdZTjvhHbnYZ0lOA/jeUjYr http://po.st/scms/OrMCe04Lcp0lOFmbAka8Um6V2jAD7SYdZTjvhHbnYZ0lOA/neS9cd http://po.st/scms/OrMCe04Lcp0lOFmbAka8Um6V2jAD7SYdZTjvhHbnYZ0lOA/QbHKd2 http://po.st/scms/OrMCe04Lcp0lOFmbAka8Um6V2jAD7SYdZTjvhHbnYZ0lOA/wsjeUw http://po.st/scms/OrMCe04Lcp0lOFmbAka8Um6V2jAD7SYdZTjvhHbnYZ0lOA/laAh5n http://po.st/scms/OrMCe04Lcp0lOFmbAka8Um6V2jAD7SYdZTjvhHbnYZ0lOA/enr05H</t>
  </si>
  <si>
    <t>https://www.mbasprint.com/faculty https://www.mbasprint.com</t>
  </si>
  <si>
    <t>https://lnkd.in/eR-h4RK https://www.coursera.org/learn/ai-for-everyone https://twitter.com/HarvardBizAn/status/1072539163109584899 https://twitter.com/MasonExecEd/status/1105448221860642816 https://www.dri.guide/courses/dx-accelerator/lectures/5669156/?utm_campaign=meetedgar&amp;utm_medium=social&amp;utm_source=Twitter https://www.dri.guide/courses/dx-accelerator/lectures/5735111/?utm_campaign=meetedgar&amp;utm_medium=social&amp;utm_source=Twitter https://www.wgbh.org/news/science-and-technology/2019/03/15/lessons-from-the-worlds-quirkiest-innovators</t>
  </si>
  <si>
    <t>https://meilleurs-masters.com/master-management-de-l-hotellerie/essec-business-school-mba-in-hospitality-management.html https://medium.com/@jurgenappelo/the-design-thinking-and-lean-startup-models-are-broken-here-is-the-innovation-vortex-43592a4414d https://www.centre-inffo.fr/site-reforme/apprentissage/apprentissage-lessentiel/comment-mobiliser-les-premiers-dispositifs-pro-a-dans-son-entreprise-3 https://www.hrbartender.com/2019/leadership-and-management/managers-developing-talent/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</si>
  <si>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</si>
  <si>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</si>
  <si>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</si>
  <si>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</si>
  <si>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</si>
  <si>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</si>
  <si>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</si>
  <si>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</si>
  <si>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</si>
  <si>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</si>
  <si>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</si>
  <si>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</si>
  <si>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hult.edu twitter.com</t>
  </si>
  <si>
    <t>youtube.com ieseg.fr</t>
  </si>
  <si>
    <t>twitter.com dri.guide lnkd.in coursera.org wgbh.org</t>
  </si>
  <si>
    <t>meilleurs-masters.com medium.com centre-inffo.fr hrbartender.com</t>
  </si>
  <si>
    <t>Top Hashtags in Tweet in Entire Graph</t>
  </si>
  <si>
    <t>leadership</t>
  </si>
  <si>
    <t>executive</t>
  </si>
  <si>
    <t>luiss</t>
  </si>
  <si>
    <t>familybusiness</t>
  </si>
  <si>
    <t>professional</t>
  </si>
  <si>
    <t>management</t>
  </si>
  <si>
    <t>blockchain</t>
  </si>
  <si>
    <t>freight</t>
  </si>
  <si>
    <t>Top Hashtags in Tweet in G1</t>
  </si>
  <si>
    <t>ashridge</t>
  </si>
  <si>
    <t>helsinki</t>
  </si>
  <si>
    <t>engagement</t>
  </si>
  <si>
    <t>teamashridge</t>
  </si>
  <si>
    <t>internationaldayofhappiness</t>
  </si>
  <si>
    <t>stockholm</t>
  </si>
  <si>
    <t>experientialeducation</t>
  </si>
  <si>
    <t>Top Hashtags in Tweet in G2</t>
  </si>
  <si>
    <t>iesegexperience</t>
  </si>
  <si>
    <t>mccain</t>
  </si>
  <si>
    <t>transformation</t>
  </si>
  <si>
    <t>Top Hashtags in Tweet in G3</t>
  </si>
  <si>
    <t>music</t>
  </si>
  <si>
    <t>classicalmusic</t>
  </si>
  <si>
    <t>teaching</t>
  </si>
  <si>
    <t>executiveeducation</t>
  </si>
  <si>
    <t>Top Hashtags in Tweet in G4</t>
  </si>
  <si>
    <t>emba</t>
  </si>
  <si>
    <t>Top Hashtags in Tweet in G5</t>
  </si>
  <si>
    <t>communication</t>
  </si>
  <si>
    <t>marketing</t>
  </si>
  <si>
    <t>business</t>
  </si>
  <si>
    <t>operations</t>
  </si>
  <si>
    <t>strategy</t>
  </si>
  <si>
    <t>human</t>
  </si>
  <si>
    <t>technology</t>
  </si>
  <si>
    <t>finance</t>
  </si>
  <si>
    <t>Top Hashtags in Tweet in G6</t>
  </si>
  <si>
    <t>miraribarrena</t>
  </si>
  <si>
    <t>alastriablockchainecosystem</t>
  </si>
  <si>
    <t>dlt</t>
  </si>
  <si>
    <t>Top Hashtags in Tweet in G7</t>
  </si>
  <si>
    <t>team</t>
  </si>
  <si>
    <t>talentdevelopment</t>
  </si>
  <si>
    <t>returnonlearning</t>
  </si>
  <si>
    <t>landd</t>
  </si>
  <si>
    <t>hrd</t>
  </si>
  <si>
    <t>Top Hashtags in Tweet in G8</t>
  </si>
  <si>
    <t>mba</t>
  </si>
  <si>
    <t>digitalreadiness</t>
  </si>
  <si>
    <t>tribal</t>
  </si>
  <si>
    <t>georgetown</t>
  </si>
  <si>
    <t>mcdonough</t>
  </si>
  <si>
    <t>masonnation</t>
  </si>
  <si>
    <t>coaching</t>
  </si>
  <si>
    <t>Top Hashtags in Tweet in G9</t>
  </si>
  <si>
    <t>transportation</t>
  </si>
  <si>
    <t>logistics</t>
  </si>
  <si>
    <t>nutc</t>
  </si>
  <si>
    <t>professionaldevelopment</t>
  </si>
  <si>
    <t>learn</t>
  </si>
  <si>
    <t>Top Hashtags in Tweet in G10</t>
  </si>
  <si>
    <t>formpro</t>
  </si>
  <si>
    <t>startup</t>
  </si>
  <si>
    <t>innovation</t>
  </si>
  <si>
    <t>development</t>
  </si>
  <si>
    <t>profession</t>
  </si>
  <si>
    <t>startups</t>
  </si>
  <si>
    <t>Top Hashtags in Tweet</t>
  </si>
  <si>
    <t>execed ef research ashridge helsinki engagement teamashridge internationaldayofhappiness stockholm experientialeducation</t>
  </si>
  <si>
    <t>ieseg luiss familybusiness iesegexperience execed executive mccain management leadership transformation</t>
  </si>
  <si>
    <t>execed leadership communication marketing business operations strategy human technology finance</t>
  </si>
  <si>
    <t>professional executive leaders leadership execed team talentdevelopment returnonlearning landd hrd</t>
  </si>
  <si>
    <t>execed mba digitalreadiness leadership transformation tribal georgetown mcdonough masonnation coaching</t>
  </si>
  <si>
    <t>execed formpro startup innovation development talent profession startups</t>
  </si>
  <si>
    <t>execed coaching iegxmba leadershipdevelopment facilitation leadership development</t>
  </si>
  <si>
    <t>execed innovation</t>
  </si>
  <si>
    <t>Top Words in Tweet in Entire Graph</t>
  </si>
  <si>
    <t>Words in Sentiment List#1: Positive</t>
  </si>
  <si>
    <t>Words in Sentiment List#2: Negative</t>
  </si>
  <si>
    <t>Words in Sentiment List#3: Angry/Violent</t>
  </si>
  <si>
    <t>Non-categorized Words</t>
  </si>
  <si>
    <t>Total Words</t>
  </si>
  <si>
    <t>course</t>
  </si>
  <si>
    <t>great</t>
  </si>
  <si>
    <t>Top Words in Tweet in G1</t>
  </si>
  <si>
    <t>around</t>
  </si>
  <si>
    <t>people</t>
  </si>
  <si>
    <t>take</t>
  </si>
  <si>
    <t>walk</t>
  </si>
  <si>
    <t>headquarters</t>
  </si>
  <si>
    <t>Top Words in Tweet in G2</t>
  </si>
  <si>
    <t>program</t>
  </si>
  <si>
    <t>school</t>
  </si>
  <si>
    <t>partners</t>
  </si>
  <si>
    <t>italy</t>
  </si>
  <si>
    <t>Top Words in Tweet in G3</t>
  </si>
  <si>
    <t>very</t>
  </si>
  <si>
    <t>much</t>
  </si>
  <si>
    <t>looking</t>
  </si>
  <si>
    <t>forward</t>
  </si>
  <si>
    <t>reunited</t>
  </si>
  <si>
    <t>another</t>
  </si>
  <si>
    <t>Top Words in Tweet in G4</t>
  </si>
  <si>
    <t>des</t>
  </si>
  <si>
    <t>l'</t>
  </si>
  <si>
    <t>est</t>
  </si>
  <si>
    <t>jugé</t>
  </si>
  <si>
    <t>comme</t>
  </si>
  <si>
    <t>l'une</t>
  </si>
  <si>
    <t>Top Words in Tweet in G5</t>
  </si>
  <si>
    <t>improve</t>
  </si>
  <si>
    <t>skills</t>
  </si>
  <si>
    <t>w</t>
  </si>
  <si>
    <t>new</t>
  </si>
  <si>
    <t>Top Words in Tweet in G6</t>
  </si>
  <si>
    <t>joins</t>
  </si>
  <si>
    <t>forces</t>
  </si>
  <si>
    <t>seminar</t>
  </si>
  <si>
    <t>'</t>
  </si>
  <si>
    <t>blockchain'</t>
  </si>
  <si>
    <t>disrupting</t>
  </si>
  <si>
    <t>Top Words in Tweet in G7</t>
  </si>
  <si>
    <t>lead</t>
  </si>
  <si>
    <t>2019</t>
  </si>
  <si>
    <t>wait</t>
  </si>
  <si>
    <t>ready</t>
  </si>
  <si>
    <t>best</t>
  </si>
  <si>
    <t>year</t>
  </si>
  <si>
    <t>register</t>
  </si>
  <si>
    <t>Top Words in Tweet in G8</t>
  </si>
  <si>
    <t>online</t>
  </si>
  <si>
    <t>curriculum</t>
  </si>
  <si>
    <t>rip</t>
  </si>
  <si>
    <t>Top Words in Tweet in G9</t>
  </si>
  <si>
    <t>expand</t>
  </si>
  <si>
    <t>network</t>
  </si>
  <si>
    <t>knowledge</t>
  </si>
  <si>
    <t>infonutc's</t>
  </si>
  <si>
    <t>Top Words in Tweet in G10</t>
  </si>
  <si>
    <t>msc</t>
  </si>
  <si>
    <t>hospitality</t>
  </si>
  <si>
    <t>design</t>
  </si>
  <si>
    <t>thinking</t>
  </si>
  <si>
    <t>lean</t>
  </si>
  <si>
    <t>Top Words in Tweet</t>
  </si>
  <si>
    <t>ashridge execed ashridge_biz ef engagement around people take walk headquarters</t>
  </si>
  <si>
    <t>ieseg executive program luiss business school familybusiness management partners italy</t>
  </si>
  <si>
    <t>leadership very much looking forward reunited alaudaquartet vylarollins another program</t>
  </si>
  <si>
    <t>des excellence l' executive mba audencia_execed est jugé comme l'une</t>
  </si>
  <si>
    <t>execed course leadership business school great improve skills w new</t>
  </si>
  <si>
    <t>alastria_ joins forces w deustodbs execed seminar ' blockchain' disrupting</t>
  </si>
  <si>
    <t>lead mba_sprint 2019 wait ready best professional year register executive</t>
  </si>
  <si>
    <t>execed leadership mba transformation online course curriculum rip digitalreadiness tribal</t>
  </si>
  <si>
    <t>expand professional network knowledge w infonutc's executive freight transportation logistics</t>
  </si>
  <si>
    <t>execed formpro development thjeanjean msc hospitality management design thinking lean</t>
  </si>
  <si>
    <t>execed coaching managing time</t>
  </si>
  <si>
    <t>organization innovation way course kuczinnovation 2019's first financial quarter ends</t>
  </si>
  <si>
    <t>kicking first public management certificate cohort philadelphia today great partnership</t>
  </si>
  <si>
    <t>cu_sps_stratcom globalcomms leaders applications now open execed week nyc 6</t>
  </si>
  <si>
    <t>alumni story projet consulting tremplin collectif et individuel edhec edheccsm</t>
  </si>
  <si>
    <t>important invest next generation leaders hold key future more harvardbiz</t>
  </si>
  <si>
    <t>rbsee's mini mba digitalmarketing ranked top 30 best value certificate</t>
  </si>
  <si>
    <t>Top Word Pairs in Tweet in Entire Graph</t>
  </si>
  <si>
    <t>execed,course</t>
  </si>
  <si>
    <t>new,execed</t>
  </si>
  <si>
    <t>great,execed</t>
  </si>
  <si>
    <t>skills,w</t>
  </si>
  <si>
    <t>business,school</t>
  </si>
  <si>
    <t>executive,education</t>
  </si>
  <si>
    <t>execed,leadership</t>
  </si>
  <si>
    <t>luiss,business</t>
  </si>
  <si>
    <t>wait,lead</t>
  </si>
  <si>
    <t>lead,ready</t>
  </si>
  <si>
    <t>Top Word Pairs in Tweet in G1</t>
  </si>
  <si>
    <t>take,walk</t>
  </si>
  <si>
    <t>walk,around</t>
  </si>
  <si>
    <t>around,headquarters</t>
  </si>
  <si>
    <t>headquarters,ashridge</t>
  </si>
  <si>
    <t>ashridge,hult</t>
  </si>
  <si>
    <t>hult,executive</t>
  </si>
  <si>
    <t>education,stumble</t>
  </si>
  <si>
    <t>stumble,upon</t>
  </si>
  <si>
    <t>upon,group</t>
  </si>
  <si>
    <t>Top Word Pairs in Tweet in G2</t>
  </si>
  <si>
    <t>ieseg,partners</t>
  </si>
  <si>
    <t>partners,luiss</t>
  </si>
  <si>
    <t>school,italy</t>
  </si>
  <si>
    <t>italy,familybusiness</t>
  </si>
  <si>
    <t>familybusiness,management</t>
  </si>
  <si>
    <t>management,executive</t>
  </si>
  <si>
    <t>education,program</t>
  </si>
  <si>
    <t>Top Word Pairs in Tweet in G3</t>
  </si>
  <si>
    <t>very,much</t>
  </si>
  <si>
    <t>much,looking</t>
  </si>
  <si>
    <t>looking,forward</t>
  </si>
  <si>
    <t>forward,reunited</t>
  </si>
  <si>
    <t>reunited,alaudaquartet</t>
  </si>
  <si>
    <t>alaudaquartet,vylarollins</t>
  </si>
  <si>
    <t>vylarollins,another</t>
  </si>
  <si>
    <t>another,leadership</t>
  </si>
  <si>
    <t>leadership,program</t>
  </si>
  <si>
    <t>bernhardkerres,very</t>
  </si>
  <si>
    <t>Top Word Pairs in Tweet in G4</t>
  </si>
  <si>
    <t>excellence,l'</t>
  </si>
  <si>
    <t>l',executive</t>
  </si>
  <si>
    <t>executive,mba</t>
  </si>
  <si>
    <t>mba,audencia_execed</t>
  </si>
  <si>
    <t>audencia_execed,est</t>
  </si>
  <si>
    <t>est,jugé</t>
  </si>
  <si>
    <t>jugé,comme</t>
  </si>
  <si>
    <t>comme,l'une</t>
  </si>
  <si>
    <t>l'une,des</t>
  </si>
  <si>
    <t>des,4</t>
  </si>
  <si>
    <t>Top Word Pairs in Tweet in G5</t>
  </si>
  <si>
    <t>leadership,course</t>
  </si>
  <si>
    <t>improve,leadership</t>
  </si>
  <si>
    <t>leadership,skills</t>
  </si>
  <si>
    <t>school,business</t>
  </si>
  <si>
    <t>Top Word Pairs in Tweet in G6</t>
  </si>
  <si>
    <t>alastria_,joins</t>
  </si>
  <si>
    <t>joins,forces</t>
  </si>
  <si>
    <t>forces,w</t>
  </si>
  <si>
    <t>w,deustodbs</t>
  </si>
  <si>
    <t>deustodbs,execed</t>
  </si>
  <si>
    <t>execed,seminar</t>
  </si>
  <si>
    <t>seminar,'</t>
  </si>
  <si>
    <t>',blockchain'</t>
  </si>
  <si>
    <t>blockchain',disrupting</t>
  </si>
  <si>
    <t>disrupting,value</t>
  </si>
  <si>
    <t>Top Word Pairs in Tweet in G7</t>
  </si>
  <si>
    <t>ready,lead</t>
  </si>
  <si>
    <t>2019,best</t>
  </si>
  <si>
    <t>best,professional</t>
  </si>
  <si>
    <t>professional,year</t>
  </si>
  <si>
    <t>year,wait</t>
  </si>
  <si>
    <t>lead,register</t>
  </si>
  <si>
    <t>register,executive</t>
  </si>
  <si>
    <t>mba_sprint,2019</t>
  </si>
  <si>
    <t>Top Word Pairs in Tweet in G8</t>
  </si>
  <si>
    <t>mba,rip</t>
  </si>
  <si>
    <t>rip,digitalreadiness</t>
  </si>
  <si>
    <t>digitalreadiness,leadership</t>
  </si>
  <si>
    <t>leadership,execed</t>
  </si>
  <si>
    <t>execed,transformation</t>
  </si>
  <si>
    <t>transformation,tribal</t>
  </si>
  <si>
    <t>Top Word Pairs in Tweet in G9</t>
  </si>
  <si>
    <t>expand,professional</t>
  </si>
  <si>
    <t>professional,network</t>
  </si>
  <si>
    <t>network,knowledge</t>
  </si>
  <si>
    <t>w,infonutc's</t>
  </si>
  <si>
    <t>knowledge,freight</t>
  </si>
  <si>
    <t>freight,transportation</t>
  </si>
  <si>
    <t>transportation,logistics</t>
  </si>
  <si>
    <t>logistics,20</t>
  </si>
  <si>
    <t>20,22</t>
  </si>
  <si>
    <t>22,w</t>
  </si>
  <si>
    <t>Top Word Pairs in Tweet in G10</t>
  </si>
  <si>
    <t>execed,formpro</t>
  </si>
  <si>
    <t>msc,hospitality</t>
  </si>
  <si>
    <t>hospitality,management</t>
  </si>
  <si>
    <t>management,execed</t>
  </si>
  <si>
    <t>design,thinking</t>
  </si>
  <si>
    <t>thinking,lean</t>
  </si>
  <si>
    <t>lean,startup</t>
  </si>
  <si>
    <t>startup,models</t>
  </si>
  <si>
    <t>models,broken</t>
  </si>
  <si>
    <t>broken,here</t>
  </si>
  <si>
    <t>Top Word Pairs in Tweet</t>
  </si>
  <si>
    <t>take,walk  walk,around  around,headquarters  headquarters,ashridge  ashridge,hult  hult,executive  executive,education  education,stumble  stumble,upon  upon,group</t>
  </si>
  <si>
    <t>luiss,business  business,school  ieseg,partners  partners,luiss  school,italy  italy,familybusiness  familybusiness,management  management,executive  executive,education  education,program</t>
  </si>
  <si>
    <t>very,much  much,looking  looking,forward  forward,reunited  reunited,alaudaquartet  alaudaquartet,vylarollins  vylarollins,another  another,leadership  leadership,program  bernhardkerres,very</t>
  </si>
  <si>
    <t>excellence,l'  l',executive  executive,mba  mba,audencia_execed  audencia_execed,est  est,jugé  jugé,comme  comme,l'une  l'une,des  des,4</t>
  </si>
  <si>
    <t>great,execed  execed,course  skills,w  new,execed  business,school  execed,leadership  leadership,course  improve,leadership  leadership,skills  school,business</t>
  </si>
  <si>
    <t>alastria_,joins  joins,forces  forces,w  w,deustodbs  deustodbs,execed  execed,seminar  seminar,'  ',blockchain'  blockchain',disrupting  disrupting,value</t>
  </si>
  <si>
    <t>wait,lead  lead,ready  ready,lead  2019,best  best,professional  professional,year  year,wait  lead,register  register,executive  mba_sprint,2019</t>
  </si>
  <si>
    <t>mba,rip  rip,digitalreadiness  digitalreadiness,leadership  leadership,execed  execed,transformation  transformation,tribal</t>
  </si>
  <si>
    <t>expand,professional  professional,network  network,knowledge  w,infonutc's  knowledge,freight  freight,transportation  transportation,logistics  logistics,20  20,22  22,w</t>
  </si>
  <si>
    <t>execed,formpro  msc,hospitality  hospitality,management  management,execed  design,thinking  thinking,lean  lean,startup  startup,models  models,broken  broken,here</t>
  </si>
  <si>
    <t>2019's,first  first,financial  financial,quarter  quarter,ends  ends,15  15,days  days,organization  organization,perform  perform,q1  q1,great</t>
  </si>
  <si>
    <t>kicking,first  first,public  public,management  management,certificate  certificate,cohort  cohort,philadelphia  philadelphia,today  today,great  great,partnership  partnership,nswc_philly</t>
  </si>
  <si>
    <t>globalcomms,leaders  leaders,applications  applications,now  now,open  open,cu_sps_stratcom  cu_sps_stratcom,execed  execed,week  week,nyc  nyc,6  6,16</t>
  </si>
  <si>
    <t>alumni,story  story,projet  projet,consulting  consulting,tremplin  tremplin,collectif  collectif,et  et,individuel  individuel,edhec  edhec,edheccsm  edhecmanagement,alumni</t>
  </si>
  <si>
    <t>important,invest  invest,next  next,generation  generation,leaders  leaders,hold  hold,key  key,future  future,more  more,harvardbiz</t>
  </si>
  <si>
    <t>rbsee's,mini  mini,mba  mba,digitalmarketing  digitalmarketing,ranked  ranked,top  top,30  30,best  best,value  value,certificate  certificate,programs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</si>
  <si>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</si>
  <si>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</si>
  <si>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</si>
  <si>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</si>
  <si>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</si>
  <si>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</si>
  <si>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</si>
  <si>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</si>
  <si>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</si>
  <si>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</si>
  <si>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</si>
  <si>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</si>
  <si>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</si>
  <si>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</si>
  <si>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</si>
  <si>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</si>
  <si>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</si>
  <si>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</si>
  <si>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</si>
  <si>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</si>
  <si>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</si>
  <si>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</si>
  <si>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</si>
  <si>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</si>
  <si>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ashridge_biz forbes bbcnews guardian hrmagazine ef ef_solutions</t>
  </si>
  <si>
    <t>ieseg iesegnetwork iesegexecutive</t>
  </si>
  <si>
    <t>alaudaquartet vylarollins bernhardkerres lbs lbs_careers</t>
  </si>
  <si>
    <t>audencia_execed audencia forbes_fr ft</t>
  </si>
  <si>
    <t>execedcourses kelloggexeced unswagsm lsemanagement</t>
  </si>
  <si>
    <t>deustodbs alastria_</t>
  </si>
  <si>
    <t>mba_sprint drbtkaczykmba</t>
  </si>
  <si>
    <t>infonutc northwesternu</t>
  </si>
  <si>
    <t>iebusiness ucla uclaanderson</t>
  </si>
  <si>
    <t>nswc_philly johnsonsmj3 on oneill_indy</t>
  </si>
  <si>
    <t>babson kelloggschool</t>
  </si>
  <si>
    <t>edhecmanagement edhec_bschool</t>
  </si>
  <si>
    <t>harvardbiz kathygiusti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</si>
  <si>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</si>
  <si>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</si>
  <si>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</si>
  <si>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</si>
  <si>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</si>
  <si>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</si>
  <si>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</si>
  <si>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</si>
  <si>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</si>
  <si>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</si>
  <si>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</si>
  <si>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</si>
  <si>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guardian bbcnews forbes hrmagazine ashridge_biz ef hult_biz naysanf ef_solutions jenpotten</t>
  </si>
  <si>
    <t>ieseg luissbusiness otedelgado studyatieseg iesegnetwork mariovitalem iesegexecutive</t>
  </si>
  <si>
    <t>marianneschro11 lbs hellostage_ bernhardkerres lbs_careers vylarollins alaudaquartet</t>
  </si>
  <si>
    <t>ft frankdormont audencia forbes_fr audencia_execed narnaudaudencia axelle_chevy</t>
  </si>
  <si>
    <t>aldo_zaffalon robinheed execedcourses unswagsm lsemanagement kelloggexeced</t>
  </si>
  <si>
    <t>mgg_2012 mgarciamenendez deustodbs gobernanzadeti alastria_</t>
  </si>
  <si>
    <t>drbtkaczykmba asikorskab energizersllc jamesjimmyjimuk mba_sprint</t>
  </si>
  <si>
    <t>ademccormack pdxnicolle sbailey1 nyusternexeced rajeswariramana</t>
  </si>
  <si>
    <t>northwesternu just_joan infonutc nul_transport</t>
  </si>
  <si>
    <t>jmlpyt serbianlinuks valerie_loison thjeanjean</t>
  </si>
  <si>
    <t>iebusiness uclaanderson ucla laurarojo_mgmt</t>
  </si>
  <si>
    <t>chi_innovation jackiesloane kuczinnovation sskuczmarski</t>
  </si>
  <si>
    <t>oneill_indy johnsonsmj3 on nswc_philly</t>
  </si>
  <si>
    <t>columbia_sps cu_sps_stratcom donwaisanen</t>
  </si>
  <si>
    <t>kelloggschool babson researchfan</t>
  </si>
  <si>
    <t>bah_9 edhec_bschool edhecmanagement</t>
  </si>
  <si>
    <t>aspanational joebiden mccourtexeced</t>
  </si>
  <si>
    <t>harvardbiz kathygiusti jillzitzewitz</t>
  </si>
  <si>
    <t>pramathsinha palavainstitute</t>
  </si>
  <si>
    <t>antonniw rbsexeced</t>
  </si>
  <si>
    <t>wharton sifma</t>
  </si>
  <si>
    <t>Top URLs in Tweet by Count</t>
  </si>
  <si>
    <t>https://www.hult.edu/en/executive-education/events/ash-ef-helsinki-21-mar/?utm_source=twitter&amp;utm_medium=social&amp;utm_campaign=organicsocialtwitter&amp;utm_content=helsinki_event https://www.hult.edu/en/executive-education/events/ash-ef-stockholm-19-mar/?utm_source=twitter&amp;utm_medium=social&amp;utm_campaign=organicsocialtwitter&amp;utm_content=stockholme_event https://www.hult.edu/en/executive-education/insights/how-experiential-learning-gives-you-lessons-you-will-never-forget/ https://www.hult.edu/en/executive-education/insights/how-experiential-learning-gives-you-lessons-you-will-never-forget/?utm_source=twitter&amp;utm_medium=social&amp;utm_campaign=organicsocialtwitter&amp;utm_content=q2legovid5_tw_lw040319_uk https://www.hult.edu/en/executive-education/events/team-engagement-london-26-mar/?utm_source=twitter&amp;utm_medium=social&amp;utm_campaign=organicsocialtwitter&amp;utm_content=team_engagement_event</t>
  </si>
  <si>
    <t>http://po.st/scms/OrMCe04Lcp0lOFmbAka8Um6V2jAD7SYdZTjvhHbnYZ0lOA/cJdkVv http://po.st/scms/OrMCe04Lcp0lOFmbAka8Um6V2jAD7SYdZTjvhHbnYZ0lOA/QYTuNl http://po.st/scms/OrMCe04Lcp0lOFmbAka8Um6V2jAD7SYdZTjvhHbnYZ0lOA/SnAtuJ http://po.st/scms/OrMCe04Lcp0lOFmbAka8Um6V2jAD7SYdZTjvhHbnYZ0lOA/lUtLg8 http://po.st/scms/OrMCe04Lcp0lOFmbAka8Um6V2jAD7SYdZTjvhHbnYZ0lOA/N6xuTI http://po.st/scms/OrMCe04Lcp0lOFmbAka8Um6V2jAD7SYdZTjvhHbnYZ0lOA/5jAHyU http://po.st/scms/OrMCe04Lcp0lOFmbAka8Um6V2jAD7SYdZTjvhHbnYZ0lOA/KMcc0n http://po.st/scms/OrMCe04Lcp0lOFmbAka8Um6V2jAD7SYdZTjvhHbnYZ0lOA/HiqZEd http://po.st/scms/OrMCe04Lcp0lOFmbAka8Um6V2jAD7SYdZTjvhHbnYZ0lOA/r7wmgo http://po.st/scms/OrMCe04Lcp0lOFmbAka8Um6V2jAD7SYdZTjvhHbnYZ0lOA/Q0WnF3</t>
  </si>
  <si>
    <t>https://www.centre-inffo.fr/site-reforme/apprentissage/apprentissage-lessentiel/comment-mobiliser-les-premiers-dispositifs-pro-a-dans-son-entreprise-3 https://www.hrbartender.com/2019/leadership-and-management/managers-developing-talent/ https://meilleurs-masters.com/master-management-de-l-hotellerie/essec-business-school-mba-in-hospitality-management.html https://medium.com/@jurgenappelo/the-design-thinking-and-lean-startup-models-are-broken-here-is-the-innovation-vortex-43592a4414d</t>
  </si>
  <si>
    <t>https://www.coursera.org/learn/ai-for-everyone https://twitter.com/HarvardBizAn/status/1072539163109584899</t>
  </si>
  <si>
    <t>https://www.youtube.com/watch?v=Pe-JGPh_hhs https://www.ieseg.fr/en/news/ieseg-partners-with-luiss-business-school/ https://www.ieseg.fr/news/ieseg-s-allie-avec-luiss-business-school/</t>
  </si>
  <si>
    <t>https://www.dri.guide/courses/dx-accelerator/lectures/5669156/?utm_campaign=meetedgar&amp;utm_medium=social&amp;utm_source=Twitter https://www.dri.guide/courses/dx-accelerator/lectures/5735111/?utm_campaign=meetedgar&amp;utm_medium=social&amp;utm_source=Twitter</t>
  </si>
  <si>
    <t>Top URLs in Tweet by Salience</t>
  </si>
  <si>
    <t>Top Domains in Tweet by Count</t>
  </si>
  <si>
    <t>centre-inffo.fr hrbartender.com meilleurs-masters.com medium.com</t>
  </si>
  <si>
    <t>coursera.org twitter.com</t>
  </si>
  <si>
    <t>ieseg.fr youtube.com</t>
  </si>
  <si>
    <t>Top Domains in Tweet by Salience</t>
  </si>
  <si>
    <t>Top Hashtags in Tweet by Count</t>
  </si>
  <si>
    <t>execed ef helsinki stockholm teamashridge internationaldayofhappiness ashridge research engagement</t>
  </si>
  <si>
    <t>execed leadership communication business entrepreneurship management finance technology human marketing</t>
  </si>
  <si>
    <t>nutc execed professionaldevelopment learn freight transportation logistics</t>
  </si>
  <si>
    <t>execed formpro development profession talent startup innovation startups</t>
  </si>
  <si>
    <t>professional executive leaders</t>
  </si>
  <si>
    <t>professional executive leaders execed executiveteam leadership</t>
  </si>
  <si>
    <t>professional executive leadership team talentdevelopment returnonlearning execed landd hrd hrm</t>
  </si>
  <si>
    <t>ieseg iesegexperience execed luiss familybusiness executive mccain management leadership transformation</t>
  </si>
  <si>
    <t>ieseg executive luiss familybusiness</t>
  </si>
  <si>
    <t>Top Hashtags in Tweet by Salience</t>
  </si>
  <si>
    <t>ef helsinki stockholm teamashridge internationaldayofhappiness ashridge research engagement execed</t>
  </si>
  <si>
    <t>leadership communication business entrepreneurship management finance technology human marketing strategy</t>
  </si>
  <si>
    <t>development profession talent startup innovation startups formpro execed</t>
  </si>
  <si>
    <t>executive mccain management leadership transformation development globaled luiss familybusiness ieseg</t>
  </si>
  <si>
    <t>executive luiss familybusiness ieseg</t>
  </si>
  <si>
    <t>iegxmba leadershipdevelopment facilitation leadership development execed coaching</t>
  </si>
  <si>
    <t>Top Words in Tweet by Count</t>
  </si>
  <si>
    <t>alumni story le projet de consulting tremplin collectif et individuel</t>
  </si>
  <si>
    <t>ashridge_biz research covered forbes bbcnews guardian hrmagazine experts uncovered four</t>
  </si>
  <si>
    <t>execed ashridge ef engagement join register stockholm around people t</t>
  </si>
  <si>
    <t>des du le et excellence l' executive mba audencia_execed est</t>
  </si>
  <si>
    <t>audencia excellence l' executive mba audencia_execed est jugé comme l'une</t>
  </si>
  <si>
    <t>kathygiusti important invest next generation leaders hold key future more</t>
  </si>
  <si>
    <t>execedcourses great execed course auckland business school leadership</t>
  </si>
  <si>
    <t>execed course leadership business school improve skills w great management</t>
  </si>
  <si>
    <t>joebiden until tuesday aspa2019 weekend long stop mccourt executive education</t>
  </si>
  <si>
    <t>georgetown mcdonough execed innovation bettering existing product great job team</t>
  </si>
  <si>
    <t>2019 securities industry institute coming close thank such inspirational week</t>
  </si>
  <si>
    <t>infonutc expand professional network knowledge freight transportation logistics 20 22</t>
  </si>
  <si>
    <t>expand professional network knowledge w infonutc's executive accelerating first last</t>
  </si>
  <si>
    <t>rbsexeced rbsee's mini mba digitalmarketing ranked top 30 best value</t>
  </si>
  <si>
    <t>thjeanjean design thinking lean startup models broken here innovation vortex</t>
  </si>
  <si>
    <t>execed formpro development comment mobiliser les premiers dispositifs pro dans</t>
  </si>
  <si>
    <t>ashridge lego serious play experientialeducation experientiallearning execed businesschool ashridge_biz</t>
  </si>
  <si>
    <t>johnsonsmj3 kicking first public management certificate cohort philadelphia today great</t>
  </si>
  <si>
    <t>innovation kuczinnovation disruptive new execed course helps teams begin real</t>
  </si>
  <si>
    <t>innovation organization course way new execed real world 2019's first</t>
  </si>
  <si>
    <t>online curriculum execed mit's self paced course artificial intelligence implications</t>
  </si>
  <si>
    <t>leadership music management very much looking forward reunited alaudaquartet vylarollins</t>
  </si>
  <si>
    <t>ashridge_biz take walk around headquarters ashridge hult executive education stumble</t>
  </si>
  <si>
    <t>bernhardkerres very much looking forward reunited alaudaquartet vylarollins another leadership</t>
  </si>
  <si>
    <t>ashridge_biz partnered ef host joint seminar stockholm discussing build globally</t>
  </si>
  <si>
    <t>lead mba_sprint 2019 best professional year wait ready register executive</t>
  </si>
  <si>
    <t>lead mba_sprint wait ready day 2019 best professional year register</t>
  </si>
  <si>
    <t>2019 lead drbtkaczykmba best professional year wait ready register executive</t>
  </si>
  <si>
    <t>palavainstitute centre excellence executive education bringing together best educators industry</t>
  </si>
  <si>
    <t>ieseg partners luiss business school italy familybusiness management executive education</t>
  </si>
  <si>
    <t>executive ieseg iesegexperience execed mccain program management luiss business school</t>
  </si>
  <si>
    <t>ieseg executive program leader mccain co designed built iesegnetwork iesegexecutive</t>
  </si>
  <si>
    <t>thjeanjean learning development complement each hold managers accountable developing talent</t>
  </si>
  <si>
    <t>kuczinnovation 2019's first financial quarter ends 15 days organization perform</t>
  </si>
  <si>
    <t>globalcomms leaders applications now open cu_sps_stratcom execed week nyc 6</t>
  </si>
  <si>
    <t>edhecmanagement alumni story le projet de consulting tremplin collectif et</t>
  </si>
  <si>
    <t>execed coaching managing time leaving la today big smile great</t>
  </si>
  <si>
    <t>execedcourses great execed course cornell school hotel administration marketing</t>
  </si>
  <si>
    <t>transformation mba rip digitalreadiness leadership execed tribal time leave industrial</t>
  </si>
  <si>
    <t>article certainly easier write kind personal development work thanks faculty</t>
  </si>
  <si>
    <t>thjeanjean msc hospitality management execed formpro</t>
  </si>
  <si>
    <t>prof check out npr interview execed melissa schilling new book</t>
  </si>
  <si>
    <t>Top Words in Tweet by Salience</t>
  </si>
  <si>
    <t>engagement stockholm around people t ef ashridge join register ef_solutions</t>
  </si>
  <si>
    <t>leadership business management school improve skills w great new negotiation</t>
  </si>
  <si>
    <t>northwesternu infonutc pr accelerating first last mile program nutc execed</t>
  </si>
  <si>
    <t>development comment mobiliser les premiers dispositifs pro dans son entreprise</t>
  </si>
  <si>
    <t>2019's first financial quarter ends 15 days perform q1 great</t>
  </si>
  <si>
    <t>mit's self paced course artificial intelligence implications business strategy 2</t>
  </si>
  <si>
    <t>partnered ef host joint seminar stockholm discussing build globally competent</t>
  </si>
  <si>
    <t>day 2019 best professional year register executive leade finite hours</t>
  </si>
  <si>
    <t>2019 lead best professional year wait ready register executive leadership</t>
  </si>
  <si>
    <t>mccain leader co designed built iesegnetwork iesegexecutive leadership transformation development</t>
  </si>
  <si>
    <t>leader mccain co designed built iesegnetwork iesegexecutive partners luiss business</t>
  </si>
  <si>
    <t>managing time leaving la today big smile great residential module</t>
  </si>
  <si>
    <t>time leave industrial era behind quick reality check transformation mba</t>
  </si>
  <si>
    <t>Top Word Pairs in Tweet by Count</t>
  </si>
  <si>
    <t>alumni,story  story,le  le,projet  projet,de  de,consulting  consulting,tremplin  tremplin,collectif  collectif,et  et,individuel  individuel,edhec</t>
  </si>
  <si>
    <t>ashridge_biz,research  research,covered  covered,forbes  forbes,bbcnews  bbcnews,guardian  guardian,hrmagazine  hrmagazine,experts  experts,uncovered  uncovered,four  four,'zones</t>
  </si>
  <si>
    <t>join,ashridge  ashridge,ef_solutions  ef_solutions,discuss  discuss,future  future,workplace  workplace,4th  4th,industrial  industrial,revolution  revolution,including  including,impact</t>
  </si>
  <si>
    <t>audencia,excellence  excellence,l'  l',executive  executive,mba  mba,audencia_execed  audencia_execed,est  est,jugé  jugé,comme  comme,l'une  l'une,des</t>
  </si>
  <si>
    <t>important,invest  invest,next  next,generation  generation,leaders  leaders,hold  hold,key  key,future  future,more  more,harvardbiz  harvardbiz,execed</t>
  </si>
  <si>
    <t>kathygiusti,important  important,invest  invest,next  next,generation  generation,leaders  leaders,hold  hold,key  key,future  future,more  more,harvardbiz</t>
  </si>
  <si>
    <t>execedcourses,great  great,execed  execed,course  course,auckland  auckland,business  business,school  school,leadership</t>
  </si>
  <si>
    <t>skills,w  great,execed  execed,course  new,execed  business,school  execed,leadership  leadership,course  school,business  improve,leadership  leadership,skills</t>
  </si>
  <si>
    <t>joebiden,until  until,tuesday  tuesday,aspa2019  aspa2019,weekend  weekend,long  long,stop  stop,mccourt  mccourt,executive  executive,education  education,table</t>
  </si>
  <si>
    <t>georgetown,mcdonough  mcdonough,execed  execed,innovation  innovation,bettering  bettering,existing  existing,product  product,great  great,job  job,team  team,proud</t>
  </si>
  <si>
    <t>2019,securities  securities,industry  industry,institute  institute,coming  coming,close  close,thank  thank,such  such,inspirational  inspirational,week  week,big</t>
  </si>
  <si>
    <t>infonutc,expand  expand,professional  professional,network  network,knowledge  knowledge,freight  freight,transportation  transportation,logistics  logistics,20  20,22  22,w</t>
  </si>
  <si>
    <t>expand,professional  professional,network  network,knowledge  w,infonutc's  accelerating,first  first,last  last,mile  executive,program  nutc,execed  execed,professionaldevelopment</t>
  </si>
  <si>
    <t>rbsexeced,rbsee's  rbsee's,mini  mini,mba  mba,digitalmarketing  digitalmarketing,ranked  ranked,top  top,30  30,best  best,value  value,certificate</t>
  </si>
  <si>
    <t>thjeanjean,design  design,thinking  thinking,lean  lean,startup  startup,models  models,broken  broken,here  here,innovation  innovation,vortex  vortex,develo</t>
  </si>
  <si>
    <t>execed,formpro  comment,mobiliser  mobiliser,les  les,premiers  premiers,dispositifs  dispositifs,pro  pro,dans  dans,son  son,entreprise  entreprise,profession</t>
  </si>
  <si>
    <t>ashridge,lego  lego,serious  serious,play  play,experientialeducation  experientialeducation,experientiallearning  experientiallearning,execed  execed,businesschool  businesschool,ashridge  ashridge,ashridge_biz</t>
  </si>
  <si>
    <t>johnsonsmj3,kicking  kicking,first  first,public  public,management  management,certificate  certificate,cohort  cohort,philadelphia  philadelphia,today  today,great  great,partnership</t>
  </si>
  <si>
    <t>kuczinnovation,disruptive  disruptive,new  new,execed  execed,course  course,helps  helps,innovation  innovation,teams  teams,begin  begin,real  real,world</t>
  </si>
  <si>
    <t>new,execed  execed,course  real,world  world,innovation  2019's,first  first,financial  financial,quarter  quarter,ends  ends,15  15,days</t>
  </si>
  <si>
    <t>mit's,online  online,self  self,paced  paced,course  course,artificial  artificial,intelligence  intelligence,implications  implications,business  business,strategy  strategy,2</t>
  </si>
  <si>
    <t>very,much  much,looking  looking,forward  forward,reunited  reunited,alaudaquartet  alaudaquartet,vylarollins  vylarollins,another  another,leadership  leadership,program  program,lbs</t>
  </si>
  <si>
    <t>masonnation,coaching  coaching,execed  execed,wellbeing  wellbeing,wearemason</t>
  </si>
  <si>
    <t>ashridge_biz,take  take,walk  walk,around  around,headquarters  headquarters,ashridge  ashridge,hult  hult,executive  executive,education  education,stumble  stumble,upon</t>
  </si>
  <si>
    <t>bernhardkerres,very  very,much  much,looking  looking,forward  forward,reunited  reunited,alaudaquartet  alaudaquartet,vylarollins  vylarollins,another  another,leadership  leadership,program</t>
  </si>
  <si>
    <t>ashridge_biz,partnered  partnered,ef  ef,host  host,joint  joint,seminar  seminar,stockholm  stockholm,discussing  discussing,build  build,globally  globally,competent</t>
  </si>
  <si>
    <t>mba_sprint,2019  2019,best  best,professional  professional,year  year,wait  wait,lead  lead,ready  ready,lead  lead,register  register,executive</t>
  </si>
  <si>
    <t>wait,lead  lead,ready  ready,lead  mba_sprint,2019  2019,best  best,professional  professional,year  year,wait  lead,register  register,executive</t>
  </si>
  <si>
    <t>2019,best  best,professional  professional,year  year,wait  wait,lead  lead,ready  ready,lead  lead,register  register,executive  executive,leadership</t>
  </si>
  <si>
    <t>palavainstitute,centre  centre,excellence  excellence,executive  executive,education  education,bringing  bringing,together  together,best  best,educators  educators,industry  industry,experts</t>
  </si>
  <si>
    <t>ieseg,ieseg  ieseg,partners  partners,luiss  luiss,business  business,school  school,italy  italy,familybusiness  familybusiness,management  management,executive  executive,education</t>
  </si>
  <si>
    <t>iesegexperience,execed  luiss,business  business,school  leader,mccain  mccain,executive  executive,program  program,co  co,designed  designed,built  built,ieseg</t>
  </si>
  <si>
    <t>ieseg,leader  leader,mccain  mccain,executive  executive,program  program,co  co,designed  designed,built  built,ieseg  ieseg,iesegnetwork  iesegnetwork,iesegexecutive</t>
  </si>
  <si>
    <t>thjeanjean,learning  learning,development  development,complement  complement,each  each,hold  hold,managers  managers,accountable  accountable,developing  developing,talent</t>
  </si>
  <si>
    <t>kuczinnovation,2019's  2019's,first  first,financial  financial,quarter  quarter,ends  ends,15  15,days  days,organization  organization,perform  perform,q1</t>
  </si>
  <si>
    <t>cu_sps_stratcom,globalcomms  globalcomms,leaders  leaders,applications  applications,now  now,open  open,cu_sps_stratcom  cu_sps_stratcom,execed  execed,week  week,nyc  nyc,6</t>
  </si>
  <si>
    <t>edhecmanagement,alumni  alumni,story  story,le  le,projet  projet,de  de,consulting  consulting,tremplin  tremplin,collectif  collectif,et  et,individuel</t>
  </si>
  <si>
    <t>leaving,la  la,today  today,big  big,smile  smile,great  great,residential  residential,module  module,teaching  teaching,facilitating  facilitating,iebusiness's</t>
  </si>
  <si>
    <t>execedcourses,great  great,execed  execed,course  course,cornell  cornell,school  school,hotel  hotel,administration  administration,marketing</t>
  </si>
  <si>
    <t>mba,rip  rip,digitalreadiness  digitalreadiness,leadership  leadership,execed  execed,transformation  transformation,tribal  time,leave  leave,industrial  industrial,era  era,behind</t>
  </si>
  <si>
    <t>article,certainly  certainly,easier  easier,write  write,kind  kind,personal  personal,development  development,work  work,thanks  thanks,faculty  faculty,experts</t>
  </si>
  <si>
    <t>thjeanjean,msc  msc,hospitality  hospitality,management  management,execed  execed,formpro</t>
  </si>
  <si>
    <t>alastria_,alastria_  alastria_,joins  joins,forces  forces,w  w,deustodbs  deustodbs,execed  execed,seminar  seminar,'  ',blockchain'  blockchain',disrupting</t>
  </si>
  <si>
    <t>check,out  out,npr  npr,interview  interview,execed  execed,prof  prof,melissa  melissa,schilling  schilling,new  new,book  book,quirky</t>
  </si>
  <si>
    <t>Top Word Pairs in Tweet by Salience</t>
  </si>
  <si>
    <t>knowledge,w  infonutc's,accelerating  mile,executive  program,nutc  learn,northwesternu  infonutc,expand  executive,pr  program,accelerating  mile,nutc  accelerating,first</t>
  </si>
  <si>
    <t>comment,mobiliser  mobiliser,les  les,premiers  premiers,dispositifs  dispositifs,pro  pro,dans  dans,son  son,entreprise  entreprise,profession  profession,execed</t>
  </si>
  <si>
    <t>mba_sprint,2019  2019,best  best,professional  professional,year  year,wait  lead,register  register,executive  executive,leade  finite,hours  hours,day</t>
  </si>
  <si>
    <t>leader,mccain  mccain,executive  executive,program  program,co  co,designed  designed,built  built,ieseg  ieseg,iesegnetwork  iesegnetwork,iesegexecutive  iesegexecutive,iesegexperience</t>
  </si>
  <si>
    <t>time,leave  leave,industrial  industrial,era  era,behind  behind,mba  transformation,quick  quick,reality  reality,check  check,mba  mba,rip</t>
  </si>
  <si>
    <t>Word</t>
  </si>
  <si>
    <t>education</t>
  </si>
  <si>
    <t>more</t>
  </si>
  <si>
    <t>time</t>
  </si>
  <si>
    <t>first</t>
  </si>
  <si>
    <t>organization</t>
  </si>
  <si>
    <t>day</t>
  </si>
  <si>
    <t>certificate</t>
  </si>
  <si>
    <t>prof</t>
  </si>
  <si>
    <t>value</t>
  </si>
  <si>
    <t>analytics</t>
  </si>
  <si>
    <t>know</t>
  </si>
  <si>
    <t>et</t>
  </si>
  <si>
    <t>hold</t>
  </si>
  <si>
    <t>project</t>
  </si>
  <si>
    <t>negotiation</t>
  </si>
  <si>
    <t>now</t>
  </si>
  <si>
    <t>week</t>
  </si>
  <si>
    <t>6</t>
  </si>
  <si>
    <t>trust</t>
  </si>
  <si>
    <t>directed</t>
  </si>
  <si>
    <t>20</t>
  </si>
  <si>
    <t>22</t>
  </si>
  <si>
    <t>experts</t>
  </si>
  <si>
    <t>cornell</t>
  </si>
  <si>
    <t>hotel</t>
  </si>
  <si>
    <t>administration</t>
  </si>
  <si>
    <t>way</t>
  </si>
  <si>
    <t>leade</t>
  </si>
  <si>
    <t>finite</t>
  </si>
  <si>
    <t>hours</t>
  </si>
  <si>
    <t>spend</t>
  </si>
  <si>
    <t>efficiently</t>
  </si>
  <si>
    <t>possible</t>
  </si>
  <si>
    <t>mini</t>
  </si>
  <si>
    <t>center</t>
  </si>
  <si>
    <t>creative</t>
  </si>
  <si>
    <t>4</t>
  </si>
  <si>
    <t>valeurs</t>
  </si>
  <si>
    <t>sûres</t>
  </si>
  <si>
    <t>banc</t>
  </si>
  <si>
    <t>d'essai</t>
  </si>
  <si>
    <t>publié</t>
  </si>
  <si>
    <t>par</t>
  </si>
  <si>
    <t>join</t>
  </si>
  <si>
    <t>future</t>
  </si>
  <si>
    <t>impact</t>
  </si>
  <si>
    <t>here</t>
  </si>
  <si>
    <t>globalcomms</t>
  </si>
  <si>
    <t>applications</t>
  </si>
  <si>
    <t>open</t>
  </si>
  <si>
    <t>nyc</t>
  </si>
  <si>
    <t>16</t>
  </si>
  <si>
    <t>21</t>
  </si>
  <si>
    <t>m</t>
  </si>
  <si>
    <t>pr</t>
  </si>
  <si>
    <t>insights</t>
  </si>
  <si>
    <t>today</t>
  </si>
  <si>
    <t>participants</t>
  </si>
  <si>
    <t>managing</t>
  </si>
  <si>
    <t>alumni</t>
  </si>
  <si>
    <t>story</t>
  </si>
  <si>
    <t>projet</t>
  </si>
  <si>
    <t>consulting</t>
  </si>
  <si>
    <t>tremplin</t>
  </si>
  <si>
    <t>collectif</t>
  </si>
  <si>
    <t>individuel</t>
  </si>
  <si>
    <t>edhec</t>
  </si>
  <si>
    <t>edheccsm</t>
  </si>
  <si>
    <t>2019's</t>
  </si>
  <si>
    <t>financial</t>
  </si>
  <si>
    <t>quarter</t>
  </si>
  <si>
    <t>ends</t>
  </si>
  <si>
    <t>15</t>
  </si>
  <si>
    <t>days</t>
  </si>
  <si>
    <t>perform</t>
  </si>
  <si>
    <t>q1</t>
  </si>
  <si>
    <t>increase</t>
  </si>
  <si>
    <t>managers</t>
  </si>
  <si>
    <t>leader</t>
  </si>
  <si>
    <t>programs</t>
  </si>
  <si>
    <t>f</t>
  </si>
  <si>
    <t>hult</t>
  </si>
  <si>
    <t>stumble</t>
  </si>
  <si>
    <t>upon</t>
  </si>
  <si>
    <t>group</t>
  </si>
  <si>
    <t>performance</t>
  </si>
  <si>
    <t>real</t>
  </si>
  <si>
    <t>world</t>
  </si>
  <si>
    <t>teams</t>
  </si>
  <si>
    <t>strategic</t>
  </si>
  <si>
    <t>maga</t>
  </si>
  <si>
    <t>industrial</t>
  </si>
  <si>
    <t>http</t>
  </si>
  <si>
    <t>check</t>
  </si>
  <si>
    <t>faculty</t>
  </si>
  <si>
    <t>big</t>
  </si>
  <si>
    <t>re</t>
  </si>
  <si>
    <t>one</t>
  </si>
  <si>
    <t>mana</t>
  </si>
  <si>
    <t>compan</t>
  </si>
  <si>
    <t>learning</t>
  </si>
  <si>
    <t>complement</t>
  </si>
  <si>
    <t>each</t>
  </si>
  <si>
    <t>accountable</t>
  </si>
  <si>
    <t>developing</t>
  </si>
  <si>
    <t>co</t>
  </si>
  <si>
    <t>designed</t>
  </si>
  <si>
    <t>built</t>
  </si>
  <si>
    <t>centre</t>
  </si>
  <si>
    <t>industry</t>
  </si>
  <si>
    <t>accelerating</t>
  </si>
  <si>
    <t>last</t>
  </si>
  <si>
    <t>mile</t>
  </si>
  <si>
    <t>partnered</t>
  </si>
  <si>
    <t>host</t>
  </si>
  <si>
    <t>joint</t>
  </si>
  <si>
    <t>discussing</t>
  </si>
  <si>
    <t>build</t>
  </si>
  <si>
    <t>globally</t>
  </si>
  <si>
    <t>competent</t>
  </si>
  <si>
    <t>workforce</t>
  </si>
  <si>
    <t>app</t>
  </si>
  <si>
    <t>weeks</t>
  </si>
  <si>
    <t>advanced</t>
  </si>
  <si>
    <t>through</t>
  </si>
  <si>
    <t>disruptive</t>
  </si>
  <si>
    <t>helps</t>
  </si>
  <si>
    <t>begin</t>
  </si>
  <si>
    <t>projects</t>
  </si>
  <si>
    <t>kicking</t>
  </si>
  <si>
    <t>public</t>
  </si>
  <si>
    <t>cohort</t>
  </si>
  <si>
    <t>philadelphia</t>
  </si>
  <si>
    <t>partnership</t>
  </si>
  <si>
    <t>models</t>
  </si>
  <si>
    <t>broken</t>
  </si>
  <si>
    <t>vortex</t>
  </si>
  <si>
    <t>rbsee's</t>
  </si>
  <si>
    <t>digitalmarketing</t>
  </si>
  <si>
    <t>ranked</t>
  </si>
  <si>
    <t>top</t>
  </si>
  <si>
    <t>30</t>
  </si>
  <si>
    <t>prgms</t>
  </si>
  <si>
    <t>cranfield</t>
  </si>
  <si>
    <t>university</t>
  </si>
  <si>
    <t>strategies</t>
  </si>
  <si>
    <t>policy</t>
  </si>
  <si>
    <t>high</t>
  </si>
  <si>
    <t>college</t>
  </si>
  <si>
    <t>programme</t>
  </si>
  <si>
    <t>auckland</t>
  </si>
  <si>
    <t>important</t>
  </si>
  <si>
    <t>invest</t>
  </si>
  <si>
    <t>next</t>
  </si>
  <si>
    <t>generation</t>
  </si>
  <si>
    <t>key</t>
  </si>
  <si>
    <t>t</t>
  </si>
  <si>
    <t>covered</t>
  </si>
  <si>
    <t>uncovered</t>
  </si>
  <si>
    <t>four</t>
  </si>
  <si>
    <t>'zones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</si>
  <si>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</si>
  <si>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</si>
  <si>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</si>
  <si>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</si>
  <si>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</si>
  <si>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</si>
  <si>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</si>
  <si>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</si>
  <si>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</si>
  <si>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</si>
  <si>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</si>
  <si>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</si>
  <si>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</si>
  <si>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</si>
  <si>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</si>
  <si>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</si>
  <si>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</si>
  <si>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</si>
  <si>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</si>
  <si>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</si>
  <si>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</si>
  <si>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</si>
  <si>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</si>
  <si>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</si>
  <si>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</si>
  <si>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</si>
  <si>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</si>
  <si>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</si>
  <si>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</si>
  <si>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</si>
  <si>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</si>
  <si>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</si>
  <si>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Jan</t>
  </si>
  <si>
    <t>31-Jan</t>
  </si>
  <si>
    <t>2 PM</t>
  </si>
  <si>
    <t>Feb</t>
  </si>
  <si>
    <t>5-Feb</t>
  </si>
  <si>
    <t>5 PM</t>
  </si>
  <si>
    <t>27-Feb</t>
  </si>
  <si>
    <t>10 AM</t>
  </si>
  <si>
    <t>Mar</t>
  </si>
  <si>
    <t>7-Mar</t>
  </si>
  <si>
    <t>6 AM</t>
  </si>
  <si>
    <t>8 AM</t>
  </si>
  <si>
    <t>11 AM</t>
  </si>
  <si>
    <t>3 PM</t>
  </si>
  <si>
    <t>9 PM</t>
  </si>
  <si>
    <t>8-Mar</t>
  </si>
  <si>
    <t>9 AM</t>
  </si>
  <si>
    <t>6 PM</t>
  </si>
  <si>
    <t>7 PM</t>
  </si>
  <si>
    <t>8 PM</t>
  </si>
  <si>
    <t>9-Mar</t>
  </si>
  <si>
    <t>12 AM</t>
  </si>
  <si>
    <t>1 AM</t>
  </si>
  <si>
    <t>3 AM</t>
  </si>
  <si>
    <t>4 PM</t>
  </si>
  <si>
    <t>11 PM</t>
  </si>
  <si>
    <t>10-Mar</t>
  </si>
  <si>
    <t>12 PM</t>
  </si>
  <si>
    <t>11-Mar</t>
  </si>
  <si>
    <t>1 PM</t>
  </si>
  <si>
    <t>10 PM</t>
  </si>
  <si>
    <t>12-Mar</t>
  </si>
  <si>
    <t>13-Mar</t>
  </si>
  <si>
    <t>7 AM</t>
  </si>
  <si>
    <t>14-Mar</t>
  </si>
  <si>
    <t>15-Mar</t>
  </si>
  <si>
    <t>2 AM</t>
  </si>
  <si>
    <t>16-Mar</t>
  </si>
  <si>
    <t>5 AM</t>
  </si>
  <si>
    <t>17-Mar</t>
  </si>
  <si>
    <t>4 AM</t>
  </si>
  <si>
    <t>18-Mar</t>
  </si>
  <si>
    <t>19-Mar</t>
  </si>
  <si>
    <t>20-Mar</t>
  </si>
  <si>
    <t>128, 128, 128</t>
  </si>
  <si>
    <t>171, 85, 85</t>
  </si>
  <si>
    <t>Red</t>
  </si>
  <si>
    <t>G1: ashridge execed ashridge_biz ef engagement around people take walk headquarters</t>
  </si>
  <si>
    <t>G2: ieseg executive program luiss business school familybusiness management partners italy</t>
  </si>
  <si>
    <t>G3: leadership very much looking forward reunited alaudaquartet vylarollins another program</t>
  </si>
  <si>
    <t>G4: des excellence l' executive mba audencia_execed est jugé comme l'une</t>
  </si>
  <si>
    <t>G5: execed course leadership business school great improve skills w new</t>
  </si>
  <si>
    <t>G6: alastria_ joins forces w deustodbs execed seminar ' blockchain' disrupting</t>
  </si>
  <si>
    <t>G7: lead mba_sprint 2019 wait ready best professional year register executive</t>
  </si>
  <si>
    <t>G8: execed leadership mba transformation online course curriculum rip digitalreadiness tribal</t>
  </si>
  <si>
    <t>G9: expand professional network knowledge w infonutc's executive freight transportation logistics</t>
  </si>
  <si>
    <t>G10: execed formpro development thjeanjean msc hospitality management design thinking lean</t>
  </si>
  <si>
    <t>G11: execed coaching managing time</t>
  </si>
  <si>
    <t>G12: organization innovation way course kuczinnovation 2019's first financial quarter ends</t>
  </si>
  <si>
    <t>G13: kicking first public management certificate cohort philadelphia today great partnership</t>
  </si>
  <si>
    <t>G14: cu_sps_stratcom globalcomms leaders applications now open execed week nyc 6</t>
  </si>
  <si>
    <t>G16: alumni story projet consulting tremplin collectif et individuel edhec edheccsm</t>
  </si>
  <si>
    <t>G18: important invest next generation leaders hold key future more harvardbiz</t>
  </si>
  <si>
    <t>G19: palavainstitute</t>
  </si>
  <si>
    <t>G20: rbsee's mini mba digitalmarketing ranked top 30 best value certificate</t>
  </si>
  <si>
    <t>Autofill Workbook Results</t>
  </si>
  <si>
    <t>Edge Weight▓1▓4▓0▓True▓Gray▓Red▓▓Edge Weight▓1▓4▓0▓3▓10▓False▓Edge Weight▓1▓4▓0▓35▓12▓False▓▓0▓0▓0▓True▓Black▓Black▓▓Followers▓4▓273704▓0▓162▓1000▓False▓▓0▓0▓0▓0▓0▓False▓▓0▓0▓0▓0▓0▓False▓▓0▓0▓0▓0▓0▓False</t>
  </si>
  <si>
    <t>GraphSource░GraphServerTwitterSearch▓GraphTerm░#ExecEd▓ImportDescription░The graph represents a network of 94 Twitter users whose tweets in the requested range contained "#ExecEd", or who were replied to or mentioned in those tweets.  The network was obtained from the NodeXL Graph Server on Thursday, 21 March 2019 at 12:38 UTC.
The requested start date was Thursday, 21 March 2019 at 00:01 UTC and the maximum number of days (going backward) was 14.
The maximum number of tweets collected was 5,000.
The tweets in the network were tweeted over the 13-day, 16-hour, 44-minute period from Thursday, 07 March 2019 at 06:29 UTC to Wednesday, 20 March 2019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</si>
</sst>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53987"/>
        <c:axId val="26585884"/>
      </c:barChart>
      <c:catAx>
        <c:axId val="2953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85884"/>
        <c:crosses val="autoZero"/>
        <c:auto val="1"/>
        <c:lblOffset val="100"/>
        <c:noMultiLvlLbl val="0"/>
      </c:catAx>
      <c:valAx>
        <c:axId val="2658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#ExecEd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102"/>
                <c:pt idx="0">
                  <c:v>2 PM
31-Jan
Jan
2017</c:v>
                </c:pt>
                <c:pt idx="1">
                  <c:v>5 PM
5-Feb
Feb
2019</c:v>
                </c:pt>
                <c:pt idx="2">
                  <c:v>10 AM
27-Feb</c:v>
                </c:pt>
                <c:pt idx="3">
                  <c:v>6 AM
7-Mar
Mar</c:v>
                </c:pt>
                <c:pt idx="4">
                  <c:v>8 AM</c:v>
                </c:pt>
                <c:pt idx="5">
                  <c:v>10 AM</c:v>
                </c:pt>
                <c:pt idx="6">
                  <c:v>11 AM</c:v>
                </c:pt>
                <c:pt idx="7">
                  <c:v>2 PM</c:v>
                </c:pt>
                <c:pt idx="8">
                  <c:v>3 PM</c:v>
                </c:pt>
                <c:pt idx="9">
                  <c:v>5 PM</c:v>
                </c:pt>
                <c:pt idx="10">
                  <c:v>9 PM</c:v>
                </c:pt>
                <c:pt idx="11">
                  <c:v>9 AM
8-Mar</c:v>
                </c:pt>
                <c:pt idx="12">
                  <c:v>2 PM</c:v>
                </c:pt>
                <c:pt idx="13">
                  <c:v>3 PM</c:v>
                </c:pt>
                <c:pt idx="14">
                  <c:v>6 PM</c:v>
                </c:pt>
                <c:pt idx="15">
                  <c:v>7 PM</c:v>
                </c:pt>
                <c:pt idx="16">
                  <c:v>8 PM</c:v>
                </c:pt>
                <c:pt idx="17">
                  <c:v>12 AM
9-Mar</c:v>
                </c:pt>
                <c:pt idx="18">
                  <c:v>1 AM</c:v>
                </c:pt>
                <c:pt idx="19">
                  <c:v>3 AM</c:v>
                </c:pt>
                <c:pt idx="20">
                  <c:v>6 AM</c:v>
                </c:pt>
                <c:pt idx="21">
                  <c:v>10 AM</c:v>
                </c:pt>
                <c:pt idx="22">
                  <c:v>2 PM</c:v>
                </c:pt>
                <c:pt idx="23">
                  <c:v>4 PM</c:v>
                </c:pt>
                <c:pt idx="24">
                  <c:v>5 PM</c:v>
                </c:pt>
                <c:pt idx="25">
                  <c:v>6 PM</c:v>
                </c:pt>
                <c:pt idx="26">
                  <c:v>7 PM</c:v>
                </c:pt>
                <c:pt idx="27">
                  <c:v>9 PM</c:v>
                </c:pt>
                <c:pt idx="28">
                  <c:v>11 PM</c:v>
                </c:pt>
                <c:pt idx="29">
                  <c:v>12 AM
10-Mar</c:v>
                </c:pt>
                <c:pt idx="30">
                  <c:v>12 PM</c:v>
                </c:pt>
                <c:pt idx="31">
                  <c:v>2 PM</c:v>
                </c:pt>
                <c:pt idx="32">
                  <c:v>3 PM</c:v>
                </c:pt>
                <c:pt idx="33">
                  <c:v>8 PM</c:v>
                </c:pt>
                <c:pt idx="34">
                  <c:v>12 AM
11-Mar</c:v>
                </c:pt>
                <c:pt idx="35">
                  <c:v>10 AM</c:v>
                </c:pt>
                <c:pt idx="36">
                  <c:v>12 PM</c:v>
                </c:pt>
                <c:pt idx="37">
                  <c:v>1 PM</c:v>
                </c:pt>
                <c:pt idx="38">
                  <c:v>4 PM</c:v>
                </c:pt>
                <c:pt idx="39">
                  <c:v>7 PM</c:v>
                </c:pt>
                <c:pt idx="40">
                  <c:v>8 PM</c:v>
                </c:pt>
                <c:pt idx="41">
                  <c:v>10 PM</c:v>
                </c:pt>
                <c:pt idx="42">
                  <c:v>1 AM
12-Mar</c:v>
                </c:pt>
                <c:pt idx="43">
                  <c:v>6 AM</c:v>
                </c:pt>
                <c:pt idx="44">
                  <c:v>10 AM</c:v>
                </c:pt>
                <c:pt idx="45">
                  <c:v>12 PM</c:v>
                </c:pt>
                <c:pt idx="46">
                  <c:v>4 PM</c:v>
                </c:pt>
                <c:pt idx="47">
                  <c:v>9 PM</c:v>
                </c:pt>
                <c:pt idx="48">
                  <c:v>10 PM</c:v>
                </c:pt>
                <c:pt idx="49">
                  <c:v>7 AM
13-Mar</c:v>
                </c:pt>
                <c:pt idx="50">
                  <c:v>8 AM</c:v>
                </c:pt>
                <c:pt idx="51">
                  <c:v>10 AM</c:v>
                </c:pt>
                <c:pt idx="52">
                  <c:v>1 PM</c:v>
                </c:pt>
                <c:pt idx="53">
                  <c:v>3 PM</c:v>
                </c:pt>
                <c:pt idx="54">
                  <c:v>4 PM</c:v>
                </c:pt>
                <c:pt idx="55">
                  <c:v>5 PM</c:v>
                </c:pt>
                <c:pt idx="56">
                  <c:v>8 PM</c:v>
                </c:pt>
                <c:pt idx="57">
                  <c:v>1 AM
14-Mar</c:v>
                </c:pt>
                <c:pt idx="58">
                  <c:v>8 AM</c:v>
                </c:pt>
                <c:pt idx="59">
                  <c:v>9 AM</c:v>
                </c:pt>
                <c:pt idx="60">
                  <c:v>4 PM</c:v>
                </c:pt>
                <c:pt idx="61">
                  <c:v>9 PM</c:v>
                </c:pt>
                <c:pt idx="62">
                  <c:v>10 PM</c:v>
                </c:pt>
                <c:pt idx="63">
                  <c:v>2 AM
15-Mar</c:v>
                </c:pt>
                <c:pt idx="64">
                  <c:v>3 AM</c:v>
                </c:pt>
                <c:pt idx="65">
                  <c:v>8 AM</c:v>
                </c:pt>
                <c:pt idx="66">
                  <c:v>10 AM</c:v>
                </c:pt>
                <c:pt idx="67">
                  <c:v>12 PM</c:v>
                </c:pt>
                <c:pt idx="68">
                  <c:v>2 PM</c:v>
                </c:pt>
                <c:pt idx="69">
                  <c:v>3 PM</c:v>
                </c:pt>
                <c:pt idx="70">
                  <c:v>6 PM</c:v>
                </c:pt>
                <c:pt idx="71">
                  <c:v>7 PM</c:v>
                </c:pt>
                <c:pt idx="72">
                  <c:v>8 PM</c:v>
                </c:pt>
                <c:pt idx="73">
                  <c:v>10 PM</c:v>
                </c:pt>
                <c:pt idx="74">
                  <c:v>5 AM
16-Mar</c:v>
                </c:pt>
                <c:pt idx="75">
                  <c:v>11 AM</c:v>
                </c:pt>
                <c:pt idx="76">
                  <c:v>12 PM</c:v>
                </c:pt>
                <c:pt idx="77">
                  <c:v>2 PM</c:v>
                </c:pt>
                <c:pt idx="78">
                  <c:v>6 PM</c:v>
                </c:pt>
                <c:pt idx="79">
                  <c:v>7 PM</c:v>
                </c:pt>
                <c:pt idx="80">
                  <c:v>4 AM
17-Mar</c:v>
                </c:pt>
                <c:pt idx="81">
                  <c:v>10 AM</c:v>
                </c:pt>
                <c:pt idx="82">
                  <c:v>5 PM</c:v>
                </c:pt>
                <c:pt idx="83">
                  <c:v>7 PM</c:v>
                </c:pt>
                <c:pt idx="84">
                  <c:v>11 PM</c:v>
                </c:pt>
                <c:pt idx="85">
                  <c:v>4 AM
18-Mar</c:v>
                </c:pt>
                <c:pt idx="86">
                  <c:v>12 PM</c:v>
                </c:pt>
                <c:pt idx="87">
                  <c:v>1 PM</c:v>
                </c:pt>
                <c:pt idx="88">
                  <c:v>4 PM</c:v>
                </c:pt>
                <c:pt idx="89">
                  <c:v>7 PM</c:v>
                </c:pt>
                <c:pt idx="90">
                  <c:v>6 AM
19-Mar</c:v>
                </c:pt>
                <c:pt idx="91">
                  <c:v>10 AM</c:v>
                </c:pt>
                <c:pt idx="92">
                  <c:v>1 PM</c:v>
                </c:pt>
                <c:pt idx="93">
                  <c:v>10 PM</c:v>
                </c:pt>
                <c:pt idx="94">
                  <c:v>11 PM</c:v>
                </c:pt>
                <c:pt idx="95">
                  <c:v>6 AM
20-Mar</c:v>
                </c:pt>
                <c:pt idx="96">
                  <c:v>12 PM</c:v>
                </c:pt>
                <c:pt idx="97">
                  <c:v>1 PM</c:v>
                </c:pt>
                <c:pt idx="98">
                  <c:v>3 PM</c:v>
                </c:pt>
                <c:pt idx="99">
                  <c:v>4 PM</c:v>
                </c:pt>
                <c:pt idx="100">
                  <c:v>7 PM</c:v>
                </c:pt>
                <c:pt idx="101">
                  <c:v>11 PM</c:v>
                </c:pt>
              </c:strCache>
            </c:strRef>
          </c:cat>
          <c:val>
            <c:numRef>
              <c:f>'Time Series'!$B$26:$B$150</c:f>
              <c:numCache>
                <c:formatCode>General</c:formatCode>
                <c:ptCount val="102"/>
                <c:pt idx="0">
                  <c:v>1</c:v>
                </c:pt>
                <c:pt idx="1">
                  <c:v>1</c:v>
                </c:pt>
                <c:pt idx="2">
                  <c:v>1</c:v>
                </c:pt>
                <c:pt idx="3">
                  <c:v>1</c:v>
                </c:pt>
                <c:pt idx="4">
                  <c:v>1</c:v>
                </c:pt>
                <c:pt idx="5">
                  <c:v>1</c:v>
                </c:pt>
                <c:pt idx="6">
                  <c:v>1</c:v>
                </c:pt>
                <c:pt idx="7">
                  <c:v>1</c:v>
                </c:pt>
                <c:pt idx="8">
                  <c:v>3</c:v>
                </c:pt>
                <c:pt idx="9">
                  <c:v>2</c:v>
                </c:pt>
                <c:pt idx="10">
                  <c:v>1</c:v>
                </c:pt>
                <c:pt idx="11">
                  <c:v>2</c:v>
                </c:pt>
                <c:pt idx="12">
                  <c:v>1</c:v>
                </c:pt>
                <c:pt idx="13">
                  <c:v>1</c:v>
                </c:pt>
                <c:pt idx="14">
                  <c:v>3</c:v>
                </c:pt>
                <c:pt idx="15">
                  <c:v>1</c:v>
                </c:pt>
                <c:pt idx="16">
                  <c:v>1</c:v>
                </c:pt>
                <c:pt idx="17">
                  <c:v>3</c:v>
                </c:pt>
                <c:pt idx="18">
                  <c:v>1</c:v>
                </c:pt>
                <c:pt idx="19">
                  <c:v>1</c:v>
                </c:pt>
                <c:pt idx="20">
                  <c:v>1</c:v>
                </c:pt>
                <c:pt idx="21">
                  <c:v>1</c:v>
                </c:pt>
                <c:pt idx="22">
                  <c:v>2</c:v>
                </c:pt>
                <c:pt idx="23">
                  <c:v>1</c:v>
                </c:pt>
                <c:pt idx="24">
                  <c:v>2</c:v>
                </c:pt>
                <c:pt idx="25">
                  <c:v>2</c:v>
                </c:pt>
                <c:pt idx="26">
                  <c:v>1</c:v>
                </c:pt>
                <c:pt idx="27">
                  <c:v>1</c:v>
                </c:pt>
                <c:pt idx="28">
                  <c:v>1</c:v>
                </c:pt>
                <c:pt idx="29">
                  <c:v>1</c:v>
                </c:pt>
                <c:pt idx="30">
                  <c:v>1</c:v>
                </c:pt>
                <c:pt idx="31">
                  <c:v>1</c:v>
                </c:pt>
                <c:pt idx="32">
                  <c:v>1</c:v>
                </c:pt>
                <c:pt idx="33">
                  <c:v>1</c:v>
                </c:pt>
                <c:pt idx="34">
                  <c:v>1</c:v>
                </c:pt>
                <c:pt idx="35">
                  <c:v>2</c:v>
                </c:pt>
                <c:pt idx="36">
                  <c:v>1</c:v>
                </c:pt>
                <c:pt idx="37">
                  <c:v>1</c:v>
                </c:pt>
                <c:pt idx="38">
                  <c:v>3</c:v>
                </c:pt>
                <c:pt idx="39">
                  <c:v>2</c:v>
                </c:pt>
                <c:pt idx="40">
                  <c:v>1</c:v>
                </c:pt>
                <c:pt idx="41">
                  <c:v>3</c:v>
                </c:pt>
                <c:pt idx="42">
                  <c:v>1</c:v>
                </c:pt>
                <c:pt idx="43">
                  <c:v>1</c:v>
                </c:pt>
                <c:pt idx="44">
                  <c:v>2</c:v>
                </c:pt>
                <c:pt idx="45">
                  <c:v>2</c:v>
                </c:pt>
                <c:pt idx="46">
                  <c:v>1</c:v>
                </c:pt>
                <c:pt idx="47">
                  <c:v>2</c:v>
                </c:pt>
                <c:pt idx="48">
                  <c:v>2</c:v>
                </c:pt>
                <c:pt idx="49">
                  <c:v>1</c:v>
                </c:pt>
                <c:pt idx="50">
                  <c:v>1</c:v>
                </c:pt>
                <c:pt idx="51">
                  <c:v>1</c:v>
                </c:pt>
                <c:pt idx="52">
                  <c:v>1</c:v>
                </c:pt>
                <c:pt idx="53">
                  <c:v>1</c:v>
                </c:pt>
                <c:pt idx="54">
                  <c:v>1</c:v>
                </c:pt>
                <c:pt idx="55">
                  <c:v>2</c:v>
                </c:pt>
                <c:pt idx="56">
                  <c:v>1</c:v>
                </c:pt>
                <c:pt idx="57">
                  <c:v>1</c:v>
                </c:pt>
                <c:pt idx="58">
                  <c:v>1</c:v>
                </c:pt>
                <c:pt idx="59">
                  <c:v>2</c:v>
                </c:pt>
                <c:pt idx="60">
                  <c:v>2</c:v>
                </c:pt>
                <c:pt idx="61">
                  <c:v>1</c:v>
                </c:pt>
                <c:pt idx="62">
                  <c:v>1</c:v>
                </c:pt>
                <c:pt idx="63">
                  <c:v>1</c:v>
                </c:pt>
                <c:pt idx="64">
                  <c:v>1</c:v>
                </c:pt>
                <c:pt idx="65">
                  <c:v>1</c:v>
                </c:pt>
                <c:pt idx="66">
                  <c:v>1</c:v>
                </c:pt>
                <c:pt idx="67">
                  <c:v>1</c:v>
                </c:pt>
                <c:pt idx="68">
                  <c:v>1</c:v>
                </c:pt>
                <c:pt idx="69">
                  <c:v>2</c:v>
                </c:pt>
                <c:pt idx="70">
                  <c:v>1</c:v>
                </c:pt>
                <c:pt idx="71">
                  <c:v>3</c:v>
                </c:pt>
                <c:pt idx="72">
                  <c:v>2</c:v>
                </c:pt>
                <c:pt idx="73">
                  <c:v>2</c:v>
                </c:pt>
                <c:pt idx="74">
                  <c:v>1</c:v>
                </c:pt>
                <c:pt idx="75">
                  <c:v>1</c:v>
                </c:pt>
                <c:pt idx="76">
                  <c:v>1</c:v>
                </c:pt>
                <c:pt idx="77">
                  <c:v>1</c:v>
                </c:pt>
                <c:pt idx="78">
                  <c:v>2</c:v>
                </c:pt>
                <c:pt idx="79">
                  <c:v>2</c:v>
                </c:pt>
                <c:pt idx="80">
                  <c:v>1</c:v>
                </c:pt>
                <c:pt idx="81">
                  <c:v>1</c:v>
                </c:pt>
                <c:pt idx="82">
                  <c:v>1</c:v>
                </c:pt>
                <c:pt idx="83">
                  <c:v>1</c:v>
                </c:pt>
                <c:pt idx="84">
                  <c:v>1</c:v>
                </c:pt>
                <c:pt idx="85">
                  <c:v>1</c:v>
                </c:pt>
                <c:pt idx="86">
                  <c:v>1</c:v>
                </c:pt>
                <c:pt idx="87">
                  <c:v>1</c:v>
                </c:pt>
                <c:pt idx="88">
                  <c:v>1</c:v>
                </c:pt>
                <c:pt idx="89">
                  <c:v>1</c:v>
                </c:pt>
                <c:pt idx="90">
                  <c:v>1</c:v>
                </c:pt>
                <c:pt idx="91">
                  <c:v>1</c:v>
                </c:pt>
                <c:pt idx="92">
                  <c:v>1</c:v>
                </c:pt>
                <c:pt idx="93">
                  <c:v>2</c:v>
                </c:pt>
                <c:pt idx="94">
                  <c:v>1</c:v>
                </c:pt>
                <c:pt idx="95">
                  <c:v>1</c:v>
                </c:pt>
                <c:pt idx="96">
                  <c:v>1</c:v>
                </c:pt>
                <c:pt idx="97">
                  <c:v>1</c:v>
                </c:pt>
                <c:pt idx="98">
                  <c:v>2</c:v>
                </c:pt>
                <c:pt idx="99">
                  <c:v>1</c:v>
                </c:pt>
                <c:pt idx="100">
                  <c:v>1</c:v>
                </c:pt>
                <c:pt idx="101">
                  <c:v>1</c:v>
                </c:pt>
              </c:numCache>
            </c:numRef>
          </c:val>
        </c:ser>
        <c:axId val="10883149"/>
        <c:axId val="30839478"/>
      </c:barChart>
      <c:catAx>
        <c:axId val="10883149"/>
        <c:scaling>
          <c:orientation val="minMax"/>
        </c:scaling>
        <c:axPos val="b"/>
        <c:delete val="0"/>
        <c:numFmt formatCode="General" sourceLinked="1"/>
        <c:majorTickMark val="out"/>
        <c:minorTickMark val="none"/>
        <c:tickLblPos val="nextTo"/>
        <c:crossAx val="30839478"/>
        <c:crosses val="autoZero"/>
        <c:auto val="1"/>
        <c:lblOffset val="100"/>
        <c:noMultiLvlLbl val="0"/>
      </c:catAx>
      <c:valAx>
        <c:axId val="30839478"/>
        <c:scaling>
          <c:orientation val="minMax"/>
        </c:scaling>
        <c:axPos val="l"/>
        <c:majorGridlines/>
        <c:delete val="0"/>
        <c:numFmt formatCode="General" sourceLinked="1"/>
        <c:majorTickMark val="out"/>
        <c:minorTickMark val="none"/>
        <c:tickLblPos val="nextTo"/>
        <c:crossAx val="108831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946365"/>
        <c:axId val="5972966"/>
      </c:barChart>
      <c:catAx>
        <c:axId val="379463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2966"/>
        <c:crosses val="autoZero"/>
        <c:auto val="1"/>
        <c:lblOffset val="100"/>
        <c:noMultiLvlLbl val="0"/>
      </c:catAx>
      <c:valAx>
        <c:axId val="597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756695"/>
        <c:axId val="14048208"/>
      </c:barChart>
      <c:catAx>
        <c:axId val="53756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48208"/>
        <c:crosses val="autoZero"/>
        <c:auto val="1"/>
        <c:lblOffset val="100"/>
        <c:noMultiLvlLbl val="0"/>
      </c:catAx>
      <c:valAx>
        <c:axId val="1404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325009"/>
        <c:axId val="64163034"/>
      </c:barChart>
      <c:catAx>
        <c:axId val="59325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63034"/>
        <c:crosses val="autoZero"/>
        <c:auto val="1"/>
        <c:lblOffset val="100"/>
        <c:noMultiLvlLbl val="0"/>
      </c:catAx>
      <c:valAx>
        <c:axId val="64163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596395"/>
        <c:axId val="29823236"/>
      </c:barChart>
      <c:catAx>
        <c:axId val="405963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23236"/>
        <c:crosses val="autoZero"/>
        <c:auto val="1"/>
        <c:lblOffset val="100"/>
        <c:noMultiLvlLbl val="0"/>
      </c:catAx>
      <c:valAx>
        <c:axId val="2982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6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7082533"/>
        <c:axId val="66871886"/>
      </c:barChart>
      <c:catAx>
        <c:axId val="67082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871886"/>
        <c:crosses val="autoZero"/>
        <c:auto val="1"/>
        <c:lblOffset val="100"/>
        <c:noMultiLvlLbl val="0"/>
      </c:catAx>
      <c:valAx>
        <c:axId val="6687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82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976063"/>
        <c:axId val="47913656"/>
      </c:barChart>
      <c:catAx>
        <c:axId val="64976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13656"/>
        <c:crosses val="autoZero"/>
        <c:auto val="1"/>
        <c:lblOffset val="100"/>
        <c:noMultiLvlLbl val="0"/>
      </c:catAx>
      <c:valAx>
        <c:axId val="47913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569721"/>
        <c:axId val="55800898"/>
      </c:barChart>
      <c:catAx>
        <c:axId val="28569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800898"/>
        <c:crosses val="autoZero"/>
        <c:auto val="1"/>
        <c:lblOffset val="100"/>
        <c:noMultiLvlLbl val="0"/>
      </c:catAx>
      <c:valAx>
        <c:axId val="5580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69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446035"/>
        <c:axId val="23578860"/>
      </c:barChart>
      <c:catAx>
        <c:axId val="32446035"/>
        <c:scaling>
          <c:orientation val="minMax"/>
        </c:scaling>
        <c:axPos val="b"/>
        <c:delete val="1"/>
        <c:majorTickMark val="out"/>
        <c:minorTickMark val="none"/>
        <c:tickLblPos val="none"/>
        <c:crossAx val="23578860"/>
        <c:crosses val="autoZero"/>
        <c:auto val="1"/>
        <c:lblOffset val="100"/>
        <c:noMultiLvlLbl val="0"/>
      </c:catAx>
      <c:valAx>
        <c:axId val="23578860"/>
        <c:scaling>
          <c:orientation val="minMax"/>
        </c:scaling>
        <c:axPos val="l"/>
        <c:delete val="1"/>
        <c:majorTickMark val="out"/>
        <c:minorTickMark val="none"/>
        <c:tickLblPos val="none"/>
        <c:crossAx val="324460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Marc Smith" refreshedVersion="5">
  <cacheSource type="worksheet">
    <worksheetSource ref="A2:BL13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edhec edheccsm management managers execed makeanimpact"/>
        <s v="research"/>
        <s v="excellence emba execed"/>
        <s v="excellence"/>
        <s v="execed futureleaders"/>
        <m/>
        <s v="execed leadership"/>
        <s v="aspa2019 execed"/>
        <s v="georgetown mcdonough execed"/>
        <s v="siiwharton execed leadership finserv capitalmarkets"/>
        <s v="freight transportation logistics"/>
        <s v="rbsee digitalmarketing execed"/>
        <s v="rbsee digitalmarketing"/>
        <s v="startup innovation"/>
        <s v="experientialeducation experientiallearning execed businesschool ashridge"/>
        <s v="execed leadershipmatters"/>
        <s v="execed"/>
        <s v="leadership management music classicalmusic teaching execed executiveeducation"/>
        <s v="masonnation coaching execed wellbeing wearemason"/>
        <s v="leaders"/>
        <s v="professional executive"/>
        <s v="nutc execed professionaldevelopment learn"/>
        <s v="execed palavainstitute"/>
        <s v="ieseg luiss familybusiness"/>
        <s v="professional executive leadership team talentdevelopment returnonlearning execed landd hrd hrm roi ceo hr"/>
        <s v="leaders execed executiveteam leadership"/>
        <s v="executive ieseg iesegexperience execed mccain management leadership transformation development"/>
        <s v="executive ieseg"/>
        <s v="ieseg luiss iesegexperience execed familybusiness"/>
        <s v="ieseg luiss familybusiness iesegexperience globaled execed"/>
        <s v="talent"/>
        <s v="innovation execed"/>
        <s v="globalcomms execed nyc"/>
        <s v="edhec edheccsm"/>
        <s v="iegxmba execed leadershipdevelopment coaching facilitation"/>
        <s v="leadership development execed coaching"/>
        <s v="execed marketing"/>
        <s v="mba digitalreadiness leadership execed transformation tribal"/>
        <s v="execed formpro"/>
        <s v="freight transportation logistics nutc execed professionaldevelopment learn"/>
        <s v="startup innovation development startups execed formpro"/>
        <s v="talent development execed"/>
        <s v="profession execed formpro"/>
        <s v="execed blockchain"/>
        <s v="execed blockchain miraribarrena alastriablockchainecosystem dlt"/>
        <s v="research execed engagement"/>
        <s v="execed stockholm ef"/>
        <s v="execed ef helsinki"/>
        <s v="teamashridge internationaldayofhappiness execed ashridge"/>
        <s v="execed management"/>
        <s v="execed entrepreneurship"/>
        <s v="execed business"/>
        <s v="execed operations"/>
        <s v="execed communication"/>
        <s v="execed strategy"/>
        <s v="execed human"/>
        <s v="execed technology"/>
        <s v="execed fin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5">
        <d v="2019-02-27T10:00:42.000"/>
        <d v="2019-03-07T11:40:03.000"/>
        <d v="2019-03-07T15:34:11.000"/>
        <d v="2019-03-07T15:36:24.000"/>
        <d v="2019-03-07T15:38:33.000"/>
        <d v="2019-03-07T17:02:17.000"/>
        <d v="2019-03-07T14:15:07.000"/>
        <d v="2019-03-07T17:29:01.000"/>
        <d v="2019-03-08T09:14:47.000"/>
        <d v="2019-03-08T14:00:00.000"/>
        <d v="2019-03-08T18:59:45.000"/>
        <d v="2019-03-08T20:00:28.000"/>
        <d v="2019-03-09T00:54:26.000"/>
        <d v="2017-01-31T14:49:03.000"/>
        <d v="2019-03-09T03:40:03.000"/>
        <d v="2019-03-09T21:14:51.000"/>
        <d v="2019-03-11T10:33:20.000"/>
        <d v="2019-03-11T16:59:33.000"/>
        <d v="2019-03-11T16:59:12.000"/>
        <d v="2019-03-11T19:49:11.000"/>
        <d v="2019-03-11T22:16:56.000"/>
        <d v="2019-03-11T22:20:18.000"/>
        <d v="2019-03-12T10:14:16.000"/>
        <d v="2019-03-12T12:51:33.000"/>
        <d v="2019-03-12T16:31:58.000"/>
        <d v="2019-03-12T21:52:40.000"/>
        <d v="2019-03-12T22:57:21.000"/>
        <d v="2019-03-12T22:57:50.000"/>
        <d v="2019-03-13T08:57:05.000"/>
        <d v="2019-03-09T18:16:30.000"/>
        <d v="2019-03-13T17:02:53.000"/>
        <d v="2019-03-09T18:19:59.000"/>
        <d v="2019-03-13T17:06:05.000"/>
        <d v="2019-03-13T20:02:08.000"/>
        <d v="2019-03-14T08:43:59.000"/>
        <d v="2019-03-14T16:17:25.000"/>
        <d v="2019-03-14T21:32:32.000"/>
        <d v="2019-03-09T17:48:45.000"/>
        <d v="2019-03-13T16:56:21.000"/>
        <d v="2019-03-09T17:26:48.000"/>
        <d v="2019-03-14T22:56:00.000"/>
        <d v="2019-03-15T03:56:42.000"/>
        <d v="2019-03-13T10:52:06.000"/>
        <d v="2019-03-13T13:01:14.000"/>
        <d v="2019-03-15T10:59:11.000"/>
        <d v="2019-03-13T15:57:55.000"/>
        <d v="2019-03-14T16:14:07.000"/>
        <d v="2019-03-15T12:45:38.000"/>
        <d v="2019-03-15T14:03:32.000"/>
        <d v="2019-03-15T15:40:21.000"/>
        <d v="2019-03-15T18:23:53.000"/>
        <d v="2019-03-11T16:38:30.000"/>
        <d v="2019-03-15T15:36:12.000"/>
        <d v="2019-03-15T19:36:39.000"/>
        <d v="2019-03-15T20:04:05.000"/>
        <d v="2019-03-14T09:42:00.000"/>
        <d v="2019-03-16T12:09:49.000"/>
        <d v="2019-03-16T14:28:11.000"/>
        <d v="2019-03-15T22:52:21.000"/>
        <d v="2019-03-16T18:17:01.000"/>
        <d v="2019-03-08T19:00:35.000"/>
        <d v="2019-03-16T19:00:13.000"/>
        <d v="2019-03-16T19:10:48.000"/>
        <d v="2019-03-18T12:28:44.000"/>
        <d v="2019-03-08T18:49:26.000"/>
        <d v="2019-03-09T00:54:00.000"/>
        <d v="2019-03-18T16:42:01.000"/>
        <d v="2019-02-05T17:00:11.000"/>
        <d v="2019-03-09T14:42:05.000"/>
        <d v="2019-03-11T12:00:10.000"/>
        <d v="2019-03-19T06:00:11.000"/>
        <d v="2019-03-19T22:31:26.000"/>
        <d v="2019-03-19T22:38:31.000"/>
        <d v="2019-03-19T13:29:51.000"/>
        <d v="2019-03-19T23:56:18.000"/>
        <d v="2019-03-20T13:45:13.000"/>
        <d v="2019-03-15T19:15:27.000"/>
        <d v="2019-03-20T15:06:54.000"/>
        <d v="2019-03-07T10:22:21.000"/>
        <d v="2019-03-12T12:16:16.000"/>
        <d v="2019-03-14T09:38:30.000"/>
        <d v="2019-03-11T10:10:07.000"/>
        <d v="2019-03-20T16:14:12.000"/>
        <d v="2019-03-07T08:29:56.000"/>
        <d v="2019-03-08T15:07:59.000"/>
        <d v="2019-03-12T21:14:03.000"/>
        <d v="2019-03-07T06:29:55.000"/>
        <d v="2019-03-07T21:13:56.000"/>
        <d v="2019-03-08T09:13:57.000"/>
        <d v="2019-03-08T18:15:57.000"/>
        <d v="2019-03-09T00:07:59.000"/>
        <d v="2019-03-09T01:13:58.000"/>
        <d v="2019-03-09T06:29:58.000"/>
        <d v="2019-03-09T10:08:00.000"/>
        <d v="2019-03-09T14:08:00.000"/>
        <d v="2019-03-09T16:13:59.000"/>
        <d v="2019-03-09T19:29:59.000"/>
        <d v="2019-03-09T23:13:59.000"/>
        <d v="2019-03-10T00:08:00.000"/>
        <d v="2019-03-10T12:08:01.000"/>
        <d v="2019-03-10T14:08:02.000"/>
        <d v="2019-03-10T15:08:02.000"/>
        <d v="2019-03-10T20:08:02.000"/>
        <d v="2019-03-11T00:08:03.000"/>
        <d v="2019-03-11T13:16:02.000"/>
        <d v="2019-03-11T19:30:02.000"/>
        <d v="2019-03-11T20:08:04.000"/>
        <d v="2019-03-11T22:16:02.000"/>
        <d v="2019-03-12T01:14:02.000"/>
        <d v="2019-03-12T06:30:03.000"/>
        <d v="2019-03-12T10:08:04.000"/>
        <d v="2019-03-13T07:08:05.000"/>
        <d v="2019-03-14T01:14:05.000"/>
        <d v="2019-03-15T02:16:07.000"/>
        <d v="2019-03-15T08:30:08.000"/>
        <d v="2019-03-15T19:30:08.000"/>
        <d v="2019-03-15T20:08:10.000"/>
        <d v="2019-03-15T22:16:08.000"/>
        <d v="2019-03-16T05:16:08.000"/>
        <d v="2019-03-16T11:14:09.000"/>
        <d v="2019-03-16T18:16:09.000"/>
        <d v="2019-03-17T04:16:10.000"/>
        <d v="2019-03-17T10:08:11.000"/>
        <d v="2019-03-17T17:30:11.000"/>
        <d v="2019-03-17T19:30:11.000"/>
        <d v="2019-03-17T23:14:11.000"/>
        <d v="2019-03-18T04:16:11.000"/>
        <d v="2019-03-18T13:16:12.000"/>
        <d v="2019-03-18T19:30:12.000"/>
        <d v="2019-03-19T10:08:15.000"/>
        <d v="2019-03-20T06:30:15.000"/>
        <d v="2019-03-20T12:08:16.000"/>
        <d v="2019-03-20T15:08:16.000"/>
        <d v="2019-03-20T19:30:16.000"/>
        <d v="2019-03-20T23:14:15.000"/>
      </sharedItems>
      <fieldGroup par="66" base="22">
        <rangePr groupBy="hours" autoEnd="1" autoStart="1" startDate="2017-01-31T14:49:03.000" endDate="2019-03-20T23:14:15.000"/>
        <groupItems count="26">
          <s v="&lt;1/31/2017"/>
          <s v="12 AM"/>
          <s v="1 AM"/>
          <s v="2 AM"/>
          <s v="3 AM"/>
          <s v="4 AM"/>
          <s v="5 AM"/>
          <s v="6 AM"/>
          <s v="7 AM"/>
          <s v="8 AM"/>
          <s v="9 AM"/>
          <s v="10 AM"/>
          <s v="11 AM"/>
          <s v="12 PM"/>
          <s v="1 PM"/>
          <s v="2 PM"/>
          <s v="3 PM"/>
          <s v="4 PM"/>
          <s v="5 PM"/>
          <s v="6 PM"/>
          <s v="7 PM"/>
          <s v="8 PM"/>
          <s v="9 PM"/>
          <s v="10 PM"/>
          <s v="11 PM"/>
          <s v="&gt;3/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1-31T14:49:03.000" endDate="2019-03-20T23:14:15.000"/>
        <groupItems count="368">
          <s v="&lt;1/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0/2019"/>
        </groupItems>
      </fieldGroup>
    </cacheField>
    <cacheField name="Months" databaseField="0">
      <sharedItems containsMixedTypes="0" count="0"/>
      <fieldGroup base="22">
        <rangePr groupBy="months" autoEnd="1" autoStart="1" startDate="2017-01-31T14:49:03.000" endDate="2019-03-20T23:14:15.000"/>
        <groupItems count="14">
          <s v="&lt;1/31/2017"/>
          <s v="Jan"/>
          <s v="Feb"/>
          <s v="Mar"/>
          <s v="Apr"/>
          <s v="May"/>
          <s v="Jun"/>
          <s v="Jul"/>
          <s v="Aug"/>
          <s v="Sep"/>
          <s v="Oct"/>
          <s v="Nov"/>
          <s v="Dec"/>
          <s v="&gt;3/20/2019"/>
        </groupItems>
      </fieldGroup>
    </cacheField>
    <cacheField name="Years" databaseField="0">
      <sharedItems containsMixedTypes="0" count="0"/>
      <fieldGroup base="22">
        <rangePr groupBy="years" autoEnd="1" autoStart="1" startDate="2017-01-31T14:49:03.000" endDate="2019-03-20T23:14:15.000"/>
        <groupItems count="5">
          <s v="&lt;1/31/2017"/>
          <s v="2017"/>
          <s v="2018"/>
          <s v="2019"/>
          <s v="&gt;3/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5">
  <r>
    <s v="edhecmanagement"/>
    <s v="edhec_bschool"/>
    <m/>
    <m/>
    <m/>
    <m/>
    <m/>
    <m/>
    <m/>
    <m/>
    <s v="No"/>
    <n v="3"/>
    <m/>
    <m/>
    <x v="0"/>
    <d v="2019-02-27T10:00:42.000"/>
    <s v="Alumni story: le projet de consulting, tremplin collectif et individuel_x000a_https://t.co/7j49XPViwt_x000a_#EDHEC #EDHECCSM #Management #Managers #ExecEd #Makeanimpact @EDHEC_BSchool https://t.co/5PqLEMSAQI"/>
    <s v="https://executive.edhec.edu/fr/blog/alumni-story-projet-consulting-tremplin-collectif-individuel?utm_source=Twitter&amp;utm_medium=article&amp;utm_campaign=alumni-story-projet-consulting-tremplin-collectif-individuel-2019-02-27"/>
    <s v="edhec.edu"/>
    <x v="0"/>
    <s v="https://pbs.twimg.com/media/D0Z1xPNXQAEybcs.jpg"/>
    <s v="https://pbs.twimg.com/media/D0Z1xPNXQAEybcs.jpg"/>
    <x v="0"/>
    <s v="https://twitter.com/#!/edhecmanagement/status/1100697223703265280"/>
    <m/>
    <m/>
    <s v="1100697223703265280"/>
    <m/>
    <b v="0"/>
    <n v="14"/>
    <s v=""/>
    <b v="0"/>
    <s v="ca"/>
    <m/>
    <s v=""/>
    <b v="0"/>
    <n v="5"/>
    <s v=""/>
    <s v="Twitter Web Client"/>
    <b v="0"/>
    <s v="1100697223703265280"/>
    <s v="Retweet"/>
    <n v="0"/>
    <n v="0"/>
    <m/>
    <m/>
    <m/>
    <m/>
    <m/>
    <m/>
    <m/>
    <m/>
    <n v="1"/>
    <s v="16"/>
    <s v="16"/>
    <n v="0"/>
    <n v="0"/>
    <n v="0"/>
    <n v="0"/>
    <n v="0"/>
    <n v="0"/>
    <n v="17"/>
    <n v="100"/>
    <n v="17"/>
  </r>
  <r>
    <s v="prfitzsimmons"/>
    <s v="hrmagazine"/>
    <m/>
    <m/>
    <m/>
    <m/>
    <m/>
    <m/>
    <m/>
    <m/>
    <s v="No"/>
    <n v="4"/>
    <m/>
    <m/>
    <x v="0"/>
    <d v="2019-03-07T11:40:03.000"/>
    <s v="RT @Ashridge_Biz: In #research covered by @Forbes, @BBCNews, @guardian &amp;amp; @hrmagazine,  our experts have uncovered four 'zones of engagement…"/>
    <m/>
    <m/>
    <x v="1"/>
    <m/>
    <s v="http://pbs.twimg.com/profile_images/997616903387582464/qATsyxSh_normal.jpg"/>
    <x v="1"/>
    <s v="https://twitter.com/#!/prfitzsimmons/status/1103621328266059776"/>
    <m/>
    <m/>
    <s v="1103621328266059776"/>
    <m/>
    <b v="0"/>
    <n v="0"/>
    <s v=""/>
    <b v="0"/>
    <s v="en"/>
    <m/>
    <s v=""/>
    <b v="0"/>
    <n v="1"/>
    <s v="1103601775452569603"/>
    <s v="Twitter for iPhone"/>
    <b v="0"/>
    <s v="1103601775452569603"/>
    <s v="Tweet"/>
    <n v="0"/>
    <n v="0"/>
    <m/>
    <m/>
    <m/>
    <m/>
    <m/>
    <m/>
    <m/>
    <m/>
    <n v="1"/>
    <s v="1"/>
    <s v="1"/>
    <m/>
    <m/>
    <m/>
    <m/>
    <m/>
    <m/>
    <m/>
    <m/>
    <m/>
  </r>
  <r>
    <s v="audencia"/>
    <s v="ft"/>
    <m/>
    <m/>
    <m/>
    <m/>
    <m/>
    <m/>
    <m/>
    <m/>
    <s v="No"/>
    <n v="9"/>
    <m/>
    <m/>
    <x v="0"/>
    <d v="2019-03-07T15:34:11.000"/>
    <s v="#EXCELLENCE - L' Executive MBA @Audencia_ExecEd est jugé comme l'une des 4 &quot;valeurs sûres&quot; du banc d'essai publié par le magazine @forbes_fr, qui souligne sa 7e place au prestigieux classement du @FT et &quot;la proximité et le suivi personnalisé des participants&quot; 🏆#EMBA #ExecEd https://t.co/73vQaZAFjR"/>
    <s v="https://twitter.com/forbes_fr/status/1103211353521774597"/>
    <s v="twitter.com"/>
    <x v="2"/>
    <m/>
    <s v="http://pbs.twimg.com/profile_images/1044208444134354944/vJYG05-X_normal.jpg"/>
    <x v="2"/>
    <s v="https://twitter.com/#!/audencia/status/1103680251274641412"/>
    <m/>
    <m/>
    <s v="1103680251274641412"/>
    <m/>
    <b v="0"/>
    <n v="7"/>
    <s v=""/>
    <b v="1"/>
    <s v="fr"/>
    <m/>
    <s v="1103211353521774597"/>
    <b v="0"/>
    <n v="4"/>
    <s v=""/>
    <s v="Twitter Web Client"/>
    <b v="0"/>
    <s v="1103680251274641412"/>
    <s v="Tweet"/>
    <n v="0"/>
    <n v="0"/>
    <m/>
    <m/>
    <m/>
    <m/>
    <m/>
    <m/>
    <m/>
    <m/>
    <n v="1"/>
    <s v="4"/>
    <s v="4"/>
    <m/>
    <m/>
    <m/>
    <m/>
    <m/>
    <m/>
    <m/>
    <m/>
    <m/>
  </r>
  <r>
    <s v="axelle_chevy"/>
    <s v="audencia_execed"/>
    <m/>
    <m/>
    <m/>
    <m/>
    <m/>
    <m/>
    <m/>
    <m/>
    <s v="No"/>
    <n v="11"/>
    <m/>
    <m/>
    <x v="0"/>
    <d v="2019-03-07T15:36:24.000"/>
    <s v="RT @audencia: #EXCELLENCE - L' Executive MBA @Audencia_ExecEd est jugé comme l'une des 4 &quot;valeurs sûres&quot; du banc d'essai publié par le maga…"/>
    <m/>
    <m/>
    <x v="3"/>
    <m/>
    <s v="http://pbs.twimg.com/profile_images/874911957522034688/M5XuN8Gx_normal.jpg"/>
    <x v="3"/>
    <s v="https://twitter.com/#!/axelle_chevy/status/1103680808471138306"/>
    <m/>
    <m/>
    <s v="1103680808471138306"/>
    <m/>
    <b v="0"/>
    <n v="0"/>
    <s v=""/>
    <b v="1"/>
    <s v="fr"/>
    <m/>
    <s v="1103211353521774597"/>
    <b v="0"/>
    <n v="4"/>
    <s v="1103680251274641412"/>
    <s v="Twitter Web Client"/>
    <b v="0"/>
    <s v="1103680251274641412"/>
    <s v="Tweet"/>
    <n v="0"/>
    <n v="0"/>
    <m/>
    <m/>
    <m/>
    <m/>
    <m/>
    <m/>
    <m/>
    <m/>
    <n v="1"/>
    <s v="4"/>
    <s v="4"/>
    <n v="1"/>
    <n v="4.545454545454546"/>
    <n v="0"/>
    <n v="0"/>
    <n v="0"/>
    <n v="0"/>
    <n v="21"/>
    <n v="95.45454545454545"/>
    <n v="22"/>
  </r>
  <r>
    <s v="narnaudaudencia"/>
    <s v="audencia_execed"/>
    <m/>
    <m/>
    <m/>
    <m/>
    <m/>
    <m/>
    <m/>
    <m/>
    <s v="No"/>
    <n v="13"/>
    <m/>
    <m/>
    <x v="0"/>
    <d v="2019-03-07T15:38:33.000"/>
    <s v="RT @audencia: #EXCELLENCE - L' Executive MBA @Audencia_ExecEd est jugé comme l'une des 4 &quot;valeurs sûres&quot; du banc d'essai publié par le maga…"/>
    <m/>
    <m/>
    <x v="3"/>
    <m/>
    <s v="http://pbs.twimg.com/profile_images/861610324570632192/iTAOLpbm_normal.jpg"/>
    <x v="4"/>
    <s v="https://twitter.com/#!/narnaudaudencia/status/1103681346893950977"/>
    <m/>
    <m/>
    <s v="1103681346893950977"/>
    <m/>
    <b v="0"/>
    <n v="0"/>
    <s v=""/>
    <b v="1"/>
    <s v="fr"/>
    <m/>
    <s v="1103211353521774597"/>
    <b v="0"/>
    <n v="4"/>
    <s v="1103680251274641412"/>
    <s v="Twitter for iPhone"/>
    <b v="0"/>
    <s v="1103680251274641412"/>
    <s v="Tweet"/>
    <n v="0"/>
    <n v="0"/>
    <m/>
    <m/>
    <m/>
    <m/>
    <m/>
    <m/>
    <m/>
    <m/>
    <n v="1"/>
    <s v="4"/>
    <s v="4"/>
    <m/>
    <m/>
    <m/>
    <m/>
    <m/>
    <m/>
    <m/>
    <m/>
    <m/>
  </r>
  <r>
    <s v="frankdormont"/>
    <s v="audencia_execed"/>
    <m/>
    <m/>
    <m/>
    <m/>
    <m/>
    <m/>
    <m/>
    <m/>
    <s v="No"/>
    <n v="16"/>
    <m/>
    <m/>
    <x v="0"/>
    <d v="2019-03-07T17:02:17.000"/>
    <s v="RT @audencia: #EXCELLENCE - L' Executive MBA @Audencia_ExecEd est jugé comme l'une des 4 &quot;valeurs sûres&quot; du banc d'essai publié par le maga…"/>
    <m/>
    <m/>
    <x v="3"/>
    <m/>
    <s v="http://pbs.twimg.com/profile_images/2555059691/a9ev480357ih5kpn71k0_normal.jpeg"/>
    <x v="5"/>
    <s v="https://twitter.com/#!/frankdormont/status/1103702422260760576"/>
    <m/>
    <m/>
    <s v="1103702422260760576"/>
    <m/>
    <b v="0"/>
    <n v="0"/>
    <s v=""/>
    <b v="1"/>
    <s v="fr"/>
    <m/>
    <s v="1103211353521774597"/>
    <b v="0"/>
    <n v="4"/>
    <s v="1103680251274641412"/>
    <s v="Twitter for iPhone"/>
    <b v="0"/>
    <s v="1103680251274641412"/>
    <s v="Tweet"/>
    <n v="0"/>
    <n v="0"/>
    <m/>
    <m/>
    <m/>
    <m/>
    <m/>
    <m/>
    <m/>
    <m/>
    <n v="1"/>
    <s v="4"/>
    <s v="4"/>
    <m/>
    <m/>
    <m/>
    <m/>
    <m/>
    <m/>
    <m/>
    <m/>
    <m/>
  </r>
  <r>
    <s v="kathygiusti"/>
    <s v="harvardbiz"/>
    <m/>
    <m/>
    <m/>
    <m/>
    <m/>
    <m/>
    <m/>
    <m/>
    <s v="No"/>
    <n v="18"/>
    <m/>
    <m/>
    <x v="0"/>
    <d v="2019-03-07T14:15:07.000"/>
    <s v="It is so important to invest in the next generation of leaders. They hold the key to the future. More in @HarvardBiz https://t.co/dNntS0mbNU #ExecEd #FutureLeaders"/>
    <s v="https://hbr.org/2019/03/educating-the-next-generation-of-leaders"/>
    <s v="hbr.org"/>
    <x v="4"/>
    <m/>
    <s v="http://pbs.twimg.com/profile_images/936622214073352197/RlRk2kcg_normal.jpg"/>
    <x v="6"/>
    <s v="https://twitter.com/#!/kathygiusti/status/1103660349738369028"/>
    <m/>
    <m/>
    <s v="1103660349738369028"/>
    <m/>
    <b v="0"/>
    <n v="9"/>
    <s v=""/>
    <b v="0"/>
    <s v="en"/>
    <m/>
    <s v=""/>
    <b v="0"/>
    <n v="1"/>
    <s v=""/>
    <s v="Hootsuite Inc."/>
    <b v="0"/>
    <s v="1103660349738369028"/>
    <s v="Tweet"/>
    <n v="0"/>
    <n v="0"/>
    <m/>
    <m/>
    <m/>
    <m/>
    <m/>
    <m/>
    <m/>
    <m/>
    <n v="1"/>
    <s v="18"/>
    <s v="18"/>
    <n v="1"/>
    <n v="4.166666666666667"/>
    <n v="0"/>
    <n v="0"/>
    <n v="0"/>
    <n v="0"/>
    <n v="23"/>
    <n v="95.83333333333333"/>
    <n v="24"/>
  </r>
  <r>
    <s v="jillzitzewitz"/>
    <s v="harvardbiz"/>
    <m/>
    <m/>
    <m/>
    <m/>
    <m/>
    <m/>
    <m/>
    <m/>
    <s v="No"/>
    <n v="19"/>
    <m/>
    <m/>
    <x v="0"/>
    <d v="2019-03-07T17:29:01.000"/>
    <s v="RT @KathyGiusti: It is so important to invest in the next generation of leaders. They hold the key to the future. More in @HarvardBiz https…"/>
    <m/>
    <m/>
    <x v="5"/>
    <m/>
    <s v="http://pbs.twimg.com/profile_images/1016833173454548998/8S4cpTYr_normal.jpg"/>
    <x v="7"/>
    <s v="https://twitter.com/#!/jillzitzewitz/status/1103709148485701632"/>
    <m/>
    <m/>
    <s v="1103709148485701632"/>
    <m/>
    <b v="0"/>
    <n v="0"/>
    <s v=""/>
    <b v="0"/>
    <s v="en"/>
    <m/>
    <s v=""/>
    <b v="0"/>
    <n v="1"/>
    <s v="1103660349738369028"/>
    <s v="Twitter for iPad"/>
    <b v="0"/>
    <s v="1103660349738369028"/>
    <s v="Tweet"/>
    <n v="0"/>
    <n v="0"/>
    <m/>
    <m/>
    <m/>
    <m/>
    <m/>
    <m/>
    <m/>
    <m/>
    <n v="1"/>
    <s v="18"/>
    <s v="18"/>
    <m/>
    <m/>
    <m/>
    <m/>
    <m/>
    <m/>
    <m/>
    <m/>
    <m/>
  </r>
  <r>
    <s v="aldo_zaffalon"/>
    <s v="execedcourses"/>
    <m/>
    <m/>
    <m/>
    <m/>
    <m/>
    <m/>
    <m/>
    <m/>
    <s v="No"/>
    <n v="21"/>
    <m/>
    <m/>
    <x v="0"/>
    <d v="2019-03-08T09:14:47.000"/>
    <s v="RT @ExecEdCourses: Great #execed course by Auckland Business School on #Leadership: https://t.co/8ywTIkvIvd"/>
    <s v="http://po.st/scms/OrMCe04Lcp0lOFmbAka8Um6V2jAD7SYdZTjvhHbnYZ0lOA/Y5z4Wg"/>
    <s v="po.st"/>
    <x v="6"/>
    <m/>
    <s v="http://pbs.twimg.com/profile_images/775795537689862144/ZdtKsGVV_normal.jpg"/>
    <x v="8"/>
    <s v="https://twitter.com/#!/aldo_zaffalon/status/1103947156350742529"/>
    <m/>
    <m/>
    <s v="1103947156350742529"/>
    <m/>
    <b v="0"/>
    <n v="0"/>
    <s v=""/>
    <b v="0"/>
    <s v="en"/>
    <m/>
    <s v=""/>
    <b v="0"/>
    <n v="1"/>
    <s v="1103946947247800321"/>
    <s v="Yamatho Consulting"/>
    <b v="0"/>
    <s v="1103946947247800321"/>
    <s v="Tweet"/>
    <n v="0"/>
    <n v="0"/>
    <m/>
    <m/>
    <m/>
    <m/>
    <m/>
    <m/>
    <m/>
    <m/>
    <n v="1"/>
    <s v="5"/>
    <s v="5"/>
    <n v="1"/>
    <n v="9.090909090909092"/>
    <n v="0"/>
    <n v="0"/>
    <n v="0"/>
    <n v="0"/>
    <n v="10"/>
    <n v="90.9090909090909"/>
    <n v="11"/>
  </r>
  <r>
    <s v="mccourtexeced"/>
    <s v="aspanational"/>
    <m/>
    <m/>
    <m/>
    <m/>
    <m/>
    <m/>
    <m/>
    <m/>
    <s v="No"/>
    <n v="22"/>
    <m/>
    <m/>
    <x v="0"/>
    <d v="2019-03-08T14:00:00.000"/>
    <s v="@JoeBiden might not be there until Tuesday, but we'll be at #ASPA2019 all weekend long! Stop by the McCourt Executive Education table and learn more about opportunities for yourself and your organization._x000a_@ASPANational _x000a__x000a_#ExecEd"/>
    <m/>
    <m/>
    <x v="7"/>
    <m/>
    <s v="http://pbs.twimg.com/profile_images/1070689732177342464/67gb4kBh_normal.jpg"/>
    <x v="9"/>
    <s v="https://twitter.com/#!/mccourtexeced/status/1104018937103163402"/>
    <m/>
    <m/>
    <s v="1104018937103163402"/>
    <m/>
    <b v="0"/>
    <n v="3"/>
    <s v="939091"/>
    <b v="0"/>
    <s v="en"/>
    <m/>
    <s v=""/>
    <b v="0"/>
    <n v="0"/>
    <s v=""/>
    <s v="TweetDeck"/>
    <b v="0"/>
    <s v="1104018937103163402"/>
    <s v="Tweet"/>
    <n v="0"/>
    <n v="0"/>
    <m/>
    <m/>
    <m/>
    <m/>
    <m/>
    <m/>
    <m/>
    <m/>
    <n v="1"/>
    <s v="17"/>
    <s v="17"/>
    <m/>
    <m/>
    <m/>
    <m/>
    <m/>
    <m/>
    <m/>
    <m/>
    <m/>
  </r>
  <r>
    <s v="rajeswariramana"/>
    <s v="rajeswariramana"/>
    <m/>
    <m/>
    <m/>
    <m/>
    <m/>
    <m/>
    <m/>
    <m/>
    <s v="No"/>
    <n v="24"/>
    <m/>
    <m/>
    <x v="1"/>
    <d v="2019-03-08T18:59:45.000"/>
    <s v="#Georgetown_x000a_#McDonough_x000a_#ExecEd_x000a__x000a_Innovation bettering an existing product!_x000a_Great job team. Proud of you!!! https://t.co/00mQ421npk"/>
    <s v="https://lnkd.in/eR-h4RK"/>
    <s v="lnkd.in"/>
    <x v="8"/>
    <m/>
    <s v="http://pbs.twimg.com/profile_images/786863348159700992/d6nM04QK_normal.jpg"/>
    <x v="10"/>
    <s v="https://twitter.com/#!/rajeswariramana/status/1104094367734816769"/>
    <m/>
    <m/>
    <s v="1104094367734816769"/>
    <m/>
    <b v="0"/>
    <n v="1"/>
    <s v=""/>
    <b v="0"/>
    <s v="en"/>
    <m/>
    <s v=""/>
    <b v="0"/>
    <n v="0"/>
    <s v=""/>
    <s v="LinkedIn"/>
    <b v="0"/>
    <s v="1104094367734816769"/>
    <s v="Tweet"/>
    <n v="0"/>
    <n v="0"/>
    <m/>
    <m/>
    <m/>
    <m/>
    <m/>
    <m/>
    <m/>
    <m/>
    <n v="1"/>
    <s v="8"/>
    <s v="8"/>
    <n v="3"/>
    <n v="21.428571428571427"/>
    <n v="0"/>
    <n v="0"/>
    <n v="0"/>
    <n v="0"/>
    <n v="11"/>
    <n v="78.57142857142857"/>
    <n v="14"/>
  </r>
  <r>
    <s v="sifma"/>
    <s v="wharton"/>
    <m/>
    <m/>
    <m/>
    <m/>
    <m/>
    <m/>
    <m/>
    <m/>
    <s v="No"/>
    <n v="25"/>
    <m/>
    <m/>
    <x v="0"/>
    <d v="2019-03-08T20:00:28.000"/>
    <s v="The 2019 Securities Industry Institute is coming to a close. Thank you for such an inspirational week and a big congrats to our graduating class! #SIIWharton #ExecEd #Leadership #FinServ #CapitalMarkets @Wharton https://t.co/PCpGv387mU"/>
    <m/>
    <m/>
    <x v="9"/>
    <s v="https://pbs.twimg.com/media/D1KV2sCX0AEZhK5.jpg"/>
    <s v="https://pbs.twimg.com/media/D1KV2sCX0AEZhK5.jpg"/>
    <x v="11"/>
    <s v="https://twitter.com/#!/sifma/status/1104109649895264261"/>
    <m/>
    <m/>
    <s v="1104109649895264261"/>
    <m/>
    <b v="0"/>
    <n v="1"/>
    <s v=""/>
    <b v="0"/>
    <s v="en"/>
    <m/>
    <s v=""/>
    <b v="0"/>
    <n v="0"/>
    <s v=""/>
    <s v="Sprout Social"/>
    <b v="0"/>
    <s v="1104109649895264261"/>
    <s v="Tweet"/>
    <n v="0"/>
    <n v="0"/>
    <m/>
    <m/>
    <m/>
    <m/>
    <m/>
    <m/>
    <m/>
    <m/>
    <n v="1"/>
    <s v="21"/>
    <s v="21"/>
    <n v="2"/>
    <n v="6.451612903225806"/>
    <n v="0"/>
    <n v="0"/>
    <n v="0"/>
    <n v="0"/>
    <n v="29"/>
    <n v="93.54838709677419"/>
    <n v="31"/>
  </r>
  <r>
    <s v="just_joan"/>
    <s v="infonutc"/>
    <m/>
    <m/>
    <m/>
    <m/>
    <m/>
    <m/>
    <m/>
    <m/>
    <s v="No"/>
    <n v="26"/>
    <m/>
    <m/>
    <x v="0"/>
    <d v="2019-03-09T00:54:26.000"/>
    <s v="RT @InfoNUTC: Expand your professional network &amp;amp; knowledge of #freight #transportation &amp;amp; #logistics MAY 20 - 22 w/ @InfoNUTC's Executive Pr…"/>
    <m/>
    <m/>
    <x v="10"/>
    <m/>
    <s v="http://pbs.twimg.com/profile_images/677737251158274048/4FuLIToI_normal.jpg"/>
    <x v="12"/>
    <s v="https://twitter.com/#!/just_joan/status/1104183628215533568"/>
    <m/>
    <m/>
    <s v="1104183628215533568"/>
    <m/>
    <b v="0"/>
    <n v="0"/>
    <s v=""/>
    <b v="0"/>
    <s v="en"/>
    <m/>
    <s v=""/>
    <b v="0"/>
    <n v="2"/>
    <s v="1104091772618244097"/>
    <s v="Twitter Web Client"/>
    <b v="0"/>
    <s v="1104091772618244097"/>
    <s v="Tweet"/>
    <n v="0"/>
    <n v="0"/>
    <m/>
    <m/>
    <m/>
    <m/>
    <m/>
    <m/>
    <m/>
    <m/>
    <n v="1"/>
    <s v="9"/>
    <s v="9"/>
    <n v="0"/>
    <n v="0"/>
    <n v="0"/>
    <n v="0"/>
    <n v="0"/>
    <n v="0"/>
    <n v="20"/>
    <n v="100"/>
    <n v="20"/>
  </r>
  <r>
    <s v="rbsexeced"/>
    <s v="rbsexeced"/>
    <m/>
    <m/>
    <m/>
    <m/>
    <m/>
    <m/>
    <m/>
    <m/>
    <s v="No"/>
    <n v="27"/>
    <m/>
    <m/>
    <x v="1"/>
    <d v="2017-01-31T14:49:03.000"/>
    <s v="#RBSEE's Mini-MBA: #DigitalMarketing is ranked among Top 30 Best Value certificate programs https://t.co/3tHvpw1USP Prgms Start Soon #ExecEd https://t.co/RdqZkwbZia"/>
    <s v="http://www.business.rutgers.edu/news/rutgers-mini-mba-digital-marketing-ranked-among-top-30-best-value-certificate-programs"/>
    <s v="rutgers.edu"/>
    <x v="11"/>
    <s v="https://pbs.twimg.com/media/C3gbu25WAAAfTBE.jpg"/>
    <s v="https://pbs.twimg.com/media/C3gbu25WAAAfTBE.jpg"/>
    <x v="13"/>
    <s v="https://twitter.com/#!/rbsexeced/status/826442175424643078"/>
    <m/>
    <m/>
    <s v="826442175424643078"/>
    <m/>
    <b v="0"/>
    <n v="6"/>
    <s v=""/>
    <b v="0"/>
    <s v="en"/>
    <m/>
    <s v=""/>
    <b v="0"/>
    <n v="8"/>
    <s v=""/>
    <s v="Twitter Web Client"/>
    <b v="0"/>
    <s v="826442175424643078"/>
    <s v="Retweet"/>
    <n v="0"/>
    <n v="0"/>
    <m/>
    <m/>
    <m/>
    <m/>
    <m/>
    <m/>
    <m/>
    <m/>
    <n v="1"/>
    <s v="20"/>
    <s v="20"/>
    <n v="2"/>
    <n v="11.764705882352942"/>
    <n v="0"/>
    <n v="0"/>
    <n v="0"/>
    <n v="0"/>
    <n v="15"/>
    <n v="88.23529411764706"/>
    <n v="17"/>
  </r>
  <r>
    <s v="antonniw"/>
    <s v="rbsexeced"/>
    <m/>
    <m/>
    <m/>
    <m/>
    <m/>
    <m/>
    <m/>
    <m/>
    <s v="No"/>
    <n v="28"/>
    <m/>
    <m/>
    <x v="0"/>
    <d v="2019-03-09T03:40:03.000"/>
    <s v="RT @RBSExecEd: #RBSEE's Mini-MBA: #DigitalMarketing is ranked among Top 30 Best Value certificate programs https://t.co/3tHvpw1USP Prgms St…"/>
    <s v="http://www.business.rutgers.edu/news/rutgers-mini-mba-digital-marketing-ranked-among-top-30-best-value-certificate-programs"/>
    <s v="rutgers.edu"/>
    <x v="12"/>
    <m/>
    <s v="http://pbs.twimg.com/profile_images/1106753664318885888/nwCcXC8s_normal.jpg"/>
    <x v="14"/>
    <s v="https://twitter.com/#!/antonniw/status/1104225305915543553"/>
    <m/>
    <m/>
    <s v="1104225305915543553"/>
    <m/>
    <b v="0"/>
    <n v="0"/>
    <s v=""/>
    <b v="0"/>
    <s v="en"/>
    <m/>
    <s v=""/>
    <b v="0"/>
    <n v="8"/>
    <s v="826442175424643078"/>
    <s v="Twitter for Android"/>
    <b v="0"/>
    <s v="826442175424643078"/>
    <s v="Tweet"/>
    <n v="0"/>
    <n v="0"/>
    <m/>
    <m/>
    <m/>
    <m/>
    <m/>
    <m/>
    <m/>
    <m/>
    <n v="1"/>
    <s v="20"/>
    <s v="20"/>
    <n v="2"/>
    <n v="11.764705882352942"/>
    <n v="0"/>
    <n v="0"/>
    <n v="0"/>
    <n v="0"/>
    <n v="15"/>
    <n v="88.23529411764706"/>
    <n v="17"/>
  </r>
  <r>
    <s v="valerie_loison"/>
    <s v="thjeanjean"/>
    <m/>
    <m/>
    <m/>
    <m/>
    <m/>
    <m/>
    <m/>
    <m/>
    <s v="No"/>
    <n v="29"/>
    <m/>
    <m/>
    <x v="0"/>
    <d v="2019-03-09T21:14:51.000"/>
    <s v="RT @ThJeanjean: The Design Thinking and Lean #Startup  Models Are Broken. Here Is the #Innovation  Vortex! https://t.co/MGL0hxOzYE  #develo…"/>
    <s v="https://medium.com/@jurgenappelo/the-design-thinking-and-lean-startup-models-are-broken-here-is-the-innovation-vortex-43592a4414d"/>
    <s v="medium.com"/>
    <x v="13"/>
    <m/>
    <s v="http://pbs.twimg.com/profile_images/975879154448130048/o3ISZvvQ_normal.jpg"/>
    <x v="15"/>
    <s v="https://twitter.com/#!/valerie_loison/status/1104490758583869440"/>
    <m/>
    <m/>
    <s v="1104490758583869440"/>
    <m/>
    <b v="0"/>
    <n v="0"/>
    <s v=""/>
    <b v="0"/>
    <s v="en"/>
    <m/>
    <s v=""/>
    <b v="0"/>
    <n v="6"/>
    <s v="1092830256531193856"/>
    <s v="Twitter Web Client"/>
    <b v="0"/>
    <s v="1092830256531193856"/>
    <s v="Tweet"/>
    <n v="0"/>
    <n v="0"/>
    <m/>
    <m/>
    <m/>
    <m/>
    <m/>
    <m/>
    <m/>
    <m/>
    <n v="1"/>
    <s v="10"/>
    <s v="10"/>
    <n v="2"/>
    <n v="11.764705882352942"/>
    <n v="1"/>
    <n v="5.882352941176471"/>
    <n v="0"/>
    <n v="0"/>
    <n v="14"/>
    <n v="82.3529411764706"/>
    <n v="17"/>
  </r>
  <r>
    <s v="jenpotten"/>
    <s v="ashridge_biz"/>
    <m/>
    <m/>
    <m/>
    <m/>
    <m/>
    <m/>
    <m/>
    <m/>
    <s v="No"/>
    <n v="30"/>
    <m/>
    <m/>
    <x v="0"/>
    <d v="2019-03-11T10:33:20.000"/>
    <s v="Ashridge Lego Serious Play! #experientialeducation #experientiallearning #execed #businesschool #ashridge @Ashridge_Biz https://t.co/ozbyHJzmH0"/>
    <s v="https://twitter.com/Ashridge_Biz/status/1105048247389818880"/>
    <s v="twitter.com"/>
    <x v="14"/>
    <m/>
    <s v="http://pbs.twimg.com/profile_images/742830194399006724/abnF5JIJ_normal.jpg"/>
    <x v="16"/>
    <s v="https://twitter.com/#!/jenpotten/status/1105054090642550784"/>
    <m/>
    <m/>
    <s v="1105054090642550784"/>
    <m/>
    <b v="0"/>
    <n v="1"/>
    <s v=""/>
    <b v="1"/>
    <s v="en"/>
    <m/>
    <s v="1105048247389818880"/>
    <b v="0"/>
    <n v="0"/>
    <s v=""/>
    <s v="Twitter Web Client"/>
    <b v="0"/>
    <s v="1105054090642550784"/>
    <s v="Tweet"/>
    <n v="0"/>
    <n v="0"/>
    <m/>
    <m/>
    <m/>
    <m/>
    <m/>
    <m/>
    <m/>
    <m/>
    <n v="1"/>
    <s v="1"/>
    <s v="1"/>
    <n v="0"/>
    <n v="0"/>
    <n v="0"/>
    <n v="0"/>
    <n v="0"/>
    <n v="0"/>
    <n v="10"/>
    <n v="100"/>
    <n v="10"/>
  </r>
  <r>
    <s v="oneill_indy"/>
    <s v="on"/>
    <m/>
    <m/>
    <m/>
    <m/>
    <m/>
    <m/>
    <m/>
    <m/>
    <s v="No"/>
    <n v="31"/>
    <m/>
    <m/>
    <x v="0"/>
    <d v="2019-03-11T16:59:33.000"/>
    <s v="RT @Johnsonsmj3: Kicking off our first Public Management Certificate cohort in Philadelphia today. Great partnership with @NSWC_Philly! @ON…"/>
    <m/>
    <m/>
    <x v="5"/>
    <m/>
    <s v="http://pbs.twimg.com/profile_images/1102570152988692480/meG-sjcW_normal.png"/>
    <x v="17"/>
    <s v="https://twitter.com/#!/oneill_indy/status/1105151286176030721"/>
    <m/>
    <m/>
    <s v="1105151286176030721"/>
    <m/>
    <b v="0"/>
    <n v="0"/>
    <s v=""/>
    <b v="0"/>
    <s v="en"/>
    <m/>
    <s v=""/>
    <b v="0"/>
    <n v="1"/>
    <s v="1105151197873401856"/>
    <s v="Sprout Social"/>
    <b v="0"/>
    <s v="1105151197873401856"/>
    <s v="Tweet"/>
    <n v="0"/>
    <n v="0"/>
    <m/>
    <m/>
    <m/>
    <m/>
    <m/>
    <m/>
    <m/>
    <m/>
    <n v="1"/>
    <s v="13"/>
    <s v="13"/>
    <m/>
    <m/>
    <m/>
    <m/>
    <m/>
    <m/>
    <m/>
    <m/>
    <m/>
  </r>
  <r>
    <s v="johnsonsmj3"/>
    <s v="nswc_philly"/>
    <m/>
    <m/>
    <m/>
    <m/>
    <m/>
    <m/>
    <m/>
    <m/>
    <s v="No"/>
    <n v="32"/>
    <m/>
    <m/>
    <x v="0"/>
    <d v="2019-03-11T16:59:12.000"/>
    <s v="Kicking off our first Public Management Certificate cohort in Philadelphia today. Great partnership with @NSWC_Philly! @ONeill_Indy #ExecEd #leadershipmatters"/>
    <m/>
    <m/>
    <x v="15"/>
    <m/>
    <s v="http://pbs.twimg.com/profile_images/937786044350697472/F_qKMCUc_normal.jpg"/>
    <x v="18"/>
    <s v="https://twitter.com/#!/johnsonsmj3/status/1105151197873401856"/>
    <m/>
    <m/>
    <s v="1105151197873401856"/>
    <m/>
    <b v="0"/>
    <n v="3"/>
    <s v=""/>
    <b v="0"/>
    <s v="en"/>
    <m/>
    <s v=""/>
    <b v="0"/>
    <n v="1"/>
    <s v=""/>
    <s v="Twitter for iPhone"/>
    <b v="0"/>
    <s v="1105151197873401856"/>
    <s v="Tweet"/>
    <n v="0"/>
    <n v="0"/>
    <m/>
    <m/>
    <m/>
    <m/>
    <m/>
    <m/>
    <m/>
    <m/>
    <n v="1"/>
    <s v="13"/>
    <s v="13"/>
    <n v="1"/>
    <n v="5.555555555555555"/>
    <n v="0"/>
    <n v="0"/>
    <n v="0"/>
    <n v="0"/>
    <n v="17"/>
    <n v="94.44444444444444"/>
    <n v="18"/>
  </r>
  <r>
    <s v="jackiesloane"/>
    <s v="kuczinnovation"/>
    <m/>
    <m/>
    <m/>
    <m/>
    <m/>
    <m/>
    <m/>
    <m/>
    <s v="No"/>
    <n v="36"/>
    <m/>
    <m/>
    <x v="0"/>
    <d v="2019-03-11T19:49:11.000"/>
    <s v="RT @KuczInnovation: Our disruptive new #ExecEd course helps innovation teams begin real-world innovation projects for their organization ov…"/>
    <m/>
    <m/>
    <x v="16"/>
    <m/>
    <s v="http://pbs.twimg.com/profile_images/1297451661/Jackie_1_normal.jpg"/>
    <x v="19"/>
    <s v="https://twitter.com/#!/jackiesloane/status/1105193972232847361"/>
    <m/>
    <m/>
    <s v="1105193972232847361"/>
    <m/>
    <b v="0"/>
    <n v="0"/>
    <s v=""/>
    <b v="0"/>
    <s v="en"/>
    <m/>
    <s v=""/>
    <b v="0"/>
    <n v="0"/>
    <s v="1105145988325490693"/>
    <s v="Twitter Web Client"/>
    <b v="0"/>
    <s v="1105145988325490693"/>
    <s v="Tweet"/>
    <n v="0"/>
    <n v="0"/>
    <m/>
    <m/>
    <m/>
    <m/>
    <m/>
    <m/>
    <m/>
    <m/>
    <n v="1"/>
    <s v="12"/>
    <s v="12"/>
    <n v="2"/>
    <n v="10.526315789473685"/>
    <n v="1"/>
    <n v="5.2631578947368425"/>
    <n v="0"/>
    <n v="0"/>
    <n v="16"/>
    <n v="84.21052631578948"/>
    <n v="19"/>
  </r>
  <r>
    <s v="pdxnicolle"/>
    <s v="pdxnicolle"/>
    <m/>
    <m/>
    <m/>
    <m/>
    <m/>
    <m/>
    <m/>
    <m/>
    <s v="No"/>
    <n v="37"/>
    <m/>
    <m/>
    <x v="1"/>
    <d v="2019-03-11T22:16:56.000"/>
    <s v="This is how leadership upskill: $50K for online courses and a certificate in 9 months... Curriculum looks like an MBA + analytics but 65% of participants hold an advanced degree. #execed https://t.co/cmj23JiO7w"/>
    <s v="https://twitter.com/HarvardBizAn/status/1072539163109584899"/>
    <s v="twitter.com"/>
    <x v="16"/>
    <m/>
    <s v="http://pbs.twimg.com/profile_images/978759972564578304/NQojXi6I_normal.jpg"/>
    <x v="20"/>
    <s v="https://twitter.com/#!/pdxnicolle/status/1105231158197968896"/>
    <m/>
    <m/>
    <s v="1105231158197968896"/>
    <m/>
    <b v="0"/>
    <n v="0"/>
    <s v=""/>
    <b v="1"/>
    <s v="en"/>
    <m/>
    <s v="1072539163109584899"/>
    <b v="0"/>
    <n v="0"/>
    <s v=""/>
    <s v="Twitter Web Client"/>
    <b v="0"/>
    <s v="1105231158197968896"/>
    <s v="Tweet"/>
    <n v="0"/>
    <n v="0"/>
    <m/>
    <m/>
    <m/>
    <m/>
    <m/>
    <m/>
    <m/>
    <m/>
    <n v="2"/>
    <s v="8"/>
    <s v="8"/>
    <n v="2"/>
    <n v="6.666666666666667"/>
    <n v="0"/>
    <n v="0"/>
    <n v="0"/>
    <n v="0"/>
    <n v="28"/>
    <n v="93.33333333333333"/>
    <n v="30"/>
  </r>
  <r>
    <s v="pdxnicolle"/>
    <s v="pdxnicolle"/>
    <m/>
    <m/>
    <m/>
    <m/>
    <m/>
    <m/>
    <m/>
    <m/>
    <s v="No"/>
    <n v="38"/>
    <m/>
    <m/>
    <x v="1"/>
    <d v="2019-03-11T22:20:18.000"/>
    <s v="MIT's online, self paced course for Artificial Intelligence: Implications for Business Strategy - $2,800 for 6 weeks. Based on curriculum seems like you'd be better off with Coursera https://t.co/SB72er9zcD #execed"/>
    <s v="https://www.coursera.org/learn/ai-for-everyone"/>
    <s v="coursera.org"/>
    <x v="16"/>
    <m/>
    <s v="http://pbs.twimg.com/profile_images/978759972564578304/NQojXi6I_normal.jpg"/>
    <x v="21"/>
    <s v="https://twitter.com/#!/pdxnicolle/status/1105232001475391488"/>
    <m/>
    <m/>
    <s v="1105232001475391488"/>
    <m/>
    <b v="0"/>
    <n v="1"/>
    <s v=""/>
    <b v="0"/>
    <s v="en"/>
    <m/>
    <s v=""/>
    <b v="0"/>
    <n v="0"/>
    <s v=""/>
    <s v="Twitter Web Client"/>
    <b v="0"/>
    <s v="1105232001475391488"/>
    <s v="Tweet"/>
    <n v="0"/>
    <n v="0"/>
    <m/>
    <m/>
    <m/>
    <m/>
    <m/>
    <m/>
    <m/>
    <m/>
    <n v="2"/>
    <s v="8"/>
    <s v="8"/>
    <n v="3"/>
    <n v="10.344827586206897"/>
    <n v="0"/>
    <n v="0"/>
    <n v="0"/>
    <n v="0"/>
    <n v="26"/>
    <n v="89.65517241379311"/>
    <n v="29"/>
  </r>
  <r>
    <s v="bernhardkerres"/>
    <s v="lbs_careers"/>
    <m/>
    <m/>
    <m/>
    <m/>
    <m/>
    <m/>
    <m/>
    <m/>
    <s v="No"/>
    <n v="39"/>
    <m/>
    <m/>
    <x v="0"/>
    <d v="2019-03-12T10:14:16.000"/>
    <s v="I am very much looking forward to be reunited with the @AlaudaQuartet and @VylaRollins for another leadership program for a @LBS client! Music is a great analogy for management._x000a_#leadership #management #music #classicalmusic #teaching #execed #executiveeducation @LBS_Careers"/>
    <m/>
    <m/>
    <x v="17"/>
    <m/>
    <s v="http://pbs.twimg.com/profile_images/781892598046875649/RrXDXrUw_normal.jpg"/>
    <x v="22"/>
    <s v="https://twitter.com/#!/bernhardkerres/status/1105411678114627589"/>
    <m/>
    <m/>
    <s v="1105411678114627589"/>
    <m/>
    <b v="0"/>
    <n v="4"/>
    <s v=""/>
    <b v="0"/>
    <s v="en"/>
    <m/>
    <s v=""/>
    <b v="0"/>
    <n v="1"/>
    <s v=""/>
    <s v="TweetDeck"/>
    <b v="0"/>
    <s v="1105411678114627589"/>
    <s v="Tweet"/>
    <n v="0"/>
    <n v="0"/>
    <m/>
    <m/>
    <m/>
    <m/>
    <m/>
    <m/>
    <m/>
    <m/>
    <n v="1"/>
    <s v="3"/>
    <s v="3"/>
    <m/>
    <m/>
    <m/>
    <m/>
    <m/>
    <m/>
    <m/>
    <m/>
    <m/>
  </r>
  <r>
    <s v="sbailey1"/>
    <s v="sbailey1"/>
    <m/>
    <m/>
    <m/>
    <m/>
    <m/>
    <m/>
    <m/>
    <m/>
    <s v="No"/>
    <n v="41"/>
    <m/>
    <m/>
    <x v="1"/>
    <d v="2019-03-12T12:51:33.000"/>
    <s v="#MasonNation #Coaching #ExecEd #WellBeing #WeAreMason https://t.co/sDxaqqTo85"/>
    <s v="https://twitter.com/MasonExecEd/status/1105448221860642816"/>
    <s v="twitter.com"/>
    <x v="18"/>
    <m/>
    <s v="http://pbs.twimg.com/profile_images/378800000605351103/f219819d9a7bed41f4e9c5f4c3b92a9f_normal.png"/>
    <x v="23"/>
    <s v="https://twitter.com/#!/sbailey1/status/1105451259325239297"/>
    <m/>
    <m/>
    <s v="1105451259325239297"/>
    <m/>
    <b v="0"/>
    <n v="0"/>
    <s v=""/>
    <b v="1"/>
    <s v="und"/>
    <m/>
    <s v="1105448221860642816"/>
    <b v="0"/>
    <n v="0"/>
    <s v=""/>
    <s v="Twitter Web Client"/>
    <b v="0"/>
    <s v="1105451259325239297"/>
    <s v="Tweet"/>
    <n v="0"/>
    <n v="0"/>
    <m/>
    <m/>
    <m/>
    <m/>
    <m/>
    <m/>
    <m/>
    <m/>
    <n v="1"/>
    <s v="8"/>
    <s v="8"/>
    <n v="1"/>
    <n v="20"/>
    <n v="0"/>
    <n v="0"/>
    <n v="0"/>
    <n v="0"/>
    <n v="4"/>
    <n v="80"/>
    <n v="5"/>
  </r>
  <r>
    <s v="hult_biz"/>
    <s v="ashridge_biz"/>
    <m/>
    <m/>
    <m/>
    <m/>
    <m/>
    <m/>
    <m/>
    <m/>
    <s v="No"/>
    <n v="42"/>
    <m/>
    <m/>
    <x v="0"/>
    <d v="2019-03-12T16:31:58.000"/>
    <s v="RT @Ashridge_Biz: Take a walk around the headquarters of Ashridge Hult Executive Education and you might stumble upon a group of people app…"/>
    <m/>
    <m/>
    <x v="5"/>
    <m/>
    <s v="http://pbs.twimg.com/profile_images/1049621338825080833/69KVz__u_normal.jpg"/>
    <x v="24"/>
    <s v="https://twitter.com/#!/hult_biz/status/1105506731768070144"/>
    <m/>
    <m/>
    <s v="1105506731768070144"/>
    <m/>
    <b v="0"/>
    <n v="0"/>
    <s v=""/>
    <b v="0"/>
    <s v="en"/>
    <m/>
    <s v=""/>
    <b v="0"/>
    <n v="1"/>
    <s v="1105048247389818880"/>
    <s v="Twitter Web Client"/>
    <b v="0"/>
    <s v="1105048247389818880"/>
    <s v="Tweet"/>
    <n v="0"/>
    <n v="0"/>
    <m/>
    <m/>
    <m/>
    <m/>
    <m/>
    <m/>
    <m/>
    <m/>
    <n v="1"/>
    <s v="1"/>
    <s v="1"/>
    <n v="0"/>
    <n v="0"/>
    <n v="1"/>
    <n v="4.3478260869565215"/>
    <n v="0"/>
    <n v="0"/>
    <n v="22"/>
    <n v="95.65217391304348"/>
    <n v="23"/>
  </r>
  <r>
    <s v="hellostage_"/>
    <s v="vylarollins"/>
    <m/>
    <m/>
    <m/>
    <m/>
    <m/>
    <m/>
    <m/>
    <m/>
    <s v="No"/>
    <n v="43"/>
    <m/>
    <m/>
    <x v="0"/>
    <d v="2019-03-12T21:52:40.000"/>
    <s v="RT @BernhardKerres: I am very much looking forward to be reunited with the @AlaudaQuartet and @VylaRollins for another leadership program f…"/>
    <m/>
    <m/>
    <x v="5"/>
    <m/>
    <s v="http://pbs.twimg.com/profile_images/963759425961037825/78X_23KW_normal.png"/>
    <x v="25"/>
    <s v="https://twitter.com/#!/hellostage_/status/1105587438519549952"/>
    <m/>
    <m/>
    <s v="1105587438519549952"/>
    <m/>
    <b v="0"/>
    <n v="0"/>
    <s v=""/>
    <b v="0"/>
    <s v="en"/>
    <m/>
    <s v=""/>
    <b v="0"/>
    <n v="1"/>
    <s v="1105411678114627589"/>
    <s v="Twitter for iPhone"/>
    <b v="0"/>
    <s v="1105411678114627589"/>
    <s v="Tweet"/>
    <n v="0"/>
    <n v="0"/>
    <m/>
    <m/>
    <m/>
    <m/>
    <m/>
    <m/>
    <m/>
    <m/>
    <n v="1"/>
    <s v="3"/>
    <s v="3"/>
    <m/>
    <m/>
    <m/>
    <m/>
    <m/>
    <m/>
    <m/>
    <m/>
    <m/>
  </r>
  <r>
    <s v="naysanf"/>
    <s v="ashridge_biz"/>
    <m/>
    <m/>
    <m/>
    <m/>
    <m/>
    <m/>
    <m/>
    <m/>
    <s v="No"/>
    <n v="46"/>
    <m/>
    <m/>
    <x v="0"/>
    <d v="2019-03-12T22:57:21.000"/>
    <s v="RT @Ashridge_Biz: Take a walk around the headquarters of Ashridge Hult Executive Education and you might stumble upon a group of people app…"/>
    <m/>
    <m/>
    <x v="5"/>
    <m/>
    <s v="http://pbs.twimg.com/profile_images/3187024260/1f6bb2bcd50677891476cb3401bcee46_normal.jpeg"/>
    <x v="26"/>
    <s v="https://twitter.com/#!/naysanf/status/1105603714319044608"/>
    <m/>
    <m/>
    <s v="1105603714319044608"/>
    <m/>
    <b v="0"/>
    <n v="0"/>
    <s v=""/>
    <b v="0"/>
    <s v="en"/>
    <m/>
    <s v=""/>
    <b v="0"/>
    <n v="1"/>
    <s v="1105048247389818880"/>
    <s v="Twitter for iPhone"/>
    <b v="0"/>
    <s v="1105048247389818880"/>
    <s v="Tweet"/>
    <n v="0"/>
    <n v="0"/>
    <m/>
    <m/>
    <m/>
    <m/>
    <m/>
    <m/>
    <m/>
    <m/>
    <n v="2"/>
    <s v="1"/>
    <s v="1"/>
    <n v="0"/>
    <n v="0"/>
    <n v="1"/>
    <n v="4.3478260869565215"/>
    <n v="0"/>
    <n v="0"/>
    <n v="22"/>
    <n v="95.65217391304348"/>
    <n v="23"/>
  </r>
  <r>
    <s v="naysanf"/>
    <s v="ef"/>
    <m/>
    <m/>
    <m/>
    <m/>
    <m/>
    <m/>
    <m/>
    <m/>
    <s v="No"/>
    <n v="47"/>
    <m/>
    <m/>
    <x v="0"/>
    <d v="2019-03-12T22:57:50.000"/>
    <s v="RT @Ashridge_Biz: We have partnered with @EF to host a joint seminar in Stockholm, discussing how to build a globally competent workforce.…"/>
    <m/>
    <m/>
    <x v="5"/>
    <m/>
    <s v="http://pbs.twimg.com/profile_images/3187024260/1f6bb2bcd50677891476cb3401bcee46_normal.jpeg"/>
    <x v="27"/>
    <s v="https://twitter.com/#!/naysanf/status/1105603837530947585"/>
    <m/>
    <m/>
    <s v="1105603837530947585"/>
    <m/>
    <b v="0"/>
    <n v="0"/>
    <s v=""/>
    <b v="0"/>
    <s v="en"/>
    <m/>
    <s v=""/>
    <b v="0"/>
    <n v="0"/>
    <s v="1105442381158117376"/>
    <s v="Twitter for iPhone"/>
    <b v="0"/>
    <s v="1105442381158117376"/>
    <s v="Tweet"/>
    <n v="0"/>
    <n v="0"/>
    <m/>
    <m/>
    <m/>
    <m/>
    <m/>
    <m/>
    <m/>
    <m/>
    <n v="1"/>
    <s v="1"/>
    <s v="1"/>
    <n v="0"/>
    <n v="0"/>
    <n v="0"/>
    <n v="0"/>
    <n v="0"/>
    <n v="0"/>
    <n v="22"/>
    <n v="100"/>
    <n v="22"/>
  </r>
  <r>
    <s v="marianneschro11"/>
    <s v="vylarollins"/>
    <m/>
    <m/>
    <m/>
    <m/>
    <m/>
    <m/>
    <m/>
    <m/>
    <s v="No"/>
    <n v="49"/>
    <m/>
    <m/>
    <x v="0"/>
    <d v="2019-03-13T08:57:05.000"/>
    <s v="RT @BernhardKerres: I am very much looking forward to be reunited with the @AlaudaQuartet and @VylaRollins for another leadership program f…"/>
    <m/>
    <m/>
    <x v="5"/>
    <m/>
    <s v="http://pbs.twimg.com/profile_images/1012806442817122304/PFPRBkWE_normal.jpg"/>
    <x v="28"/>
    <s v="https://twitter.com/#!/marianneschro11/status/1105754641617297408"/>
    <m/>
    <m/>
    <s v="1105754641617297408"/>
    <m/>
    <b v="0"/>
    <n v="0"/>
    <s v=""/>
    <b v="0"/>
    <s v="en"/>
    <m/>
    <s v=""/>
    <b v="0"/>
    <n v="2"/>
    <s v="1105411678114627589"/>
    <s v="Twitter for iPhone"/>
    <b v="0"/>
    <s v="1105411678114627589"/>
    <s v="Tweet"/>
    <n v="0"/>
    <n v="0"/>
    <m/>
    <m/>
    <m/>
    <m/>
    <m/>
    <m/>
    <m/>
    <m/>
    <n v="1"/>
    <s v="3"/>
    <s v="3"/>
    <m/>
    <m/>
    <m/>
    <m/>
    <m/>
    <m/>
    <m/>
    <m/>
    <m/>
  </r>
  <r>
    <s v="energizersllc"/>
    <s v="drbtkaczykmba"/>
    <m/>
    <m/>
    <m/>
    <m/>
    <m/>
    <m/>
    <m/>
    <m/>
    <s v="No"/>
    <n v="52"/>
    <m/>
    <m/>
    <x v="0"/>
    <d v="2019-03-09T18:16:30.000"/>
    <s v="RT @DrBTkaczykMBA: With a finite no.of hours in the day, great #leaders know how to spend their time as efficiently as possible. That's why…"/>
    <m/>
    <m/>
    <x v="19"/>
    <m/>
    <s v="http://pbs.twimg.com/profile_images/803724976138452992/T_T9IMov_normal.jpg"/>
    <x v="29"/>
    <s v="https://twitter.com/#!/energizersllc/status/1104445874141388801"/>
    <m/>
    <m/>
    <s v="1104445874141388801"/>
    <m/>
    <b v="0"/>
    <n v="0"/>
    <s v=""/>
    <b v="0"/>
    <s v="en"/>
    <m/>
    <s v=""/>
    <b v="0"/>
    <n v="3"/>
    <s v="1104433364587683840"/>
    <s v="Twitter for Android"/>
    <b v="0"/>
    <s v="1104433364587683840"/>
    <s v="Tweet"/>
    <n v="0"/>
    <n v="0"/>
    <m/>
    <m/>
    <m/>
    <m/>
    <m/>
    <m/>
    <m/>
    <m/>
    <n v="1"/>
    <s v="7"/>
    <s v="7"/>
    <n v="2"/>
    <n v="8"/>
    <n v="0"/>
    <n v="0"/>
    <n v="0"/>
    <n v="0"/>
    <n v="23"/>
    <n v="92"/>
    <n v="25"/>
  </r>
  <r>
    <s v="energizersllc"/>
    <s v="mba_sprint"/>
    <m/>
    <m/>
    <m/>
    <m/>
    <m/>
    <m/>
    <m/>
    <m/>
    <s v="No"/>
    <n v="53"/>
    <m/>
    <m/>
    <x v="0"/>
    <d v="2019-03-13T17:02:53.000"/>
    <s v="RT @MBA_Sprint: Why will 2019 be your best #PROFESSIONAL year yet? Do not wait to lead – GET READY to lead! Register your #Executive #Leade…"/>
    <m/>
    <m/>
    <x v="20"/>
    <m/>
    <s v="http://pbs.twimg.com/profile_images/803724976138452992/T_T9IMov_normal.jpg"/>
    <x v="30"/>
    <s v="https://twitter.com/#!/energizersllc/status/1105876897664253952"/>
    <m/>
    <m/>
    <s v="1105876897664253952"/>
    <m/>
    <b v="0"/>
    <n v="0"/>
    <s v=""/>
    <b v="0"/>
    <s v="en"/>
    <m/>
    <s v=""/>
    <b v="0"/>
    <n v="2"/>
    <s v="1105875254856073216"/>
    <s v="Twitter for Android"/>
    <b v="0"/>
    <s v="1105875254856073216"/>
    <s v="Tweet"/>
    <n v="0"/>
    <n v="0"/>
    <m/>
    <m/>
    <m/>
    <m/>
    <m/>
    <m/>
    <m/>
    <m/>
    <n v="1"/>
    <s v="7"/>
    <s v="7"/>
    <n v="4"/>
    <n v="16.666666666666668"/>
    <n v="0"/>
    <n v="0"/>
    <n v="0"/>
    <n v="0"/>
    <n v="20"/>
    <n v="83.33333333333333"/>
    <n v="24"/>
  </r>
  <r>
    <s v="jamesjimmyjimuk"/>
    <s v="drbtkaczykmba"/>
    <m/>
    <m/>
    <m/>
    <m/>
    <m/>
    <m/>
    <m/>
    <m/>
    <s v="No"/>
    <n v="54"/>
    <m/>
    <m/>
    <x v="0"/>
    <d v="2019-03-09T18:19:59.000"/>
    <s v="RT @DrBTkaczykMBA: With a finite no.of hours in the day, great #leaders know how to spend their time as efficiently as possible. That's why…"/>
    <m/>
    <m/>
    <x v="19"/>
    <m/>
    <s v="http://pbs.twimg.com/profile_images/635208989127512064/0QPC2xqw_normal.jpg"/>
    <x v="31"/>
    <s v="https://twitter.com/#!/jamesjimmyjimuk/status/1104446749467394049"/>
    <m/>
    <m/>
    <s v="1104446749467394049"/>
    <m/>
    <b v="0"/>
    <n v="0"/>
    <s v=""/>
    <b v="0"/>
    <s v="en"/>
    <m/>
    <s v=""/>
    <b v="0"/>
    <n v="3"/>
    <s v="1104433364587683840"/>
    <s v="Twitter for Android"/>
    <b v="0"/>
    <s v="1104433364587683840"/>
    <s v="Tweet"/>
    <n v="0"/>
    <n v="0"/>
    <m/>
    <m/>
    <m/>
    <m/>
    <m/>
    <m/>
    <m/>
    <m/>
    <n v="1"/>
    <s v="7"/>
    <s v="7"/>
    <n v="2"/>
    <n v="8"/>
    <n v="0"/>
    <n v="0"/>
    <n v="0"/>
    <n v="0"/>
    <n v="23"/>
    <n v="92"/>
    <n v="25"/>
  </r>
  <r>
    <s v="jamesjimmyjimuk"/>
    <s v="mba_sprint"/>
    <m/>
    <m/>
    <m/>
    <m/>
    <m/>
    <m/>
    <m/>
    <m/>
    <s v="No"/>
    <n v="55"/>
    <m/>
    <m/>
    <x v="0"/>
    <d v="2019-03-13T17:06:05.000"/>
    <s v="RT @MBA_Sprint: Why will 2019 be your best #PROFESSIONAL year yet? Do not wait to lead – GET READY to lead! Register your #Executive #Leade…"/>
    <m/>
    <m/>
    <x v="20"/>
    <m/>
    <s v="http://pbs.twimg.com/profile_images/635208989127512064/0QPC2xqw_normal.jpg"/>
    <x v="32"/>
    <s v="https://twitter.com/#!/jamesjimmyjimuk/status/1105877704732229636"/>
    <m/>
    <m/>
    <s v="1105877704732229636"/>
    <m/>
    <b v="0"/>
    <n v="0"/>
    <s v=""/>
    <b v="0"/>
    <s v="en"/>
    <m/>
    <s v=""/>
    <b v="0"/>
    <n v="2"/>
    <s v="1105875254856073216"/>
    <s v="Twitter for Android"/>
    <b v="0"/>
    <s v="1105875254856073216"/>
    <s v="Tweet"/>
    <n v="0"/>
    <n v="0"/>
    <m/>
    <m/>
    <m/>
    <m/>
    <m/>
    <m/>
    <m/>
    <m/>
    <n v="1"/>
    <s v="7"/>
    <s v="7"/>
    <n v="4"/>
    <n v="16.666666666666668"/>
    <n v="0"/>
    <n v="0"/>
    <n v="0"/>
    <n v="0"/>
    <n v="20"/>
    <n v="83.33333333333333"/>
    <n v="24"/>
  </r>
  <r>
    <s v="infonutc"/>
    <s v="northwesternu"/>
    <m/>
    <m/>
    <m/>
    <m/>
    <m/>
    <m/>
    <m/>
    <m/>
    <s v="No"/>
    <n v="56"/>
    <m/>
    <m/>
    <x v="0"/>
    <d v="2019-03-13T20:02:08.000"/>
    <s v="Expand your professional network &amp;amp; knowledge w/ @InfoNUTC's &quot;Accelerating First to Last Mile&quot; executive program - https://t.co/yswj8ba1Ri #NUTC #ExecEd #professionaldevelopment #learn @NorthwesternU https://t.co/CHvT4ufiRH"/>
    <s v="https://www.transportation.northwestern.edu/education/executive-education/"/>
    <s v="northwestern.edu"/>
    <x v="21"/>
    <s v="https://pbs.twimg.com/media/D1kGLUpXgAExONF.jpg"/>
    <s v="https://pbs.twimg.com/media/D1kGLUpXgAExONF.jpg"/>
    <x v="33"/>
    <s v="https://twitter.com/#!/infonutc/status/1105922009098317824"/>
    <m/>
    <m/>
    <s v="1105922009098317824"/>
    <m/>
    <b v="0"/>
    <n v="0"/>
    <s v=""/>
    <b v="0"/>
    <s v="en"/>
    <m/>
    <s v=""/>
    <b v="0"/>
    <n v="0"/>
    <s v=""/>
    <s v="Twitter Web Client"/>
    <b v="0"/>
    <s v="1105922009098317824"/>
    <s v="Tweet"/>
    <n v="0"/>
    <n v="0"/>
    <m/>
    <m/>
    <m/>
    <m/>
    <m/>
    <m/>
    <m/>
    <m/>
    <n v="1"/>
    <s v="9"/>
    <s v="9"/>
    <n v="0"/>
    <n v="0"/>
    <n v="0"/>
    <n v="0"/>
    <n v="0"/>
    <n v="0"/>
    <n v="20"/>
    <n v="100"/>
    <n v="20"/>
  </r>
  <r>
    <s v="pramathsinha"/>
    <s v="palavainstitute"/>
    <m/>
    <m/>
    <m/>
    <m/>
    <m/>
    <m/>
    <m/>
    <m/>
    <s v="No"/>
    <n v="57"/>
    <m/>
    <m/>
    <x v="2"/>
    <d v="2019-03-14T08:43:59.000"/>
    <s v="@palavainstitute a centre for excellence for executive education, bringing together the best educators and industry experts #execed #palavainstitute _x000a_https://t.co/RlugrFcwtL"/>
    <s v="https://www.palavainstitute.com:443/"/>
    <s v="palavainstitute.com"/>
    <x v="22"/>
    <m/>
    <s v="http://pbs.twimg.com/profile_images/1693845280/q8omf_normal.jpg"/>
    <x v="34"/>
    <s v="https://twitter.com/#!/pramathsinha/status/1106113732722204672"/>
    <m/>
    <m/>
    <s v="1106113732722204672"/>
    <m/>
    <b v="0"/>
    <n v="0"/>
    <s v="1058328954883334146"/>
    <b v="0"/>
    <s v="en"/>
    <m/>
    <s v=""/>
    <b v="0"/>
    <n v="1"/>
    <s v=""/>
    <s v="Twitter for iPhone"/>
    <b v="0"/>
    <s v="1106113732722204672"/>
    <s v="Tweet"/>
    <n v="0"/>
    <n v="0"/>
    <m/>
    <m/>
    <m/>
    <m/>
    <m/>
    <m/>
    <m/>
    <m/>
    <n v="1"/>
    <s v="19"/>
    <s v="19"/>
    <n v="2"/>
    <n v="11.11111111111111"/>
    <n v="0"/>
    <n v="0"/>
    <n v="0"/>
    <n v="0"/>
    <n v="16"/>
    <n v="88.88888888888889"/>
    <n v="18"/>
  </r>
  <r>
    <s v="luissbusiness"/>
    <s v="ieseg"/>
    <m/>
    <m/>
    <m/>
    <m/>
    <m/>
    <m/>
    <m/>
    <m/>
    <s v="No"/>
    <n v="58"/>
    <m/>
    <m/>
    <x v="0"/>
    <d v="2019-03-14T16:17:25.000"/>
    <s v="RT @IESEG: #IESEG partners with #LUISS Business School in Italy for the #FamilyBusiness Management Executive Education program https://t.co…"/>
    <m/>
    <m/>
    <x v="23"/>
    <m/>
    <s v="http://pbs.twimg.com/profile_images/1105030567362523136/z8GSqZx__normal.png"/>
    <x v="35"/>
    <s v="https://twitter.com/#!/luissbusiness/status/1106227846350032896"/>
    <m/>
    <m/>
    <s v="1106227846350032896"/>
    <m/>
    <b v="0"/>
    <n v="0"/>
    <s v=""/>
    <b v="0"/>
    <s v="en"/>
    <m/>
    <s v=""/>
    <b v="0"/>
    <n v="2"/>
    <s v="1106227013902311424"/>
    <s v="Twitter for Android"/>
    <b v="0"/>
    <s v="1106227013902311424"/>
    <s v="Tweet"/>
    <n v="0"/>
    <n v="0"/>
    <m/>
    <m/>
    <m/>
    <m/>
    <m/>
    <m/>
    <m/>
    <m/>
    <n v="1"/>
    <s v="2"/>
    <s v="2"/>
    <n v="0"/>
    <n v="0"/>
    <n v="0"/>
    <n v="0"/>
    <n v="0"/>
    <n v="0"/>
    <n v="17"/>
    <n v="100"/>
    <n v="17"/>
  </r>
  <r>
    <s v="mariovitalem"/>
    <s v="ieseg"/>
    <m/>
    <m/>
    <m/>
    <m/>
    <m/>
    <m/>
    <m/>
    <m/>
    <s v="No"/>
    <n v="59"/>
    <m/>
    <m/>
    <x v="0"/>
    <d v="2019-03-14T21:32:32.000"/>
    <s v="RT @IESEG: #IESEG partners with #LUISS Business School in Italy for the #FamilyBusiness Management Executive Education program https://t.co…"/>
    <m/>
    <m/>
    <x v="23"/>
    <m/>
    <s v="http://pbs.twimg.com/profile_images/1054831453555568640/_8AAwz2-_normal.jpg"/>
    <x v="36"/>
    <s v="https://twitter.com/#!/mariovitalem/status/1106307147351146496"/>
    <m/>
    <m/>
    <s v="1106307147351146496"/>
    <m/>
    <b v="0"/>
    <n v="0"/>
    <s v=""/>
    <b v="0"/>
    <s v="en"/>
    <m/>
    <s v=""/>
    <b v="0"/>
    <n v="2"/>
    <s v="1106227013902311424"/>
    <s v="Twitter for iPhone"/>
    <b v="0"/>
    <s v="1106227013902311424"/>
    <s v="Tweet"/>
    <n v="0"/>
    <n v="0"/>
    <m/>
    <m/>
    <m/>
    <m/>
    <m/>
    <m/>
    <m/>
    <m/>
    <n v="1"/>
    <s v="2"/>
    <s v="2"/>
    <n v="0"/>
    <n v="0"/>
    <n v="0"/>
    <n v="0"/>
    <n v="0"/>
    <n v="0"/>
    <n v="17"/>
    <n v="100"/>
    <n v="17"/>
  </r>
  <r>
    <s v="mba_sprint"/>
    <s v="drbtkaczykmba"/>
    <m/>
    <m/>
    <m/>
    <m/>
    <m/>
    <m/>
    <m/>
    <m/>
    <s v="Yes"/>
    <n v="60"/>
    <m/>
    <m/>
    <x v="0"/>
    <d v="2019-03-09T17:48:45.000"/>
    <s v="RT @DrBTkaczykMBA: With a finite no.of hours in the day, great #leaders know how to spend their time as efficiently as possible. That's why…"/>
    <m/>
    <m/>
    <x v="19"/>
    <m/>
    <s v="http://pbs.twimg.com/profile_images/971005872284499969/5XteGCvx_normal.jpg"/>
    <x v="37"/>
    <s v="https://twitter.com/#!/mba_sprint/status/1104438889509502976"/>
    <m/>
    <m/>
    <s v="1104438889509502976"/>
    <m/>
    <b v="0"/>
    <n v="0"/>
    <s v=""/>
    <b v="0"/>
    <s v="en"/>
    <m/>
    <s v=""/>
    <b v="0"/>
    <n v="3"/>
    <s v="1104433364587683840"/>
    <s v="Twitter for Android"/>
    <b v="0"/>
    <s v="1104433364587683840"/>
    <s v="Tweet"/>
    <n v="0"/>
    <n v="0"/>
    <m/>
    <m/>
    <m/>
    <m/>
    <m/>
    <m/>
    <m/>
    <m/>
    <n v="2"/>
    <s v="7"/>
    <s v="7"/>
    <n v="2"/>
    <n v="8"/>
    <n v="0"/>
    <n v="0"/>
    <n v="0"/>
    <n v="0"/>
    <n v="23"/>
    <n v="92"/>
    <n v="25"/>
  </r>
  <r>
    <s v="mba_sprint"/>
    <s v="drbtkaczykmba"/>
    <m/>
    <m/>
    <m/>
    <m/>
    <m/>
    <m/>
    <m/>
    <m/>
    <s v="Yes"/>
    <n v="61"/>
    <m/>
    <m/>
    <x v="0"/>
    <d v="2019-03-13T16:56:21.000"/>
    <s v="Why will 2019 be your best #PROFESSIONAL year yet? Do not wait to lead – GET READY to lead! Register your #Executive #Leadership #Team @MBA_Sprint. Faculty (2019): @DrBTkaczykMBA https://t.co/osHgbmHx2Y. #TalentDevelopment #ReturnOnLearning #ExecEd #LandD #HRD #HRM #ROI #CEO #HR"/>
    <s v="https://www.mbasprint.com/faculty"/>
    <s v="mbasprint.com"/>
    <x v="24"/>
    <m/>
    <s v="http://pbs.twimg.com/profile_images/971005872284499969/5XteGCvx_normal.jpg"/>
    <x v="38"/>
    <s v="https://twitter.com/#!/mba_sprint/status/1105875254856073216"/>
    <m/>
    <m/>
    <s v="1105875254856073216"/>
    <m/>
    <b v="0"/>
    <n v="2"/>
    <s v=""/>
    <b v="0"/>
    <s v="en"/>
    <m/>
    <s v=""/>
    <b v="0"/>
    <n v="2"/>
    <s v=""/>
    <s v="Twitter Web Client"/>
    <b v="0"/>
    <s v="1105875254856073216"/>
    <s v="Tweet"/>
    <n v="0"/>
    <n v="0"/>
    <m/>
    <m/>
    <m/>
    <m/>
    <m/>
    <m/>
    <m/>
    <m/>
    <n v="2"/>
    <s v="7"/>
    <s v="7"/>
    <n v="4"/>
    <n v="11.11111111111111"/>
    <n v="0"/>
    <n v="0"/>
    <n v="0"/>
    <n v="0"/>
    <n v="32"/>
    <n v="88.88888888888889"/>
    <n v="36"/>
  </r>
  <r>
    <s v="drbtkaczykmba"/>
    <s v="mba_sprint"/>
    <m/>
    <m/>
    <m/>
    <m/>
    <m/>
    <m/>
    <m/>
    <m/>
    <s v="Yes"/>
    <n v="62"/>
    <m/>
    <m/>
    <x v="0"/>
    <d v="2019-03-09T17:26:48.000"/>
    <s v="With a finite no.of hours in the day, great #leaders know how to spend their time as efficiently as possible. That's why we offer 3-&amp;amp; 5-day #ExecEd programs for the super busy #ExecutiveTeam https://t.co/6IAlGI0DJm @MBA_Sprint 🇺🇸. Do not wait to lead–get ready to lead #Leadership"/>
    <s v="https://www.mbasprint.com"/>
    <s v="mbasprint.com"/>
    <x v="25"/>
    <m/>
    <s v="http://pbs.twimg.com/profile_images/796042756389011456/vy-rI92E_normal.jpg"/>
    <x v="39"/>
    <s v="https://twitter.com/#!/drbtkaczykmba/status/1104433364587683840"/>
    <m/>
    <m/>
    <s v="1104433364587683840"/>
    <m/>
    <b v="0"/>
    <n v="3"/>
    <s v=""/>
    <b v="0"/>
    <s v="en"/>
    <m/>
    <s v=""/>
    <b v="0"/>
    <n v="3"/>
    <s v=""/>
    <s v="Twitter Web Client"/>
    <b v="0"/>
    <s v="1104433364587683840"/>
    <s v="Tweet"/>
    <n v="0"/>
    <n v="0"/>
    <m/>
    <m/>
    <m/>
    <m/>
    <m/>
    <m/>
    <m/>
    <m/>
    <n v="2"/>
    <s v="7"/>
    <s v="7"/>
    <n v="6"/>
    <n v="12.76595744680851"/>
    <n v="0"/>
    <n v="0"/>
    <n v="0"/>
    <n v="0"/>
    <n v="41"/>
    <n v="87.23404255319149"/>
    <n v="47"/>
  </r>
  <r>
    <s v="drbtkaczykmba"/>
    <s v="mba_sprint"/>
    <m/>
    <m/>
    <m/>
    <m/>
    <m/>
    <m/>
    <m/>
    <m/>
    <s v="Yes"/>
    <n v="63"/>
    <m/>
    <m/>
    <x v="0"/>
    <d v="2019-03-14T22:56:00.000"/>
    <s v="RT @MBA_Sprint: Why will 2019 be your best #PROFESSIONAL year yet? Do not wait to lead – GET READY to lead! Register your #Executive #Leade…"/>
    <m/>
    <m/>
    <x v="20"/>
    <m/>
    <s v="http://pbs.twimg.com/profile_images/796042756389011456/vy-rI92E_normal.jpg"/>
    <x v="40"/>
    <s v="https://twitter.com/#!/drbtkaczykmba/status/1106328150835892225"/>
    <m/>
    <m/>
    <s v="1106328150835892225"/>
    <m/>
    <b v="0"/>
    <n v="0"/>
    <s v=""/>
    <b v="0"/>
    <s v="en"/>
    <m/>
    <s v=""/>
    <b v="0"/>
    <n v="3"/>
    <s v="1105875254856073216"/>
    <s v="Twitter Web Client"/>
    <b v="0"/>
    <s v="1105875254856073216"/>
    <s v="Tweet"/>
    <n v="0"/>
    <n v="0"/>
    <m/>
    <m/>
    <m/>
    <m/>
    <m/>
    <m/>
    <m/>
    <m/>
    <n v="2"/>
    <s v="7"/>
    <s v="7"/>
    <n v="4"/>
    <n v="16.666666666666668"/>
    <n v="0"/>
    <n v="0"/>
    <n v="0"/>
    <n v="0"/>
    <n v="20"/>
    <n v="83.33333333333333"/>
    <n v="24"/>
  </r>
  <r>
    <s v="asikorskab"/>
    <s v="mba_sprint"/>
    <m/>
    <m/>
    <m/>
    <m/>
    <m/>
    <m/>
    <m/>
    <m/>
    <s v="No"/>
    <n v="64"/>
    <m/>
    <m/>
    <x v="0"/>
    <d v="2019-03-15T03:56:42.000"/>
    <s v="RT @MBA_Sprint: Why will 2019 be your best #PROFESSIONAL year yet? Do not wait to lead – GET READY to lead! Register your #Executive #Leade…"/>
    <m/>
    <m/>
    <x v="20"/>
    <m/>
    <s v="http://pbs.twimg.com/profile_images/826492277103132672/L9h7hFx3_normal.jpg"/>
    <x v="41"/>
    <s v="https://twitter.com/#!/asikorskab/status/1106403823634010117"/>
    <m/>
    <m/>
    <s v="1106403823634010117"/>
    <m/>
    <b v="0"/>
    <n v="0"/>
    <s v=""/>
    <b v="0"/>
    <s v="en"/>
    <m/>
    <s v=""/>
    <b v="0"/>
    <n v="4"/>
    <s v="1105875254856073216"/>
    <s v="Twitter for iPhone"/>
    <b v="0"/>
    <s v="1105875254856073216"/>
    <s v="Tweet"/>
    <n v="0"/>
    <n v="0"/>
    <m/>
    <m/>
    <m/>
    <m/>
    <m/>
    <m/>
    <m/>
    <m/>
    <n v="1"/>
    <s v="7"/>
    <s v="7"/>
    <n v="4"/>
    <n v="16.666666666666668"/>
    <n v="0"/>
    <n v="0"/>
    <n v="0"/>
    <n v="0"/>
    <n v="20"/>
    <n v="83.33333333333333"/>
    <n v="24"/>
  </r>
  <r>
    <s v="ieseg"/>
    <s v="iesegexecutive"/>
    <m/>
    <m/>
    <m/>
    <m/>
    <m/>
    <m/>
    <m/>
    <m/>
    <s v="No"/>
    <n v="65"/>
    <m/>
    <m/>
    <x v="0"/>
    <d v="2019-03-13T10:52:06.000"/>
    <s v="Leader@McCain : an #Executive program co-designed and built with #IESEG https://t.co/LYVKen0CtN @iesegnetwork @IESEGExecutive #IESEGExperience #ExecEd #McCain #management #leadership #transformation #development"/>
    <s v="https://www.youtube.com/watch?v=Pe-JGPh_hhs"/>
    <s v="youtube.com"/>
    <x v="26"/>
    <m/>
    <s v="http://pbs.twimg.com/profile_images/723186926916911104/T0_e8v4G_normal.jpg"/>
    <x v="42"/>
    <s v="https://twitter.com/#!/ieseg/status/1105783589197828096"/>
    <m/>
    <m/>
    <s v="1105783589197828096"/>
    <m/>
    <b v="0"/>
    <n v="3"/>
    <s v=""/>
    <b v="0"/>
    <s v="en"/>
    <m/>
    <s v=""/>
    <b v="0"/>
    <n v="1"/>
    <s v=""/>
    <s v="Twitter Web Client"/>
    <b v="0"/>
    <s v="1105783589197828096"/>
    <s v="Tweet"/>
    <n v="0"/>
    <n v="0"/>
    <m/>
    <m/>
    <m/>
    <m/>
    <m/>
    <m/>
    <m/>
    <m/>
    <n v="1"/>
    <s v="2"/>
    <s v="2"/>
    <m/>
    <m/>
    <m/>
    <m/>
    <m/>
    <m/>
    <m/>
    <m/>
    <m/>
  </r>
  <r>
    <s v="studyatieseg"/>
    <s v="iesegexecutive"/>
    <m/>
    <m/>
    <m/>
    <m/>
    <m/>
    <m/>
    <m/>
    <m/>
    <s v="No"/>
    <n v="66"/>
    <m/>
    <m/>
    <x v="0"/>
    <d v="2019-03-13T13:01:14.000"/>
    <s v="RT @IESEG: Leader@McCain : an #Executive program co-designed and built with #IESEG https://t.co/LYVKen0CtN @iesegnetwork @IESEGExecutive #I…"/>
    <s v="https://www.youtube.com/watch?v=Pe-JGPh_hhs"/>
    <s v="youtube.com"/>
    <x v="27"/>
    <m/>
    <s v="http://pbs.twimg.com/profile_images/1047778426508206080/H4xRs8Z1_normal.jpg"/>
    <x v="43"/>
    <s v="https://twitter.com/#!/studyatieseg/status/1105816085117501442"/>
    <m/>
    <m/>
    <s v="1105816085117501442"/>
    <m/>
    <b v="0"/>
    <n v="0"/>
    <s v=""/>
    <b v="0"/>
    <s v="en"/>
    <m/>
    <s v=""/>
    <b v="0"/>
    <n v="1"/>
    <s v="1105783589197828096"/>
    <s v="Twitter Web Client"/>
    <b v="0"/>
    <s v="1105783589197828096"/>
    <s v="Tweet"/>
    <n v="0"/>
    <n v="0"/>
    <m/>
    <m/>
    <m/>
    <m/>
    <m/>
    <m/>
    <m/>
    <m/>
    <n v="1"/>
    <s v="2"/>
    <s v="2"/>
    <m/>
    <m/>
    <m/>
    <m/>
    <m/>
    <m/>
    <m/>
    <m/>
    <m/>
  </r>
  <r>
    <s v="studyatieseg"/>
    <s v="ieseg"/>
    <m/>
    <m/>
    <m/>
    <m/>
    <m/>
    <m/>
    <m/>
    <m/>
    <s v="No"/>
    <n v="70"/>
    <m/>
    <m/>
    <x v="0"/>
    <d v="2019-03-15T10:59:11.000"/>
    <s v="RT @IESEG: #IESEG partners with #LUISS Business School in Italy for the #FamilyBusiness Management Executive Education program https://t.co…"/>
    <m/>
    <m/>
    <x v="23"/>
    <m/>
    <s v="http://pbs.twimg.com/profile_images/1047778426508206080/H4xRs8Z1_normal.jpg"/>
    <x v="44"/>
    <s v="https://twitter.com/#!/studyatieseg/status/1106510144676990976"/>
    <m/>
    <m/>
    <s v="1106510144676990976"/>
    <m/>
    <b v="0"/>
    <n v="0"/>
    <s v=""/>
    <b v="0"/>
    <s v="en"/>
    <m/>
    <s v=""/>
    <b v="0"/>
    <n v="4"/>
    <s v="1106227013902311424"/>
    <s v="Twitter for iPhone"/>
    <b v="0"/>
    <s v="1106227013902311424"/>
    <s v="Tweet"/>
    <n v="0"/>
    <n v="0"/>
    <m/>
    <m/>
    <m/>
    <m/>
    <m/>
    <m/>
    <m/>
    <m/>
    <n v="2"/>
    <s v="2"/>
    <s v="2"/>
    <n v="0"/>
    <n v="0"/>
    <n v="0"/>
    <n v="0"/>
    <n v="0"/>
    <n v="0"/>
    <n v="17"/>
    <n v="100"/>
    <n v="17"/>
  </r>
  <r>
    <s v="ieseg"/>
    <s v="ieseg"/>
    <m/>
    <m/>
    <m/>
    <m/>
    <m/>
    <m/>
    <m/>
    <m/>
    <s v="No"/>
    <n v="71"/>
    <m/>
    <m/>
    <x v="1"/>
    <d v="2019-03-13T15:57:55.000"/>
    <s v="L’#IESEG s’allie avec #LUISS Business School en Italie pour une formation executive sur la gestion des entreprises familiales https://t.co/qUlE6XZPnS #IESEGExperience #ExecEd #FamilyBusiness https://t.co/kZV1xw2P1H"/>
    <s v="https://www.ieseg.fr/news/ieseg-s-allie-avec-luiss-business-school/"/>
    <s v="ieseg.fr"/>
    <x v="28"/>
    <s v="https://pbs.twimg.com/media/D1jOFTtXcAAlwFQ.png"/>
    <s v="https://pbs.twimg.com/media/D1jOFTtXcAAlwFQ.png"/>
    <x v="45"/>
    <s v="https://twitter.com/#!/ieseg/status/1105860549244567553"/>
    <m/>
    <m/>
    <s v="1105860549244567553"/>
    <m/>
    <b v="0"/>
    <n v="0"/>
    <s v=""/>
    <b v="0"/>
    <s v="fr"/>
    <m/>
    <s v=""/>
    <b v="0"/>
    <n v="0"/>
    <s v=""/>
    <s v="Twitter Web Client"/>
    <b v="0"/>
    <s v="1105860549244567553"/>
    <s v="Tweet"/>
    <n v="0"/>
    <n v="0"/>
    <m/>
    <m/>
    <m/>
    <m/>
    <m/>
    <m/>
    <m/>
    <m/>
    <n v="2"/>
    <s v="2"/>
    <s v="2"/>
    <n v="0"/>
    <n v="0"/>
    <n v="0"/>
    <n v="0"/>
    <n v="0"/>
    <n v="0"/>
    <n v="23"/>
    <n v="100"/>
    <n v="23"/>
  </r>
  <r>
    <s v="ieseg"/>
    <s v="ieseg"/>
    <m/>
    <m/>
    <m/>
    <m/>
    <m/>
    <m/>
    <m/>
    <m/>
    <s v="No"/>
    <n v="72"/>
    <m/>
    <m/>
    <x v="1"/>
    <d v="2019-03-14T16:14:07.000"/>
    <s v="#IESEG partners with #LUISS Business School in Italy for the #FamilyBusiness Management Executive Education program https://t.co/525ODSW6eB #IESEGExperience #GlobalEd #ExecEd https://t.co/aA8hI1eU2l"/>
    <s v="https://www.ieseg.fr/en/news/ieseg-partners-with-luiss-business-school/"/>
    <s v="ieseg.fr"/>
    <x v="29"/>
    <s v="https://pbs.twimg.com/media/D1oVYO4XQAM1mAT.png"/>
    <s v="https://pbs.twimg.com/media/D1oVYO4XQAM1mAT.png"/>
    <x v="46"/>
    <s v="https://twitter.com/#!/ieseg/status/1106227013902311424"/>
    <m/>
    <m/>
    <s v="1106227013902311424"/>
    <m/>
    <b v="0"/>
    <n v="5"/>
    <s v=""/>
    <b v="0"/>
    <s v="en"/>
    <m/>
    <s v=""/>
    <b v="0"/>
    <n v="2"/>
    <s v=""/>
    <s v="Twitter Web Client"/>
    <b v="0"/>
    <s v="1106227013902311424"/>
    <s v="Tweet"/>
    <n v="0"/>
    <n v="0"/>
    <m/>
    <m/>
    <m/>
    <m/>
    <m/>
    <m/>
    <m/>
    <m/>
    <n v="2"/>
    <s v="2"/>
    <s v="2"/>
    <n v="0"/>
    <n v="0"/>
    <n v="0"/>
    <n v="0"/>
    <n v="0"/>
    <n v="0"/>
    <n v="18"/>
    <n v="100"/>
    <n v="18"/>
  </r>
  <r>
    <s v="otedelgado"/>
    <s v="ieseg"/>
    <m/>
    <m/>
    <m/>
    <m/>
    <m/>
    <m/>
    <m/>
    <m/>
    <s v="No"/>
    <n v="73"/>
    <m/>
    <m/>
    <x v="0"/>
    <d v="2019-03-15T12:45:38.000"/>
    <s v="RT @IESEG: #IESEG partners with #LUISS Business School in Italy for the #FamilyBusiness Management Executive Education program https://t.co…"/>
    <m/>
    <m/>
    <x v="23"/>
    <m/>
    <s v="http://pbs.twimg.com/profile_images/3755501489/0570d5449bf3e51541b23cf4cfa8362f_normal.jpeg"/>
    <x v="47"/>
    <s v="https://twitter.com/#!/otedelgado/status/1106536935550603264"/>
    <m/>
    <m/>
    <s v="1106536935550603264"/>
    <m/>
    <b v="0"/>
    <n v="0"/>
    <s v=""/>
    <b v="0"/>
    <s v="en"/>
    <m/>
    <s v=""/>
    <b v="0"/>
    <n v="4"/>
    <s v="1106227013902311424"/>
    <s v="Twitter for Android"/>
    <b v="0"/>
    <s v="1106227013902311424"/>
    <s v="Tweet"/>
    <n v="0"/>
    <n v="0"/>
    <m/>
    <m/>
    <m/>
    <m/>
    <m/>
    <m/>
    <m/>
    <m/>
    <n v="1"/>
    <s v="2"/>
    <s v="2"/>
    <n v="0"/>
    <n v="0"/>
    <n v="0"/>
    <n v="0"/>
    <n v="0"/>
    <n v="0"/>
    <n v="17"/>
    <n v="100"/>
    <n v="17"/>
  </r>
  <r>
    <s v="alaudaquartet"/>
    <s v="vylarollins"/>
    <m/>
    <m/>
    <m/>
    <m/>
    <m/>
    <m/>
    <m/>
    <m/>
    <s v="No"/>
    <n v="75"/>
    <m/>
    <m/>
    <x v="0"/>
    <d v="2019-03-15T14:03:32.000"/>
    <s v="RT @BernhardKerres: I am very much looking forward to be reunited with the @AlaudaQuartet and @VylaRollins for another leadership program f…"/>
    <m/>
    <m/>
    <x v="5"/>
    <m/>
    <s v="http://pbs.twimg.com/profile_images/969970189562466304/_Qy4rmBD_normal.jpg"/>
    <x v="48"/>
    <s v="https://twitter.com/#!/alaudaquartet/status/1106556539157078018"/>
    <m/>
    <m/>
    <s v="1106556539157078018"/>
    <m/>
    <b v="0"/>
    <n v="0"/>
    <s v=""/>
    <b v="0"/>
    <s v="en"/>
    <m/>
    <s v=""/>
    <b v="0"/>
    <n v="3"/>
    <s v="1105411678114627589"/>
    <s v="Twitter for Android"/>
    <b v="0"/>
    <s v="1105411678114627589"/>
    <s v="Tweet"/>
    <n v="0"/>
    <n v="0"/>
    <m/>
    <m/>
    <m/>
    <m/>
    <m/>
    <m/>
    <m/>
    <m/>
    <n v="1"/>
    <s v="3"/>
    <s v="3"/>
    <m/>
    <m/>
    <m/>
    <m/>
    <m/>
    <m/>
    <m/>
    <m/>
    <m/>
  </r>
  <r>
    <s v="serbianlinuks"/>
    <s v="thjeanjean"/>
    <m/>
    <m/>
    <m/>
    <m/>
    <m/>
    <m/>
    <m/>
    <m/>
    <s v="No"/>
    <n v="78"/>
    <m/>
    <m/>
    <x v="0"/>
    <d v="2019-03-15T15:40:21.000"/>
    <s v="RT @ThJeanjean: When learning and development complement each other: Hold Managers Accountable For Developing #Talent  https://t.co/Phb60Ra…"/>
    <m/>
    <m/>
    <x v="30"/>
    <m/>
    <s v="http://pbs.twimg.com/profile_images/879706230570323968/sAAwUM0Y_normal.jpg"/>
    <x v="49"/>
    <s v="https://twitter.com/#!/serbianlinuks/status/1106580903294320640"/>
    <m/>
    <m/>
    <s v="1106580903294320640"/>
    <m/>
    <b v="0"/>
    <n v="0"/>
    <s v=""/>
    <b v="0"/>
    <s v="en"/>
    <m/>
    <s v=""/>
    <b v="0"/>
    <n v="1"/>
    <s v="1105075939887730688"/>
    <s v="Twitter Web Client"/>
    <b v="0"/>
    <s v="1105075939887730688"/>
    <s v="Tweet"/>
    <n v="0"/>
    <n v="0"/>
    <m/>
    <m/>
    <m/>
    <m/>
    <m/>
    <m/>
    <m/>
    <m/>
    <n v="1"/>
    <s v="10"/>
    <s v="10"/>
    <n v="2"/>
    <n v="13.333333333333334"/>
    <n v="0"/>
    <n v="0"/>
    <n v="0"/>
    <n v="0"/>
    <n v="13"/>
    <n v="86.66666666666667"/>
    <n v="15"/>
  </r>
  <r>
    <s v="chi_innovation"/>
    <s v="kuczinnovation"/>
    <m/>
    <m/>
    <m/>
    <m/>
    <m/>
    <m/>
    <m/>
    <m/>
    <s v="No"/>
    <n v="79"/>
    <m/>
    <m/>
    <x v="0"/>
    <d v="2019-03-15T18:23:53.000"/>
    <s v="RT @KuczInnovation: 2019's first financial quarter ends in 15 days. How did your organization perform in Q1? A great way to increase compan…"/>
    <m/>
    <m/>
    <x v="5"/>
    <m/>
    <s v="http://pbs.twimg.com/profile_images/300638014/CIA_STAR_normal.jpg"/>
    <x v="50"/>
    <s v="https://twitter.com/#!/chi_innovation/status/1106622057612300288"/>
    <m/>
    <m/>
    <s v="1106622057612300288"/>
    <m/>
    <b v="0"/>
    <n v="0"/>
    <s v=""/>
    <b v="0"/>
    <s v="en"/>
    <m/>
    <s v=""/>
    <b v="0"/>
    <n v="2"/>
    <s v="1106579860019970048"/>
    <s v="Twitter Web Client"/>
    <b v="0"/>
    <s v="1106579860019970048"/>
    <s v="Tweet"/>
    <n v="0"/>
    <n v="0"/>
    <m/>
    <m/>
    <m/>
    <m/>
    <m/>
    <m/>
    <m/>
    <m/>
    <n v="1"/>
    <s v="12"/>
    <s v="12"/>
    <n v="1"/>
    <n v="4.3478260869565215"/>
    <n v="0"/>
    <n v="0"/>
    <n v="0"/>
    <n v="0"/>
    <n v="22"/>
    <n v="95.65217391304348"/>
    <n v="23"/>
  </r>
  <r>
    <s v="kuczinnovation"/>
    <s v="kuczinnovation"/>
    <m/>
    <m/>
    <m/>
    <m/>
    <m/>
    <m/>
    <m/>
    <m/>
    <s v="No"/>
    <n v="80"/>
    <m/>
    <m/>
    <x v="1"/>
    <d v="2019-03-11T16:38:30.000"/>
    <s v="Our disruptive new #ExecEd course helps innovation teams begin real-world innovation projects for their organization over the course of 8 weeks, receiving coaching, guidance, and insights from experienced professors &amp;amp; practitioners along the way https://t.co/WGWU0fhl3q"/>
    <s v="https://www.kuczmarski.com/expertise/executive-education/managing-and-activating-innovation/"/>
    <s v="kuczmarski.com"/>
    <x v="16"/>
    <m/>
    <s v="http://pbs.twimg.com/profile_images/1062802352711835654/Hftz5tVU_normal.jpg"/>
    <x v="51"/>
    <s v="https://twitter.com/#!/kuczinnovation/status/1105145988325490693"/>
    <m/>
    <m/>
    <s v="1105145988325490693"/>
    <m/>
    <b v="0"/>
    <n v="0"/>
    <s v=""/>
    <b v="0"/>
    <s v="en"/>
    <m/>
    <s v=""/>
    <b v="0"/>
    <n v="0"/>
    <s v=""/>
    <s v="Twitter Web Client"/>
    <b v="0"/>
    <s v="1105145988325490693"/>
    <s v="Tweet"/>
    <n v="0"/>
    <n v="0"/>
    <m/>
    <m/>
    <m/>
    <m/>
    <m/>
    <m/>
    <m/>
    <m/>
    <n v="2"/>
    <s v="12"/>
    <s v="12"/>
    <n v="3"/>
    <n v="8.571428571428571"/>
    <n v="1"/>
    <n v="2.857142857142857"/>
    <n v="0"/>
    <n v="0"/>
    <n v="31"/>
    <n v="88.57142857142857"/>
    <n v="35"/>
  </r>
  <r>
    <s v="kuczinnovation"/>
    <s v="kuczinnovation"/>
    <m/>
    <m/>
    <m/>
    <m/>
    <m/>
    <m/>
    <m/>
    <m/>
    <s v="No"/>
    <n v="81"/>
    <m/>
    <m/>
    <x v="1"/>
    <d v="2019-03-15T15:36:12.000"/>
    <s v="2019's first financial quarter ends in 15 days. How did your organization perform in Q1? A great way to increase company performance is through #innovation. Our new #ExecEd course will help your organization achieve real-world innovation results. https://t.co/WGWU0fhl3q"/>
    <s v="https://www.kuczmarski.com/expertise/executive-education/managing-and-activating-innovation/"/>
    <s v="kuczmarski.com"/>
    <x v="31"/>
    <m/>
    <s v="http://pbs.twimg.com/profile_images/1062802352711835654/Hftz5tVU_normal.jpg"/>
    <x v="52"/>
    <s v="https://twitter.com/#!/kuczinnovation/status/1106579860019970048"/>
    <m/>
    <m/>
    <s v="1106579860019970048"/>
    <m/>
    <b v="0"/>
    <n v="1"/>
    <s v=""/>
    <b v="0"/>
    <s v="en"/>
    <m/>
    <s v=""/>
    <b v="0"/>
    <n v="2"/>
    <s v=""/>
    <s v="Twitter Web Client"/>
    <b v="0"/>
    <s v="1106579860019970048"/>
    <s v="Tweet"/>
    <n v="0"/>
    <n v="0"/>
    <m/>
    <m/>
    <m/>
    <m/>
    <m/>
    <m/>
    <m/>
    <m/>
    <n v="2"/>
    <s v="12"/>
    <s v="12"/>
    <n v="3"/>
    <n v="7.894736842105263"/>
    <n v="0"/>
    <n v="0"/>
    <n v="0"/>
    <n v="0"/>
    <n v="35"/>
    <n v="92.10526315789474"/>
    <n v="38"/>
  </r>
  <r>
    <s v="sskuczmarski"/>
    <s v="kuczinnovation"/>
    <m/>
    <m/>
    <m/>
    <m/>
    <m/>
    <m/>
    <m/>
    <m/>
    <s v="No"/>
    <n v="82"/>
    <m/>
    <m/>
    <x v="0"/>
    <d v="2019-03-15T19:36:39.000"/>
    <s v="RT @KuczInnovation: 2019's first financial quarter ends in 15 days. How did your organization perform in Q1? A great way to increase compan…"/>
    <m/>
    <m/>
    <x v="5"/>
    <m/>
    <s v="http://pbs.twimg.com/profile_images/503937015251886080/Rx94F4Kj_normal.jpeg"/>
    <x v="53"/>
    <s v="https://twitter.com/#!/sskuczmarski/status/1106640370383945731"/>
    <m/>
    <m/>
    <s v="1106640370383945731"/>
    <m/>
    <b v="0"/>
    <n v="0"/>
    <s v=""/>
    <b v="0"/>
    <s v="en"/>
    <m/>
    <s v=""/>
    <b v="0"/>
    <n v="2"/>
    <s v="1106579860019970048"/>
    <s v="Twitter for Android"/>
    <b v="0"/>
    <s v="1106579860019970048"/>
    <s v="Tweet"/>
    <n v="0"/>
    <n v="0"/>
    <m/>
    <m/>
    <m/>
    <m/>
    <m/>
    <m/>
    <m/>
    <m/>
    <n v="1"/>
    <s v="12"/>
    <s v="12"/>
    <n v="1"/>
    <n v="4.3478260869565215"/>
    <n v="0"/>
    <n v="0"/>
    <n v="0"/>
    <n v="0"/>
    <n v="22"/>
    <n v="95.65217391304348"/>
    <n v="23"/>
  </r>
  <r>
    <s v="columbia_sps"/>
    <s v="cu_sps_stratcom"/>
    <m/>
    <m/>
    <m/>
    <m/>
    <m/>
    <m/>
    <m/>
    <m/>
    <s v="No"/>
    <n v="83"/>
    <m/>
    <m/>
    <x v="0"/>
    <d v="2019-03-15T20:04:05.000"/>
    <s v="RT @CU_SPS_StratCom: #GlobalComms leaders: Applications are now open for @CU_SPS_StratCom  #ExecEd week in #NYC 6/16-21.   Learn more: http…"/>
    <m/>
    <m/>
    <x v="32"/>
    <m/>
    <s v="http://pbs.twimg.com/profile_images/752954935004848128/9ejmVshY_normal.jpg"/>
    <x v="54"/>
    <s v="https://twitter.com/#!/columbia_sps/status/1106647273105170432"/>
    <m/>
    <m/>
    <s v="1106647273105170432"/>
    <m/>
    <b v="0"/>
    <n v="0"/>
    <s v=""/>
    <b v="0"/>
    <s v="en"/>
    <m/>
    <s v=""/>
    <b v="0"/>
    <n v="1"/>
    <s v="1106635035724181504"/>
    <s v="Twitter Web Client"/>
    <b v="0"/>
    <s v="1106635035724181504"/>
    <s v="Tweet"/>
    <n v="0"/>
    <n v="0"/>
    <m/>
    <m/>
    <m/>
    <m/>
    <m/>
    <m/>
    <m/>
    <m/>
    <n v="1"/>
    <s v="14"/>
    <s v="14"/>
    <n v="0"/>
    <n v="0"/>
    <n v="0"/>
    <n v="0"/>
    <n v="0"/>
    <n v="0"/>
    <n v="20"/>
    <n v="100"/>
    <n v="20"/>
  </r>
  <r>
    <s v="bah_9"/>
    <s v="edhecmanagement"/>
    <m/>
    <m/>
    <m/>
    <m/>
    <m/>
    <m/>
    <m/>
    <m/>
    <s v="No"/>
    <n v="84"/>
    <m/>
    <m/>
    <x v="0"/>
    <d v="2019-03-14T09:42:00.000"/>
    <s v="RT @EDHECMANAGEMENT: Alumni story: le projet de consulting, tremplin collectif et individuel_x000a_https://t.co/7j49XPViwt_x000a_#EDHEC #EDHECCSM #Mana…"/>
    <s v="https://executive.edhec.edu/fr/blog/alumni-story-projet-consulting-tremplin-collectif-individuel?utm_source=Twitter&amp;utm_medium=article&amp;utm_campaign=alumni-story-projet-consulting-tremplin-collectif-individuel-2019-02-27"/>
    <s v="edhec.edu"/>
    <x v="33"/>
    <m/>
    <s v="http://pbs.twimg.com/profile_images/2879360992/560b0ed9cbc7a729ae54d3ae92ac51c2_normal.jpeg"/>
    <x v="55"/>
    <s v="https://twitter.com/#!/bah_9/status/1106128336609337347"/>
    <m/>
    <m/>
    <s v="1106128336609337347"/>
    <m/>
    <b v="0"/>
    <n v="0"/>
    <s v=""/>
    <b v="0"/>
    <s v="ca"/>
    <m/>
    <s v=""/>
    <b v="0"/>
    <n v="3"/>
    <s v="1100697223703265280"/>
    <s v="Twitter for iPhone"/>
    <b v="0"/>
    <s v="1100697223703265280"/>
    <s v="Tweet"/>
    <n v="0"/>
    <n v="0"/>
    <m/>
    <m/>
    <m/>
    <m/>
    <m/>
    <m/>
    <m/>
    <m/>
    <n v="2"/>
    <s v="16"/>
    <s v="16"/>
    <n v="0"/>
    <n v="0"/>
    <n v="0"/>
    <n v="0"/>
    <n v="0"/>
    <n v="0"/>
    <n v="15"/>
    <n v="100"/>
    <n v="15"/>
  </r>
  <r>
    <s v="bah_9"/>
    <s v="edhecmanagement"/>
    <m/>
    <m/>
    <m/>
    <m/>
    <m/>
    <m/>
    <m/>
    <m/>
    <s v="No"/>
    <n v="85"/>
    <m/>
    <m/>
    <x v="0"/>
    <d v="2019-03-16T12:09:49.000"/>
    <s v="RT @EDHECMANAGEMENT: Alumni story: le projet de consulting, tremplin collectif et individuel_x000a_https://t.co/7j49XPViwt_x000a_#EDHEC #EDHECCSM #Mana…"/>
    <s v="https://executive.edhec.edu/fr/blog/alumni-story-projet-consulting-tremplin-collectif-individuel?utm_source=Twitter&amp;utm_medium=article&amp;utm_campaign=alumni-story-projet-consulting-tremplin-collectif-individuel-2019-02-27"/>
    <s v="edhec.edu"/>
    <x v="33"/>
    <m/>
    <s v="http://pbs.twimg.com/profile_images/2879360992/560b0ed9cbc7a729ae54d3ae92ac51c2_normal.jpeg"/>
    <x v="56"/>
    <s v="https://twitter.com/#!/bah_9/status/1106890310708285441"/>
    <m/>
    <m/>
    <s v="1106890310708285441"/>
    <m/>
    <b v="0"/>
    <n v="0"/>
    <s v=""/>
    <b v="0"/>
    <s v="ca"/>
    <m/>
    <s v=""/>
    <b v="0"/>
    <n v="5"/>
    <s v="1100697223703265280"/>
    <s v="Twitter for iPhone"/>
    <b v="0"/>
    <s v="1100697223703265280"/>
    <s v="Tweet"/>
    <n v="0"/>
    <n v="0"/>
    <m/>
    <m/>
    <m/>
    <m/>
    <m/>
    <m/>
    <m/>
    <m/>
    <n v="2"/>
    <s v="16"/>
    <s v="16"/>
    <n v="0"/>
    <n v="0"/>
    <n v="0"/>
    <n v="0"/>
    <n v="0"/>
    <n v="0"/>
    <n v="15"/>
    <n v="100"/>
    <n v="15"/>
  </r>
  <r>
    <s v="laurarojo_mgmt"/>
    <s v="uclaanderson"/>
    <m/>
    <m/>
    <m/>
    <m/>
    <m/>
    <m/>
    <m/>
    <m/>
    <s v="No"/>
    <n v="86"/>
    <m/>
    <m/>
    <x v="0"/>
    <d v="2019-03-16T14:28:11.000"/>
    <s v="Leaving LA today but with a big smile. Great residential module, teaching &amp;amp; facilitating @IEbusiness's Global Executive MBA program at @UCLA @uclaanderson. #ieGXMBA participants never fail to inspire &amp;amp; re-invigorate me! #ExecEd #LeadershipDevelopment #coaching #facilitation https://t.co/xqyImtlYFx"/>
    <m/>
    <m/>
    <x v="34"/>
    <s v="https://pbs.twimg.com/media/D1yWhlpX4AADzXU.jpg"/>
    <s v="https://pbs.twimg.com/media/D1yWhlpX4AADzXU.jpg"/>
    <x v="57"/>
    <s v="https://twitter.com/#!/laurarojo_mgmt/status/1106925132411482112"/>
    <m/>
    <m/>
    <s v="1106925132411482112"/>
    <m/>
    <b v="0"/>
    <n v="3"/>
    <s v=""/>
    <b v="0"/>
    <s v="en"/>
    <m/>
    <s v=""/>
    <b v="0"/>
    <n v="0"/>
    <s v=""/>
    <s v="Twitter for Android"/>
    <b v="0"/>
    <s v="1106925132411482112"/>
    <s v="Tweet"/>
    <n v="0"/>
    <n v="0"/>
    <m/>
    <m/>
    <m/>
    <m/>
    <m/>
    <m/>
    <m/>
    <m/>
    <n v="1"/>
    <s v="11"/>
    <s v="11"/>
    <m/>
    <m/>
    <m/>
    <m/>
    <m/>
    <m/>
    <m/>
    <m/>
    <m/>
  </r>
  <r>
    <s v="laurarojo_mgmt"/>
    <s v="laurarojo_mgmt"/>
    <m/>
    <m/>
    <m/>
    <m/>
    <m/>
    <m/>
    <m/>
    <m/>
    <s v="No"/>
    <n v="89"/>
    <m/>
    <m/>
    <x v="1"/>
    <d v="2019-03-15T22:52:21.000"/>
    <s v="&quot;Managing your energy, instead of your time&quot; is one of the best insights I've ever learned. Made a huge impact. If u2 are in a demanding environment, u know that managing ur time, even masterfully, is not enough!_x000a_#leadership #development #ExecEd #coaching https://t.co/CcnMgpsc0R"/>
    <s v="https://www.mckinsey.com/business-functions/organization/our-insights/the-organization-blog/more-than-work-life-balance-focus-on-your-energy"/>
    <s v="mckinsey.com"/>
    <x v="35"/>
    <m/>
    <s v="http://pbs.twimg.com/profile_images/481162974749401088/9Sj13wHR_normal.jpeg"/>
    <x v="58"/>
    <s v="https://twitter.com/#!/laurarojo_mgmt/status/1106689620429938688"/>
    <m/>
    <m/>
    <s v="1106689620429938688"/>
    <m/>
    <b v="0"/>
    <n v="1"/>
    <s v=""/>
    <b v="0"/>
    <s v="en"/>
    <m/>
    <s v=""/>
    <b v="0"/>
    <n v="0"/>
    <s v=""/>
    <s v="Twitter for Android"/>
    <b v="0"/>
    <s v="1106689620429938688"/>
    <s v="Tweet"/>
    <n v="0"/>
    <n v="0"/>
    <m/>
    <m/>
    <m/>
    <m/>
    <m/>
    <m/>
    <m/>
    <m/>
    <n v="1"/>
    <s v="11"/>
    <s v="11"/>
    <n v="3"/>
    <n v="7.142857142857143"/>
    <n v="0"/>
    <n v="0"/>
    <n v="0"/>
    <n v="0"/>
    <n v="39"/>
    <n v="92.85714285714286"/>
    <n v="42"/>
  </r>
  <r>
    <s v="robinheed"/>
    <s v="execedcourses"/>
    <m/>
    <m/>
    <m/>
    <m/>
    <m/>
    <m/>
    <m/>
    <m/>
    <s v="No"/>
    <n v="90"/>
    <m/>
    <m/>
    <x v="0"/>
    <d v="2019-03-16T18:17:01.000"/>
    <s v="RT @ExecEdCourses: Great #execed course by Cornell School of Hotel Administration on #Marketing: https://t.co/wY7lKGxeGP"/>
    <s v="http://po.st/scms/OrMCe04Lcp0lOFmbAka8Um6V2jAD7SYdZTjvhHbnYZ0lOA/KO9yxs"/>
    <s v="po.st"/>
    <x v="36"/>
    <m/>
    <s v="http://pbs.twimg.com/profile_images/1106532902496555009/4JgaqKA2_normal.png"/>
    <x v="59"/>
    <s v="https://twitter.com/#!/robinheed/status/1106982717793751040"/>
    <m/>
    <m/>
    <s v="1106982717793751040"/>
    <m/>
    <b v="0"/>
    <n v="0"/>
    <s v=""/>
    <b v="0"/>
    <s v="en"/>
    <m/>
    <s v=""/>
    <b v="0"/>
    <n v="1"/>
    <s v="1106982501728149505"/>
    <s v="Robinheed Upgraded"/>
    <b v="0"/>
    <s v="1106982501728149505"/>
    <s v="Tweet"/>
    <n v="0"/>
    <n v="0"/>
    <m/>
    <m/>
    <m/>
    <m/>
    <m/>
    <m/>
    <m/>
    <m/>
    <n v="1"/>
    <s v="5"/>
    <s v="5"/>
    <n v="1"/>
    <n v="7.6923076923076925"/>
    <n v="0"/>
    <n v="0"/>
    <n v="0"/>
    <n v="0"/>
    <n v="12"/>
    <n v="92.3076923076923"/>
    <n v="13"/>
  </r>
  <r>
    <s v="ademccormack"/>
    <s v="ademccormack"/>
    <m/>
    <m/>
    <m/>
    <m/>
    <m/>
    <m/>
    <m/>
    <m/>
    <s v="No"/>
    <n v="91"/>
    <m/>
    <m/>
    <x v="1"/>
    <d v="2019-03-08T19:00:35.000"/>
    <s v="Transformation: A quick reality check…_x000a_https://t.co/9dw853YSsW_x000a_#mba-rip _x000a_#digitalreadiness_x000a_#leadership _x000a_#execed _x000a_#transformation _x000a_#tribal"/>
    <s v="https://www.dri.guide/courses/dx-accelerator/lectures/5735111/?utm_campaign=meetedgar&amp;utm_medium=social&amp;utm_source=Twitter"/>
    <s v="dri.guide"/>
    <x v="37"/>
    <m/>
    <s v="http://pbs.twimg.com/profile_images/1648821045/Ade_McCormack-medium_normal.jpg"/>
    <x v="60"/>
    <s v="https://twitter.com/#!/ademccormack/status/1104094580893454336"/>
    <m/>
    <m/>
    <s v="1104094580893454336"/>
    <m/>
    <b v="0"/>
    <n v="0"/>
    <s v=""/>
    <b v="0"/>
    <s v="en"/>
    <m/>
    <s v=""/>
    <b v="0"/>
    <n v="0"/>
    <s v=""/>
    <s v="Meet Edgar"/>
    <b v="0"/>
    <s v="1104094580893454336"/>
    <s v="Tweet"/>
    <n v="0"/>
    <n v="0"/>
    <m/>
    <m/>
    <m/>
    <m/>
    <m/>
    <m/>
    <m/>
    <m/>
    <n v="2"/>
    <s v="8"/>
    <s v="8"/>
    <n v="0"/>
    <n v="0"/>
    <n v="1"/>
    <n v="8.333333333333334"/>
    <n v="0"/>
    <n v="0"/>
    <n v="11"/>
    <n v="91.66666666666667"/>
    <n v="12"/>
  </r>
  <r>
    <s v="ademccormack"/>
    <s v="ademccormack"/>
    <m/>
    <m/>
    <m/>
    <m/>
    <m/>
    <m/>
    <m/>
    <m/>
    <s v="No"/>
    <n v="92"/>
    <m/>
    <m/>
    <x v="1"/>
    <d v="2019-03-16T19:00:13.000"/>
    <s v="It's time to leave the industrial era behind..._x000a_https://t.co/TC5jI842tQ_x000a_#mba-rip _x000a_#digitalreadiness_x000a_#leadership _x000a_#execed _x000a_#transformation _x000a_#tribal"/>
    <s v="https://www.dri.guide/courses/dx-accelerator/lectures/5669156/?utm_campaign=meetedgar&amp;utm_medium=social&amp;utm_source=Twitter"/>
    <s v="dri.guide"/>
    <x v="37"/>
    <m/>
    <s v="http://pbs.twimg.com/profile_images/1648821045/Ade_McCormack-medium_normal.jpg"/>
    <x v="61"/>
    <s v="https://twitter.com/#!/ademccormack/status/1106993588288847872"/>
    <m/>
    <m/>
    <s v="1106993588288847872"/>
    <m/>
    <b v="0"/>
    <n v="0"/>
    <s v=""/>
    <b v="0"/>
    <s v="en"/>
    <m/>
    <s v=""/>
    <b v="0"/>
    <n v="0"/>
    <s v=""/>
    <s v="Meet Edgar"/>
    <b v="0"/>
    <s v="1106993588288847872"/>
    <s v="Tweet"/>
    <n v="0"/>
    <n v="0"/>
    <m/>
    <m/>
    <m/>
    <m/>
    <m/>
    <m/>
    <m/>
    <m/>
    <n v="2"/>
    <s v="8"/>
    <s v="8"/>
    <n v="0"/>
    <n v="0"/>
    <n v="1"/>
    <n v="6.666666666666667"/>
    <n v="0"/>
    <n v="0"/>
    <n v="14"/>
    <n v="93.33333333333333"/>
    <n v="15"/>
  </r>
  <r>
    <s v="researchfan"/>
    <s v="kelloggschool"/>
    <m/>
    <m/>
    <m/>
    <m/>
    <m/>
    <m/>
    <m/>
    <m/>
    <s v="No"/>
    <n v="93"/>
    <m/>
    <m/>
    <x v="0"/>
    <d v="2019-03-16T19:10:48.000"/>
    <s v="This article was certainly easier to write than this kind of personal development work is to do... Thanks to faculty experts from @babson and @KelloggSchool fo their insights! #execed #leadership  https://t.co/GfsEFCDaQ5"/>
    <s v="https://execed.economist.com/blog/career-hacks/how-self-awareness-can-make-you-better-leader"/>
    <s v="economist.com"/>
    <x v="6"/>
    <m/>
    <s v="http://pbs.twimg.com/profile_images/489367804240355328/mKNCSw-T_normal.jpeg"/>
    <x v="62"/>
    <s v="https://twitter.com/#!/researchfan/status/1106996254385557505"/>
    <m/>
    <m/>
    <s v="1106996254385557505"/>
    <m/>
    <b v="0"/>
    <n v="0"/>
    <s v=""/>
    <b v="0"/>
    <s v="en"/>
    <m/>
    <s v=""/>
    <b v="0"/>
    <n v="0"/>
    <s v=""/>
    <s v="Twitter Web Client"/>
    <b v="0"/>
    <s v="1106996254385557505"/>
    <s v="Tweet"/>
    <n v="0"/>
    <n v="0"/>
    <m/>
    <m/>
    <m/>
    <m/>
    <m/>
    <m/>
    <m/>
    <m/>
    <n v="1"/>
    <s v="15"/>
    <s v="15"/>
    <m/>
    <m/>
    <m/>
    <m/>
    <m/>
    <m/>
    <m/>
    <m/>
    <m/>
  </r>
  <r>
    <s v="jmlpyt"/>
    <s v="thjeanjean"/>
    <m/>
    <m/>
    <m/>
    <m/>
    <m/>
    <m/>
    <m/>
    <m/>
    <s v="No"/>
    <n v="95"/>
    <m/>
    <m/>
    <x v="0"/>
    <d v="2019-03-18T12:28:44.000"/>
    <s v="RT @ThJeanjean: MSc in Hospitality Management ( https://t.co/yE6jzFgzt5  #execed  #formpro https://t.co/ggEUfZMZjb"/>
    <s v="https://meilleurs-masters.com/master-management-de-l-hotellerie/essec-business-school-mba-in-hospitality-management.html"/>
    <s v="meilleurs-masters.com"/>
    <x v="38"/>
    <s v="https://pbs.twimg.com/media/D1OWl7DW0AAFRhJ.jpg"/>
    <s v="https://pbs.twimg.com/media/D1OWl7DW0AAFRhJ.jpg"/>
    <x v="63"/>
    <s v="https://twitter.com/#!/jmlpyt/status/1107619844755767296"/>
    <m/>
    <m/>
    <s v="1107619844755767296"/>
    <m/>
    <b v="0"/>
    <n v="0"/>
    <s v=""/>
    <b v="0"/>
    <s v="en"/>
    <m/>
    <s v=""/>
    <b v="0"/>
    <n v="1"/>
    <s v="1104391914554568705"/>
    <s v="Twitter Web Client"/>
    <b v="0"/>
    <s v="1104391914554568705"/>
    <s v="Tweet"/>
    <n v="0"/>
    <n v="0"/>
    <m/>
    <m/>
    <m/>
    <m/>
    <m/>
    <m/>
    <m/>
    <m/>
    <n v="1"/>
    <s v="10"/>
    <s v="10"/>
    <n v="0"/>
    <n v="0"/>
    <n v="0"/>
    <n v="0"/>
    <n v="0"/>
    <n v="0"/>
    <n v="8"/>
    <n v="100"/>
    <n v="8"/>
  </r>
  <r>
    <s v="infonutc"/>
    <s v="infonutc"/>
    <m/>
    <m/>
    <m/>
    <m/>
    <m/>
    <m/>
    <m/>
    <m/>
    <s v="No"/>
    <n v="96"/>
    <m/>
    <m/>
    <x v="1"/>
    <d v="2019-03-08T18:49:26.000"/>
    <s v="Expand your professional network &amp;amp; knowledge of #freight #transportation &amp;amp; #logistics MAY 20 - 22 w/ @InfoNUTC's Executive Program: &quot;Accelerating First to Last Mile&quot;  https://t.co/yswj8ba1Ri #NUTC #ExecEd #professionaldevelopment #learn https://t.co/NdWL0DOJxK"/>
    <s v="https://www.transportation.northwestern.edu/education/executive-education/"/>
    <s v="northwestern.edu"/>
    <x v="39"/>
    <s v="https://pbs.twimg.com/media/D1KFkm5XQAAKUB3.jpg"/>
    <s v="https://pbs.twimg.com/media/D1KFkm5XQAAKUB3.jpg"/>
    <x v="64"/>
    <s v="https://twitter.com/#!/infonutc/status/1104091772618244097"/>
    <m/>
    <m/>
    <s v="1104091772618244097"/>
    <m/>
    <b v="0"/>
    <n v="3"/>
    <s v=""/>
    <b v="0"/>
    <s v="en"/>
    <m/>
    <s v=""/>
    <b v="0"/>
    <n v="2"/>
    <s v=""/>
    <s v="Twitter Web Client"/>
    <b v="0"/>
    <s v="1104091772618244097"/>
    <s v="Tweet"/>
    <n v="0"/>
    <n v="0"/>
    <m/>
    <m/>
    <m/>
    <m/>
    <m/>
    <m/>
    <m/>
    <m/>
    <n v="2"/>
    <s v="9"/>
    <s v="9"/>
    <n v="0"/>
    <n v="0"/>
    <n v="0"/>
    <n v="0"/>
    <n v="0"/>
    <n v="0"/>
    <n v="27"/>
    <n v="100"/>
    <n v="27"/>
  </r>
  <r>
    <s v="infonutc"/>
    <s v="infonutc"/>
    <m/>
    <m/>
    <m/>
    <m/>
    <m/>
    <m/>
    <m/>
    <m/>
    <s v="No"/>
    <n v="97"/>
    <m/>
    <m/>
    <x v="1"/>
    <d v="2019-03-09T00:54:00.000"/>
    <s v="RT @InfoNUTC: Expand your professional network &amp;amp; knowledge of #freight #transportation &amp;amp; #logistics MAY 20 - 22 w/ @InfoNUTC's Executive Pr…"/>
    <m/>
    <m/>
    <x v="10"/>
    <m/>
    <s v="http://pbs.twimg.com/profile_images/714888966789537795/ohH-U9hl_normal.jpg"/>
    <x v="65"/>
    <s v="https://twitter.com/#!/infonutc/status/1104183519134318592"/>
    <m/>
    <m/>
    <s v="1104183519134318592"/>
    <m/>
    <b v="0"/>
    <n v="0"/>
    <s v=""/>
    <b v="0"/>
    <s v="en"/>
    <m/>
    <s v=""/>
    <b v="0"/>
    <n v="2"/>
    <s v="1104091772618244097"/>
    <s v="Twitter Web Client"/>
    <b v="0"/>
    <s v="1104091772618244097"/>
    <s v="Tweet"/>
    <n v="0"/>
    <n v="0"/>
    <m/>
    <m/>
    <m/>
    <m/>
    <m/>
    <m/>
    <m/>
    <m/>
    <n v="2"/>
    <s v="9"/>
    <s v="9"/>
    <n v="0"/>
    <n v="0"/>
    <n v="0"/>
    <n v="0"/>
    <n v="0"/>
    <n v="0"/>
    <n v="20"/>
    <n v="100"/>
    <n v="20"/>
  </r>
  <r>
    <s v="nul_transport"/>
    <s v="infonutc"/>
    <m/>
    <m/>
    <m/>
    <m/>
    <m/>
    <m/>
    <m/>
    <m/>
    <s v="No"/>
    <n v="98"/>
    <m/>
    <m/>
    <x v="0"/>
    <d v="2019-03-18T16:42:01.000"/>
    <s v="RT @InfoNUTC: Expand your professional network &amp;amp; knowledge of #freight #transportation &amp;amp; #logistics MAY 20 - 22 w/ @InfoNUTC's Executive Pr…"/>
    <m/>
    <m/>
    <x v="10"/>
    <m/>
    <s v="http://pbs.twimg.com/profile_images/715180318483955713/PnzGli0k_normal.jpg"/>
    <x v="66"/>
    <s v="https://twitter.com/#!/nul_transport/status/1107683587397206017"/>
    <m/>
    <m/>
    <s v="1107683587397206017"/>
    <m/>
    <b v="0"/>
    <n v="0"/>
    <s v=""/>
    <b v="0"/>
    <s v="en"/>
    <m/>
    <s v=""/>
    <b v="0"/>
    <n v="3"/>
    <s v="1104091772618244097"/>
    <s v="Twitter for iPhone"/>
    <b v="0"/>
    <s v="1104091772618244097"/>
    <s v="Tweet"/>
    <n v="0"/>
    <n v="0"/>
    <m/>
    <m/>
    <m/>
    <m/>
    <m/>
    <m/>
    <m/>
    <m/>
    <n v="1"/>
    <s v="9"/>
    <s v="9"/>
    <n v="0"/>
    <n v="0"/>
    <n v="0"/>
    <n v="0"/>
    <n v="0"/>
    <n v="0"/>
    <n v="20"/>
    <n v="100"/>
    <n v="20"/>
  </r>
  <r>
    <s v="thjeanjean"/>
    <s v="thjeanjean"/>
    <m/>
    <m/>
    <m/>
    <m/>
    <m/>
    <m/>
    <m/>
    <m/>
    <s v="No"/>
    <n v="99"/>
    <m/>
    <m/>
    <x v="1"/>
    <d v="2019-02-05T17:00:11.000"/>
    <s v="The Design Thinking and Lean #Startup  Models Are Broken. Here Is the #Innovation  Vortex! https://t.co/MGL0hxOzYE  #development  #startups  #execed  #formpro https://t.co/OQJ6VYxCQp"/>
    <s v="https://medium.com/@jurgenappelo/the-design-thinking-and-lean-startup-models-are-broken-here-is-the-innovation-vortex-43592a4414d"/>
    <s v="medium.com"/>
    <x v="40"/>
    <s v="https://pbs.twimg.com/media/DyqDU7KWoAEkgPR.jpg"/>
    <s v="https://pbs.twimg.com/media/DyqDU7KWoAEkgPR.jpg"/>
    <x v="67"/>
    <s v="https://twitter.com/#!/thjeanjean/status/1092830256531193856"/>
    <m/>
    <m/>
    <s v="1092830256531193856"/>
    <m/>
    <b v="0"/>
    <n v="7"/>
    <s v=""/>
    <b v="0"/>
    <s v="en"/>
    <m/>
    <s v=""/>
    <b v="0"/>
    <n v="6"/>
    <s v=""/>
    <s v="AmazingContent"/>
    <b v="0"/>
    <s v="1092830256531193856"/>
    <s v="Retweet"/>
    <n v="0"/>
    <n v="0"/>
    <m/>
    <m/>
    <m/>
    <m/>
    <m/>
    <m/>
    <m/>
    <m/>
    <n v="4"/>
    <s v="10"/>
    <s v="10"/>
    <n v="2"/>
    <n v="11.11111111111111"/>
    <n v="1"/>
    <n v="5.555555555555555"/>
    <n v="0"/>
    <n v="0"/>
    <n v="15"/>
    <n v="83.33333333333333"/>
    <n v="18"/>
  </r>
  <r>
    <s v="thjeanjean"/>
    <s v="thjeanjean"/>
    <m/>
    <m/>
    <m/>
    <m/>
    <m/>
    <m/>
    <m/>
    <m/>
    <s v="No"/>
    <n v="100"/>
    <m/>
    <m/>
    <x v="1"/>
    <d v="2019-03-09T14:42:05.000"/>
    <s v="MSc in Hospitality Management ( https://t.co/yE6jzFgzt5  #execed  #formpro https://t.co/ggEUfZMZjb"/>
    <s v="https://meilleurs-masters.com/master-management-de-l-hotellerie/essec-business-school-mba-in-hospitality-management.html"/>
    <s v="meilleurs-masters.com"/>
    <x v="38"/>
    <s v="https://pbs.twimg.com/media/D1OWl7DW0AAFRhJ.jpg"/>
    <s v="https://pbs.twimg.com/media/D1OWl7DW0AAFRhJ.jpg"/>
    <x v="68"/>
    <s v="https://twitter.com/#!/thjeanjean/status/1104391914554568705"/>
    <m/>
    <m/>
    <s v="1104391914554568705"/>
    <m/>
    <b v="0"/>
    <n v="1"/>
    <s v=""/>
    <b v="0"/>
    <s v="en"/>
    <m/>
    <s v=""/>
    <b v="0"/>
    <n v="0"/>
    <s v=""/>
    <s v="AmazingContent"/>
    <b v="0"/>
    <s v="1104391914554568705"/>
    <s v="Tweet"/>
    <n v="0"/>
    <n v="0"/>
    <m/>
    <m/>
    <m/>
    <m/>
    <m/>
    <m/>
    <m/>
    <m/>
    <n v="4"/>
    <s v="10"/>
    <s v="10"/>
    <n v="0"/>
    <n v="0"/>
    <n v="0"/>
    <n v="0"/>
    <n v="0"/>
    <n v="0"/>
    <n v="6"/>
    <n v="100"/>
    <n v="6"/>
  </r>
  <r>
    <s v="thjeanjean"/>
    <s v="thjeanjean"/>
    <m/>
    <m/>
    <m/>
    <m/>
    <m/>
    <m/>
    <m/>
    <m/>
    <s v="No"/>
    <n v="101"/>
    <m/>
    <m/>
    <x v="1"/>
    <d v="2019-03-11T12:00:10.000"/>
    <s v="When learning and development complement each other: Hold Managers Accountable For Developing #Talent  https://t.co/Phb60Rahni  #development  #execed https://t.co/11J9j6u5kA"/>
    <s v="https://www.hrbartender.com/2019/leadership-and-management/managers-developing-talent/"/>
    <s v="hrbartender.com"/>
    <x v="41"/>
    <s v="https://pbs.twimg.com/media/D1YEtfzXQAAcRUt.jpg"/>
    <s v="https://pbs.twimg.com/media/D1YEtfzXQAAcRUt.jpg"/>
    <x v="69"/>
    <s v="https://twitter.com/#!/thjeanjean/status/1105075939887730688"/>
    <m/>
    <m/>
    <s v="1105075939887730688"/>
    <m/>
    <b v="0"/>
    <n v="0"/>
    <s v=""/>
    <b v="0"/>
    <s v="en"/>
    <m/>
    <s v=""/>
    <b v="0"/>
    <n v="0"/>
    <s v=""/>
    <s v="AmazingContent"/>
    <b v="0"/>
    <s v="1105075939887730688"/>
    <s v="Tweet"/>
    <n v="0"/>
    <n v="0"/>
    <m/>
    <m/>
    <m/>
    <m/>
    <m/>
    <m/>
    <m/>
    <m/>
    <n v="4"/>
    <s v="10"/>
    <s v="10"/>
    <n v="2"/>
    <n v="13.333333333333334"/>
    <n v="0"/>
    <n v="0"/>
    <n v="0"/>
    <n v="0"/>
    <n v="13"/>
    <n v="86.66666666666667"/>
    <n v="15"/>
  </r>
  <r>
    <s v="thjeanjean"/>
    <s v="thjeanjean"/>
    <m/>
    <m/>
    <m/>
    <m/>
    <m/>
    <m/>
    <m/>
    <m/>
    <s v="No"/>
    <n v="102"/>
    <m/>
    <m/>
    <x v="1"/>
    <d v="2019-03-19T06:00:11.000"/>
    <s v="Comment mobiliser les premiers dispositifs « Pro-A » dans son entreprise ? https://t.co/39l3Eaxixy  #profession  #execed  #formpro https://t.co/VRapQ4YDUb"/>
    <s v="https://www.centre-inffo.fr/site-reforme/apprentissage/apprentissage-lessentiel/comment-mobiliser-les-premiers-dispositifs-pro-a-dans-son-entreprise-3"/>
    <s v="centre-inffo.fr"/>
    <x v="42"/>
    <s v="https://pbs.twimg.com/media/D1__CazWoAEpIBG.jpg"/>
    <s v="https://pbs.twimg.com/media/D1__CazWoAEpIBG.jpg"/>
    <x v="70"/>
    <s v="https://twitter.com/#!/thjeanjean/status/1107884451479126017"/>
    <m/>
    <m/>
    <s v="1107884451479126017"/>
    <m/>
    <b v="0"/>
    <n v="2"/>
    <s v=""/>
    <b v="0"/>
    <s v="fr"/>
    <m/>
    <s v=""/>
    <b v="0"/>
    <n v="0"/>
    <s v=""/>
    <s v="AmazingContent"/>
    <b v="0"/>
    <s v="1107884451479126017"/>
    <s v="Tweet"/>
    <n v="0"/>
    <n v="0"/>
    <m/>
    <m/>
    <m/>
    <m/>
    <m/>
    <m/>
    <m/>
    <m/>
    <n v="4"/>
    <s v="10"/>
    <s v="10"/>
    <n v="0"/>
    <n v="0"/>
    <n v="0"/>
    <n v="0"/>
    <n v="0"/>
    <n v="0"/>
    <n v="13"/>
    <n v="100"/>
    <n v="13"/>
  </r>
  <r>
    <s v="gobernanzadeti"/>
    <s v="deustodbs"/>
    <m/>
    <m/>
    <m/>
    <m/>
    <m/>
    <m/>
    <m/>
    <m/>
    <s v="No"/>
    <n v="103"/>
    <m/>
    <m/>
    <x v="0"/>
    <d v="2019-03-19T22:31:26.000"/>
    <s v="RT @Alastria_: @Alastria_ joins forces w/ @DeustoDBS in the #execed seminar &quot;'#Blockchain': Disrupting value &amp;amp; trust&quot;, directed by Prof. #M…"/>
    <m/>
    <m/>
    <x v="43"/>
    <m/>
    <s v="http://pbs.twimg.com/profile_images/2664838473/26cf3cdc1e609d23bf5e2c2b33f683eb_normal.jpeg"/>
    <x v="71"/>
    <s v="https://twitter.com/#!/gobernanzadeti/status/1108133906409238529"/>
    <m/>
    <m/>
    <s v="1108133906409238529"/>
    <m/>
    <b v="0"/>
    <n v="0"/>
    <s v=""/>
    <b v="0"/>
    <s v="en"/>
    <m/>
    <s v=""/>
    <b v="0"/>
    <n v="3"/>
    <s v="1107997616187604992"/>
    <s v="Twitter for iPhone"/>
    <b v="0"/>
    <s v="1107997616187604992"/>
    <s v="Tweet"/>
    <n v="0"/>
    <n v="0"/>
    <m/>
    <m/>
    <m/>
    <m/>
    <m/>
    <m/>
    <m/>
    <m/>
    <n v="1"/>
    <s v="6"/>
    <s v="6"/>
    <m/>
    <m/>
    <m/>
    <m/>
    <m/>
    <m/>
    <m/>
    <m/>
    <m/>
  </r>
  <r>
    <s v="mgarciamenendez"/>
    <s v="deustodbs"/>
    <m/>
    <m/>
    <m/>
    <m/>
    <m/>
    <m/>
    <m/>
    <m/>
    <s v="No"/>
    <n v="105"/>
    <m/>
    <m/>
    <x v="0"/>
    <d v="2019-03-19T22:38:31.000"/>
    <s v="RT @Alastria_: @Alastria_ joins forces w/ @DeustoDBS in the #execed seminar &quot;'#Blockchain': Disrupting value &amp;amp; trust&quot;, directed by Prof. #M…"/>
    <m/>
    <m/>
    <x v="43"/>
    <m/>
    <s v="http://pbs.twimg.com/profile_images/1055999386520576007/ngHBZDBV_normal.jpg"/>
    <x v="72"/>
    <s v="https://twitter.com/#!/mgarciamenendez/status/1108135689491763201"/>
    <m/>
    <m/>
    <s v="1108135689491763201"/>
    <m/>
    <b v="0"/>
    <n v="0"/>
    <s v=""/>
    <b v="0"/>
    <s v="en"/>
    <m/>
    <s v=""/>
    <b v="0"/>
    <n v="3"/>
    <s v="1107997616187604992"/>
    <s v="Twitter for iPhone"/>
    <b v="0"/>
    <s v="1107997616187604992"/>
    <s v="Tweet"/>
    <n v="0"/>
    <n v="0"/>
    <m/>
    <m/>
    <m/>
    <m/>
    <m/>
    <m/>
    <m/>
    <m/>
    <n v="1"/>
    <s v="6"/>
    <s v="6"/>
    <m/>
    <m/>
    <m/>
    <m/>
    <m/>
    <m/>
    <m/>
    <m/>
    <m/>
  </r>
  <r>
    <s v="alastria_"/>
    <s v="deustodbs"/>
    <m/>
    <m/>
    <m/>
    <m/>
    <m/>
    <m/>
    <m/>
    <m/>
    <s v="No"/>
    <n v="107"/>
    <m/>
    <m/>
    <x v="0"/>
    <d v="2019-03-19T13:29:51.000"/>
    <s v="@Alastria_ joins forces w/ @DeustoDBS in the #execed seminar &quot;'#Blockchain': Disrupting value &amp;amp; trust&quot;, directed by Prof. #MirariBarrena - https://t.co/ONX89tAmEP_x000a__x000a_#AlastriaBlockchainEcosystem #DLT"/>
    <s v="https://dbs.deusto.es/cs/Satellite/deusto-b-school/es/deustobschool/programas-3/formacion-ejecutiva-0/finanzas/seminario-de-blockchain-la-disrupcion-del-valor-y-la-confianza/introduccion-24/info-prog"/>
    <s v="deusto.es"/>
    <x v="44"/>
    <m/>
    <s v="http://pbs.twimg.com/profile_images/908645783276277760/0RVg_wdT_normal.jpg"/>
    <x v="73"/>
    <s v="https://twitter.com/#!/alastria_/status/1107997616187604992"/>
    <m/>
    <m/>
    <s v="1107997616187604992"/>
    <m/>
    <b v="0"/>
    <n v="0"/>
    <s v="869122979518717952"/>
    <b v="0"/>
    <s v="en"/>
    <m/>
    <s v=""/>
    <b v="0"/>
    <n v="3"/>
    <s v=""/>
    <s v="Twitter Web App"/>
    <b v="0"/>
    <s v="1107997616187604992"/>
    <s v="Tweet"/>
    <n v="0"/>
    <n v="0"/>
    <m/>
    <m/>
    <m/>
    <m/>
    <m/>
    <m/>
    <m/>
    <m/>
    <n v="1"/>
    <s v="6"/>
    <s v="6"/>
    <n v="1"/>
    <n v="4.761904761904762"/>
    <n v="0"/>
    <n v="0"/>
    <n v="0"/>
    <n v="0"/>
    <n v="20"/>
    <n v="95.23809523809524"/>
    <n v="21"/>
  </r>
  <r>
    <s v="mgg_2012"/>
    <s v="deustodbs"/>
    <m/>
    <m/>
    <m/>
    <m/>
    <m/>
    <m/>
    <m/>
    <m/>
    <s v="No"/>
    <n v="108"/>
    <m/>
    <m/>
    <x v="0"/>
    <d v="2019-03-19T23:56:18.000"/>
    <s v="RT @Alastria_: @Alastria_ joins forces w/ @DeustoDBS in the #execed seminar &quot;'#Blockchain': Disrupting value &amp;amp; trust&quot;, directed by Prof. #M…"/>
    <m/>
    <m/>
    <x v="43"/>
    <m/>
    <s v="http://pbs.twimg.com/profile_images/2941572867/61bcae23ebcd63191ada3d3a6a744032_normal.png"/>
    <x v="74"/>
    <s v="https://twitter.com/#!/mgg_2012/status/1108155265709416453"/>
    <m/>
    <m/>
    <s v="1108155265709416453"/>
    <m/>
    <b v="0"/>
    <n v="0"/>
    <s v=""/>
    <b v="0"/>
    <s v="en"/>
    <m/>
    <s v=""/>
    <b v="0"/>
    <n v="3"/>
    <s v="1107997616187604992"/>
    <s v="Twitter for Android"/>
    <b v="0"/>
    <s v="1107997616187604992"/>
    <s v="Tweet"/>
    <n v="0"/>
    <n v="0"/>
    <m/>
    <m/>
    <m/>
    <m/>
    <m/>
    <m/>
    <m/>
    <m/>
    <n v="1"/>
    <s v="6"/>
    <s v="6"/>
    <m/>
    <m/>
    <m/>
    <m/>
    <m/>
    <m/>
    <m/>
    <m/>
    <m/>
  </r>
  <r>
    <s v="nyusternexeced"/>
    <s v="nyusternexeced"/>
    <m/>
    <m/>
    <m/>
    <m/>
    <m/>
    <m/>
    <m/>
    <m/>
    <s v="No"/>
    <n v="110"/>
    <m/>
    <m/>
    <x v="1"/>
    <d v="2019-03-20T13:45:13.000"/>
    <s v="Check out this NPR interview with #ExecEd Prof. Melissa Schilling about her new book, &quot;Quirky,&quot; which examines the lives of serial breakthrough innovators. Join Prof. Schilling's upcoming short course and gain the tools to purse your own moonshot! https://t.co/RVyRN5WlQi"/>
    <s v="https://www.wgbh.org/news/science-and-technology/2019/03/15/lessons-from-the-worlds-quirkiest-innovators"/>
    <s v="wgbh.org"/>
    <x v="16"/>
    <m/>
    <s v="http://pbs.twimg.com/profile_images/912724853689593859/fbgvhLa1_normal.jpg"/>
    <x v="75"/>
    <s v="https://twitter.com/#!/nyusternexeced/status/1108363870362652673"/>
    <m/>
    <m/>
    <s v="1108363870362652673"/>
    <m/>
    <b v="0"/>
    <n v="0"/>
    <s v=""/>
    <b v="0"/>
    <s v="en"/>
    <m/>
    <s v=""/>
    <b v="0"/>
    <n v="0"/>
    <s v=""/>
    <s v="Sprout Social"/>
    <b v="0"/>
    <s v="1108363870362652673"/>
    <s v="Tweet"/>
    <n v="0"/>
    <n v="0"/>
    <m/>
    <m/>
    <m/>
    <m/>
    <m/>
    <m/>
    <m/>
    <m/>
    <n v="1"/>
    <s v="8"/>
    <s v="8"/>
    <n v="2"/>
    <n v="5.2631578947368425"/>
    <n v="0"/>
    <n v="0"/>
    <n v="0"/>
    <n v="0"/>
    <n v="36"/>
    <n v="94.73684210526316"/>
    <n v="38"/>
  </r>
  <r>
    <s v="cu_sps_stratcom"/>
    <s v="cu_sps_stratcom"/>
    <m/>
    <m/>
    <m/>
    <m/>
    <m/>
    <m/>
    <m/>
    <m/>
    <s v="No"/>
    <n v="111"/>
    <m/>
    <m/>
    <x v="1"/>
    <d v="2019-03-15T19:15:27.000"/>
    <s v="#GlobalComms leaders: Applications are now open for @CU_SPS_StratCom  #ExecEd week in #NYC 6/16-21.   Learn more: https://t.co/qXtB7EpQyY https://t.co/IyRpqBdGc8"/>
    <s v="http://sps.columbia.edu/executive-education/strategic-communication-international-perspectives"/>
    <s v="columbia.edu"/>
    <x v="32"/>
    <s v="https://pbs.twimg.com/media/D1uM9prXQAE-7Yy.jpg"/>
    <s v="https://pbs.twimg.com/media/D1uM9prXQAE-7Yy.jpg"/>
    <x v="76"/>
    <s v="https://twitter.com/#!/cu_sps_stratcom/status/1106635035724181504"/>
    <m/>
    <m/>
    <s v="1106635035724181504"/>
    <m/>
    <b v="0"/>
    <n v="1"/>
    <s v=""/>
    <b v="0"/>
    <s v="en"/>
    <m/>
    <s v=""/>
    <b v="0"/>
    <n v="1"/>
    <s v=""/>
    <s v="Twitter Web Client"/>
    <b v="0"/>
    <s v="1106635035724181504"/>
    <s v="Tweet"/>
    <n v="0"/>
    <n v="0"/>
    <m/>
    <m/>
    <m/>
    <m/>
    <m/>
    <m/>
    <m/>
    <m/>
    <n v="1"/>
    <s v="14"/>
    <s v="14"/>
    <n v="0"/>
    <n v="0"/>
    <n v="0"/>
    <n v="0"/>
    <n v="0"/>
    <n v="0"/>
    <n v="17"/>
    <n v="100"/>
    <n v="17"/>
  </r>
  <r>
    <s v="donwaisanen"/>
    <s v="cu_sps_stratcom"/>
    <m/>
    <m/>
    <m/>
    <m/>
    <m/>
    <m/>
    <m/>
    <m/>
    <s v="No"/>
    <n v="112"/>
    <m/>
    <m/>
    <x v="0"/>
    <d v="2019-03-20T15:06:54.000"/>
    <s v="RT @CU_SPS_StratCom: #GlobalComms leaders: Applications are now open for @CU_SPS_StratCom  #ExecEd week in #NYC 6/16-21.   Learn more: http…"/>
    <m/>
    <m/>
    <x v="32"/>
    <m/>
    <s v="http://pbs.twimg.com/profile_images/627561671087644676/3cc8YE00_normal.jpg"/>
    <x v="77"/>
    <s v="https://twitter.com/#!/donwaisanen/status/1108384427271512064"/>
    <m/>
    <m/>
    <s v="1108384427271512064"/>
    <m/>
    <b v="0"/>
    <n v="0"/>
    <s v=""/>
    <b v="0"/>
    <s v="en"/>
    <m/>
    <s v=""/>
    <b v="0"/>
    <n v="2"/>
    <s v="1106635035724181504"/>
    <s v="Twitter Web Client"/>
    <b v="0"/>
    <s v="1106635035724181504"/>
    <s v="Tweet"/>
    <n v="0"/>
    <n v="0"/>
    <m/>
    <m/>
    <m/>
    <m/>
    <m/>
    <m/>
    <m/>
    <m/>
    <n v="1"/>
    <s v="14"/>
    <s v="14"/>
    <n v="0"/>
    <n v="0"/>
    <n v="0"/>
    <n v="0"/>
    <n v="0"/>
    <n v="0"/>
    <n v="20"/>
    <n v="100"/>
    <n v="20"/>
  </r>
  <r>
    <s v="ashridge_biz"/>
    <s v="hrmagazine"/>
    <m/>
    <m/>
    <m/>
    <m/>
    <m/>
    <m/>
    <m/>
    <m/>
    <s v="No"/>
    <n v="113"/>
    <m/>
    <m/>
    <x v="0"/>
    <d v="2019-03-07T10:22:21.000"/>
    <s v="In #research covered by @Forbes, @BBCNews, @guardian &amp;amp; @hrmagazine,  our experts have uncovered four 'zones of engagement' when it comes to team engagement. Join us as we challenge the traditional methods of measuring engagement. https://t.co/yieEnJcQtp_x000a__x000a_#execed #engagement"/>
    <s v="https://www.hult.edu/en/executive-education/events/team-engagement-london-26-mar/?utm_source=twitter&amp;utm_medium=social&amp;utm_campaign=organicsocialtwitter&amp;utm_content=team_engagement_event"/>
    <s v="hult.edu"/>
    <x v="45"/>
    <m/>
    <s v="http://pbs.twimg.com/profile_images/1092821430356639744/UxJHG1Oq_normal.jpg"/>
    <x v="78"/>
    <s v="https://twitter.com/#!/ashridge_biz/status/1103601775452569603"/>
    <m/>
    <m/>
    <s v="1103601775452569603"/>
    <m/>
    <b v="0"/>
    <n v="2"/>
    <s v=""/>
    <b v="0"/>
    <s v="en"/>
    <m/>
    <s v=""/>
    <b v="0"/>
    <n v="1"/>
    <s v=""/>
    <s v="Twitter Web App"/>
    <b v="0"/>
    <s v="1103601775452569603"/>
    <s v="Tweet"/>
    <n v="0"/>
    <n v="0"/>
    <m/>
    <m/>
    <m/>
    <m/>
    <m/>
    <m/>
    <m/>
    <m/>
    <n v="1"/>
    <s v="1"/>
    <s v="1"/>
    <m/>
    <m/>
    <m/>
    <m/>
    <m/>
    <m/>
    <m/>
    <m/>
    <m/>
  </r>
  <r>
    <s v="ashridge_biz"/>
    <s v="ef"/>
    <m/>
    <m/>
    <m/>
    <m/>
    <m/>
    <m/>
    <m/>
    <m/>
    <s v="No"/>
    <n v="117"/>
    <m/>
    <m/>
    <x v="0"/>
    <d v="2019-03-12T12:16:16.000"/>
    <s v="We have partnered with @EF to host a joint seminar in Stockholm, discussing how to build a globally competent workforce. _x000a__x000a_Register Now! https://t.co/uIkm6mWkGD_x000a__x000a_#execed #Stockholm #ef https://t.co/IsHgqlTaOX"/>
    <s v="https://www.hult.edu/en/executive-education/events/ash-ef-stockholm-19-mar/?utm_source=twitter&amp;utm_medium=social&amp;utm_campaign=organicsocialtwitter&amp;utm_content=stockholme_event"/>
    <s v="hult.edu"/>
    <x v="46"/>
    <s v="https://pbs.twimg.com/media/D1dR_CAWwAAix89.jpg"/>
    <s v="https://pbs.twimg.com/media/D1dR_CAWwAAix89.jpg"/>
    <x v="79"/>
    <s v="https://twitter.com/#!/ashridge_biz/status/1105442381158117376"/>
    <m/>
    <m/>
    <s v="1105442381158117376"/>
    <m/>
    <b v="0"/>
    <n v="0"/>
    <s v=""/>
    <b v="0"/>
    <s v="en"/>
    <m/>
    <s v=""/>
    <b v="0"/>
    <n v="0"/>
    <s v=""/>
    <s v="Twitter Web App"/>
    <b v="0"/>
    <s v="1105442381158117376"/>
    <s v="Tweet"/>
    <n v="0"/>
    <n v="0"/>
    <m/>
    <m/>
    <m/>
    <m/>
    <m/>
    <m/>
    <m/>
    <m/>
    <n v="1"/>
    <s v="1"/>
    <s v="1"/>
    <n v="0"/>
    <n v="0"/>
    <n v="0"/>
    <n v="0"/>
    <n v="0"/>
    <n v="0"/>
    <n v="25"/>
    <n v="100"/>
    <n v="25"/>
  </r>
  <r>
    <s v="ashridge_biz"/>
    <s v="ef_solutions"/>
    <m/>
    <m/>
    <m/>
    <m/>
    <m/>
    <m/>
    <m/>
    <m/>
    <s v="No"/>
    <n v="118"/>
    <m/>
    <m/>
    <x v="0"/>
    <d v="2019-03-14T09:38:30.000"/>
    <s v="Join Ashridge and @EF_Solutions  to discuss the future of the workplace in the 4th industrial revolution, including the impact of educational technologies. Speakers include academics, business leaders and technologists. REGISTER HERE: https://t.co/ss4NYqmTek_x000a_#execed #ef #helsinki https://t.co/LOzQVMxTCH"/>
    <s v="https://www.hult.edu/en/executive-education/events/ash-ef-helsinki-21-mar/?utm_source=twitter&amp;utm_medium=social&amp;utm_campaign=organicsocialtwitter&amp;utm_content=helsinki_event"/>
    <s v="hult.edu"/>
    <x v="47"/>
    <s v="https://pbs.twimg.com/media/D1nBDjoX4AERkw6.jpg"/>
    <s v="https://pbs.twimg.com/media/D1nBDjoX4AERkw6.jpg"/>
    <x v="80"/>
    <s v="https://twitter.com/#!/ashridge_biz/status/1106127455121797120"/>
    <m/>
    <m/>
    <s v="1106127455121797120"/>
    <m/>
    <b v="0"/>
    <n v="0"/>
    <s v=""/>
    <b v="0"/>
    <s v="en"/>
    <m/>
    <s v=""/>
    <b v="0"/>
    <n v="0"/>
    <s v=""/>
    <s v="Twitter Web App"/>
    <b v="0"/>
    <s v="1106127455121797120"/>
    <s v="Tweet"/>
    <n v="0"/>
    <n v="0"/>
    <m/>
    <m/>
    <m/>
    <m/>
    <m/>
    <m/>
    <m/>
    <m/>
    <n v="1"/>
    <s v="1"/>
    <s v="1"/>
    <n v="0"/>
    <n v="0"/>
    <n v="0"/>
    <n v="0"/>
    <n v="0"/>
    <n v="0"/>
    <n v="34"/>
    <n v="100"/>
    <n v="34"/>
  </r>
  <r>
    <s v="ashridge_biz"/>
    <s v="ashridge_biz"/>
    <m/>
    <m/>
    <m/>
    <m/>
    <m/>
    <m/>
    <m/>
    <m/>
    <s v="No"/>
    <n v="119"/>
    <m/>
    <m/>
    <x v="1"/>
    <d v="2019-03-11T10:10:07.000"/>
    <s v="Take a walk around the headquarters of Ashridge Hult Executive Education and you might stumble upon a group of people apparently goofing around on a slackline. Don’t be fooled though, these people aren’t slackers. They’re on an Ashridge course. https://t.co/w4h9PYMLyN_x000a__x000a_#execed https://t.co/7yvwmDAcFZ"/>
    <s v="https://www.hult.edu/en/executive-education/insights/how-experiential-learning-gives-you-lessons-you-will-never-forget/?utm_source=twitter&amp;utm_medium=social&amp;utm_campaign=organicsocialtwitter&amp;utm_content=q2legovid5_tw_lw040319_uk"/>
    <s v="hult.edu"/>
    <x v="16"/>
    <s v="https://pbs.twimg.com/ext_tw_video_thumb/1105048195313397760/pu/img/Q8Sc36Zo4bbRw6Mh.jpg"/>
    <s v="https://pbs.twimg.com/ext_tw_video_thumb/1105048195313397760/pu/img/Q8Sc36Zo4bbRw6Mh.jpg"/>
    <x v="81"/>
    <s v="https://twitter.com/#!/ashridge_biz/status/1105048247389818880"/>
    <m/>
    <m/>
    <s v="1105048247389818880"/>
    <m/>
    <b v="0"/>
    <n v="1"/>
    <s v=""/>
    <b v="0"/>
    <s v="en"/>
    <m/>
    <s v=""/>
    <b v="0"/>
    <n v="0"/>
    <s v=""/>
    <s v="Twitter Web App"/>
    <b v="0"/>
    <s v="1105048247389818880"/>
    <s v="Tweet"/>
    <n v="0"/>
    <n v="0"/>
    <m/>
    <m/>
    <m/>
    <m/>
    <m/>
    <m/>
    <m/>
    <m/>
    <n v="2"/>
    <s v="1"/>
    <s v="1"/>
    <n v="0"/>
    <n v="0"/>
    <n v="2"/>
    <n v="4.651162790697675"/>
    <n v="0"/>
    <n v="0"/>
    <n v="41"/>
    <n v="95.34883720930233"/>
    <n v="43"/>
  </r>
  <r>
    <s v="ashridge_biz"/>
    <s v="ashridge_biz"/>
    <m/>
    <m/>
    <m/>
    <m/>
    <m/>
    <m/>
    <m/>
    <m/>
    <s v="No"/>
    <n v="120"/>
    <m/>
    <m/>
    <x v="1"/>
    <d v="2019-03-20T16:14:12.000"/>
    <s v="Happy International Day of Happiness from #TeamAshridge! _x000a__x000a_https://t.co/sVSc53EZz4_x000a__x000a_#internationaldayofhappiness #execed #ashridge https://t.co/fS2ns46qMj"/>
    <s v="https://www.hult.edu/en/executive-education/insights/how-experiential-learning-gives-you-lessons-you-will-never-forget/"/>
    <s v="hult.edu"/>
    <x v="48"/>
    <s v="https://pbs.twimg.com/media/D2HVKXJXgAIG6Pj.jpg"/>
    <s v="https://pbs.twimg.com/media/D2HVKXJXgAIG6Pj.jpg"/>
    <x v="82"/>
    <s v="https://twitter.com/#!/ashridge_biz/status/1108401360549105665"/>
    <m/>
    <m/>
    <s v="1108401360549105665"/>
    <m/>
    <b v="0"/>
    <n v="0"/>
    <s v=""/>
    <b v="0"/>
    <s v="en"/>
    <m/>
    <s v=""/>
    <b v="0"/>
    <n v="0"/>
    <s v=""/>
    <s v="Twitter Web App"/>
    <b v="0"/>
    <s v="1108401360549105665"/>
    <s v="Tweet"/>
    <n v="0"/>
    <n v="0"/>
    <m/>
    <m/>
    <m/>
    <m/>
    <m/>
    <m/>
    <m/>
    <m/>
    <n v="2"/>
    <s v="1"/>
    <s v="1"/>
    <n v="2"/>
    <n v="20"/>
    <n v="0"/>
    <n v="0"/>
    <n v="0"/>
    <n v="0"/>
    <n v="8"/>
    <n v="80"/>
    <n v="10"/>
  </r>
  <r>
    <s v="execedcourses"/>
    <s v="unswagsm"/>
    <m/>
    <m/>
    <m/>
    <m/>
    <m/>
    <m/>
    <m/>
    <m/>
    <s v="No"/>
    <n v="121"/>
    <m/>
    <m/>
    <x v="0"/>
    <d v="2019-03-07T08:29:56.000"/>
    <s v="Great #execed course by @UNSWAGSM on #Management: https://t.co/OwWGFq5JoT"/>
    <s v="http://po.st/scms/OrMCe04Lcp0lOFmbAka8Um6V2jAD7SYdZTjvhHbnYZ0lOA/SnAtuJ"/>
    <s v="po.st"/>
    <x v="49"/>
    <m/>
    <s v="http://pbs.twimg.com/profile_images/720701486418784257/ScrgFKdc_normal.jpg"/>
    <x v="83"/>
    <s v="https://twitter.com/#!/execedcourses/status/1103573481357103104"/>
    <m/>
    <m/>
    <s v="1103573481357103104"/>
    <m/>
    <b v="0"/>
    <n v="0"/>
    <s v=""/>
    <b v="0"/>
    <s v="en"/>
    <m/>
    <s v=""/>
    <b v="0"/>
    <n v="0"/>
    <s v=""/>
    <s v="ExecEd Navigator"/>
    <b v="0"/>
    <s v="1103573481357103104"/>
    <s v="Tweet"/>
    <n v="0"/>
    <n v="0"/>
    <m/>
    <m/>
    <m/>
    <m/>
    <m/>
    <m/>
    <m/>
    <m/>
    <n v="1"/>
    <s v="5"/>
    <s v="5"/>
    <n v="1"/>
    <n v="14.285714285714286"/>
    <n v="0"/>
    <n v="0"/>
    <n v="0"/>
    <n v="0"/>
    <n v="6"/>
    <n v="85.71428571428571"/>
    <n v="7"/>
  </r>
  <r>
    <s v="execedcourses"/>
    <s v="lsemanagement"/>
    <m/>
    <m/>
    <m/>
    <m/>
    <m/>
    <m/>
    <m/>
    <m/>
    <s v="No"/>
    <n v="122"/>
    <m/>
    <m/>
    <x v="0"/>
    <d v="2019-03-08T15:07:59.000"/>
    <s v="Great #execed course by @LSEManagement on #Entrepreneurship: https://t.co/jNi2VIdrg6"/>
    <s v="http://po.st/scms/OrMCe04Lcp0lOFmbAka8Um6V2jAD7SYdZTjvhHbnYZ0lOA/QYTuNl"/>
    <s v="po.st"/>
    <x v="50"/>
    <m/>
    <s v="http://pbs.twimg.com/profile_images/720701486418784257/ScrgFKdc_normal.jpg"/>
    <x v="84"/>
    <s v="https://twitter.com/#!/execedcourses/status/1104036044347924480"/>
    <m/>
    <m/>
    <s v="1104036044347924480"/>
    <m/>
    <b v="0"/>
    <n v="0"/>
    <s v=""/>
    <b v="0"/>
    <s v="en"/>
    <m/>
    <s v=""/>
    <b v="0"/>
    <n v="0"/>
    <s v=""/>
    <s v="ExecEd Navigator"/>
    <b v="0"/>
    <s v="1104036044347924480"/>
    <s v="Tweet"/>
    <n v="0"/>
    <n v="0"/>
    <m/>
    <m/>
    <m/>
    <m/>
    <m/>
    <m/>
    <m/>
    <m/>
    <n v="1"/>
    <s v="5"/>
    <s v="5"/>
    <n v="1"/>
    <n v="14.285714285714286"/>
    <n v="0"/>
    <n v="0"/>
    <n v="0"/>
    <n v="0"/>
    <n v="6"/>
    <n v="85.71428571428571"/>
    <n v="7"/>
  </r>
  <r>
    <s v="execedcourses"/>
    <s v="kelloggexeced"/>
    <m/>
    <m/>
    <m/>
    <m/>
    <m/>
    <m/>
    <m/>
    <m/>
    <s v="No"/>
    <n v="123"/>
    <m/>
    <m/>
    <x v="0"/>
    <d v="2019-03-12T21:14:03.000"/>
    <s v="Great #execed course by @KelloggExecEd on #Business Analytics: https://t.co/e1BKg8pQqE"/>
    <s v="http://po.st/scms/OrMCe04Lcp0lOFmbAka8Um6V2jAD7SYdZTjvhHbnYZ0lOA/cJdkVv"/>
    <s v="po.st"/>
    <x v="51"/>
    <m/>
    <s v="http://pbs.twimg.com/profile_images/720701486418784257/ScrgFKdc_normal.jpg"/>
    <x v="85"/>
    <s v="https://twitter.com/#!/execedcourses/status/1105577718064668675"/>
    <m/>
    <m/>
    <s v="1105577718064668675"/>
    <m/>
    <b v="0"/>
    <n v="0"/>
    <s v=""/>
    <b v="0"/>
    <s v="en"/>
    <m/>
    <s v=""/>
    <b v="0"/>
    <n v="0"/>
    <s v=""/>
    <s v="ExecEd Navigator"/>
    <b v="0"/>
    <s v="1105577718064668675"/>
    <s v="Tweet"/>
    <n v="0"/>
    <n v="0"/>
    <m/>
    <m/>
    <m/>
    <m/>
    <m/>
    <m/>
    <m/>
    <m/>
    <n v="1"/>
    <s v="5"/>
    <s v="5"/>
    <n v="1"/>
    <n v="12.5"/>
    <n v="0"/>
    <n v="0"/>
    <n v="0"/>
    <n v="0"/>
    <n v="7"/>
    <n v="87.5"/>
    <n v="8"/>
  </r>
  <r>
    <s v="execedcourses"/>
    <s v="execedcourses"/>
    <m/>
    <m/>
    <m/>
    <m/>
    <m/>
    <m/>
    <m/>
    <m/>
    <s v="No"/>
    <n v="124"/>
    <m/>
    <m/>
    <x v="1"/>
    <d v="2019-03-07T06:29:55.000"/>
    <s v="New #execed Business Analytics course by IMD Business School: https://t.co/5D6vS1IEmR"/>
    <s v="http://po.st/scms/OrMCe04Lcp0lOFmbAka8Um6V2jAD7SYdZTjvhHbnYZ0lOA/Z2MF2N"/>
    <s v="po.st"/>
    <x v="16"/>
    <m/>
    <s v="http://pbs.twimg.com/profile_images/720701486418784257/ScrgFKdc_normal.jpg"/>
    <x v="86"/>
    <s v="https://twitter.com/#!/execedcourses/status/1103543281546190848"/>
    <m/>
    <m/>
    <s v="1103543281546190848"/>
    <m/>
    <b v="0"/>
    <n v="0"/>
    <s v=""/>
    <b v="0"/>
    <s v="en"/>
    <m/>
    <s v=""/>
    <b v="0"/>
    <n v="0"/>
    <s v=""/>
    <s v="ExecEd Navigator"/>
    <b v="0"/>
    <s v="1103543281546190848"/>
    <s v="Tweet"/>
    <n v="0"/>
    <n v="0"/>
    <m/>
    <m/>
    <m/>
    <m/>
    <m/>
    <m/>
    <m/>
    <m/>
    <n v="49"/>
    <s v="5"/>
    <s v="5"/>
    <n v="0"/>
    <n v="0"/>
    <n v="0"/>
    <n v="0"/>
    <n v="0"/>
    <n v="0"/>
    <n v="9"/>
    <n v="100"/>
    <n v="9"/>
  </r>
  <r>
    <s v="execedcourses"/>
    <s v="execedcourses"/>
    <m/>
    <m/>
    <m/>
    <m/>
    <m/>
    <m/>
    <m/>
    <m/>
    <s v="No"/>
    <n v="125"/>
    <m/>
    <m/>
    <x v="1"/>
    <d v="2019-03-07T21:13:56.000"/>
    <s v="New #execed Leadership course by Opus College of Business: https://t.co/S91ZPCXNx3"/>
    <s v="http://po.st/scms/OrMCe04Lcp0lOFmbAka8Um6V2jAD7SYdZTjvhHbnYZ0lOA/jeUjYr"/>
    <s v="po.st"/>
    <x v="16"/>
    <m/>
    <s v="http://pbs.twimg.com/profile_images/720701486418784257/ScrgFKdc_normal.jpg"/>
    <x v="87"/>
    <s v="https://twitter.com/#!/execedcourses/status/1103765749884059649"/>
    <m/>
    <m/>
    <s v="1103765749884059649"/>
    <m/>
    <b v="0"/>
    <n v="0"/>
    <s v=""/>
    <b v="0"/>
    <s v="en"/>
    <m/>
    <s v=""/>
    <b v="0"/>
    <n v="0"/>
    <s v=""/>
    <s v="ExecEd Navigator"/>
    <b v="0"/>
    <s v="1103765749884059649"/>
    <s v="Tweet"/>
    <n v="0"/>
    <n v="0"/>
    <m/>
    <m/>
    <m/>
    <m/>
    <m/>
    <m/>
    <m/>
    <m/>
    <n v="49"/>
    <s v="5"/>
    <s v="5"/>
    <n v="0"/>
    <n v="0"/>
    <n v="0"/>
    <n v="0"/>
    <n v="0"/>
    <n v="0"/>
    <n v="9"/>
    <n v="100"/>
    <n v="9"/>
  </r>
  <r>
    <s v="execedcourses"/>
    <s v="execedcourses"/>
    <m/>
    <m/>
    <m/>
    <m/>
    <m/>
    <m/>
    <m/>
    <m/>
    <s v="No"/>
    <n v="126"/>
    <m/>
    <m/>
    <x v="1"/>
    <d v="2019-03-08T09:13:57.000"/>
    <s v="Great #execed course by Auckland Business School on #Leadership: https://t.co/8ywTIkvIvd"/>
    <s v="http://po.st/scms/OrMCe04Lcp0lOFmbAka8Um6V2jAD7SYdZTjvhHbnYZ0lOA/Y5z4Wg"/>
    <s v="po.st"/>
    <x v="6"/>
    <m/>
    <s v="http://pbs.twimg.com/profile_images/720701486418784257/ScrgFKdc_normal.jpg"/>
    <x v="88"/>
    <s v="https://twitter.com/#!/execedcourses/status/1103946947247800321"/>
    <m/>
    <m/>
    <s v="1103946947247800321"/>
    <m/>
    <b v="0"/>
    <n v="0"/>
    <s v=""/>
    <b v="0"/>
    <s v="en"/>
    <m/>
    <s v=""/>
    <b v="0"/>
    <n v="1"/>
    <s v=""/>
    <s v="ExecEd Navigator"/>
    <b v="0"/>
    <s v="1103946947247800321"/>
    <s v="Tweet"/>
    <n v="0"/>
    <n v="0"/>
    <m/>
    <m/>
    <m/>
    <m/>
    <m/>
    <m/>
    <m/>
    <m/>
    <n v="49"/>
    <s v="5"/>
    <s v="5"/>
    <n v="1"/>
    <n v="11.11111111111111"/>
    <n v="0"/>
    <n v="0"/>
    <n v="0"/>
    <n v="0"/>
    <n v="8"/>
    <n v="88.88888888888889"/>
    <n v="9"/>
  </r>
  <r>
    <s v="execedcourses"/>
    <s v="execedcourses"/>
    <m/>
    <m/>
    <m/>
    <m/>
    <m/>
    <m/>
    <m/>
    <m/>
    <s v="No"/>
    <n v="127"/>
    <m/>
    <m/>
    <x v="1"/>
    <d v="2019-03-08T18:15:57.000"/>
    <s v="New #execed Project Management course by Vlerick Business School: https://t.co/3Ake0OedbO"/>
    <s v="http://po.st/scms/OrMCe04Lcp0lOFmbAka8Um6V2jAD7SYdZTjvhHbnYZ0lOA/neS9cd"/>
    <s v="po.st"/>
    <x v="16"/>
    <m/>
    <s v="http://pbs.twimg.com/profile_images/720701486418784257/ScrgFKdc_normal.jpg"/>
    <x v="89"/>
    <s v="https://twitter.com/#!/execedcourses/status/1104083347779670016"/>
    <m/>
    <m/>
    <s v="1104083347779670016"/>
    <m/>
    <b v="0"/>
    <n v="0"/>
    <s v=""/>
    <b v="0"/>
    <s v="en"/>
    <m/>
    <s v=""/>
    <b v="0"/>
    <n v="0"/>
    <s v=""/>
    <s v="ExecEd Navigator"/>
    <b v="0"/>
    <s v="1104083347779670016"/>
    <s v="Tweet"/>
    <n v="0"/>
    <n v="0"/>
    <m/>
    <m/>
    <m/>
    <m/>
    <m/>
    <m/>
    <m/>
    <m/>
    <n v="49"/>
    <s v="5"/>
    <s v="5"/>
    <n v="0"/>
    <n v="0"/>
    <n v="0"/>
    <n v="0"/>
    <n v="0"/>
    <n v="0"/>
    <n v="9"/>
    <n v="100"/>
    <n v="9"/>
  </r>
  <r>
    <s v="execedcourses"/>
    <s v="execedcourses"/>
    <m/>
    <m/>
    <m/>
    <m/>
    <m/>
    <m/>
    <m/>
    <m/>
    <s v="No"/>
    <n v="128"/>
    <m/>
    <m/>
    <x v="1"/>
    <d v="2019-03-09T00:07:59.000"/>
    <s v="Improve your Leadership skills w/ Executive Master in Policy and Leadership https://t.co/lhIVPLesPI #execed"/>
    <s v="http://po.st/scms/OrMCe04Lcp0lOFmbAka8Um6V2jAD7SYdZTjvhHbnYZ0lOA/QbHKd2"/>
    <s v="po.st"/>
    <x v="16"/>
    <m/>
    <s v="http://pbs.twimg.com/profile_images/720701486418784257/ScrgFKdc_normal.jpg"/>
    <x v="90"/>
    <s v="https://twitter.com/#!/execedcourses/status/1104171940569219073"/>
    <m/>
    <m/>
    <s v="1104171940569219073"/>
    <m/>
    <b v="0"/>
    <n v="0"/>
    <s v=""/>
    <b v="0"/>
    <s v="en"/>
    <m/>
    <s v=""/>
    <b v="0"/>
    <n v="0"/>
    <s v=""/>
    <s v="ExecEd Navigator"/>
    <b v="0"/>
    <s v="1104171940569219073"/>
    <s v="Tweet"/>
    <n v="0"/>
    <n v="0"/>
    <m/>
    <m/>
    <m/>
    <m/>
    <m/>
    <m/>
    <m/>
    <m/>
    <n v="49"/>
    <s v="5"/>
    <s v="5"/>
    <n v="2"/>
    <n v="16.666666666666668"/>
    <n v="0"/>
    <n v="0"/>
    <n v="0"/>
    <n v="0"/>
    <n v="10"/>
    <n v="83.33333333333333"/>
    <n v="12"/>
  </r>
  <r>
    <s v="execedcourses"/>
    <s v="execedcourses"/>
    <m/>
    <m/>
    <m/>
    <m/>
    <m/>
    <m/>
    <m/>
    <m/>
    <s v="No"/>
    <n v="129"/>
    <m/>
    <m/>
    <x v="1"/>
    <d v="2019-03-09T01:13:58.000"/>
    <s v="New #execed Leadership course by Cornell School of Hotel Administration: https://t.co/WnzgQKri7p"/>
    <s v="http://po.st/scms/OrMCe04Lcp0lOFmbAka8Um6V2jAD7SYdZTjvhHbnYZ0lOA/wsjeUw"/>
    <s v="po.st"/>
    <x v="16"/>
    <m/>
    <s v="http://pbs.twimg.com/profile_images/720701486418784257/ScrgFKdc_normal.jpg"/>
    <x v="91"/>
    <s v="https://twitter.com/#!/execedcourses/status/1104188543369240576"/>
    <m/>
    <m/>
    <s v="1104188543369240576"/>
    <m/>
    <b v="0"/>
    <n v="0"/>
    <s v=""/>
    <b v="0"/>
    <s v="en"/>
    <m/>
    <s v=""/>
    <b v="0"/>
    <n v="0"/>
    <s v=""/>
    <s v="ExecEd Navigator"/>
    <b v="0"/>
    <s v="1104188543369240576"/>
    <s v="Tweet"/>
    <n v="0"/>
    <n v="0"/>
    <m/>
    <m/>
    <m/>
    <m/>
    <m/>
    <m/>
    <m/>
    <m/>
    <n v="49"/>
    <s v="5"/>
    <s v="5"/>
    <n v="0"/>
    <n v="0"/>
    <n v="0"/>
    <n v="0"/>
    <n v="0"/>
    <n v="0"/>
    <n v="10"/>
    <n v="100"/>
    <n v="10"/>
  </r>
  <r>
    <s v="execedcourses"/>
    <s v="execedcourses"/>
    <m/>
    <m/>
    <m/>
    <m/>
    <m/>
    <m/>
    <m/>
    <m/>
    <s v="No"/>
    <n v="130"/>
    <m/>
    <m/>
    <x v="1"/>
    <d v="2019-03-09T06:29:58.000"/>
    <s v="Improve your Management skills w/ Strategic Performance Management https://t.co/WcoYwxEStX #execed"/>
    <s v="http://po.st/scms/OrMCe04Lcp0lOFmbAka8Um6V2jAD7SYdZTjvhHbnYZ0lOA/laAh5n"/>
    <s v="po.st"/>
    <x v="16"/>
    <m/>
    <s v="http://pbs.twimg.com/profile_images/720701486418784257/ScrgFKdc_normal.jpg"/>
    <x v="92"/>
    <s v="https://twitter.com/#!/execedcourses/status/1104268070590136320"/>
    <m/>
    <m/>
    <s v="1104268070590136320"/>
    <m/>
    <b v="0"/>
    <n v="0"/>
    <s v=""/>
    <b v="0"/>
    <s v="en"/>
    <m/>
    <s v=""/>
    <b v="0"/>
    <n v="0"/>
    <s v=""/>
    <s v="ExecEd Navigator"/>
    <b v="0"/>
    <s v="1104268070590136320"/>
    <s v="Tweet"/>
    <n v="0"/>
    <n v="0"/>
    <m/>
    <m/>
    <m/>
    <m/>
    <m/>
    <m/>
    <m/>
    <m/>
    <n v="49"/>
    <s v="5"/>
    <s v="5"/>
    <n v="1"/>
    <n v="11.11111111111111"/>
    <n v="0"/>
    <n v="0"/>
    <n v="0"/>
    <n v="0"/>
    <n v="8"/>
    <n v="88.88888888888889"/>
    <n v="9"/>
  </r>
  <r>
    <s v="execedcourses"/>
    <s v="execedcourses"/>
    <m/>
    <m/>
    <m/>
    <m/>
    <m/>
    <m/>
    <m/>
    <m/>
    <s v="No"/>
    <n v="131"/>
    <m/>
    <m/>
    <x v="1"/>
    <d v="2019-03-09T10:08:00.000"/>
    <s v="Improve your MBA skills w/ Schulich Mini-MBA: Essentials of Management https://t.co/tZbSzJQD07 #execed"/>
    <s v="http://po.st/scms/OrMCe04Lcp0lOFmbAka8Um6V2jAD7SYdZTjvhHbnYZ0lOA/enr05H"/>
    <s v="po.st"/>
    <x v="16"/>
    <m/>
    <s v="http://pbs.twimg.com/profile_images/720701486418784257/ScrgFKdc_normal.jpg"/>
    <x v="93"/>
    <s v="https://twitter.com/#!/execedcourses/status/1104322937413201921"/>
    <m/>
    <m/>
    <s v="1104322937413201921"/>
    <m/>
    <b v="0"/>
    <n v="0"/>
    <s v=""/>
    <b v="0"/>
    <s v="en"/>
    <m/>
    <s v=""/>
    <b v="0"/>
    <n v="0"/>
    <s v=""/>
    <s v="ExecEd Navigator"/>
    <b v="0"/>
    <s v="1104322937413201921"/>
    <s v="Tweet"/>
    <n v="0"/>
    <n v="0"/>
    <m/>
    <m/>
    <m/>
    <m/>
    <m/>
    <m/>
    <m/>
    <m/>
    <n v="49"/>
    <s v="5"/>
    <s v="5"/>
    <n v="1"/>
    <n v="8.333333333333334"/>
    <n v="0"/>
    <n v="0"/>
    <n v="0"/>
    <n v="0"/>
    <n v="11"/>
    <n v="91.66666666666667"/>
    <n v="12"/>
  </r>
  <r>
    <s v="execedcourses"/>
    <s v="execedcourses"/>
    <m/>
    <m/>
    <m/>
    <m/>
    <m/>
    <m/>
    <m/>
    <m/>
    <s v="No"/>
    <n v="132"/>
    <m/>
    <m/>
    <x v="1"/>
    <d v="2019-03-09T14:08:00.000"/>
    <s v="Great #execed course by Center For Creative Leadership on #Leadership: https://t.co/PsbypRBBbB"/>
    <s v="http://po.st/scms/OrMCe04Lcp0lOFmbAka8Um6V2jAD7SYdZTjvhHbnYZ0lOA/hic4De"/>
    <s v="po.st"/>
    <x v="6"/>
    <m/>
    <s v="http://pbs.twimg.com/profile_images/720701486418784257/ScrgFKdc_normal.jpg"/>
    <x v="94"/>
    <s v="https://twitter.com/#!/execedcourses/status/1104383335952900096"/>
    <m/>
    <m/>
    <s v="1104383335952900096"/>
    <m/>
    <b v="0"/>
    <n v="0"/>
    <s v=""/>
    <b v="0"/>
    <s v="en"/>
    <m/>
    <s v=""/>
    <b v="0"/>
    <n v="0"/>
    <s v=""/>
    <s v="ExecEd Navigator"/>
    <b v="0"/>
    <s v="1104383335952900096"/>
    <s v="Tweet"/>
    <n v="0"/>
    <n v="0"/>
    <m/>
    <m/>
    <m/>
    <m/>
    <m/>
    <m/>
    <m/>
    <m/>
    <n v="49"/>
    <s v="5"/>
    <s v="5"/>
    <n v="2"/>
    <n v="20"/>
    <n v="0"/>
    <n v="0"/>
    <n v="0"/>
    <n v="0"/>
    <n v="8"/>
    <n v="80"/>
    <n v="10"/>
  </r>
  <r>
    <s v="execedcourses"/>
    <s v="execedcourses"/>
    <m/>
    <m/>
    <m/>
    <m/>
    <m/>
    <m/>
    <m/>
    <m/>
    <s v="No"/>
    <n v="133"/>
    <m/>
    <m/>
    <x v="1"/>
    <d v="2019-03-09T16:13:59.000"/>
    <s v="New #execed Business Analytics course by Bryant School of Business: https://t.co/0qMZyQbbHX"/>
    <s v="http://po.st/scms/OrMCe04Lcp0lOFmbAka8Um6V2jAD7SYdZTjvhHbnYZ0lOA/d4bcrI"/>
    <s v="po.st"/>
    <x v="16"/>
    <m/>
    <s v="http://pbs.twimg.com/profile_images/720701486418784257/ScrgFKdc_normal.jpg"/>
    <x v="95"/>
    <s v="https://twitter.com/#!/execedcourses/status/1104415039186907136"/>
    <m/>
    <m/>
    <s v="1104415039186907136"/>
    <m/>
    <b v="0"/>
    <n v="0"/>
    <s v=""/>
    <b v="0"/>
    <s v="en"/>
    <m/>
    <s v=""/>
    <b v="0"/>
    <n v="0"/>
    <s v=""/>
    <s v="ExecEd Navigator"/>
    <b v="0"/>
    <s v="1104415039186907136"/>
    <s v="Tweet"/>
    <n v="0"/>
    <n v="0"/>
    <m/>
    <m/>
    <m/>
    <m/>
    <m/>
    <m/>
    <m/>
    <m/>
    <n v="49"/>
    <s v="5"/>
    <s v="5"/>
    <n v="0"/>
    <n v="0"/>
    <n v="0"/>
    <n v="0"/>
    <n v="0"/>
    <n v="0"/>
    <n v="10"/>
    <n v="100"/>
    <n v="10"/>
  </r>
  <r>
    <s v="execedcourses"/>
    <s v="execedcourses"/>
    <m/>
    <m/>
    <m/>
    <m/>
    <m/>
    <m/>
    <m/>
    <m/>
    <s v="No"/>
    <n v="134"/>
    <m/>
    <m/>
    <x v="1"/>
    <d v="2019-03-09T19:29:59.000"/>
    <s v="Improve your Leadership skills w/ Interpersonal Savvy for Leaders https://t.co/645Fpix8pV #execed"/>
    <s v="http://po.st/scms/OrMCe04Lcp0lOFmbAka8Um6V2jAD7SYdZTjvhHbnYZ0lOA/13FoFw"/>
    <s v="po.st"/>
    <x v="16"/>
    <m/>
    <s v="http://pbs.twimg.com/profile_images/720701486418784257/ScrgFKdc_normal.jpg"/>
    <x v="96"/>
    <s v="https://twitter.com/#!/execedcourses/status/1104464368090079233"/>
    <m/>
    <m/>
    <s v="1104464368090079233"/>
    <m/>
    <b v="0"/>
    <n v="0"/>
    <s v=""/>
    <b v="0"/>
    <s v="en"/>
    <m/>
    <s v=""/>
    <b v="0"/>
    <n v="0"/>
    <s v=""/>
    <s v="ExecEd Navigator"/>
    <b v="0"/>
    <s v="1104464368090079233"/>
    <s v="Tweet"/>
    <n v="0"/>
    <n v="0"/>
    <m/>
    <m/>
    <m/>
    <m/>
    <m/>
    <m/>
    <m/>
    <m/>
    <n v="49"/>
    <s v="5"/>
    <s v="5"/>
    <n v="2"/>
    <n v="20"/>
    <n v="0"/>
    <n v="0"/>
    <n v="0"/>
    <n v="0"/>
    <n v="8"/>
    <n v="80"/>
    <n v="10"/>
  </r>
  <r>
    <s v="execedcourses"/>
    <s v="execedcourses"/>
    <m/>
    <m/>
    <m/>
    <m/>
    <m/>
    <m/>
    <m/>
    <m/>
    <s v="No"/>
    <n v="135"/>
    <m/>
    <m/>
    <x v="1"/>
    <d v="2019-03-09T23:13:59.000"/>
    <s v="Improve your Leadership skills w/ Leading High-Impact Teams https://t.co/ny998I2Tr8 #execed"/>
    <s v="http://po.st/scms/OrMCe04Lcp0lOFmbAka8Um6V2jAD7SYdZTjvhHbnYZ0lOA/qpH8Pk"/>
    <s v="po.st"/>
    <x v="16"/>
    <m/>
    <s v="http://pbs.twimg.com/profile_images/720701486418784257/ScrgFKdc_normal.jpg"/>
    <x v="97"/>
    <s v="https://twitter.com/#!/execedcourses/status/1104520738214559744"/>
    <m/>
    <m/>
    <s v="1104520738214559744"/>
    <m/>
    <b v="0"/>
    <n v="0"/>
    <s v=""/>
    <b v="0"/>
    <s v="en"/>
    <m/>
    <s v=""/>
    <b v="0"/>
    <n v="0"/>
    <s v=""/>
    <s v="ExecEd Navigator"/>
    <b v="0"/>
    <s v="1104520738214559744"/>
    <s v="Tweet"/>
    <n v="0"/>
    <n v="0"/>
    <m/>
    <m/>
    <m/>
    <m/>
    <m/>
    <m/>
    <m/>
    <m/>
    <n v="49"/>
    <s v="5"/>
    <s v="5"/>
    <n v="2"/>
    <n v="20"/>
    <n v="0"/>
    <n v="0"/>
    <n v="0"/>
    <n v="0"/>
    <n v="8"/>
    <n v="80"/>
    <n v="10"/>
  </r>
  <r>
    <s v="execedcourses"/>
    <s v="execedcourses"/>
    <m/>
    <m/>
    <m/>
    <m/>
    <m/>
    <m/>
    <m/>
    <m/>
    <s v="No"/>
    <n v="136"/>
    <m/>
    <m/>
    <x v="1"/>
    <d v="2019-03-10T00:08:00.000"/>
    <s v="Improve your Leadership skills w/ Advanced Management and Leadership Programme https://t.co/C1ayJh6Jgq #execed"/>
    <s v="http://po.st/scms/OrMCe04Lcp0lOFmbAka8Um6V2jAD7SYdZTjvhHbnYZ0lOA/hIapfi"/>
    <s v="po.st"/>
    <x v="16"/>
    <m/>
    <s v="http://pbs.twimg.com/profile_images/720701486418784257/ScrgFKdc_normal.jpg"/>
    <x v="98"/>
    <s v="https://twitter.com/#!/execedcourses/status/1104534331983257606"/>
    <m/>
    <m/>
    <s v="1104534331983257606"/>
    <m/>
    <b v="0"/>
    <n v="0"/>
    <s v=""/>
    <b v="0"/>
    <s v="en"/>
    <m/>
    <s v=""/>
    <b v="0"/>
    <n v="0"/>
    <s v=""/>
    <s v="ExecEd Navigator"/>
    <b v="0"/>
    <s v="1104534331983257606"/>
    <s v="Tweet"/>
    <n v="0"/>
    <n v="0"/>
    <m/>
    <m/>
    <m/>
    <m/>
    <m/>
    <m/>
    <m/>
    <m/>
    <n v="49"/>
    <s v="5"/>
    <s v="5"/>
    <n v="2"/>
    <n v="18.181818181818183"/>
    <n v="0"/>
    <n v="0"/>
    <n v="0"/>
    <n v="0"/>
    <n v="9"/>
    <n v="81.81818181818181"/>
    <n v="11"/>
  </r>
  <r>
    <s v="execedcourses"/>
    <s v="execedcourses"/>
    <m/>
    <m/>
    <m/>
    <m/>
    <m/>
    <m/>
    <m/>
    <m/>
    <s v="No"/>
    <n v="137"/>
    <m/>
    <m/>
    <x v="1"/>
    <d v="2019-03-10T12:08:01.000"/>
    <s v="Great #execed course by Cornell School of Hotel Administration on #Leadership: https://t.co/ogqyyLQcH9"/>
    <s v="http://po.st/scms/OrMCe04Lcp0lOFmbAka8Um6V2jAD7SYdZTjvhHbnYZ0lOA/syHeWS"/>
    <s v="po.st"/>
    <x v="6"/>
    <m/>
    <s v="http://pbs.twimg.com/profile_images/720701486418784257/ScrgFKdc_normal.jpg"/>
    <x v="99"/>
    <s v="https://twitter.com/#!/execedcourses/status/1104715530001276930"/>
    <m/>
    <m/>
    <s v="1104715530001276930"/>
    <m/>
    <b v="0"/>
    <n v="1"/>
    <s v=""/>
    <b v="0"/>
    <s v="en"/>
    <m/>
    <s v=""/>
    <b v="0"/>
    <n v="0"/>
    <s v=""/>
    <s v="ExecEd Navigator"/>
    <b v="0"/>
    <s v="1104715530001276930"/>
    <s v="Tweet"/>
    <n v="0"/>
    <n v="0"/>
    <m/>
    <m/>
    <m/>
    <m/>
    <m/>
    <m/>
    <m/>
    <m/>
    <n v="49"/>
    <s v="5"/>
    <s v="5"/>
    <n v="1"/>
    <n v="9.090909090909092"/>
    <n v="0"/>
    <n v="0"/>
    <n v="0"/>
    <n v="0"/>
    <n v="10"/>
    <n v="90.9090909090909"/>
    <n v="11"/>
  </r>
  <r>
    <s v="execedcourses"/>
    <s v="execedcourses"/>
    <m/>
    <m/>
    <m/>
    <m/>
    <m/>
    <m/>
    <m/>
    <m/>
    <s v="No"/>
    <n v="138"/>
    <m/>
    <m/>
    <x v="1"/>
    <d v="2019-03-10T14:08:02.000"/>
    <s v="Improve your Management skills w/ Supervisory Development https://t.co/hllxJ7Rte5 #execed"/>
    <s v="http://po.st/scms/OrMCe04Lcp0lOFmbAka8Um6V2jAD7SYdZTjvhHbnYZ0lOA/VVMDHN"/>
    <s v="po.st"/>
    <x v="16"/>
    <m/>
    <s v="http://pbs.twimg.com/profile_images/720701486418784257/ScrgFKdc_normal.jpg"/>
    <x v="100"/>
    <s v="https://twitter.com/#!/execedcourses/status/1104745730986532867"/>
    <m/>
    <m/>
    <s v="1104745730986532867"/>
    <m/>
    <b v="0"/>
    <n v="0"/>
    <s v=""/>
    <b v="0"/>
    <s v="en"/>
    <m/>
    <s v=""/>
    <b v="0"/>
    <n v="0"/>
    <s v=""/>
    <s v="ExecEd Navigator"/>
    <b v="0"/>
    <s v="1104745730986532867"/>
    <s v="Tweet"/>
    <n v="0"/>
    <n v="0"/>
    <m/>
    <m/>
    <m/>
    <m/>
    <m/>
    <m/>
    <m/>
    <m/>
    <n v="49"/>
    <s v="5"/>
    <s v="5"/>
    <n v="1"/>
    <n v="12.5"/>
    <n v="0"/>
    <n v="0"/>
    <n v="0"/>
    <n v="0"/>
    <n v="7"/>
    <n v="87.5"/>
    <n v="8"/>
  </r>
  <r>
    <s v="execedcourses"/>
    <s v="execedcourses"/>
    <m/>
    <m/>
    <m/>
    <m/>
    <m/>
    <m/>
    <m/>
    <m/>
    <s v="No"/>
    <n v="139"/>
    <m/>
    <m/>
    <x v="1"/>
    <d v="2019-03-10T15:08:02.000"/>
    <s v="Improve your Finance skills w/ Strategic Finance https://t.co/TjEuiE7CJ5 #execed"/>
    <s v="http://po.st/scms/OrMCe04Lcp0lOFmbAka8Um6V2jAD7SYdZTjvhHbnYZ0lOA/TerWqp"/>
    <s v="po.st"/>
    <x v="16"/>
    <m/>
    <s v="http://pbs.twimg.com/profile_images/720701486418784257/ScrgFKdc_normal.jpg"/>
    <x v="101"/>
    <s v="https://twitter.com/#!/execedcourses/status/1104760830657093634"/>
    <m/>
    <m/>
    <s v="1104760830657093634"/>
    <m/>
    <b v="0"/>
    <n v="0"/>
    <s v=""/>
    <b v="0"/>
    <s v="en"/>
    <m/>
    <s v=""/>
    <b v="0"/>
    <n v="0"/>
    <s v=""/>
    <s v="ExecEd Navigator"/>
    <b v="0"/>
    <s v="1104760830657093634"/>
    <s v="Tweet"/>
    <n v="0"/>
    <n v="0"/>
    <m/>
    <m/>
    <m/>
    <m/>
    <m/>
    <m/>
    <m/>
    <m/>
    <n v="49"/>
    <s v="5"/>
    <s v="5"/>
    <n v="1"/>
    <n v="12.5"/>
    <n v="0"/>
    <n v="0"/>
    <n v="0"/>
    <n v="0"/>
    <n v="7"/>
    <n v="87.5"/>
    <n v="8"/>
  </r>
  <r>
    <s v="execedcourses"/>
    <s v="execedcourses"/>
    <m/>
    <m/>
    <m/>
    <m/>
    <m/>
    <m/>
    <m/>
    <m/>
    <s v="No"/>
    <n v="140"/>
    <m/>
    <m/>
    <x v="1"/>
    <d v="2019-03-10T20:08:02.000"/>
    <s v="Improve your Negotiation skills w/ Excellence in Negotiation and Communication https://t.co/yi46jsjEpT #execed"/>
    <s v="http://po.st/scms/OrMCe04Lcp0lOFmbAka8Um6V2jAD7SYdZTjvhHbnYZ0lOA/owTcVl"/>
    <s v="po.st"/>
    <x v="16"/>
    <m/>
    <s v="http://pbs.twimg.com/profile_images/720701486418784257/ScrgFKdc_normal.jpg"/>
    <x v="102"/>
    <s v="https://twitter.com/#!/execedcourses/status/1104836330243014657"/>
    <m/>
    <m/>
    <s v="1104836330243014657"/>
    <m/>
    <b v="0"/>
    <n v="0"/>
    <s v=""/>
    <b v="0"/>
    <s v="en"/>
    <m/>
    <s v=""/>
    <b v="0"/>
    <n v="0"/>
    <s v=""/>
    <s v="ExecEd Navigator"/>
    <b v="0"/>
    <s v="1104836330243014657"/>
    <s v="Tweet"/>
    <n v="0"/>
    <n v="0"/>
    <m/>
    <m/>
    <m/>
    <m/>
    <m/>
    <m/>
    <m/>
    <m/>
    <n v="49"/>
    <s v="5"/>
    <s v="5"/>
    <n v="2"/>
    <n v="18.181818181818183"/>
    <n v="0"/>
    <n v="0"/>
    <n v="0"/>
    <n v="0"/>
    <n v="9"/>
    <n v="81.81818181818181"/>
    <n v="11"/>
  </r>
  <r>
    <s v="execedcourses"/>
    <s v="execedcourses"/>
    <m/>
    <m/>
    <m/>
    <m/>
    <m/>
    <m/>
    <m/>
    <m/>
    <s v="No"/>
    <n v="141"/>
    <m/>
    <m/>
    <x v="1"/>
    <d v="2019-03-11T00:08:03.000"/>
    <s v="Improve your MBA skills w/ Mini MBA: Strategic Management Programme https://t.co/LTeCYxYuXw #execed"/>
    <s v="http://po.st/scms/OrMCe04Lcp0lOFmbAka8Um6V2jAD7SYdZTjvhHbnYZ0lOA/rcqtSQ"/>
    <s v="po.st"/>
    <x v="16"/>
    <m/>
    <s v="http://pbs.twimg.com/profile_images/720701486418784257/ScrgFKdc_normal.jpg"/>
    <x v="103"/>
    <s v="https://twitter.com/#!/execedcourses/status/1104896730347126784"/>
    <m/>
    <m/>
    <s v="1104896730347126784"/>
    <m/>
    <b v="0"/>
    <n v="0"/>
    <s v=""/>
    <b v="0"/>
    <s v="en"/>
    <m/>
    <s v=""/>
    <b v="0"/>
    <n v="0"/>
    <s v=""/>
    <s v="ExecEd Navigator"/>
    <b v="0"/>
    <s v="1104896730347126784"/>
    <s v="Tweet"/>
    <n v="0"/>
    <n v="0"/>
    <m/>
    <m/>
    <m/>
    <m/>
    <m/>
    <m/>
    <m/>
    <m/>
    <n v="49"/>
    <s v="5"/>
    <s v="5"/>
    <n v="1"/>
    <n v="9.090909090909092"/>
    <n v="0"/>
    <n v="0"/>
    <n v="0"/>
    <n v="0"/>
    <n v="10"/>
    <n v="90.9090909090909"/>
    <n v="11"/>
  </r>
  <r>
    <s v="execedcourses"/>
    <s v="execedcourses"/>
    <m/>
    <m/>
    <m/>
    <m/>
    <m/>
    <m/>
    <m/>
    <m/>
    <s v="No"/>
    <n v="142"/>
    <m/>
    <m/>
    <x v="1"/>
    <d v="2019-03-11T13:16:02.000"/>
    <s v="New #execed Leadership course by Center For Creative Leadership: https://t.co/WoKR2sczQM"/>
    <s v="http://po.st/scms/OrMCe04Lcp0lOFmbAka8Um6V2jAD7SYdZTjvhHbnYZ0lOA/tsFkCT"/>
    <s v="po.st"/>
    <x v="16"/>
    <m/>
    <s v="http://pbs.twimg.com/profile_images/720701486418784257/ScrgFKdc_normal.jpg"/>
    <x v="104"/>
    <s v="https://twitter.com/#!/execedcourses/status/1105095034259423232"/>
    <m/>
    <m/>
    <s v="1105095034259423232"/>
    <m/>
    <b v="0"/>
    <n v="0"/>
    <s v=""/>
    <b v="0"/>
    <s v="en"/>
    <m/>
    <s v=""/>
    <b v="0"/>
    <n v="0"/>
    <s v=""/>
    <s v="ExecEd Navigator"/>
    <b v="0"/>
    <s v="1105095034259423232"/>
    <s v="Tweet"/>
    <n v="0"/>
    <n v="0"/>
    <m/>
    <m/>
    <m/>
    <m/>
    <m/>
    <m/>
    <m/>
    <m/>
    <n v="49"/>
    <s v="5"/>
    <s v="5"/>
    <n v="1"/>
    <n v="11.11111111111111"/>
    <n v="0"/>
    <n v="0"/>
    <n v="0"/>
    <n v="0"/>
    <n v="8"/>
    <n v="88.88888888888889"/>
    <n v="9"/>
  </r>
  <r>
    <s v="execedcourses"/>
    <s v="execedcourses"/>
    <m/>
    <m/>
    <m/>
    <m/>
    <m/>
    <m/>
    <m/>
    <m/>
    <s v="No"/>
    <n v="143"/>
    <m/>
    <m/>
    <x v="1"/>
    <d v="2019-03-11T19:30:02.000"/>
    <s v="Great #execed course by Eli Broad College of Business on #Operations/Production: https://t.co/hWaX6RYNJg"/>
    <s v="http://po.st/scms/OrMCe04Lcp0lOFmbAka8Um6V2jAD7SYdZTjvhHbnYZ0lOA/jWYqRD"/>
    <s v="po.st"/>
    <x v="52"/>
    <m/>
    <s v="http://pbs.twimg.com/profile_images/720701486418784257/ScrgFKdc_normal.jpg"/>
    <x v="105"/>
    <s v="https://twitter.com/#!/execedcourses/status/1105189153791107072"/>
    <m/>
    <m/>
    <s v="1105189153791107072"/>
    <m/>
    <b v="0"/>
    <n v="0"/>
    <s v=""/>
    <b v="0"/>
    <s v="en"/>
    <m/>
    <s v=""/>
    <b v="0"/>
    <n v="0"/>
    <s v=""/>
    <s v="ExecEd Navigator"/>
    <b v="0"/>
    <s v="1105189153791107072"/>
    <s v="Tweet"/>
    <n v="0"/>
    <n v="0"/>
    <m/>
    <m/>
    <m/>
    <m/>
    <m/>
    <m/>
    <m/>
    <m/>
    <n v="49"/>
    <s v="5"/>
    <s v="5"/>
    <n v="1"/>
    <n v="8.333333333333334"/>
    <n v="0"/>
    <n v="0"/>
    <n v="0"/>
    <n v="0"/>
    <n v="11"/>
    <n v="91.66666666666667"/>
    <n v="12"/>
  </r>
  <r>
    <s v="execedcourses"/>
    <s v="execedcourses"/>
    <m/>
    <m/>
    <m/>
    <m/>
    <m/>
    <m/>
    <m/>
    <m/>
    <s v="No"/>
    <n v="144"/>
    <m/>
    <m/>
    <x v="1"/>
    <d v="2019-03-11T20:08:04.000"/>
    <s v="Improve your Management skills w/ General Management Program https://t.co/QVhN3760Zj #execed"/>
    <s v="http://po.st/scms/OrMCe04Lcp0lOFmbAka8Um6V2jAD7SYdZTjvhHbnYZ0lOA/qJcIME"/>
    <s v="po.st"/>
    <x v="16"/>
    <m/>
    <s v="http://pbs.twimg.com/profile_images/720701486418784257/ScrgFKdc_normal.jpg"/>
    <x v="106"/>
    <s v="https://twitter.com/#!/execedcourses/status/1105198724332937216"/>
    <m/>
    <m/>
    <s v="1105198724332937216"/>
    <m/>
    <b v="0"/>
    <n v="0"/>
    <s v=""/>
    <b v="0"/>
    <s v="en"/>
    <m/>
    <s v=""/>
    <b v="0"/>
    <n v="0"/>
    <s v=""/>
    <s v="ExecEd Navigator"/>
    <b v="0"/>
    <s v="1105198724332937216"/>
    <s v="Tweet"/>
    <n v="0"/>
    <n v="0"/>
    <m/>
    <m/>
    <m/>
    <m/>
    <m/>
    <m/>
    <m/>
    <m/>
    <n v="49"/>
    <s v="5"/>
    <s v="5"/>
    <n v="1"/>
    <n v="11.11111111111111"/>
    <n v="0"/>
    <n v="0"/>
    <n v="0"/>
    <n v="0"/>
    <n v="8"/>
    <n v="88.88888888888889"/>
    <n v="9"/>
  </r>
  <r>
    <s v="execedcourses"/>
    <s v="execedcourses"/>
    <m/>
    <m/>
    <m/>
    <m/>
    <m/>
    <m/>
    <m/>
    <m/>
    <s v="No"/>
    <n v="145"/>
    <m/>
    <m/>
    <x v="1"/>
    <d v="2019-03-11T22:16:02.000"/>
    <s v="Improve your Project Management skills w/ Executive Project Sponsorship Certificate https://t.co/clnwdm4rMo #execed"/>
    <s v="http://po.st/scms/OrMCe04Lcp0lOFmbAka8Um6V2jAD7SYdZTjvhHbnYZ0lOA/sOFhsg"/>
    <s v="po.st"/>
    <x v="16"/>
    <m/>
    <s v="http://pbs.twimg.com/profile_images/720701486418784257/ScrgFKdc_normal.jpg"/>
    <x v="107"/>
    <s v="https://twitter.com/#!/execedcourses/status/1105230931546144768"/>
    <m/>
    <m/>
    <s v="1105230931546144768"/>
    <m/>
    <b v="0"/>
    <n v="0"/>
    <s v=""/>
    <b v="0"/>
    <s v="en"/>
    <m/>
    <s v=""/>
    <b v="0"/>
    <n v="0"/>
    <s v=""/>
    <s v="ExecEd Navigator"/>
    <b v="0"/>
    <s v="1105230931546144768"/>
    <s v="Tweet"/>
    <n v="0"/>
    <n v="0"/>
    <m/>
    <m/>
    <m/>
    <m/>
    <m/>
    <m/>
    <m/>
    <m/>
    <n v="49"/>
    <s v="5"/>
    <s v="5"/>
    <n v="1"/>
    <n v="9.090909090909092"/>
    <n v="0"/>
    <n v="0"/>
    <n v="0"/>
    <n v="0"/>
    <n v="10"/>
    <n v="90.9090909090909"/>
    <n v="11"/>
  </r>
  <r>
    <s v="execedcourses"/>
    <s v="execedcourses"/>
    <m/>
    <m/>
    <m/>
    <m/>
    <m/>
    <m/>
    <m/>
    <m/>
    <s v="No"/>
    <n v="146"/>
    <m/>
    <m/>
    <x v="1"/>
    <d v="2019-03-12T01:14:02.000"/>
    <s v="Great #execed course by Queen's School of Business on #Leadership: https://t.co/JroBRlcyQD"/>
    <s v="http://po.st/scms/OrMCe04Lcp0lOFmbAka8Um6V2jAD7SYdZTjvhHbnYZ0lOA/iTAU1n"/>
    <s v="po.st"/>
    <x v="6"/>
    <m/>
    <s v="http://pbs.twimg.com/profile_images/720701486418784257/ScrgFKdc_normal.jpg"/>
    <x v="108"/>
    <s v="https://twitter.com/#!/execedcourses/status/1105275724678684672"/>
    <m/>
    <m/>
    <s v="1105275724678684672"/>
    <m/>
    <b v="0"/>
    <n v="0"/>
    <s v=""/>
    <b v="0"/>
    <s v="en"/>
    <m/>
    <s v=""/>
    <b v="0"/>
    <n v="0"/>
    <s v=""/>
    <s v="ExecEd Navigator"/>
    <b v="0"/>
    <s v="1105275724678684672"/>
    <s v="Tweet"/>
    <n v="0"/>
    <n v="0"/>
    <m/>
    <m/>
    <m/>
    <m/>
    <m/>
    <m/>
    <m/>
    <m/>
    <n v="49"/>
    <s v="5"/>
    <s v="5"/>
    <n v="1"/>
    <n v="10"/>
    <n v="0"/>
    <n v="0"/>
    <n v="0"/>
    <n v="0"/>
    <n v="9"/>
    <n v="90"/>
    <n v="10"/>
  </r>
  <r>
    <s v="execedcourses"/>
    <s v="execedcourses"/>
    <m/>
    <m/>
    <m/>
    <m/>
    <m/>
    <m/>
    <m/>
    <m/>
    <s v="No"/>
    <n v="147"/>
    <m/>
    <m/>
    <x v="1"/>
    <d v="2019-03-12T06:30:03.000"/>
    <s v="Great #execed course by Carey Business School on #Communication: https://t.co/Mtrjbo8ajB"/>
    <s v="http://po.st/scms/OrMCe04Lcp0lOFmbAka8Um6V2jAD7SYdZTjvhHbnYZ0lOA/xnnkf9"/>
    <s v="po.st"/>
    <x v="53"/>
    <m/>
    <s v="http://pbs.twimg.com/profile_images/720701486418784257/ScrgFKdc_normal.jpg"/>
    <x v="109"/>
    <s v="https://twitter.com/#!/execedcourses/status/1105355251706552320"/>
    <m/>
    <m/>
    <s v="1105355251706552320"/>
    <m/>
    <b v="0"/>
    <n v="0"/>
    <s v=""/>
    <b v="0"/>
    <s v="en"/>
    <m/>
    <s v=""/>
    <b v="0"/>
    <n v="0"/>
    <s v=""/>
    <s v="ExecEd Navigator"/>
    <b v="0"/>
    <s v="1105355251706552320"/>
    <s v="Tweet"/>
    <n v="0"/>
    <n v="0"/>
    <m/>
    <m/>
    <m/>
    <m/>
    <m/>
    <m/>
    <m/>
    <m/>
    <n v="49"/>
    <s v="5"/>
    <s v="5"/>
    <n v="1"/>
    <n v="11.11111111111111"/>
    <n v="0"/>
    <n v="0"/>
    <n v="0"/>
    <n v="0"/>
    <n v="8"/>
    <n v="88.88888888888889"/>
    <n v="9"/>
  </r>
  <r>
    <s v="execedcourses"/>
    <s v="execedcourses"/>
    <m/>
    <m/>
    <m/>
    <m/>
    <m/>
    <m/>
    <m/>
    <m/>
    <s v="No"/>
    <n v="148"/>
    <m/>
    <m/>
    <x v="1"/>
    <d v="2019-03-12T10:08:04.000"/>
    <s v="Improve your Communication skills w/ Influence Without Authority One-Day Course https://t.co/gOScZHpMik #execed"/>
    <s v="http://po.st/scms/OrMCe04Lcp0lOFmbAka8Um6V2jAD7SYdZTjvhHbnYZ0lOA/fK56uQ"/>
    <s v="po.st"/>
    <x v="16"/>
    <m/>
    <s v="http://pbs.twimg.com/profile_images/720701486418784257/ScrgFKdc_normal.jpg"/>
    <x v="110"/>
    <s v="https://twitter.com/#!/execedcourses/status/1105410117778890753"/>
    <m/>
    <m/>
    <s v="1105410117778890753"/>
    <m/>
    <b v="0"/>
    <n v="0"/>
    <s v=""/>
    <b v="0"/>
    <s v="en"/>
    <m/>
    <s v=""/>
    <b v="0"/>
    <n v="0"/>
    <s v=""/>
    <s v="ExecEd Navigator"/>
    <b v="0"/>
    <s v="1105410117778890753"/>
    <s v="Tweet"/>
    <n v="0"/>
    <n v="0"/>
    <m/>
    <m/>
    <m/>
    <m/>
    <m/>
    <m/>
    <m/>
    <m/>
    <n v="49"/>
    <s v="5"/>
    <s v="5"/>
    <n v="1"/>
    <n v="8.333333333333334"/>
    <n v="0"/>
    <n v="0"/>
    <n v="0"/>
    <n v="0"/>
    <n v="11"/>
    <n v="91.66666666666667"/>
    <n v="12"/>
  </r>
  <r>
    <s v="execedcourses"/>
    <s v="execedcourses"/>
    <m/>
    <m/>
    <m/>
    <m/>
    <m/>
    <m/>
    <m/>
    <m/>
    <s v="No"/>
    <n v="149"/>
    <m/>
    <m/>
    <x v="1"/>
    <d v="2019-03-13T07:08:05.000"/>
    <s v="New #execed Innovation course by Sauder School of Business: https://t.co/ERbTyeH1yw"/>
    <s v="http://po.st/scms/OrMCe04Lcp0lOFmbAka8Um6V2jAD7SYdZTjvhHbnYZ0lOA/e9o91l"/>
    <s v="po.st"/>
    <x v="16"/>
    <m/>
    <s v="http://pbs.twimg.com/profile_images/720701486418784257/ScrgFKdc_normal.jpg"/>
    <x v="111"/>
    <s v="https://twitter.com/#!/execedcourses/status/1105727210965483520"/>
    <m/>
    <m/>
    <s v="1105727210965483520"/>
    <m/>
    <b v="0"/>
    <n v="0"/>
    <s v=""/>
    <b v="0"/>
    <s v="en"/>
    <m/>
    <s v=""/>
    <b v="0"/>
    <n v="0"/>
    <s v=""/>
    <s v="ExecEd Navigator"/>
    <b v="0"/>
    <s v="1105727210965483520"/>
    <s v="Tweet"/>
    <n v="0"/>
    <n v="0"/>
    <m/>
    <m/>
    <m/>
    <m/>
    <m/>
    <m/>
    <m/>
    <m/>
    <n v="49"/>
    <s v="5"/>
    <s v="5"/>
    <n v="1"/>
    <n v="11.11111111111111"/>
    <n v="0"/>
    <n v="0"/>
    <n v="0"/>
    <n v="0"/>
    <n v="8"/>
    <n v="88.88888888888889"/>
    <n v="9"/>
  </r>
  <r>
    <s v="execedcourses"/>
    <s v="execedcourses"/>
    <m/>
    <m/>
    <m/>
    <m/>
    <m/>
    <m/>
    <m/>
    <m/>
    <s v="No"/>
    <n v="150"/>
    <m/>
    <m/>
    <x v="1"/>
    <d v="2019-03-14T01:14:05.000"/>
    <s v="New #execed Leadership course by Boston Business School: https://t.co/9dVbu26Ggq"/>
    <s v="http://po.st/scms/OrMCe04Lcp0lOFmbAka8Um6V2jAD7SYdZTjvhHbnYZ0lOA/uy0tRH"/>
    <s v="po.st"/>
    <x v="16"/>
    <m/>
    <s v="http://pbs.twimg.com/profile_images/720701486418784257/ScrgFKdc_normal.jpg"/>
    <x v="112"/>
    <s v="https://twitter.com/#!/execedcourses/status/1106000514636963840"/>
    <m/>
    <m/>
    <s v="1106000514636963840"/>
    <m/>
    <b v="0"/>
    <n v="0"/>
    <s v=""/>
    <b v="0"/>
    <s v="en"/>
    <m/>
    <s v=""/>
    <b v="0"/>
    <n v="0"/>
    <s v=""/>
    <s v="ExecEd Navigator"/>
    <b v="0"/>
    <s v="1106000514636963840"/>
    <s v="Tweet"/>
    <n v="0"/>
    <n v="0"/>
    <m/>
    <m/>
    <m/>
    <m/>
    <m/>
    <m/>
    <m/>
    <m/>
    <n v="49"/>
    <s v="5"/>
    <s v="5"/>
    <n v="0"/>
    <n v="0"/>
    <n v="0"/>
    <n v="0"/>
    <n v="0"/>
    <n v="0"/>
    <n v="8"/>
    <n v="100"/>
    <n v="8"/>
  </r>
  <r>
    <s v="execedcourses"/>
    <s v="execedcourses"/>
    <m/>
    <m/>
    <m/>
    <m/>
    <m/>
    <m/>
    <m/>
    <m/>
    <s v="No"/>
    <n v="151"/>
    <m/>
    <m/>
    <x v="1"/>
    <d v="2019-03-15T02:16:07.000"/>
    <s v="Great #execed course by Olin Business School on #Strategy: https://t.co/JvqSuQPeJZ"/>
    <s v="http://po.st/scms/OrMCe04Lcp0lOFmbAka8Um6V2jAD7SYdZTjvhHbnYZ0lOA/y8VHuC"/>
    <s v="po.st"/>
    <x v="54"/>
    <m/>
    <s v="http://pbs.twimg.com/profile_images/720701486418784257/ScrgFKdc_normal.jpg"/>
    <x v="113"/>
    <s v="https://twitter.com/#!/execedcourses/status/1106378510329733120"/>
    <m/>
    <m/>
    <s v="1106378510329733120"/>
    <m/>
    <b v="0"/>
    <n v="0"/>
    <s v=""/>
    <b v="0"/>
    <s v="en"/>
    <m/>
    <s v=""/>
    <b v="0"/>
    <n v="0"/>
    <s v=""/>
    <s v="ExecEd Navigator"/>
    <b v="0"/>
    <s v="1106378510329733120"/>
    <s v="Tweet"/>
    <n v="0"/>
    <n v="0"/>
    <m/>
    <m/>
    <m/>
    <m/>
    <m/>
    <m/>
    <m/>
    <m/>
    <n v="49"/>
    <s v="5"/>
    <s v="5"/>
    <n v="1"/>
    <n v="11.11111111111111"/>
    <n v="0"/>
    <n v="0"/>
    <n v="0"/>
    <n v="0"/>
    <n v="8"/>
    <n v="88.88888888888889"/>
    <n v="9"/>
  </r>
  <r>
    <s v="execedcourses"/>
    <s v="execedcourses"/>
    <m/>
    <m/>
    <m/>
    <m/>
    <m/>
    <m/>
    <m/>
    <m/>
    <s v="No"/>
    <n v="152"/>
    <m/>
    <m/>
    <x v="1"/>
    <d v="2019-03-15T08:30:08.000"/>
    <s v="Improve your Business Analytics skills w/ Business Analyst Certificate Program https://t.co/RWXxqV31oc #execed"/>
    <s v="http://po.st/scms/OrMCe04Lcp0lOFmbAka8Um6V2jAD7SYdZTjvhHbnYZ0lOA/zBynH4"/>
    <s v="po.st"/>
    <x v="16"/>
    <m/>
    <s v="http://pbs.twimg.com/profile_images/720701486418784257/ScrgFKdc_normal.jpg"/>
    <x v="114"/>
    <s v="https://twitter.com/#!/execedcourses/status/1106472634747764736"/>
    <m/>
    <m/>
    <s v="1106472634747764736"/>
    <m/>
    <b v="0"/>
    <n v="0"/>
    <s v=""/>
    <b v="0"/>
    <s v="en"/>
    <m/>
    <s v=""/>
    <b v="0"/>
    <n v="0"/>
    <s v=""/>
    <s v="ExecEd Navigator"/>
    <b v="0"/>
    <s v="1106472634747764736"/>
    <s v="Tweet"/>
    <n v="0"/>
    <n v="0"/>
    <m/>
    <m/>
    <m/>
    <m/>
    <m/>
    <m/>
    <m/>
    <m/>
    <n v="49"/>
    <s v="5"/>
    <s v="5"/>
    <n v="1"/>
    <n v="9.090909090909092"/>
    <n v="0"/>
    <n v="0"/>
    <n v="0"/>
    <n v="0"/>
    <n v="10"/>
    <n v="90.9090909090909"/>
    <n v="11"/>
  </r>
  <r>
    <s v="execedcourses"/>
    <s v="execedcourses"/>
    <m/>
    <m/>
    <m/>
    <m/>
    <m/>
    <m/>
    <m/>
    <m/>
    <s v="No"/>
    <n v="153"/>
    <m/>
    <m/>
    <x v="1"/>
    <d v="2019-03-15T19:30:08.000"/>
    <s v="Great #execed course by Center For Creative Leadership on #Leadership: https://t.co/Gkokaw2GFH"/>
    <s v="http://po.st/scms/OrMCe04Lcp0lOFmbAka8Um6V2jAD7SYdZTjvhHbnYZ0lOA/v0OVg8"/>
    <s v="po.st"/>
    <x v="6"/>
    <m/>
    <s v="http://pbs.twimg.com/profile_images/720701486418784257/ScrgFKdc_normal.jpg"/>
    <x v="115"/>
    <s v="https://twitter.com/#!/execedcourses/status/1106638730209562624"/>
    <m/>
    <m/>
    <s v="1106638730209562624"/>
    <m/>
    <b v="0"/>
    <n v="0"/>
    <s v=""/>
    <b v="0"/>
    <s v="en"/>
    <m/>
    <s v=""/>
    <b v="0"/>
    <n v="0"/>
    <s v=""/>
    <s v="ExecEd Navigator"/>
    <b v="0"/>
    <s v="1106638730209562624"/>
    <s v="Tweet"/>
    <n v="0"/>
    <n v="0"/>
    <m/>
    <m/>
    <m/>
    <m/>
    <m/>
    <m/>
    <m/>
    <m/>
    <n v="49"/>
    <s v="5"/>
    <s v="5"/>
    <n v="2"/>
    <n v="20"/>
    <n v="0"/>
    <n v="0"/>
    <n v="0"/>
    <n v="0"/>
    <n v="8"/>
    <n v="80"/>
    <n v="10"/>
  </r>
  <r>
    <s v="execedcourses"/>
    <s v="execedcourses"/>
    <m/>
    <m/>
    <m/>
    <m/>
    <m/>
    <m/>
    <m/>
    <m/>
    <s v="No"/>
    <n v="154"/>
    <m/>
    <m/>
    <x v="1"/>
    <d v="2019-03-15T20:08:10.000"/>
    <s v="New #execed Negotiation course by Program on Negotiation at Harvard Law School: https://t.co/eXYbLEjD9x"/>
    <s v="http://po.st/scms/OrMCe04Lcp0lOFmbAka8Um6V2jAD7SYdZTjvhHbnYZ0lOA/J7YKTy"/>
    <s v="po.st"/>
    <x v="16"/>
    <m/>
    <s v="http://pbs.twimg.com/profile_images/720701486418784257/ScrgFKdc_normal.jpg"/>
    <x v="116"/>
    <s v="https://twitter.com/#!/execedcourses/status/1106648300596260864"/>
    <m/>
    <m/>
    <s v="1106648300596260864"/>
    <m/>
    <b v="0"/>
    <n v="0"/>
    <s v=""/>
    <b v="0"/>
    <s v="en"/>
    <m/>
    <s v=""/>
    <b v="0"/>
    <n v="0"/>
    <s v=""/>
    <s v="ExecEd Navigator"/>
    <b v="0"/>
    <s v="1106648300596260864"/>
    <s v="Tweet"/>
    <n v="0"/>
    <n v="0"/>
    <m/>
    <m/>
    <m/>
    <m/>
    <m/>
    <m/>
    <m/>
    <m/>
    <n v="49"/>
    <s v="5"/>
    <s v="5"/>
    <n v="0"/>
    <n v="0"/>
    <n v="0"/>
    <n v="0"/>
    <n v="0"/>
    <n v="0"/>
    <n v="12"/>
    <n v="100"/>
    <n v="12"/>
  </r>
  <r>
    <s v="execedcourses"/>
    <s v="execedcourses"/>
    <m/>
    <m/>
    <m/>
    <m/>
    <m/>
    <m/>
    <m/>
    <m/>
    <s v="No"/>
    <n v="155"/>
    <m/>
    <m/>
    <x v="1"/>
    <d v="2019-03-15T22:16:08.000"/>
    <s v="Improve your Marketing skills w/ Managing Service Demand through Pricing and Distribution Strategies https://t.co/3f8ra3O5B6 #execed"/>
    <s v="http://po.st/scms/OrMCe04Lcp0lOFmbAka8Um6V2jAD7SYdZTjvhHbnYZ0lOA/XLdgE7"/>
    <s v="po.st"/>
    <x v="16"/>
    <m/>
    <s v="http://pbs.twimg.com/profile_images/720701486418784257/ScrgFKdc_normal.jpg"/>
    <x v="117"/>
    <s v="https://twitter.com/#!/execedcourses/status/1106680506878320640"/>
    <m/>
    <m/>
    <s v="1106680506878320640"/>
    <m/>
    <b v="0"/>
    <n v="0"/>
    <s v=""/>
    <b v="0"/>
    <s v="en"/>
    <m/>
    <s v=""/>
    <b v="0"/>
    <n v="0"/>
    <s v=""/>
    <s v="ExecEd Navigator"/>
    <b v="0"/>
    <s v="1106680506878320640"/>
    <s v="Tweet"/>
    <n v="0"/>
    <n v="0"/>
    <m/>
    <m/>
    <m/>
    <m/>
    <m/>
    <m/>
    <m/>
    <m/>
    <n v="49"/>
    <s v="5"/>
    <s v="5"/>
    <n v="1"/>
    <n v="7.142857142857143"/>
    <n v="0"/>
    <n v="0"/>
    <n v="0"/>
    <n v="0"/>
    <n v="13"/>
    <n v="92.85714285714286"/>
    <n v="14"/>
  </r>
  <r>
    <s v="execedcourses"/>
    <s v="execedcourses"/>
    <m/>
    <m/>
    <m/>
    <m/>
    <m/>
    <m/>
    <m/>
    <m/>
    <s v="No"/>
    <n v="156"/>
    <m/>
    <m/>
    <x v="1"/>
    <d v="2019-03-16T05:16:08.000"/>
    <s v="Improve your Negotiation skills w/ High Performance Negotiating https://t.co/EsoXuwEqZG #execed"/>
    <s v="http://po.st/scms/OrMCe04Lcp0lOFmbAka8Um6V2jAD7SYdZTjvhHbnYZ0lOA/aoFdNi"/>
    <s v="po.st"/>
    <x v="16"/>
    <m/>
    <s v="http://pbs.twimg.com/profile_images/720701486418784257/ScrgFKdc_normal.jpg"/>
    <x v="118"/>
    <s v="https://twitter.com/#!/execedcourses/status/1106786204312170497"/>
    <m/>
    <m/>
    <s v="1106786204312170497"/>
    <m/>
    <b v="0"/>
    <n v="0"/>
    <s v=""/>
    <b v="0"/>
    <s v="en"/>
    <m/>
    <s v=""/>
    <b v="0"/>
    <n v="0"/>
    <s v=""/>
    <s v="ExecEd Navigator"/>
    <b v="0"/>
    <s v="1106786204312170497"/>
    <s v="Tweet"/>
    <n v="0"/>
    <n v="0"/>
    <m/>
    <m/>
    <m/>
    <m/>
    <m/>
    <m/>
    <m/>
    <m/>
    <n v="49"/>
    <s v="5"/>
    <s v="5"/>
    <n v="1"/>
    <n v="11.11111111111111"/>
    <n v="0"/>
    <n v="0"/>
    <n v="0"/>
    <n v="0"/>
    <n v="8"/>
    <n v="88.88888888888889"/>
    <n v="9"/>
  </r>
  <r>
    <s v="execedcourses"/>
    <s v="execedcourses"/>
    <m/>
    <m/>
    <m/>
    <m/>
    <m/>
    <m/>
    <m/>
    <m/>
    <s v="No"/>
    <n v="157"/>
    <m/>
    <m/>
    <x v="1"/>
    <d v="2019-03-16T11:14:09.000"/>
    <s v="New #execed Leadership course by Tuck School of Business: https://t.co/IPstpRHT4c"/>
    <s v="http://po.st/scms/OrMCe04Lcp0lOFmbAka8Um6V2jAD7SYdZTjvhHbnYZ0lOA/zdPd7P"/>
    <s v="po.st"/>
    <x v="16"/>
    <m/>
    <s v="http://pbs.twimg.com/profile_images/720701486418784257/ScrgFKdc_normal.jpg"/>
    <x v="119"/>
    <s v="https://twitter.com/#!/execedcourses/status/1106876299199471616"/>
    <m/>
    <m/>
    <s v="1106876299199471616"/>
    <m/>
    <b v="0"/>
    <n v="0"/>
    <s v=""/>
    <b v="0"/>
    <s v="en"/>
    <m/>
    <s v=""/>
    <b v="0"/>
    <n v="0"/>
    <s v=""/>
    <s v="ExecEd Navigator"/>
    <b v="0"/>
    <s v="1106876299199471616"/>
    <s v="Tweet"/>
    <n v="0"/>
    <n v="0"/>
    <m/>
    <m/>
    <m/>
    <m/>
    <m/>
    <m/>
    <m/>
    <m/>
    <n v="49"/>
    <s v="5"/>
    <s v="5"/>
    <n v="0"/>
    <n v="0"/>
    <n v="0"/>
    <n v="0"/>
    <n v="0"/>
    <n v="0"/>
    <n v="9"/>
    <n v="100"/>
    <n v="9"/>
  </r>
  <r>
    <s v="execedcourses"/>
    <s v="execedcourses"/>
    <m/>
    <m/>
    <m/>
    <m/>
    <m/>
    <m/>
    <m/>
    <m/>
    <s v="No"/>
    <n v="158"/>
    <m/>
    <m/>
    <x v="1"/>
    <d v="2019-03-16T18:16:09.000"/>
    <s v="Great #execed course by Cornell School of Hotel Administration on #Marketing: https://t.co/wY7lKGxeGP"/>
    <s v="http://po.st/scms/OrMCe04Lcp0lOFmbAka8Um6V2jAD7SYdZTjvhHbnYZ0lOA/KO9yxs"/>
    <s v="po.st"/>
    <x v="36"/>
    <m/>
    <s v="http://pbs.twimg.com/profile_images/720701486418784257/ScrgFKdc_normal.jpg"/>
    <x v="120"/>
    <s v="https://twitter.com/#!/execedcourses/status/1106982501728149505"/>
    <m/>
    <m/>
    <s v="1106982501728149505"/>
    <m/>
    <b v="0"/>
    <n v="0"/>
    <s v=""/>
    <b v="0"/>
    <s v="en"/>
    <m/>
    <s v=""/>
    <b v="0"/>
    <n v="1"/>
    <s v=""/>
    <s v="ExecEd Navigator"/>
    <b v="0"/>
    <s v="1106982501728149505"/>
    <s v="Tweet"/>
    <n v="0"/>
    <n v="0"/>
    <m/>
    <m/>
    <m/>
    <m/>
    <m/>
    <m/>
    <m/>
    <m/>
    <n v="49"/>
    <s v="5"/>
    <s v="5"/>
    <n v="1"/>
    <n v="9.090909090909092"/>
    <n v="0"/>
    <n v="0"/>
    <n v="0"/>
    <n v="0"/>
    <n v="10"/>
    <n v="90.9090909090909"/>
    <n v="11"/>
  </r>
  <r>
    <s v="execedcourses"/>
    <s v="execedcourses"/>
    <m/>
    <m/>
    <m/>
    <m/>
    <m/>
    <m/>
    <m/>
    <m/>
    <s v="No"/>
    <n v="159"/>
    <m/>
    <m/>
    <x v="1"/>
    <d v="2019-03-17T04:16:10.000"/>
    <s v="New #execed Governance course by Cranfield School of Management: https://t.co/NNpYfppWMe"/>
    <s v="http://po.st/scms/OrMCe04Lcp0lOFmbAka8Um6V2jAD7SYdZTjvhHbnYZ0lOA/iDCV6m"/>
    <s v="po.st"/>
    <x v="16"/>
    <m/>
    <s v="http://pbs.twimg.com/profile_images/720701486418784257/ScrgFKdc_normal.jpg"/>
    <x v="121"/>
    <s v="https://twitter.com/#!/execedcourses/status/1107133498437992450"/>
    <m/>
    <m/>
    <s v="1107133498437992450"/>
    <m/>
    <b v="0"/>
    <n v="0"/>
    <s v=""/>
    <b v="0"/>
    <s v="en"/>
    <m/>
    <s v=""/>
    <b v="0"/>
    <n v="0"/>
    <s v=""/>
    <s v="ExecEd Navigator"/>
    <b v="0"/>
    <s v="1107133498437992450"/>
    <s v="Tweet"/>
    <n v="0"/>
    <n v="0"/>
    <m/>
    <m/>
    <m/>
    <m/>
    <m/>
    <m/>
    <m/>
    <m/>
    <n v="49"/>
    <s v="5"/>
    <s v="5"/>
    <n v="0"/>
    <n v="0"/>
    <n v="0"/>
    <n v="0"/>
    <n v="0"/>
    <n v="0"/>
    <n v="9"/>
    <n v="100"/>
    <n v="9"/>
  </r>
  <r>
    <s v="execedcourses"/>
    <s v="execedcourses"/>
    <m/>
    <m/>
    <m/>
    <m/>
    <m/>
    <m/>
    <m/>
    <m/>
    <s v="No"/>
    <n v="160"/>
    <m/>
    <m/>
    <x v="1"/>
    <d v="2019-03-17T10:08:11.000"/>
    <s v="New #execed Project Management course by Wits Business School: https://t.co/v4epjggIuv"/>
    <s v="http://po.st/scms/OrMCe04Lcp0lOFmbAka8Um6V2jAD7SYdZTjvhHbnYZ0lOA/D59UGc"/>
    <s v="po.st"/>
    <x v="16"/>
    <m/>
    <s v="http://pbs.twimg.com/profile_images/720701486418784257/ScrgFKdc_normal.jpg"/>
    <x v="122"/>
    <s v="https://twitter.com/#!/execedcourses/status/1107222087691726848"/>
    <m/>
    <m/>
    <s v="1107222087691726848"/>
    <m/>
    <b v="0"/>
    <n v="0"/>
    <s v=""/>
    <b v="0"/>
    <s v="en"/>
    <m/>
    <s v=""/>
    <b v="0"/>
    <n v="0"/>
    <s v=""/>
    <s v="ExecEd Navigator"/>
    <b v="0"/>
    <s v="1107222087691726848"/>
    <s v="Tweet"/>
    <n v="0"/>
    <n v="0"/>
    <m/>
    <m/>
    <m/>
    <m/>
    <m/>
    <m/>
    <m/>
    <m/>
    <n v="49"/>
    <s v="5"/>
    <s v="5"/>
    <n v="0"/>
    <n v="0"/>
    <n v="0"/>
    <n v="0"/>
    <n v="0"/>
    <n v="0"/>
    <n v="9"/>
    <n v="100"/>
    <n v="9"/>
  </r>
  <r>
    <s v="execedcourses"/>
    <s v="execedcourses"/>
    <m/>
    <m/>
    <m/>
    <m/>
    <m/>
    <m/>
    <m/>
    <m/>
    <s v="No"/>
    <n v="161"/>
    <m/>
    <m/>
    <x v="1"/>
    <d v="2019-03-17T17:30:11.000"/>
    <s v="New #execed Finance course by DePaul University Continuing and Professional Education: https://t.co/MdFNIUTxmJ"/>
    <s v="http://po.st/scms/OrMCe04Lcp0lOFmbAka8Um6V2jAD7SYdZTjvhHbnYZ0lOA/Z4FBfk"/>
    <s v="po.st"/>
    <x v="16"/>
    <m/>
    <s v="http://pbs.twimg.com/profile_images/720701486418784257/ScrgFKdc_normal.jpg"/>
    <x v="123"/>
    <s v="https://twitter.com/#!/execedcourses/status/1107333319346143234"/>
    <m/>
    <m/>
    <s v="1107333319346143234"/>
    <m/>
    <b v="0"/>
    <n v="0"/>
    <s v=""/>
    <b v="0"/>
    <s v="en"/>
    <m/>
    <s v=""/>
    <b v="0"/>
    <n v="0"/>
    <s v=""/>
    <s v="ExecEd Navigator"/>
    <b v="0"/>
    <s v="1107333319346143234"/>
    <s v="Tweet"/>
    <n v="0"/>
    <n v="0"/>
    <m/>
    <m/>
    <m/>
    <m/>
    <m/>
    <m/>
    <m/>
    <m/>
    <n v="49"/>
    <s v="5"/>
    <s v="5"/>
    <n v="0"/>
    <n v="0"/>
    <n v="0"/>
    <n v="0"/>
    <n v="0"/>
    <n v="0"/>
    <n v="11"/>
    <n v="100"/>
    <n v="11"/>
  </r>
  <r>
    <s v="execedcourses"/>
    <s v="execedcourses"/>
    <m/>
    <m/>
    <m/>
    <m/>
    <m/>
    <m/>
    <m/>
    <m/>
    <s v="No"/>
    <n v="162"/>
    <m/>
    <m/>
    <x v="1"/>
    <d v="2019-03-17T19:30:11.000"/>
    <s v="Great #execed course by Macquarie Graduate School of Management on #Communication: https://t.co/hbdH99FKhl"/>
    <s v="http://po.st/scms/OrMCe04Lcp0lOFmbAka8Um6V2jAD7SYdZTjvhHbnYZ0lOA/jKMfR7"/>
    <s v="po.st"/>
    <x v="53"/>
    <m/>
    <s v="http://pbs.twimg.com/profile_images/720701486418784257/ScrgFKdc_normal.jpg"/>
    <x v="124"/>
    <s v="https://twitter.com/#!/execedcourses/status/1107363519664545793"/>
    <m/>
    <m/>
    <s v="1107363519664545793"/>
    <m/>
    <b v="0"/>
    <n v="0"/>
    <s v=""/>
    <b v="0"/>
    <s v="en"/>
    <m/>
    <s v=""/>
    <b v="0"/>
    <n v="0"/>
    <s v=""/>
    <s v="ExecEd Navigator"/>
    <b v="0"/>
    <s v="1107363519664545793"/>
    <s v="Tweet"/>
    <n v="0"/>
    <n v="0"/>
    <m/>
    <m/>
    <m/>
    <m/>
    <m/>
    <m/>
    <m/>
    <m/>
    <n v="49"/>
    <s v="5"/>
    <s v="5"/>
    <n v="1"/>
    <n v="9.090909090909092"/>
    <n v="0"/>
    <n v="0"/>
    <n v="0"/>
    <n v="0"/>
    <n v="10"/>
    <n v="90.9090909090909"/>
    <n v="11"/>
  </r>
  <r>
    <s v="execedcourses"/>
    <s v="execedcourses"/>
    <m/>
    <m/>
    <m/>
    <m/>
    <m/>
    <m/>
    <m/>
    <m/>
    <s v="No"/>
    <n v="163"/>
    <m/>
    <m/>
    <x v="1"/>
    <d v="2019-03-17T23:14:11.000"/>
    <s v="Great #execed course by Centre for Policy Writing on #Communication: https://t.co/Y6yGvhxH3c"/>
    <s v="http://po.st/scms/OrMCe04Lcp0lOFmbAka8Um6V2jAD7SYdZTjvhHbnYZ0lOA/rnnSkf"/>
    <s v="po.st"/>
    <x v="53"/>
    <m/>
    <s v="http://pbs.twimg.com/profile_images/720701486418784257/ScrgFKdc_normal.jpg"/>
    <x v="125"/>
    <s v="https://twitter.com/#!/execedcourses/status/1107419890841874433"/>
    <m/>
    <m/>
    <s v="1107419890841874433"/>
    <m/>
    <b v="0"/>
    <n v="0"/>
    <s v=""/>
    <b v="0"/>
    <s v="en"/>
    <m/>
    <s v=""/>
    <b v="0"/>
    <n v="0"/>
    <s v=""/>
    <s v="ExecEd Navigator"/>
    <b v="0"/>
    <s v="1107419890841874433"/>
    <s v="Tweet"/>
    <n v="0"/>
    <n v="0"/>
    <m/>
    <m/>
    <m/>
    <m/>
    <m/>
    <m/>
    <m/>
    <m/>
    <n v="49"/>
    <s v="5"/>
    <s v="5"/>
    <n v="1"/>
    <n v="10"/>
    <n v="0"/>
    <n v="0"/>
    <n v="0"/>
    <n v="0"/>
    <n v="9"/>
    <n v="90"/>
    <n v="10"/>
  </r>
  <r>
    <s v="execedcourses"/>
    <s v="execedcourses"/>
    <m/>
    <m/>
    <m/>
    <m/>
    <m/>
    <m/>
    <m/>
    <m/>
    <s v="No"/>
    <n v="164"/>
    <m/>
    <m/>
    <x v="1"/>
    <d v="2019-03-18T04:16:11.000"/>
    <s v="Improve your Innovation skills w/ Innovating Business Strategies https://t.co/0POCzCNar7 #execed"/>
    <s v="http://po.st/scms/OrMCe04Lcp0lOFmbAka8Um6V2jAD7SYdZTjvhHbnYZ0lOA/PAg4Vi"/>
    <s v="po.st"/>
    <x v="16"/>
    <m/>
    <s v="http://pbs.twimg.com/profile_images/720701486418784257/ScrgFKdc_normal.jpg"/>
    <x v="126"/>
    <s v="https://twitter.com/#!/execedcourses/status/1107495893387763713"/>
    <m/>
    <m/>
    <s v="1107495893387763713"/>
    <m/>
    <b v="0"/>
    <n v="0"/>
    <s v=""/>
    <b v="0"/>
    <s v="en"/>
    <m/>
    <s v=""/>
    <b v="0"/>
    <n v="0"/>
    <s v=""/>
    <s v="ExecEd Navigator"/>
    <b v="0"/>
    <s v="1107495893387763713"/>
    <s v="Tweet"/>
    <n v="0"/>
    <n v="0"/>
    <m/>
    <m/>
    <m/>
    <m/>
    <m/>
    <m/>
    <m/>
    <m/>
    <n v="49"/>
    <s v="5"/>
    <s v="5"/>
    <n v="2"/>
    <n v="22.22222222222222"/>
    <n v="0"/>
    <n v="0"/>
    <n v="0"/>
    <n v="0"/>
    <n v="7"/>
    <n v="77.77777777777777"/>
    <n v="9"/>
  </r>
  <r>
    <s v="execedcourses"/>
    <s v="execedcourses"/>
    <m/>
    <m/>
    <m/>
    <m/>
    <m/>
    <m/>
    <m/>
    <m/>
    <s v="No"/>
    <n v="165"/>
    <m/>
    <m/>
    <x v="1"/>
    <d v="2019-03-18T13:16:12.000"/>
    <s v="Great #execed course by INSEAD Business School on #Human Resources: https://t.co/y9JFnbv6vr"/>
    <s v="http://po.st/scms/OrMCe04Lcp0lOFmbAka8Um6V2jAD7SYdZTjvhHbnYZ0lOA/OH4RXP"/>
    <s v="po.st"/>
    <x v="55"/>
    <m/>
    <s v="http://pbs.twimg.com/profile_images/720701486418784257/ScrgFKdc_normal.jpg"/>
    <x v="127"/>
    <s v="https://twitter.com/#!/execedcourses/status/1107631789869166592"/>
    <m/>
    <m/>
    <s v="1107631789869166592"/>
    <m/>
    <b v="0"/>
    <n v="0"/>
    <s v=""/>
    <b v="0"/>
    <s v="en"/>
    <m/>
    <s v=""/>
    <b v="0"/>
    <n v="0"/>
    <s v=""/>
    <s v="ExecEd Navigator"/>
    <b v="0"/>
    <s v="1107631789869166592"/>
    <s v="Tweet"/>
    <n v="0"/>
    <n v="0"/>
    <m/>
    <m/>
    <m/>
    <m/>
    <m/>
    <m/>
    <m/>
    <m/>
    <n v="49"/>
    <s v="5"/>
    <s v="5"/>
    <n v="1"/>
    <n v="10"/>
    <n v="0"/>
    <n v="0"/>
    <n v="0"/>
    <n v="0"/>
    <n v="9"/>
    <n v="90"/>
    <n v="10"/>
  </r>
  <r>
    <s v="execedcourses"/>
    <s v="execedcourses"/>
    <m/>
    <m/>
    <m/>
    <m/>
    <m/>
    <m/>
    <m/>
    <m/>
    <s v="No"/>
    <n v="166"/>
    <m/>
    <m/>
    <x v="1"/>
    <d v="2019-03-18T19:30:12.000"/>
    <s v="New #execed Project Management course by USB Executive Development: https://t.co/fOW7irsILK"/>
    <s v="http://po.st/scms/OrMCe04Lcp0lOFmbAka8Um6V2jAD7SYdZTjvhHbnYZ0lOA/Q0WnF3"/>
    <s v="po.st"/>
    <x v="16"/>
    <m/>
    <s v="http://pbs.twimg.com/profile_images/720701486418784257/ScrgFKdc_normal.jpg"/>
    <x v="128"/>
    <s v="https://twitter.com/#!/execedcourses/status/1107725912827584512"/>
    <m/>
    <m/>
    <s v="1107725912827584512"/>
    <m/>
    <b v="0"/>
    <n v="0"/>
    <s v=""/>
    <b v="0"/>
    <s v="en"/>
    <m/>
    <s v=""/>
    <b v="0"/>
    <n v="0"/>
    <s v=""/>
    <s v="ExecEd Navigator"/>
    <b v="0"/>
    <s v="1107725912827584512"/>
    <s v="Tweet"/>
    <n v="0"/>
    <n v="0"/>
    <m/>
    <m/>
    <m/>
    <m/>
    <m/>
    <m/>
    <m/>
    <m/>
    <n v="49"/>
    <s v="5"/>
    <s v="5"/>
    <n v="0"/>
    <n v="0"/>
    <n v="0"/>
    <n v="0"/>
    <n v="0"/>
    <n v="0"/>
    <n v="9"/>
    <n v="100"/>
    <n v="9"/>
  </r>
  <r>
    <s v="execedcourses"/>
    <s v="execedcourses"/>
    <m/>
    <m/>
    <m/>
    <m/>
    <m/>
    <m/>
    <m/>
    <m/>
    <s v="No"/>
    <n v="167"/>
    <m/>
    <m/>
    <x v="1"/>
    <d v="2019-03-19T10:08:15.000"/>
    <s v="Great #execed course by Aalto University Executive Education on #Technology: https://t.co/RdMy7MkjXF"/>
    <s v="http://po.st/scms/OrMCe04Lcp0lOFmbAka8Um6V2jAD7SYdZTjvhHbnYZ0lOA/r7wmgo"/>
    <s v="po.st"/>
    <x v="56"/>
    <m/>
    <s v="http://pbs.twimg.com/profile_images/720701486418784257/ScrgFKdc_normal.jpg"/>
    <x v="129"/>
    <s v="https://twitter.com/#!/execedcourses/status/1107946878182649858"/>
    <m/>
    <m/>
    <s v="1107946878182649858"/>
    <m/>
    <b v="0"/>
    <n v="0"/>
    <s v=""/>
    <b v="0"/>
    <s v="en"/>
    <m/>
    <s v=""/>
    <b v="0"/>
    <n v="0"/>
    <s v=""/>
    <s v="ExecEd Navigator"/>
    <b v="0"/>
    <s v="1107946878182649858"/>
    <s v="Tweet"/>
    <n v="0"/>
    <n v="0"/>
    <m/>
    <m/>
    <m/>
    <m/>
    <m/>
    <m/>
    <m/>
    <m/>
    <n v="49"/>
    <s v="5"/>
    <s v="5"/>
    <n v="1"/>
    <n v="10"/>
    <n v="0"/>
    <n v="0"/>
    <n v="0"/>
    <n v="0"/>
    <n v="9"/>
    <n v="90"/>
    <n v="10"/>
  </r>
  <r>
    <s v="execedcourses"/>
    <s v="execedcourses"/>
    <m/>
    <m/>
    <m/>
    <m/>
    <m/>
    <m/>
    <m/>
    <m/>
    <s v="No"/>
    <n v="168"/>
    <m/>
    <m/>
    <x v="1"/>
    <d v="2019-03-20T06:30:15.000"/>
    <s v="New #execed Finance course by Cranfield School of Management: https://t.co/u452vHpAcv"/>
    <s v="http://po.st/scms/OrMCe04Lcp0lOFmbAka8Um6V2jAD7SYdZTjvhHbnYZ0lOA/HiqZEd"/>
    <s v="po.st"/>
    <x v="16"/>
    <m/>
    <s v="http://pbs.twimg.com/profile_images/720701486418784257/ScrgFKdc_normal.jpg"/>
    <x v="130"/>
    <s v="https://twitter.com/#!/execedcourses/status/1108254404652589057"/>
    <m/>
    <m/>
    <s v="1108254404652589057"/>
    <m/>
    <b v="0"/>
    <n v="0"/>
    <s v=""/>
    <b v="0"/>
    <s v="en"/>
    <m/>
    <s v=""/>
    <b v="0"/>
    <n v="0"/>
    <s v=""/>
    <s v="ExecEd Navigator"/>
    <b v="0"/>
    <s v="1108254404652589057"/>
    <s v="Tweet"/>
    <n v="0"/>
    <n v="0"/>
    <m/>
    <m/>
    <m/>
    <m/>
    <m/>
    <m/>
    <m/>
    <m/>
    <n v="49"/>
    <s v="5"/>
    <s v="5"/>
    <n v="0"/>
    <n v="0"/>
    <n v="0"/>
    <n v="0"/>
    <n v="0"/>
    <n v="0"/>
    <n v="9"/>
    <n v="100"/>
    <n v="9"/>
  </r>
  <r>
    <s v="execedcourses"/>
    <s v="execedcourses"/>
    <m/>
    <m/>
    <m/>
    <m/>
    <m/>
    <m/>
    <m/>
    <m/>
    <s v="No"/>
    <n v="169"/>
    <m/>
    <m/>
    <x v="1"/>
    <d v="2019-03-20T12:08:16.000"/>
    <s v="Improve your Leadership skills w/ Engineering Leadership – Becoming a More Effective Leader https://t.co/Kpa8EtSslN #execed"/>
    <s v="http://po.st/scms/OrMCe04Lcp0lOFmbAka8Um6V2jAD7SYdZTjvhHbnYZ0lOA/KMcc0n"/>
    <s v="po.st"/>
    <x v="16"/>
    <m/>
    <s v="http://pbs.twimg.com/profile_images/720701486418784257/ScrgFKdc_normal.jpg"/>
    <x v="131"/>
    <s v="https://twitter.com/#!/execedcourses/status/1108339469524992001"/>
    <m/>
    <m/>
    <s v="1108339469524992001"/>
    <m/>
    <b v="0"/>
    <n v="0"/>
    <s v=""/>
    <b v="0"/>
    <s v="en"/>
    <m/>
    <s v=""/>
    <b v="0"/>
    <n v="0"/>
    <s v=""/>
    <s v="ExecEd Navigator"/>
    <b v="0"/>
    <s v="1108339469524992001"/>
    <s v="Tweet"/>
    <n v="0"/>
    <n v="0"/>
    <m/>
    <m/>
    <m/>
    <m/>
    <m/>
    <m/>
    <m/>
    <m/>
    <n v="49"/>
    <s v="5"/>
    <s v="5"/>
    <n v="2"/>
    <n v="15.384615384615385"/>
    <n v="0"/>
    <n v="0"/>
    <n v="0"/>
    <n v="0"/>
    <n v="11"/>
    <n v="84.61538461538461"/>
    <n v="13"/>
  </r>
  <r>
    <s v="execedcourses"/>
    <s v="execedcourses"/>
    <m/>
    <m/>
    <m/>
    <m/>
    <m/>
    <m/>
    <m/>
    <m/>
    <s v="No"/>
    <n v="170"/>
    <m/>
    <m/>
    <x v="1"/>
    <d v="2019-03-20T15:08:16.000"/>
    <s v="Great #execed course by The Fuqua School of Business on #Finance: https://t.co/RxKSEuuJgT"/>
    <s v="http://po.st/scms/OrMCe04Lcp0lOFmbAka8Um6V2jAD7SYdZTjvhHbnYZ0lOA/5jAHyU"/>
    <s v="po.st"/>
    <x v="57"/>
    <m/>
    <s v="http://pbs.twimg.com/profile_images/720701486418784257/ScrgFKdc_normal.jpg"/>
    <x v="132"/>
    <s v="https://twitter.com/#!/execedcourses/status/1108384768113045505"/>
    <m/>
    <m/>
    <s v="1108384768113045505"/>
    <m/>
    <b v="0"/>
    <n v="0"/>
    <s v=""/>
    <b v="0"/>
    <s v="en"/>
    <m/>
    <s v=""/>
    <b v="0"/>
    <n v="0"/>
    <s v=""/>
    <s v="ExecEd Navigator"/>
    <b v="0"/>
    <s v="1108384768113045505"/>
    <s v="Tweet"/>
    <n v="0"/>
    <n v="0"/>
    <m/>
    <m/>
    <m/>
    <m/>
    <m/>
    <m/>
    <m/>
    <m/>
    <n v="49"/>
    <s v="5"/>
    <s v="5"/>
    <n v="1"/>
    <n v="9.090909090909092"/>
    <n v="0"/>
    <n v="0"/>
    <n v="0"/>
    <n v="0"/>
    <n v="10"/>
    <n v="90.9090909090909"/>
    <n v="11"/>
  </r>
  <r>
    <s v="execedcourses"/>
    <s v="execedcourses"/>
    <m/>
    <m/>
    <m/>
    <m/>
    <m/>
    <m/>
    <m/>
    <m/>
    <s v="No"/>
    <n v="171"/>
    <m/>
    <m/>
    <x v="1"/>
    <d v="2019-03-20T19:30:16.000"/>
    <s v="New #execed Management course by Chicago Booth Executive Education: https://t.co/pUmrck5zm1"/>
    <s v="http://po.st/scms/OrMCe04Lcp0lOFmbAka8Um6V2jAD7SYdZTjvhHbnYZ0lOA/N6xuTI"/>
    <s v="po.st"/>
    <x v="16"/>
    <m/>
    <s v="http://pbs.twimg.com/profile_images/720701486418784257/ScrgFKdc_normal.jpg"/>
    <x v="133"/>
    <s v="https://twitter.com/#!/execedcourses/status/1108450702232162304"/>
    <m/>
    <m/>
    <s v="1108450702232162304"/>
    <m/>
    <b v="0"/>
    <n v="0"/>
    <s v=""/>
    <b v="0"/>
    <s v="en"/>
    <m/>
    <s v=""/>
    <b v="0"/>
    <n v="0"/>
    <s v=""/>
    <s v="ExecEd Navigator"/>
    <b v="0"/>
    <s v="1108450702232162304"/>
    <s v="Tweet"/>
    <n v="0"/>
    <n v="0"/>
    <m/>
    <m/>
    <m/>
    <m/>
    <m/>
    <m/>
    <m/>
    <m/>
    <n v="49"/>
    <s v="5"/>
    <s v="5"/>
    <n v="0"/>
    <n v="0"/>
    <n v="0"/>
    <n v="0"/>
    <n v="0"/>
    <n v="0"/>
    <n v="9"/>
    <n v="100"/>
    <n v="9"/>
  </r>
  <r>
    <s v="execedcourses"/>
    <s v="execedcourses"/>
    <m/>
    <m/>
    <m/>
    <m/>
    <m/>
    <m/>
    <m/>
    <m/>
    <s v="No"/>
    <n v="172"/>
    <m/>
    <m/>
    <x v="1"/>
    <d v="2019-03-20T23:14:15.000"/>
    <s v="New #execed Leadership course by Center For Creative Leadership: https://t.co/c1APFs7BhV"/>
    <s v="http://po.st/scms/OrMCe04Lcp0lOFmbAka8Um6V2jAD7SYdZTjvhHbnYZ0lOA/lUtLg8"/>
    <s v="po.st"/>
    <x v="16"/>
    <m/>
    <s v="http://pbs.twimg.com/profile_images/720701486418784257/ScrgFKdc_normal.jpg"/>
    <x v="134"/>
    <s v="https://twitter.com/#!/execedcourses/status/1108507071031328769"/>
    <m/>
    <m/>
    <s v="1108507071031328769"/>
    <m/>
    <b v="0"/>
    <n v="0"/>
    <s v=""/>
    <b v="0"/>
    <s v="en"/>
    <m/>
    <s v=""/>
    <b v="0"/>
    <n v="0"/>
    <s v=""/>
    <s v="ExecEd Navigator"/>
    <b v="0"/>
    <s v="1108507071031328769"/>
    <s v="Tweet"/>
    <n v="0"/>
    <n v="0"/>
    <m/>
    <m/>
    <m/>
    <m/>
    <m/>
    <m/>
    <m/>
    <m/>
    <n v="49"/>
    <s v="5"/>
    <s v="5"/>
    <n v="1"/>
    <n v="11.11111111111111"/>
    <n v="0"/>
    <n v="0"/>
    <n v="0"/>
    <n v="0"/>
    <n v="8"/>
    <n v="88.88888888888889"/>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25">
    <i>
      <x v="1"/>
    </i>
    <i r="1">
      <x v="1"/>
    </i>
    <i r="2">
      <x v="31"/>
    </i>
    <i r="3">
      <x v="15"/>
    </i>
    <i>
      <x v="3"/>
    </i>
    <i r="1">
      <x v="2"/>
    </i>
    <i r="2">
      <x v="36"/>
    </i>
    <i r="3">
      <x v="18"/>
    </i>
    <i r="2">
      <x v="58"/>
    </i>
    <i r="3">
      <x v="11"/>
    </i>
    <i r="1">
      <x v="3"/>
    </i>
    <i r="2">
      <x v="67"/>
    </i>
    <i r="3">
      <x v="7"/>
    </i>
    <i r="3">
      <x v="9"/>
    </i>
    <i r="3">
      <x v="11"/>
    </i>
    <i r="3">
      <x v="12"/>
    </i>
    <i r="3">
      <x v="15"/>
    </i>
    <i r="3">
      <x v="16"/>
    </i>
    <i r="3">
      <x v="18"/>
    </i>
    <i r="3">
      <x v="22"/>
    </i>
    <i r="2">
      <x v="68"/>
    </i>
    <i r="3">
      <x v="10"/>
    </i>
    <i r="3">
      <x v="15"/>
    </i>
    <i r="3">
      <x v="16"/>
    </i>
    <i r="3">
      <x v="19"/>
    </i>
    <i r="3">
      <x v="20"/>
    </i>
    <i r="3">
      <x v="21"/>
    </i>
    <i r="2">
      <x v="69"/>
    </i>
    <i r="3">
      <x v="1"/>
    </i>
    <i r="3">
      <x v="2"/>
    </i>
    <i r="3">
      <x v="4"/>
    </i>
    <i r="3">
      <x v="7"/>
    </i>
    <i r="3">
      <x v="11"/>
    </i>
    <i r="3">
      <x v="15"/>
    </i>
    <i r="3">
      <x v="17"/>
    </i>
    <i r="3">
      <x v="18"/>
    </i>
    <i r="3">
      <x v="19"/>
    </i>
    <i r="3">
      <x v="20"/>
    </i>
    <i r="3">
      <x v="22"/>
    </i>
    <i r="3">
      <x v="24"/>
    </i>
    <i r="2">
      <x v="70"/>
    </i>
    <i r="3">
      <x v="1"/>
    </i>
    <i r="3">
      <x v="13"/>
    </i>
    <i r="3">
      <x v="15"/>
    </i>
    <i r="3">
      <x v="16"/>
    </i>
    <i r="3">
      <x v="21"/>
    </i>
    <i r="2">
      <x v="71"/>
    </i>
    <i r="3">
      <x v="1"/>
    </i>
    <i r="3">
      <x v="11"/>
    </i>
    <i r="3">
      <x v="13"/>
    </i>
    <i r="3">
      <x v="14"/>
    </i>
    <i r="3">
      <x v="17"/>
    </i>
    <i r="3">
      <x v="20"/>
    </i>
    <i r="3">
      <x v="21"/>
    </i>
    <i r="3">
      <x v="23"/>
    </i>
    <i r="2">
      <x v="72"/>
    </i>
    <i r="3">
      <x v="2"/>
    </i>
    <i r="3">
      <x v="7"/>
    </i>
    <i r="3">
      <x v="11"/>
    </i>
    <i r="3">
      <x v="13"/>
    </i>
    <i r="3">
      <x v="17"/>
    </i>
    <i r="3">
      <x v="22"/>
    </i>
    <i r="3">
      <x v="23"/>
    </i>
    <i r="2">
      <x v="73"/>
    </i>
    <i r="3">
      <x v="8"/>
    </i>
    <i r="3">
      <x v="9"/>
    </i>
    <i r="3">
      <x v="11"/>
    </i>
    <i r="3">
      <x v="14"/>
    </i>
    <i r="3">
      <x v="16"/>
    </i>
    <i r="3">
      <x v="17"/>
    </i>
    <i r="3">
      <x v="18"/>
    </i>
    <i r="3">
      <x v="21"/>
    </i>
    <i r="2">
      <x v="74"/>
    </i>
    <i r="3">
      <x v="2"/>
    </i>
    <i r="3">
      <x v="9"/>
    </i>
    <i r="3">
      <x v="10"/>
    </i>
    <i r="3">
      <x v="17"/>
    </i>
    <i r="3">
      <x v="22"/>
    </i>
    <i r="3">
      <x v="23"/>
    </i>
    <i r="2">
      <x v="75"/>
    </i>
    <i r="3">
      <x v="3"/>
    </i>
    <i r="3">
      <x v="4"/>
    </i>
    <i r="3">
      <x v="9"/>
    </i>
    <i r="3">
      <x v="11"/>
    </i>
    <i r="3">
      <x v="13"/>
    </i>
    <i r="3">
      <x v="15"/>
    </i>
    <i r="3">
      <x v="16"/>
    </i>
    <i r="3">
      <x v="19"/>
    </i>
    <i r="3">
      <x v="20"/>
    </i>
    <i r="3">
      <x v="21"/>
    </i>
    <i r="3">
      <x v="23"/>
    </i>
    <i r="2">
      <x v="76"/>
    </i>
    <i r="3">
      <x v="6"/>
    </i>
    <i r="3">
      <x v="12"/>
    </i>
    <i r="3">
      <x v="13"/>
    </i>
    <i r="3">
      <x v="15"/>
    </i>
    <i r="3">
      <x v="19"/>
    </i>
    <i r="3">
      <x v="20"/>
    </i>
    <i r="2">
      <x v="77"/>
    </i>
    <i r="3">
      <x v="5"/>
    </i>
    <i r="3">
      <x v="11"/>
    </i>
    <i r="3">
      <x v="18"/>
    </i>
    <i r="3">
      <x v="20"/>
    </i>
    <i r="3">
      <x v="24"/>
    </i>
    <i r="2">
      <x v="78"/>
    </i>
    <i r="3">
      <x v="5"/>
    </i>
    <i r="3">
      <x v="13"/>
    </i>
    <i r="3">
      <x v="14"/>
    </i>
    <i r="3">
      <x v="17"/>
    </i>
    <i r="3">
      <x v="20"/>
    </i>
    <i r="2">
      <x v="79"/>
    </i>
    <i r="3">
      <x v="7"/>
    </i>
    <i r="3">
      <x v="11"/>
    </i>
    <i r="3">
      <x v="14"/>
    </i>
    <i r="3">
      <x v="23"/>
    </i>
    <i r="3">
      <x v="24"/>
    </i>
    <i r="2">
      <x v="80"/>
    </i>
    <i r="3">
      <x v="7"/>
    </i>
    <i r="3">
      <x v="13"/>
    </i>
    <i r="3">
      <x v="14"/>
    </i>
    <i r="3">
      <x v="16"/>
    </i>
    <i r="3">
      <x v="17"/>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8">
        <i x="7" s="1"/>
        <i x="33" s="1"/>
        <i x="0" s="1"/>
        <i x="3" s="1"/>
        <i x="2" s="1"/>
        <i x="16" s="1"/>
        <i x="43" s="1"/>
        <i x="44" s="1"/>
        <i x="51" s="1"/>
        <i x="53" s="1"/>
        <i x="47" s="1"/>
        <i x="50" s="1"/>
        <i x="57" s="1"/>
        <i x="38" s="1"/>
        <i x="4" s="1"/>
        <i x="55" s="1"/>
        <i x="6" s="1"/>
        <i x="15" s="1"/>
        <i x="49" s="1"/>
        <i x="36" s="1"/>
        <i x="52" s="1"/>
        <i x="22" s="1"/>
        <i x="46" s="1"/>
        <i x="54" s="1"/>
        <i x="56" s="1"/>
        <i x="27" s="1"/>
        <i x="26" s="1"/>
        <i x="14" s="1"/>
        <i x="10" s="1"/>
        <i x="39" s="1"/>
        <i x="8" s="1"/>
        <i x="32" s="1"/>
        <i x="34" s="1"/>
        <i x="23" s="1"/>
        <i x="29" s="1"/>
        <i x="28" s="1"/>
        <i x="31" s="1"/>
        <i x="19" s="1"/>
        <i x="25" s="1"/>
        <i x="35" s="1"/>
        <i x="17" s="1"/>
        <i x="18" s="1"/>
        <i x="37" s="1"/>
        <i x="21" s="1"/>
        <i x="42" s="1"/>
        <i x="20" s="1"/>
        <i x="24" s="1"/>
        <i x="12" s="1"/>
        <i x="11" s="1"/>
        <i x="1" s="1"/>
        <i x="45" s="1"/>
        <i x="9" s="1"/>
        <i x="13" s="1"/>
        <i x="40" s="1"/>
        <i x="30" s="1"/>
        <i x="41" s="1"/>
        <i x="48"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2" totalsRowShown="0" headerRowDxfId="492" dataDxfId="491">
  <autoFilter ref="A2:BL17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362" dataDxfId="361">
  <autoFilter ref="A2:C2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9" totalsRowShown="0" headerRowDxfId="232" dataDxfId="231">
  <autoFilter ref="A66:V69"/>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V82" totalsRowShown="0" headerRowDxfId="229" dataDxfId="228">
  <autoFilter ref="A72:V82"/>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V95" totalsRowShown="0" headerRowDxfId="182" dataDxfId="181">
  <autoFilter ref="A85:V95"/>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6" totalsRowShown="0" headerRowDxfId="439" dataDxfId="438">
  <autoFilter ref="A2:BS9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09" totalsRowShown="0" headerRowDxfId="147" dataDxfId="146">
  <autoFilter ref="A1:G60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87" totalsRowShown="0" headerRowDxfId="138" dataDxfId="137">
  <autoFilter ref="A1:L58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37" totalsRowShown="0" headerRowDxfId="64" dataDxfId="63">
  <autoFilter ref="A2:BL13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396">
  <autoFilter ref="A2:AO2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393" dataDxfId="392">
  <autoFilter ref="A1:C9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2" Type="http://schemas.openxmlformats.org/officeDocument/2006/relationships/hyperlink" Target="https://twitter.com/forbes_fr/status/1103211353521774597" TargetMode="External" /><Relationship Id="rId3" Type="http://schemas.openxmlformats.org/officeDocument/2006/relationships/hyperlink" Target="https://twitter.com/forbes_fr/status/1103211353521774597" TargetMode="External" /><Relationship Id="rId4" Type="http://schemas.openxmlformats.org/officeDocument/2006/relationships/hyperlink" Target="https://twitter.com/forbes_fr/status/1103211353521774597" TargetMode="External" /><Relationship Id="rId5" Type="http://schemas.openxmlformats.org/officeDocument/2006/relationships/hyperlink" Target="https://hbr.org/2019/03/educating-the-next-generation-of-leaders" TargetMode="External" /><Relationship Id="rId6" Type="http://schemas.openxmlformats.org/officeDocument/2006/relationships/hyperlink" Target="http://po.st/scms/OrMCe04Lcp0lOFmbAka8Um6V2jAD7SYdZTjvhHbnYZ0lOA/Y5z4Wg" TargetMode="External" /><Relationship Id="rId7" Type="http://schemas.openxmlformats.org/officeDocument/2006/relationships/hyperlink" Target="https://lnkd.in/eR-h4RK" TargetMode="External" /><Relationship Id="rId8" Type="http://schemas.openxmlformats.org/officeDocument/2006/relationships/hyperlink" Target="http://www.business.rutgers.edu/news/rutgers-mini-mba-digital-marketing-ranked-among-top-30-best-value-certificate-programs" TargetMode="External" /><Relationship Id="rId9" Type="http://schemas.openxmlformats.org/officeDocument/2006/relationships/hyperlink" Target="http://www.business.rutgers.edu/news/rutgers-mini-mba-digital-marketing-ranked-among-top-30-best-value-certificate-programs" TargetMode="External" /><Relationship Id="rId10" Type="http://schemas.openxmlformats.org/officeDocument/2006/relationships/hyperlink" Target="https://medium.com/@jurgenappelo/the-design-thinking-and-lean-startup-models-are-broken-here-is-the-innovation-vortex-43592a4414d" TargetMode="External" /><Relationship Id="rId11" Type="http://schemas.openxmlformats.org/officeDocument/2006/relationships/hyperlink" Target="https://twitter.com/Ashridge_Biz/status/1105048247389818880" TargetMode="External" /><Relationship Id="rId12" Type="http://schemas.openxmlformats.org/officeDocument/2006/relationships/hyperlink" Target="https://twitter.com/HarvardBizAn/status/1072539163109584899" TargetMode="External" /><Relationship Id="rId13" Type="http://schemas.openxmlformats.org/officeDocument/2006/relationships/hyperlink" Target="https://www.coursera.org/learn/ai-for-everyone" TargetMode="External" /><Relationship Id="rId14" Type="http://schemas.openxmlformats.org/officeDocument/2006/relationships/hyperlink" Target="https://twitter.com/MasonExecEd/status/1105448221860642816" TargetMode="External" /><Relationship Id="rId15" Type="http://schemas.openxmlformats.org/officeDocument/2006/relationships/hyperlink" Target="https://www.transportation.northwestern.edu/education/executive-education/" TargetMode="External" /><Relationship Id="rId16" Type="http://schemas.openxmlformats.org/officeDocument/2006/relationships/hyperlink" Target="https://www.palavainstitute.com/" TargetMode="External" /><Relationship Id="rId17" Type="http://schemas.openxmlformats.org/officeDocument/2006/relationships/hyperlink" Target="https://www.mbasprint.com/faculty" TargetMode="External" /><Relationship Id="rId18" Type="http://schemas.openxmlformats.org/officeDocument/2006/relationships/hyperlink" Target="https://www.mbasprint.com/" TargetMode="External" /><Relationship Id="rId19" Type="http://schemas.openxmlformats.org/officeDocument/2006/relationships/hyperlink" Target="https://www.youtube.com/watch?v=Pe-JGPh_hhs" TargetMode="External" /><Relationship Id="rId20" Type="http://schemas.openxmlformats.org/officeDocument/2006/relationships/hyperlink" Target="https://www.youtube.com/watch?v=Pe-JGPh_hhs" TargetMode="External" /><Relationship Id="rId21" Type="http://schemas.openxmlformats.org/officeDocument/2006/relationships/hyperlink" Target="https://www.youtube.com/watch?v=Pe-JGPh_hhs" TargetMode="External" /><Relationship Id="rId22" Type="http://schemas.openxmlformats.org/officeDocument/2006/relationships/hyperlink" Target="https://www.youtube.com/watch?v=Pe-JGPh_hhs" TargetMode="External" /><Relationship Id="rId23" Type="http://schemas.openxmlformats.org/officeDocument/2006/relationships/hyperlink" Target="https://www.youtube.com/watch?v=Pe-JGPh_hhs" TargetMode="External" /><Relationship Id="rId24" Type="http://schemas.openxmlformats.org/officeDocument/2006/relationships/hyperlink" Target="https://www.ieseg.fr/news/ieseg-s-allie-avec-luiss-business-school/" TargetMode="External" /><Relationship Id="rId25" Type="http://schemas.openxmlformats.org/officeDocument/2006/relationships/hyperlink" Target="https://www.ieseg.fr/en/news/ieseg-partners-with-luiss-business-school/" TargetMode="External" /><Relationship Id="rId26" Type="http://schemas.openxmlformats.org/officeDocument/2006/relationships/hyperlink" Target="https://www.kuczmarski.com/expertise/executive-education/managing-and-activating-innovation/" TargetMode="External" /><Relationship Id="rId27" Type="http://schemas.openxmlformats.org/officeDocument/2006/relationships/hyperlink" Target="https://www.kuczmarski.com/expertise/executive-education/managing-and-activating-innovation/" TargetMode="External" /><Relationship Id="rId28"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29"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30" Type="http://schemas.openxmlformats.org/officeDocument/2006/relationships/hyperlink" Target="https://www.mckinsey.com/business-functions/organization/our-insights/the-organization-blog/more-than-work-life-balance-focus-on-your-energy" TargetMode="External" /><Relationship Id="rId31" Type="http://schemas.openxmlformats.org/officeDocument/2006/relationships/hyperlink" Target="http://po.st/scms/OrMCe04Lcp0lOFmbAka8Um6V2jAD7SYdZTjvhHbnYZ0lOA/KO9yxs" TargetMode="External" /><Relationship Id="rId32" Type="http://schemas.openxmlformats.org/officeDocument/2006/relationships/hyperlink" Target="https://www.dri.guide/courses/dx-accelerator/lectures/5735111/?utm_campaign=meetedgar&amp;utm_medium=social&amp;utm_source=Twitter" TargetMode="External" /><Relationship Id="rId33" Type="http://schemas.openxmlformats.org/officeDocument/2006/relationships/hyperlink" Target="https://www.dri.guide/courses/dx-accelerator/lectures/5669156/?utm_campaign=meetedgar&amp;utm_medium=social&amp;utm_source=Twitter" TargetMode="External" /><Relationship Id="rId34" Type="http://schemas.openxmlformats.org/officeDocument/2006/relationships/hyperlink" Target="https://execed.economist.com/blog/career-hacks/how-self-awareness-can-make-you-better-leader" TargetMode="External" /><Relationship Id="rId35" Type="http://schemas.openxmlformats.org/officeDocument/2006/relationships/hyperlink" Target="https://execed.economist.com/blog/career-hacks/how-self-awareness-can-make-you-better-leader" TargetMode="External" /><Relationship Id="rId36" Type="http://schemas.openxmlformats.org/officeDocument/2006/relationships/hyperlink" Target="https://meilleurs-masters.com/master-management-de-l-hotellerie/essec-business-school-mba-in-hospitality-management.html" TargetMode="External" /><Relationship Id="rId37" Type="http://schemas.openxmlformats.org/officeDocument/2006/relationships/hyperlink" Target="https://www.transportation.northwestern.edu/education/executive-education/" TargetMode="External" /><Relationship Id="rId38" Type="http://schemas.openxmlformats.org/officeDocument/2006/relationships/hyperlink" Target="https://medium.com/@jurgenappelo/the-design-thinking-and-lean-startup-models-are-broken-here-is-the-innovation-vortex-43592a4414d" TargetMode="External" /><Relationship Id="rId39" Type="http://schemas.openxmlformats.org/officeDocument/2006/relationships/hyperlink" Target="https://meilleurs-masters.com/master-management-de-l-hotellerie/essec-business-school-mba-in-hospitality-management.html" TargetMode="External" /><Relationship Id="rId40" Type="http://schemas.openxmlformats.org/officeDocument/2006/relationships/hyperlink" Target="https://www.hrbartender.com/2019/leadership-and-management/managers-developing-talent/" TargetMode="External" /><Relationship Id="rId41" Type="http://schemas.openxmlformats.org/officeDocument/2006/relationships/hyperlink" Target="https://www.centre-inffo.fr/site-reforme/apprentissage/apprentissage-lessentiel/comment-mobiliser-les-premiers-dispositifs-pro-a-dans-son-entreprise-3" TargetMode="External" /><Relationship Id="rId42" Type="http://schemas.openxmlformats.org/officeDocument/2006/relationships/hyperlink" Target="https://dbs.deusto.es/cs/Satellite/deusto-b-school/es/deustobschool/programas-3/formacion-ejecutiva-0/finanzas/seminario-de-blockchain-la-disrupcion-del-valor-y-la-confianza/introduccion-24/info-prog" TargetMode="External" /><Relationship Id="rId43" Type="http://schemas.openxmlformats.org/officeDocument/2006/relationships/hyperlink" Target="https://www.wgbh.org/news/science-and-technology/2019/03/15/lessons-from-the-worlds-quirkiest-innovators" TargetMode="External" /><Relationship Id="rId44" Type="http://schemas.openxmlformats.org/officeDocument/2006/relationships/hyperlink" Target="http://sps.columbia.edu/executive-education/strategic-communication-international-perspectives" TargetMode="External" /><Relationship Id="rId45"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46"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47"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48"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49" Type="http://schemas.openxmlformats.org/officeDocument/2006/relationships/hyperlink" Target="https://www.hult.edu/en/executive-education/events/ash-ef-stockholm-19-mar/?utm_source=twitter&amp;utm_medium=social&amp;utm_campaign=organicsocialtwitter&amp;utm_content=stockholme_event" TargetMode="External" /><Relationship Id="rId50" Type="http://schemas.openxmlformats.org/officeDocument/2006/relationships/hyperlink" Target="https://www.hult.edu/en/executive-education/events/ash-ef-helsinki-21-mar/?utm_source=twitter&amp;utm_medium=social&amp;utm_campaign=organicsocialtwitter&amp;utm_content=helsinki_event" TargetMode="External" /><Relationship Id="rId51" Type="http://schemas.openxmlformats.org/officeDocument/2006/relationships/hyperlink" Target="https://www.hult.edu/en/executive-education/insights/how-experiential-learning-gives-you-lessons-you-will-never-forget/?utm_source=twitter&amp;utm_medium=social&amp;utm_campaign=organicsocialtwitter&amp;utm_content=q2legovid5_tw_lw040319_uk" TargetMode="External" /><Relationship Id="rId52" Type="http://schemas.openxmlformats.org/officeDocument/2006/relationships/hyperlink" Target="https://www.hult.edu/en/executive-education/insights/how-experiential-learning-gives-you-lessons-you-will-never-forget/" TargetMode="External" /><Relationship Id="rId53" Type="http://schemas.openxmlformats.org/officeDocument/2006/relationships/hyperlink" Target="http://po.st/scms/OrMCe04Lcp0lOFmbAka8Um6V2jAD7SYdZTjvhHbnYZ0lOA/SnAtuJ" TargetMode="External" /><Relationship Id="rId54" Type="http://schemas.openxmlformats.org/officeDocument/2006/relationships/hyperlink" Target="http://po.st/scms/OrMCe04Lcp0lOFmbAka8Um6V2jAD7SYdZTjvhHbnYZ0lOA/QYTuNl" TargetMode="External" /><Relationship Id="rId55" Type="http://schemas.openxmlformats.org/officeDocument/2006/relationships/hyperlink" Target="http://po.st/scms/OrMCe04Lcp0lOFmbAka8Um6V2jAD7SYdZTjvhHbnYZ0lOA/cJdkVv" TargetMode="External" /><Relationship Id="rId56" Type="http://schemas.openxmlformats.org/officeDocument/2006/relationships/hyperlink" Target="http://po.st/scms/OrMCe04Lcp0lOFmbAka8Um6V2jAD7SYdZTjvhHbnYZ0lOA/Z2MF2N" TargetMode="External" /><Relationship Id="rId57" Type="http://schemas.openxmlformats.org/officeDocument/2006/relationships/hyperlink" Target="http://po.st/scms/OrMCe04Lcp0lOFmbAka8Um6V2jAD7SYdZTjvhHbnYZ0lOA/jeUjYr" TargetMode="External" /><Relationship Id="rId58" Type="http://schemas.openxmlformats.org/officeDocument/2006/relationships/hyperlink" Target="http://po.st/scms/OrMCe04Lcp0lOFmbAka8Um6V2jAD7SYdZTjvhHbnYZ0lOA/Y5z4Wg" TargetMode="External" /><Relationship Id="rId59" Type="http://schemas.openxmlformats.org/officeDocument/2006/relationships/hyperlink" Target="http://po.st/scms/OrMCe04Lcp0lOFmbAka8Um6V2jAD7SYdZTjvhHbnYZ0lOA/neS9cd" TargetMode="External" /><Relationship Id="rId60" Type="http://schemas.openxmlformats.org/officeDocument/2006/relationships/hyperlink" Target="http://po.st/scms/OrMCe04Lcp0lOFmbAka8Um6V2jAD7SYdZTjvhHbnYZ0lOA/QbHKd2" TargetMode="External" /><Relationship Id="rId61" Type="http://schemas.openxmlformats.org/officeDocument/2006/relationships/hyperlink" Target="http://po.st/scms/OrMCe04Lcp0lOFmbAka8Um6V2jAD7SYdZTjvhHbnYZ0lOA/wsjeUw" TargetMode="External" /><Relationship Id="rId62" Type="http://schemas.openxmlformats.org/officeDocument/2006/relationships/hyperlink" Target="http://po.st/scms/OrMCe04Lcp0lOFmbAka8Um6V2jAD7SYdZTjvhHbnYZ0lOA/laAh5n" TargetMode="External" /><Relationship Id="rId63" Type="http://schemas.openxmlformats.org/officeDocument/2006/relationships/hyperlink" Target="http://po.st/scms/OrMCe04Lcp0lOFmbAka8Um6V2jAD7SYdZTjvhHbnYZ0lOA/enr05H" TargetMode="External" /><Relationship Id="rId64" Type="http://schemas.openxmlformats.org/officeDocument/2006/relationships/hyperlink" Target="http://po.st/scms/OrMCe04Lcp0lOFmbAka8Um6V2jAD7SYdZTjvhHbnYZ0lOA/hic4De" TargetMode="External" /><Relationship Id="rId65" Type="http://schemas.openxmlformats.org/officeDocument/2006/relationships/hyperlink" Target="http://po.st/scms/OrMCe04Lcp0lOFmbAka8Um6V2jAD7SYdZTjvhHbnYZ0lOA/d4bcrI" TargetMode="External" /><Relationship Id="rId66" Type="http://schemas.openxmlformats.org/officeDocument/2006/relationships/hyperlink" Target="http://po.st/scms/OrMCe04Lcp0lOFmbAka8Um6V2jAD7SYdZTjvhHbnYZ0lOA/13FoFw" TargetMode="External" /><Relationship Id="rId67" Type="http://schemas.openxmlformats.org/officeDocument/2006/relationships/hyperlink" Target="http://po.st/scms/OrMCe04Lcp0lOFmbAka8Um6V2jAD7SYdZTjvhHbnYZ0lOA/qpH8Pk" TargetMode="External" /><Relationship Id="rId68" Type="http://schemas.openxmlformats.org/officeDocument/2006/relationships/hyperlink" Target="http://po.st/scms/OrMCe04Lcp0lOFmbAka8Um6V2jAD7SYdZTjvhHbnYZ0lOA/hIapfi" TargetMode="External" /><Relationship Id="rId69" Type="http://schemas.openxmlformats.org/officeDocument/2006/relationships/hyperlink" Target="http://po.st/scms/OrMCe04Lcp0lOFmbAka8Um6V2jAD7SYdZTjvhHbnYZ0lOA/syHeWS" TargetMode="External" /><Relationship Id="rId70" Type="http://schemas.openxmlformats.org/officeDocument/2006/relationships/hyperlink" Target="http://po.st/scms/OrMCe04Lcp0lOFmbAka8Um6V2jAD7SYdZTjvhHbnYZ0lOA/VVMDHN" TargetMode="External" /><Relationship Id="rId71" Type="http://schemas.openxmlformats.org/officeDocument/2006/relationships/hyperlink" Target="http://po.st/scms/OrMCe04Lcp0lOFmbAka8Um6V2jAD7SYdZTjvhHbnYZ0lOA/TerWqp" TargetMode="External" /><Relationship Id="rId72" Type="http://schemas.openxmlformats.org/officeDocument/2006/relationships/hyperlink" Target="http://po.st/scms/OrMCe04Lcp0lOFmbAka8Um6V2jAD7SYdZTjvhHbnYZ0lOA/owTcVl" TargetMode="External" /><Relationship Id="rId73" Type="http://schemas.openxmlformats.org/officeDocument/2006/relationships/hyperlink" Target="http://po.st/scms/OrMCe04Lcp0lOFmbAka8Um6V2jAD7SYdZTjvhHbnYZ0lOA/rcqtSQ" TargetMode="External" /><Relationship Id="rId74" Type="http://schemas.openxmlformats.org/officeDocument/2006/relationships/hyperlink" Target="http://po.st/scms/OrMCe04Lcp0lOFmbAka8Um6V2jAD7SYdZTjvhHbnYZ0lOA/tsFkCT" TargetMode="External" /><Relationship Id="rId75" Type="http://schemas.openxmlformats.org/officeDocument/2006/relationships/hyperlink" Target="http://po.st/scms/OrMCe04Lcp0lOFmbAka8Um6V2jAD7SYdZTjvhHbnYZ0lOA/jWYqRD" TargetMode="External" /><Relationship Id="rId76" Type="http://schemas.openxmlformats.org/officeDocument/2006/relationships/hyperlink" Target="http://po.st/scms/OrMCe04Lcp0lOFmbAka8Um6V2jAD7SYdZTjvhHbnYZ0lOA/qJcIME" TargetMode="External" /><Relationship Id="rId77" Type="http://schemas.openxmlformats.org/officeDocument/2006/relationships/hyperlink" Target="http://po.st/scms/OrMCe04Lcp0lOFmbAka8Um6V2jAD7SYdZTjvhHbnYZ0lOA/sOFhsg" TargetMode="External" /><Relationship Id="rId78" Type="http://schemas.openxmlformats.org/officeDocument/2006/relationships/hyperlink" Target="http://po.st/scms/OrMCe04Lcp0lOFmbAka8Um6V2jAD7SYdZTjvhHbnYZ0lOA/iTAU1n" TargetMode="External" /><Relationship Id="rId79" Type="http://schemas.openxmlformats.org/officeDocument/2006/relationships/hyperlink" Target="http://po.st/scms/OrMCe04Lcp0lOFmbAka8Um6V2jAD7SYdZTjvhHbnYZ0lOA/xnnkf9" TargetMode="External" /><Relationship Id="rId80" Type="http://schemas.openxmlformats.org/officeDocument/2006/relationships/hyperlink" Target="http://po.st/scms/OrMCe04Lcp0lOFmbAka8Um6V2jAD7SYdZTjvhHbnYZ0lOA/fK56uQ" TargetMode="External" /><Relationship Id="rId81" Type="http://schemas.openxmlformats.org/officeDocument/2006/relationships/hyperlink" Target="http://po.st/scms/OrMCe04Lcp0lOFmbAka8Um6V2jAD7SYdZTjvhHbnYZ0lOA/e9o91l" TargetMode="External" /><Relationship Id="rId82" Type="http://schemas.openxmlformats.org/officeDocument/2006/relationships/hyperlink" Target="http://po.st/scms/OrMCe04Lcp0lOFmbAka8Um6V2jAD7SYdZTjvhHbnYZ0lOA/uy0tRH" TargetMode="External" /><Relationship Id="rId83" Type="http://schemas.openxmlformats.org/officeDocument/2006/relationships/hyperlink" Target="http://po.st/scms/OrMCe04Lcp0lOFmbAka8Um6V2jAD7SYdZTjvhHbnYZ0lOA/y8VHuC" TargetMode="External" /><Relationship Id="rId84" Type="http://schemas.openxmlformats.org/officeDocument/2006/relationships/hyperlink" Target="http://po.st/scms/OrMCe04Lcp0lOFmbAka8Um6V2jAD7SYdZTjvhHbnYZ0lOA/zBynH4" TargetMode="External" /><Relationship Id="rId85" Type="http://schemas.openxmlformats.org/officeDocument/2006/relationships/hyperlink" Target="http://po.st/scms/OrMCe04Lcp0lOFmbAka8Um6V2jAD7SYdZTjvhHbnYZ0lOA/v0OVg8" TargetMode="External" /><Relationship Id="rId86" Type="http://schemas.openxmlformats.org/officeDocument/2006/relationships/hyperlink" Target="http://po.st/scms/OrMCe04Lcp0lOFmbAka8Um6V2jAD7SYdZTjvhHbnYZ0lOA/J7YKTy" TargetMode="External" /><Relationship Id="rId87" Type="http://schemas.openxmlformats.org/officeDocument/2006/relationships/hyperlink" Target="http://po.st/scms/OrMCe04Lcp0lOFmbAka8Um6V2jAD7SYdZTjvhHbnYZ0lOA/XLdgE7" TargetMode="External" /><Relationship Id="rId88" Type="http://schemas.openxmlformats.org/officeDocument/2006/relationships/hyperlink" Target="http://po.st/scms/OrMCe04Lcp0lOFmbAka8Um6V2jAD7SYdZTjvhHbnYZ0lOA/aoFdNi" TargetMode="External" /><Relationship Id="rId89" Type="http://schemas.openxmlformats.org/officeDocument/2006/relationships/hyperlink" Target="http://po.st/scms/OrMCe04Lcp0lOFmbAka8Um6V2jAD7SYdZTjvhHbnYZ0lOA/zdPd7P" TargetMode="External" /><Relationship Id="rId90" Type="http://schemas.openxmlformats.org/officeDocument/2006/relationships/hyperlink" Target="http://po.st/scms/OrMCe04Lcp0lOFmbAka8Um6V2jAD7SYdZTjvhHbnYZ0lOA/KO9yxs" TargetMode="External" /><Relationship Id="rId91" Type="http://schemas.openxmlformats.org/officeDocument/2006/relationships/hyperlink" Target="http://po.st/scms/OrMCe04Lcp0lOFmbAka8Um6V2jAD7SYdZTjvhHbnYZ0lOA/iDCV6m" TargetMode="External" /><Relationship Id="rId92" Type="http://schemas.openxmlformats.org/officeDocument/2006/relationships/hyperlink" Target="http://po.st/scms/OrMCe04Lcp0lOFmbAka8Um6V2jAD7SYdZTjvhHbnYZ0lOA/D59UGc" TargetMode="External" /><Relationship Id="rId93" Type="http://schemas.openxmlformats.org/officeDocument/2006/relationships/hyperlink" Target="http://po.st/scms/OrMCe04Lcp0lOFmbAka8Um6V2jAD7SYdZTjvhHbnYZ0lOA/Z4FBfk" TargetMode="External" /><Relationship Id="rId94" Type="http://schemas.openxmlformats.org/officeDocument/2006/relationships/hyperlink" Target="http://po.st/scms/OrMCe04Lcp0lOFmbAka8Um6V2jAD7SYdZTjvhHbnYZ0lOA/jKMfR7" TargetMode="External" /><Relationship Id="rId95" Type="http://schemas.openxmlformats.org/officeDocument/2006/relationships/hyperlink" Target="http://po.st/scms/OrMCe04Lcp0lOFmbAka8Um6V2jAD7SYdZTjvhHbnYZ0lOA/rnnSkf" TargetMode="External" /><Relationship Id="rId96" Type="http://schemas.openxmlformats.org/officeDocument/2006/relationships/hyperlink" Target="http://po.st/scms/OrMCe04Lcp0lOFmbAka8Um6V2jAD7SYdZTjvhHbnYZ0lOA/PAg4Vi" TargetMode="External" /><Relationship Id="rId97" Type="http://schemas.openxmlformats.org/officeDocument/2006/relationships/hyperlink" Target="http://po.st/scms/OrMCe04Lcp0lOFmbAka8Um6V2jAD7SYdZTjvhHbnYZ0lOA/OH4RXP" TargetMode="External" /><Relationship Id="rId98" Type="http://schemas.openxmlformats.org/officeDocument/2006/relationships/hyperlink" Target="http://po.st/scms/OrMCe04Lcp0lOFmbAka8Um6V2jAD7SYdZTjvhHbnYZ0lOA/Q0WnF3" TargetMode="External" /><Relationship Id="rId99" Type="http://schemas.openxmlformats.org/officeDocument/2006/relationships/hyperlink" Target="http://po.st/scms/OrMCe04Lcp0lOFmbAka8Um6V2jAD7SYdZTjvhHbnYZ0lOA/r7wmgo" TargetMode="External" /><Relationship Id="rId100" Type="http://schemas.openxmlformats.org/officeDocument/2006/relationships/hyperlink" Target="http://po.st/scms/OrMCe04Lcp0lOFmbAka8Um6V2jAD7SYdZTjvhHbnYZ0lOA/HiqZEd" TargetMode="External" /><Relationship Id="rId101" Type="http://schemas.openxmlformats.org/officeDocument/2006/relationships/hyperlink" Target="http://po.st/scms/OrMCe04Lcp0lOFmbAka8Um6V2jAD7SYdZTjvhHbnYZ0lOA/KMcc0n" TargetMode="External" /><Relationship Id="rId102" Type="http://schemas.openxmlformats.org/officeDocument/2006/relationships/hyperlink" Target="http://po.st/scms/OrMCe04Lcp0lOFmbAka8Um6V2jAD7SYdZTjvhHbnYZ0lOA/5jAHyU" TargetMode="External" /><Relationship Id="rId103" Type="http://schemas.openxmlformats.org/officeDocument/2006/relationships/hyperlink" Target="http://po.st/scms/OrMCe04Lcp0lOFmbAka8Um6V2jAD7SYdZTjvhHbnYZ0lOA/N6xuTI" TargetMode="External" /><Relationship Id="rId104" Type="http://schemas.openxmlformats.org/officeDocument/2006/relationships/hyperlink" Target="http://po.st/scms/OrMCe04Lcp0lOFmbAka8Um6V2jAD7SYdZTjvhHbnYZ0lOA/lUtLg8" TargetMode="External" /><Relationship Id="rId105" Type="http://schemas.openxmlformats.org/officeDocument/2006/relationships/hyperlink" Target="https://pbs.twimg.com/media/D0Z1xPNXQAEybcs.jpg" TargetMode="External" /><Relationship Id="rId106" Type="http://schemas.openxmlformats.org/officeDocument/2006/relationships/hyperlink" Target="https://pbs.twimg.com/media/D1KV2sCX0AEZhK5.jpg" TargetMode="External" /><Relationship Id="rId107" Type="http://schemas.openxmlformats.org/officeDocument/2006/relationships/hyperlink" Target="https://pbs.twimg.com/media/C3gbu25WAAAfTBE.jpg" TargetMode="External" /><Relationship Id="rId108" Type="http://schemas.openxmlformats.org/officeDocument/2006/relationships/hyperlink" Target="https://pbs.twimg.com/media/D1kGLUpXgAExONF.jpg" TargetMode="External" /><Relationship Id="rId109" Type="http://schemas.openxmlformats.org/officeDocument/2006/relationships/hyperlink" Target="https://pbs.twimg.com/media/D1jOFTtXcAAlwFQ.png" TargetMode="External" /><Relationship Id="rId110" Type="http://schemas.openxmlformats.org/officeDocument/2006/relationships/hyperlink" Target="https://pbs.twimg.com/media/D1oVYO4XQAM1mAT.png" TargetMode="External" /><Relationship Id="rId111" Type="http://schemas.openxmlformats.org/officeDocument/2006/relationships/hyperlink" Target="https://pbs.twimg.com/media/D1yWhlpX4AADzXU.jpg" TargetMode="External" /><Relationship Id="rId112" Type="http://schemas.openxmlformats.org/officeDocument/2006/relationships/hyperlink" Target="https://pbs.twimg.com/media/D1yWhlpX4AADzXU.jpg" TargetMode="External" /><Relationship Id="rId113" Type="http://schemas.openxmlformats.org/officeDocument/2006/relationships/hyperlink" Target="https://pbs.twimg.com/media/D1yWhlpX4AADzXU.jpg" TargetMode="External" /><Relationship Id="rId114" Type="http://schemas.openxmlformats.org/officeDocument/2006/relationships/hyperlink" Target="https://pbs.twimg.com/media/D1OWl7DW0AAFRhJ.jpg" TargetMode="External" /><Relationship Id="rId115" Type="http://schemas.openxmlformats.org/officeDocument/2006/relationships/hyperlink" Target="https://pbs.twimg.com/media/D1KFkm5XQAAKUB3.jpg" TargetMode="External" /><Relationship Id="rId116" Type="http://schemas.openxmlformats.org/officeDocument/2006/relationships/hyperlink" Target="https://pbs.twimg.com/media/DyqDU7KWoAEkgPR.jpg" TargetMode="External" /><Relationship Id="rId117" Type="http://schemas.openxmlformats.org/officeDocument/2006/relationships/hyperlink" Target="https://pbs.twimg.com/media/D1OWl7DW0AAFRhJ.jpg" TargetMode="External" /><Relationship Id="rId118" Type="http://schemas.openxmlformats.org/officeDocument/2006/relationships/hyperlink" Target="https://pbs.twimg.com/media/D1YEtfzXQAAcRUt.jpg" TargetMode="External" /><Relationship Id="rId119" Type="http://schemas.openxmlformats.org/officeDocument/2006/relationships/hyperlink" Target="https://pbs.twimg.com/media/D1__CazWoAEpIBG.jpg" TargetMode="External" /><Relationship Id="rId120" Type="http://schemas.openxmlformats.org/officeDocument/2006/relationships/hyperlink" Target="https://pbs.twimg.com/media/D1uM9prXQAE-7Yy.jpg" TargetMode="External" /><Relationship Id="rId121" Type="http://schemas.openxmlformats.org/officeDocument/2006/relationships/hyperlink" Target="https://pbs.twimg.com/media/D1dR_CAWwAAix89.jpg" TargetMode="External" /><Relationship Id="rId122" Type="http://schemas.openxmlformats.org/officeDocument/2006/relationships/hyperlink" Target="https://pbs.twimg.com/media/D1nBDjoX4AERkw6.jpg" TargetMode="External" /><Relationship Id="rId123" Type="http://schemas.openxmlformats.org/officeDocument/2006/relationships/hyperlink" Target="https://pbs.twimg.com/ext_tw_video_thumb/1105048195313397760/pu/img/Q8Sc36Zo4bbRw6Mh.jpg" TargetMode="External" /><Relationship Id="rId124" Type="http://schemas.openxmlformats.org/officeDocument/2006/relationships/hyperlink" Target="https://pbs.twimg.com/media/D2HVKXJXgAIG6Pj.jpg" TargetMode="External" /><Relationship Id="rId125" Type="http://schemas.openxmlformats.org/officeDocument/2006/relationships/hyperlink" Target="https://pbs.twimg.com/media/D0Z1xPNXQAEybcs.jpg" TargetMode="External" /><Relationship Id="rId126" Type="http://schemas.openxmlformats.org/officeDocument/2006/relationships/hyperlink" Target="http://pbs.twimg.com/profile_images/997616903387582464/qATsyxSh_normal.jpg" TargetMode="External" /><Relationship Id="rId127" Type="http://schemas.openxmlformats.org/officeDocument/2006/relationships/hyperlink" Target="http://pbs.twimg.com/profile_images/997616903387582464/qATsyxSh_normal.jpg" TargetMode="External" /><Relationship Id="rId128" Type="http://schemas.openxmlformats.org/officeDocument/2006/relationships/hyperlink" Target="http://pbs.twimg.com/profile_images/997616903387582464/qATsyxSh_normal.jpg" TargetMode="External" /><Relationship Id="rId129" Type="http://schemas.openxmlformats.org/officeDocument/2006/relationships/hyperlink" Target="http://pbs.twimg.com/profile_images/997616903387582464/qATsyxSh_normal.jpg" TargetMode="External" /><Relationship Id="rId130" Type="http://schemas.openxmlformats.org/officeDocument/2006/relationships/hyperlink" Target="http://pbs.twimg.com/profile_images/997616903387582464/qATsyxSh_normal.jpg" TargetMode="External" /><Relationship Id="rId131" Type="http://schemas.openxmlformats.org/officeDocument/2006/relationships/hyperlink" Target="http://pbs.twimg.com/profile_images/1044208444134354944/vJYG05-X_normal.jpg" TargetMode="External" /><Relationship Id="rId132" Type="http://schemas.openxmlformats.org/officeDocument/2006/relationships/hyperlink" Target="http://pbs.twimg.com/profile_images/1044208444134354944/vJYG05-X_normal.jpg" TargetMode="External" /><Relationship Id="rId133" Type="http://schemas.openxmlformats.org/officeDocument/2006/relationships/hyperlink" Target="http://pbs.twimg.com/profile_images/874911957522034688/M5XuN8Gx_normal.jpg" TargetMode="External" /><Relationship Id="rId134" Type="http://schemas.openxmlformats.org/officeDocument/2006/relationships/hyperlink" Target="http://pbs.twimg.com/profile_images/874911957522034688/M5XuN8Gx_normal.jpg" TargetMode="External" /><Relationship Id="rId135" Type="http://schemas.openxmlformats.org/officeDocument/2006/relationships/hyperlink" Target="http://pbs.twimg.com/profile_images/861610324570632192/iTAOLpbm_normal.jpg" TargetMode="External" /><Relationship Id="rId136" Type="http://schemas.openxmlformats.org/officeDocument/2006/relationships/hyperlink" Target="http://pbs.twimg.com/profile_images/861610324570632192/iTAOLpbm_normal.jpg" TargetMode="External" /><Relationship Id="rId137" Type="http://schemas.openxmlformats.org/officeDocument/2006/relationships/hyperlink" Target="http://pbs.twimg.com/profile_images/1044208444134354944/vJYG05-X_normal.jpg" TargetMode="External" /><Relationship Id="rId138" Type="http://schemas.openxmlformats.org/officeDocument/2006/relationships/hyperlink" Target="http://pbs.twimg.com/profile_images/2555059691/a9ev480357ih5kpn71k0_normal.jpeg" TargetMode="External" /><Relationship Id="rId139" Type="http://schemas.openxmlformats.org/officeDocument/2006/relationships/hyperlink" Target="http://pbs.twimg.com/profile_images/2555059691/a9ev480357ih5kpn71k0_normal.jpeg" TargetMode="External" /><Relationship Id="rId140" Type="http://schemas.openxmlformats.org/officeDocument/2006/relationships/hyperlink" Target="http://pbs.twimg.com/profile_images/936622214073352197/RlRk2kcg_normal.jpg" TargetMode="External" /><Relationship Id="rId141" Type="http://schemas.openxmlformats.org/officeDocument/2006/relationships/hyperlink" Target="http://pbs.twimg.com/profile_images/1016833173454548998/8S4cpTYr_normal.jpg" TargetMode="External" /><Relationship Id="rId142" Type="http://schemas.openxmlformats.org/officeDocument/2006/relationships/hyperlink" Target="http://pbs.twimg.com/profile_images/1016833173454548998/8S4cpTYr_normal.jpg" TargetMode="External" /><Relationship Id="rId143" Type="http://schemas.openxmlformats.org/officeDocument/2006/relationships/hyperlink" Target="http://pbs.twimg.com/profile_images/775795537689862144/ZdtKsGVV_normal.jpg" TargetMode="External" /><Relationship Id="rId144" Type="http://schemas.openxmlformats.org/officeDocument/2006/relationships/hyperlink" Target="http://pbs.twimg.com/profile_images/1070689732177342464/67gb4kBh_normal.jpg" TargetMode="External" /><Relationship Id="rId145" Type="http://schemas.openxmlformats.org/officeDocument/2006/relationships/hyperlink" Target="http://pbs.twimg.com/profile_images/1070689732177342464/67gb4kBh_normal.jpg" TargetMode="External" /><Relationship Id="rId146" Type="http://schemas.openxmlformats.org/officeDocument/2006/relationships/hyperlink" Target="http://pbs.twimg.com/profile_images/786863348159700992/d6nM04QK_normal.jpg" TargetMode="External" /><Relationship Id="rId147" Type="http://schemas.openxmlformats.org/officeDocument/2006/relationships/hyperlink" Target="https://pbs.twimg.com/media/D1KV2sCX0AEZhK5.jpg" TargetMode="External" /><Relationship Id="rId148" Type="http://schemas.openxmlformats.org/officeDocument/2006/relationships/hyperlink" Target="http://pbs.twimg.com/profile_images/677737251158274048/4FuLIToI_normal.jpg" TargetMode="External" /><Relationship Id="rId149" Type="http://schemas.openxmlformats.org/officeDocument/2006/relationships/hyperlink" Target="https://pbs.twimg.com/media/C3gbu25WAAAfTBE.jpg" TargetMode="External" /><Relationship Id="rId150" Type="http://schemas.openxmlformats.org/officeDocument/2006/relationships/hyperlink" Target="http://pbs.twimg.com/profile_images/1106753664318885888/nwCcXC8s_normal.jpg" TargetMode="External" /><Relationship Id="rId151" Type="http://schemas.openxmlformats.org/officeDocument/2006/relationships/hyperlink" Target="http://pbs.twimg.com/profile_images/975879154448130048/o3ISZvvQ_normal.jpg" TargetMode="External" /><Relationship Id="rId152" Type="http://schemas.openxmlformats.org/officeDocument/2006/relationships/hyperlink" Target="http://pbs.twimg.com/profile_images/742830194399006724/abnF5JIJ_normal.jpg" TargetMode="External" /><Relationship Id="rId153" Type="http://schemas.openxmlformats.org/officeDocument/2006/relationships/hyperlink" Target="http://pbs.twimg.com/profile_images/1102570152988692480/meG-sjcW_normal.png" TargetMode="External" /><Relationship Id="rId154" Type="http://schemas.openxmlformats.org/officeDocument/2006/relationships/hyperlink" Target="http://pbs.twimg.com/profile_images/937786044350697472/F_qKMCUc_normal.jpg" TargetMode="External" /><Relationship Id="rId155" Type="http://schemas.openxmlformats.org/officeDocument/2006/relationships/hyperlink" Target="http://pbs.twimg.com/profile_images/1102570152988692480/meG-sjcW_normal.png" TargetMode="External" /><Relationship Id="rId156" Type="http://schemas.openxmlformats.org/officeDocument/2006/relationships/hyperlink" Target="http://pbs.twimg.com/profile_images/937786044350697472/F_qKMCUc_normal.jpg" TargetMode="External" /><Relationship Id="rId157" Type="http://schemas.openxmlformats.org/officeDocument/2006/relationships/hyperlink" Target="http://pbs.twimg.com/profile_images/1102570152988692480/meG-sjcW_normal.png" TargetMode="External" /><Relationship Id="rId158" Type="http://schemas.openxmlformats.org/officeDocument/2006/relationships/hyperlink" Target="http://pbs.twimg.com/profile_images/1297451661/Jackie_1_normal.jpg" TargetMode="External" /><Relationship Id="rId159" Type="http://schemas.openxmlformats.org/officeDocument/2006/relationships/hyperlink" Target="http://pbs.twimg.com/profile_images/978759972564578304/NQojXi6I_normal.jpg" TargetMode="External" /><Relationship Id="rId160" Type="http://schemas.openxmlformats.org/officeDocument/2006/relationships/hyperlink" Target="http://pbs.twimg.com/profile_images/978759972564578304/NQojXi6I_normal.jpg" TargetMode="External" /><Relationship Id="rId161" Type="http://schemas.openxmlformats.org/officeDocument/2006/relationships/hyperlink" Target="http://pbs.twimg.com/profile_images/781892598046875649/RrXDXrUw_normal.jpg" TargetMode="External" /><Relationship Id="rId162" Type="http://schemas.openxmlformats.org/officeDocument/2006/relationships/hyperlink" Target="http://pbs.twimg.com/profile_images/781892598046875649/RrXDXrUw_normal.jpg" TargetMode="External" /><Relationship Id="rId163" Type="http://schemas.openxmlformats.org/officeDocument/2006/relationships/hyperlink" Target="http://pbs.twimg.com/profile_images/378800000605351103/f219819d9a7bed41f4e9c5f4c3b92a9f_normal.png" TargetMode="External" /><Relationship Id="rId164" Type="http://schemas.openxmlformats.org/officeDocument/2006/relationships/hyperlink" Target="http://pbs.twimg.com/profile_images/1049621338825080833/69KVz__u_normal.jpg" TargetMode="External" /><Relationship Id="rId165" Type="http://schemas.openxmlformats.org/officeDocument/2006/relationships/hyperlink" Target="http://pbs.twimg.com/profile_images/963759425961037825/78X_23KW_normal.png" TargetMode="External" /><Relationship Id="rId166" Type="http://schemas.openxmlformats.org/officeDocument/2006/relationships/hyperlink" Target="http://pbs.twimg.com/profile_images/963759425961037825/78X_23KW_normal.png" TargetMode="External" /><Relationship Id="rId167" Type="http://schemas.openxmlformats.org/officeDocument/2006/relationships/hyperlink" Target="http://pbs.twimg.com/profile_images/963759425961037825/78X_23KW_normal.png" TargetMode="External" /><Relationship Id="rId168" Type="http://schemas.openxmlformats.org/officeDocument/2006/relationships/hyperlink" Target="http://pbs.twimg.com/profile_images/3187024260/1f6bb2bcd50677891476cb3401bcee46_normal.jpeg" TargetMode="External" /><Relationship Id="rId169" Type="http://schemas.openxmlformats.org/officeDocument/2006/relationships/hyperlink" Target="http://pbs.twimg.com/profile_images/3187024260/1f6bb2bcd50677891476cb3401bcee46_normal.jpeg" TargetMode="External" /><Relationship Id="rId170" Type="http://schemas.openxmlformats.org/officeDocument/2006/relationships/hyperlink" Target="http://pbs.twimg.com/profile_images/3187024260/1f6bb2bcd50677891476cb3401bcee46_normal.jpeg" TargetMode="External" /><Relationship Id="rId171" Type="http://schemas.openxmlformats.org/officeDocument/2006/relationships/hyperlink" Target="http://pbs.twimg.com/profile_images/1012806442817122304/PFPRBkWE_normal.jpg" TargetMode="External" /><Relationship Id="rId172" Type="http://schemas.openxmlformats.org/officeDocument/2006/relationships/hyperlink" Target="http://pbs.twimg.com/profile_images/1012806442817122304/PFPRBkWE_normal.jpg" TargetMode="External" /><Relationship Id="rId173" Type="http://schemas.openxmlformats.org/officeDocument/2006/relationships/hyperlink" Target="http://pbs.twimg.com/profile_images/1012806442817122304/PFPRBkWE_normal.jpg" TargetMode="External" /><Relationship Id="rId174" Type="http://schemas.openxmlformats.org/officeDocument/2006/relationships/hyperlink" Target="http://pbs.twimg.com/profile_images/803724976138452992/T_T9IMov_normal.jpg" TargetMode="External" /><Relationship Id="rId175" Type="http://schemas.openxmlformats.org/officeDocument/2006/relationships/hyperlink" Target="http://pbs.twimg.com/profile_images/803724976138452992/T_T9IMov_normal.jpg" TargetMode="External" /><Relationship Id="rId176" Type="http://schemas.openxmlformats.org/officeDocument/2006/relationships/hyperlink" Target="http://pbs.twimg.com/profile_images/635208989127512064/0QPC2xqw_normal.jpg" TargetMode="External" /><Relationship Id="rId177" Type="http://schemas.openxmlformats.org/officeDocument/2006/relationships/hyperlink" Target="http://pbs.twimg.com/profile_images/635208989127512064/0QPC2xqw_normal.jpg" TargetMode="External" /><Relationship Id="rId178" Type="http://schemas.openxmlformats.org/officeDocument/2006/relationships/hyperlink" Target="https://pbs.twimg.com/media/D1kGLUpXgAExONF.jpg" TargetMode="External" /><Relationship Id="rId179" Type="http://schemas.openxmlformats.org/officeDocument/2006/relationships/hyperlink" Target="http://pbs.twimg.com/profile_images/1693845280/q8omf_normal.jpg" TargetMode="External" /><Relationship Id="rId180" Type="http://schemas.openxmlformats.org/officeDocument/2006/relationships/hyperlink" Target="http://pbs.twimg.com/profile_images/1105030567362523136/z8GSqZx__normal.png" TargetMode="External" /><Relationship Id="rId181" Type="http://schemas.openxmlformats.org/officeDocument/2006/relationships/hyperlink" Target="http://pbs.twimg.com/profile_images/1054831453555568640/_8AAwz2-_normal.jpg" TargetMode="External" /><Relationship Id="rId182" Type="http://schemas.openxmlformats.org/officeDocument/2006/relationships/hyperlink" Target="http://pbs.twimg.com/profile_images/971005872284499969/5XteGCvx_normal.jpg" TargetMode="External" /><Relationship Id="rId183" Type="http://schemas.openxmlformats.org/officeDocument/2006/relationships/hyperlink" Target="http://pbs.twimg.com/profile_images/971005872284499969/5XteGCvx_normal.jpg" TargetMode="External" /><Relationship Id="rId184" Type="http://schemas.openxmlformats.org/officeDocument/2006/relationships/hyperlink" Target="http://pbs.twimg.com/profile_images/796042756389011456/vy-rI92E_normal.jpg" TargetMode="External" /><Relationship Id="rId185" Type="http://schemas.openxmlformats.org/officeDocument/2006/relationships/hyperlink" Target="http://pbs.twimg.com/profile_images/796042756389011456/vy-rI92E_normal.jpg" TargetMode="External" /><Relationship Id="rId186" Type="http://schemas.openxmlformats.org/officeDocument/2006/relationships/hyperlink" Target="http://pbs.twimg.com/profile_images/826492277103132672/L9h7hFx3_normal.jpg" TargetMode="External" /><Relationship Id="rId187" Type="http://schemas.openxmlformats.org/officeDocument/2006/relationships/hyperlink" Target="http://pbs.twimg.com/profile_images/723186926916911104/T0_e8v4G_normal.jpg" TargetMode="External" /><Relationship Id="rId188" Type="http://schemas.openxmlformats.org/officeDocument/2006/relationships/hyperlink" Target="http://pbs.twimg.com/profile_images/1047778426508206080/H4xRs8Z1_normal.jpg" TargetMode="External" /><Relationship Id="rId189" Type="http://schemas.openxmlformats.org/officeDocument/2006/relationships/hyperlink" Target="http://pbs.twimg.com/profile_images/723186926916911104/T0_e8v4G_normal.jpg" TargetMode="External" /><Relationship Id="rId190" Type="http://schemas.openxmlformats.org/officeDocument/2006/relationships/hyperlink" Target="http://pbs.twimg.com/profile_images/1047778426508206080/H4xRs8Z1_normal.jpg" TargetMode="External" /><Relationship Id="rId191" Type="http://schemas.openxmlformats.org/officeDocument/2006/relationships/hyperlink" Target="http://pbs.twimg.com/profile_images/1047778426508206080/H4xRs8Z1_normal.jpg" TargetMode="External" /><Relationship Id="rId192" Type="http://schemas.openxmlformats.org/officeDocument/2006/relationships/hyperlink" Target="http://pbs.twimg.com/profile_images/1047778426508206080/H4xRs8Z1_normal.jpg" TargetMode="External" /><Relationship Id="rId193" Type="http://schemas.openxmlformats.org/officeDocument/2006/relationships/hyperlink" Target="https://pbs.twimg.com/media/D1jOFTtXcAAlwFQ.png" TargetMode="External" /><Relationship Id="rId194" Type="http://schemas.openxmlformats.org/officeDocument/2006/relationships/hyperlink" Target="https://pbs.twimg.com/media/D1oVYO4XQAM1mAT.png" TargetMode="External" /><Relationship Id="rId195" Type="http://schemas.openxmlformats.org/officeDocument/2006/relationships/hyperlink" Target="http://pbs.twimg.com/profile_images/3755501489/0570d5449bf3e51541b23cf4cfa8362f_normal.jpeg" TargetMode="External" /><Relationship Id="rId196" Type="http://schemas.openxmlformats.org/officeDocument/2006/relationships/hyperlink" Target="http://pbs.twimg.com/profile_images/781892598046875649/RrXDXrUw_normal.jpg" TargetMode="External" /><Relationship Id="rId197" Type="http://schemas.openxmlformats.org/officeDocument/2006/relationships/hyperlink" Target="http://pbs.twimg.com/profile_images/969970189562466304/_Qy4rmBD_normal.jpg" TargetMode="External" /><Relationship Id="rId198" Type="http://schemas.openxmlformats.org/officeDocument/2006/relationships/hyperlink" Target="http://pbs.twimg.com/profile_images/781892598046875649/RrXDXrUw_normal.jpg" TargetMode="External" /><Relationship Id="rId199" Type="http://schemas.openxmlformats.org/officeDocument/2006/relationships/hyperlink" Target="http://pbs.twimg.com/profile_images/969970189562466304/_Qy4rmBD_normal.jpg" TargetMode="External" /><Relationship Id="rId200" Type="http://schemas.openxmlformats.org/officeDocument/2006/relationships/hyperlink" Target="http://pbs.twimg.com/profile_images/879706230570323968/sAAwUM0Y_normal.jpg" TargetMode="External" /><Relationship Id="rId201" Type="http://schemas.openxmlformats.org/officeDocument/2006/relationships/hyperlink" Target="http://pbs.twimg.com/profile_images/300638014/CIA_STAR_normal.jpg" TargetMode="External" /><Relationship Id="rId202" Type="http://schemas.openxmlformats.org/officeDocument/2006/relationships/hyperlink" Target="http://pbs.twimg.com/profile_images/1062802352711835654/Hftz5tVU_normal.jpg" TargetMode="External" /><Relationship Id="rId203" Type="http://schemas.openxmlformats.org/officeDocument/2006/relationships/hyperlink" Target="http://pbs.twimg.com/profile_images/1062802352711835654/Hftz5tVU_normal.jpg" TargetMode="External" /><Relationship Id="rId204" Type="http://schemas.openxmlformats.org/officeDocument/2006/relationships/hyperlink" Target="http://pbs.twimg.com/profile_images/503937015251886080/Rx94F4Kj_normal.jpeg" TargetMode="External" /><Relationship Id="rId205" Type="http://schemas.openxmlformats.org/officeDocument/2006/relationships/hyperlink" Target="http://pbs.twimg.com/profile_images/752954935004848128/9ejmVshY_normal.jpg" TargetMode="External" /><Relationship Id="rId206" Type="http://schemas.openxmlformats.org/officeDocument/2006/relationships/hyperlink" Target="http://pbs.twimg.com/profile_images/2879360992/560b0ed9cbc7a729ae54d3ae92ac51c2_normal.jpeg" TargetMode="External" /><Relationship Id="rId207" Type="http://schemas.openxmlformats.org/officeDocument/2006/relationships/hyperlink" Target="http://pbs.twimg.com/profile_images/2879360992/560b0ed9cbc7a729ae54d3ae92ac51c2_normal.jpeg" TargetMode="External" /><Relationship Id="rId208" Type="http://schemas.openxmlformats.org/officeDocument/2006/relationships/hyperlink" Target="https://pbs.twimg.com/media/D1yWhlpX4AADzXU.jpg" TargetMode="External" /><Relationship Id="rId209" Type="http://schemas.openxmlformats.org/officeDocument/2006/relationships/hyperlink" Target="https://pbs.twimg.com/media/D1yWhlpX4AADzXU.jpg" TargetMode="External" /><Relationship Id="rId210" Type="http://schemas.openxmlformats.org/officeDocument/2006/relationships/hyperlink" Target="https://pbs.twimg.com/media/D1yWhlpX4AADzXU.jpg" TargetMode="External" /><Relationship Id="rId211" Type="http://schemas.openxmlformats.org/officeDocument/2006/relationships/hyperlink" Target="http://pbs.twimg.com/profile_images/481162974749401088/9Sj13wHR_normal.jpeg" TargetMode="External" /><Relationship Id="rId212" Type="http://schemas.openxmlformats.org/officeDocument/2006/relationships/hyperlink" Target="http://pbs.twimg.com/profile_images/1106532902496555009/4JgaqKA2_normal.png" TargetMode="External" /><Relationship Id="rId213" Type="http://schemas.openxmlformats.org/officeDocument/2006/relationships/hyperlink" Target="http://pbs.twimg.com/profile_images/1648821045/Ade_McCormack-medium_normal.jpg" TargetMode="External" /><Relationship Id="rId214" Type="http://schemas.openxmlformats.org/officeDocument/2006/relationships/hyperlink" Target="http://pbs.twimg.com/profile_images/1648821045/Ade_McCormack-medium_normal.jpg" TargetMode="External" /><Relationship Id="rId215" Type="http://schemas.openxmlformats.org/officeDocument/2006/relationships/hyperlink" Target="http://pbs.twimg.com/profile_images/489367804240355328/mKNCSw-T_normal.jpeg" TargetMode="External" /><Relationship Id="rId216" Type="http://schemas.openxmlformats.org/officeDocument/2006/relationships/hyperlink" Target="http://pbs.twimg.com/profile_images/489367804240355328/mKNCSw-T_normal.jpeg" TargetMode="External" /><Relationship Id="rId217" Type="http://schemas.openxmlformats.org/officeDocument/2006/relationships/hyperlink" Target="https://pbs.twimg.com/media/D1OWl7DW0AAFRhJ.jpg" TargetMode="External" /><Relationship Id="rId218" Type="http://schemas.openxmlformats.org/officeDocument/2006/relationships/hyperlink" Target="https://pbs.twimg.com/media/D1KFkm5XQAAKUB3.jpg" TargetMode="External" /><Relationship Id="rId219" Type="http://schemas.openxmlformats.org/officeDocument/2006/relationships/hyperlink" Target="http://pbs.twimg.com/profile_images/714888966789537795/ohH-U9hl_normal.jpg" TargetMode="External" /><Relationship Id="rId220" Type="http://schemas.openxmlformats.org/officeDocument/2006/relationships/hyperlink" Target="http://pbs.twimg.com/profile_images/715180318483955713/PnzGli0k_normal.jpg" TargetMode="External" /><Relationship Id="rId221" Type="http://schemas.openxmlformats.org/officeDocument/2006/relationships/hyperlink" Target="https://pbs.twimg.com/media/DyqDU7KWoAEkgPR.jpg" TargetMode="External" /><Relationship Id="rId222" Type="http://schemas.openxmlformats.org/officeDocument/2006/relationships/hyperlink" Target="https://pbs.twimg.com/media/D1OWl7DW0AAFRhJ.jpg" TargetMode="External" /><Relationship Id="rId223" Type="http://schemas.openxmlformats.org/officeDocument/2006/relationships/hyperlink" Target="https://pbs.twimg.com/media/D1YEtfzXQAAcRUt.jpg" TargetMode="External" /><Relationship Id="rId224" Type="http://schemas.openxmlformats.org/officeDocument/2006/relationships/hyperlink" Target="https://pbs.twimg.com/media/D1__CazWoAEpIBG.jpg" TargetMode="External" /><Relationship Id="rId225" Type="http://schemas.openxmlformats.org/officeDocument/2006/relationships/hyperlink" Target="http://pbs.twimg.com/profile_images/2664838473/26cf3cdc1e609d23bf5e2c2b33f683eb_normal.jpeg" TargetMode="External" /><Relationship Id="rId226" Type="http://schemas.openxmlformats.org/officeDocument/2006/relationships/hyperlink" Target="http://pbs.twimg.com/profile_images/2664838473/26cf3cdc1e609d23bf5e2c2b33f683eb_normal.jpeg" TargetMode="External" /><Relationship Id="rId227" Type="http://schemas.openxmlformats.org/officeDocument/2006/relationships/hyperlink" Target="http://pbs.twimg.com/profile_images/1055999386520576007/ngHBZDBV_normal.jpg" TargetMode="External" /><Relationship Id="rId228" Type="http://schemas.openxmlformats.org/officeDocument/2006/relationships/hyperlink" Target="http://pbs.twimg.com/profile_images/1055999386520576007/ngHBZDBV_normal.jpg" TargetMode="External" /><Relationship Id="rId229" Type="http://schemas.openxmlformats.org/officeDocument/2006/relationships/hyperlink" Target="http://pbs.twimg.com/profile_images/908645783276277760/0RVg_wdT_normal.jpg" TargetMode="External" /><Relationship Id="rId230" Type="http://schemas.openxmlformats.org/officeDocument/2006/relationships/hyperlink" Target="http://pbs.twimg.com/profile_images/2941572867/61bcae23ebcd63191ada3d3a6a744032_normal.png" TargetMode="External" /><Relationship Id="rId231" Type="http://schemas.openxmlformats.org/officeDocument/2006/relationships/hyperlink" Target="http://pbs.twimg.com/profile_images/2941572867/61bcae23ebcd63191ada3d3a6a744032_normal.png" TargetMode="External" /><Relationship Id="rId232" Type="http://schemas.openxmlformats.org/officeDocument/2006/relationships/hyperlink" Target="http://pbs.twimg.com/profile_images/912724853689593859/fbgvhLa1_normal.jpg" TargetMode="External" /><Relationship Id="rId233" Type="http://schemas.openxmlformats.org/officeDocument/2006/relationships/hyperlink" Target="https://pbs.twimg.com/media/D1uM9prXQAE-7Yy.jpg" TargetMode="External" /><Relationship Id="rId234" Type="http://schemas.openxmlformats.org/officeDocument/2006/relationships/hyperlink" Target="http://pbs.twimg.com/profile_images/627561671087644676/3cc8YE00_normal.jpg" TargetMode="External" /><Relationship Id="rId235" Type="http://schemas.openxmlformats.org/officeDocument/2006/relationships/hyperlink" Target="http://pbs.twimg.com/profile_images/1092821430356639744/UxJHG1Oq_normal.jpg" TargetMode="External" /><Relationship Id="rId236" Type="http://schemas.openxmlformats.org/officeDocument/2006/relationships/hyperlink" Target="http://pbs.twimg.com/profile_images/1092821430356639744/UxJHG1Oq_normal.jpg" TargetMode="External" /><Relationship Id="rId237" Type="http://schemas.openxmlformats.org/officeDocument/2006/relationships/hyperlink" Target="http://pbs.twimg.com/profile_images/1092821430356639744/UxJHG1Oq_normal.jpg" TargetMode="External" /><Relationship Id="rId238" Type="http://schemas.openxmlformats.org/officeDocument/2006/relationships/hyperlink" Target="http://pbs.twimg.com/profile_images/1092821430356639744/UxJHG1Oq_normal.jpg" TargetMode="External" /><Relationship Id="rId239" Type="http://schemas.openxmlformats.org/officeDocument/2006/relationships/hyperlink" Target="https://pbs.twimg.com/media/D1dR_CAWwAAix89.jpg" TargetMode="External" /><Relationship Id="rId240" Type="http://schemas.openxmlformats.org/officeDocument/2006/relationships/hyperlink" Target="https://pbs.twimg.com/media/D1nBDjoX4AERkw6.jpg" TargetMode="External" /><Relationship Id="rId241" Type="http://schemas.openxmlformats.org/officeDocument/2006/relationships/hyperlink" Target="https://pbs.twimg.com/ext_tw_video_thumb/1105048195313397760/pu/img/Q8Sc36Zo4bbRw6Mh.jpg" TargetMode="External" /><Relationship Id="rId242" Type="http://schemas.openxmlformats.org/officeDocument/2006/relationships/hyperlink" Target="https://pbs.twimg.com/media/D2HVKXJXgAIG6Pj.jpg" TargetMode="External" /><Relationship Id="rId243" Type="http://schemas.openxmlformats.org/officeDocument/2006/relationships/hyperlink" Target="http://pbs.twimg.com/profile_images/720701486418784257/ScrgFKdc_normal.jpg" TargetMode="External" /><Relationship Id="rId244" Type="http://schemas.openxmlformats.org/officeDocument/2006/relationships/hyperlink" Target="http://pbs.twimg.com/profile_images/720701486418784257/ScrgFKdc_normal.jpg" TargetMode="External" /><Relationship Id="rId245" Type="http://schemas.openxmlformats.org/officeDocument/2006/relationships/hyperlink" Target="http://pbs.twimg.com/profile_images/720701486418784257/ScrgFKdc_normal.jpg" TargetMode="External" /><Relationship Id="rId246" Type="http://schemas.openxmlformats.org/officeDocument/2006/relationships/hyperlink" Target="http://pbs.twimg.com/profile_images/720701486418784257/ScrgFKdc_normal.jpg" TargetMode="External" /><Relationship Id="rId247" Type="http://schemas.openxmlformats.org/officeDocument/2006/relationships/hyperlink" Target="http://pbs.twimg.com/profile_images/720701486418784257/ScrgFKdc_normal.jpg" TargetMode="External" /><Relationship Id="rId248" Type="http://schemas.openxmlformats.org/officeDocument/2006/relationships/hyperlink" Target="http://pbs.twimg.com/profile_images/720701486418784257/ScrgFKdc_normal.jpg" TargetMode="External" /><Relationship Id="rId249" Type="http://schemas.openxmlformats.org/officeDocument/2006/relationships/hyperlink" Target="http://pbs.twimg.com/profile_images/720701486418784257/ScrgFKdc_normal.jpg" TargetMode="External" /><Relationship Id="rId250" Type="http://schemas.openxmlformats.org/officeDocument/2006/relationships/hyperlink" Target="http://pbs.twimg.com/profile_images/720701486418784257/ScrgFKdc_normal.jpg" TargetMode="External" /><Relationship Id="rId251" Type="http://schemas.openxmlformats.org/officeDocument/2006/relationships/hyperlink" Target="http://pbs.twimg.com/profile_images/720701486418784257/ScrgFKdc_normal.jpg" TargetMode="External" /><Relationship Id="rId252" Type="http://schemas.openxmlformats.org/officeDocument/2006/relationships/hyperlink" Target="http://pbs.twimg.com/profile_images/720701486418784257/ScrgFKdc_normal.jpg" TargetMode="External" /><Relationship Id="rId253" Type="http://schemas.openxmlformats.org/officeDocument/2006/relationships/hyperlink" Target="http://pbs.twimg.com/profile_images/720701486418784257/ScrgFKdc_normal.jpg" TargetMode="External" /><Relationship Id="rId254" Type="http://schemas.openxmlformats.org/officeDocument/2006/relationships/hyperlink" Target="http://pbs.twimg.com/profile_images/720701486418784257/ScrgFKdc_normal.jpg" TargetMode="External" /><Relationship Id="rId255" Type="http://schemas.openxmlformats.org/officeDocument/2006/relationships/hyperlink" Target="http://pbs.twimg.com/profile_images/720701486418784257/ScrgFKdc_normal.jpg" TargetMode="External" /><Relationship Id="rId256" Type="http://schemas.openxmlformats.org/officeDocument/2006/relationships/hyperlink" Target="http://pbs.twimg.com/profile_images/720701486418784257/ScrgFKdc_normal.jpg" TargetMode="External" /><Relationship Id="rId257" Type="http://schemas.openxmlformats.org/officeDocument/2006/relationships/hyperlink" Target="http://pbs.twimg.com/profile_images/720701486418784257/ScrgFKdc_normal.jpg" TargetMode="External" /><Relationship Id="rId258" Type="http://schemas.openxmlformats.org/officeDocument/2006/relationships/hyperlink" Target="http://pbs.twimg.com/profile_images/720701486418784257/ScrgFKdc_normal.jpg" TargetMode="External" /><Relationship Id="rId259" Type="http://schemas.openxmlformats.org/officeDocument/2006/relationships/hyperlink" Target="http://pbs.twimg.com/profile_images/720701486418784257/ScrgFKdc_normal.jpg" TargetMode="External" /><Relationship Id="rId260" Type="http://schemas.openxmlformats.org/officeDocument/2006/relationships/hyperlink" Target="http://pbs.twimg.com/profile_images/720701486418784257/ScrgFKdc_normal.jpg" TargetMode="External" /><Relationship Id="rId261" Type="http://schemas.openxmlformats.org/officeDocument/2006/relationships/hyperlink" Target="http://pbs.twimg.com/profile_images/720701486418784257/ScrgFKdc_normal.jpg" TargetMode="External" /><Relationship Id="rId262" Type="http://schemas.openxmlformats.org/officeDocument/2006/relationships/hyperlink" Target="http://pbs.twimg.com/profile_images/720701486418784257/ScrgFKdc_normal.jpg" TargetMode="External" /><Relationship Id="rId263" Type="http://schemas.openxmlformats.org/officeDocument/2006/relationships/hyperlink" Target="http://pbs.twimg.com/profile_images/720701486418784257/ScrgFKdc_normal.jpg" TargetMode="External" /><Relationship Id="rId264" Type="http://schemas.openxmlformats.org/officeDocument/2006/relationships/hyperlink" Target="http://pbs.twimg.com/profile_images/720701486418784257/ScrgFKdc_normal.jpg" TargetMode="External" /><Relationship Id="rId265" Type="http://schemas.openxmlformats.org/officeDocument/2006/relationships/hyperlink" Target="http://pbs.twimg.com/profile_images/720701486418784257/ScrgFKdc_normal.jpg" TargetMode="External" /><Relationship Id="rId266" Type="http://schemas.openxmlformats.org/officeDocument/2006/relationships/hyperlink" Target="http://pbs.twimg.com/profile_images/720701486418784257/ScrgFKdc_normal.jpg" TargetMode="External" /><Relationship Id="rId267" Type="http://schemas.openxmlformats.org/officeDocument/2006/relationships/hyperlink" Target="http://pbs.twimg.com/profile_images/720701486418784257/ScrgFKdc_normal.jpg" TargetMode="External" /><Relationship Id="rId268" Type="http://schemas.openxmlformats.org/officeDocument/2006/relationships/hyperlink" Target="http://pbs.twimg.com/profile_images/720701486418784257/ScrgFKdc_normal.jpg" TargetMode="External" /><Relationship Id="rId269" Type="http://schemas.openxmlformats.org/officeDocument/2006/relationships/hyperlink" Target="http://pbs.twimg.com/profile_images/720701486418784257/ScrgFKdc_normal.jpg" TargetMode="External" /><Relationship Id="rId270" Type="http://schemas.openxmlformats.org/officeDocument/2006/relationships/hyperlink" Target="http://pbs.twimg.com/profile_images/720701486418784257/ScrgFKdc_normal.jpg" TargetMode="External" /><Relationship Id="rId271" Type="http://schemas.openxmlformats.org/officeDocument/2006/relationships/hyperlink" Target="http://pbs.twimg.com/profile_images/720701486418784257/ScrgFKdc_normal.jpg" TargetMode="External" /><Relationship Id="rId272" Type="http://schemas.openxmlformats.org/officeDocument/2006/relationships/hyperlink" Target="http://pbs.twimg.com/profile_images/720701486418784257/ScrgFKdc_normal.jpg" TargetMode="External" /><Relationship Id="rId273" Type="http://schemas.openxmlformats.org/officeDocument/2006/relationships/hyperlink" Target="http://pbs.twimg.com/profile_images/720701486418784257/ScrgFKdc_normal.jpg" TargetMode="External" /><Relationship Id="rId274" Type="http://schemas.openxmlformats.org/officeDocument/2006/relationships/hyperlink" Target="http://pbs.twimg.com/profile_images/720701486418784257/ScrgFKdc_normal.jpg" TargetMode="External" /><Relationship Id="rId275" Type="http://schemas.openxmlformats.org/officeDocument/2006/relationships/hyperlink" Target="http://pbs.twimg.com/profile_images/720701486418784257/ScrgFKdc_normal.jpg" TargetMode="External" /><Relationship Id="rId276" Type="http://schemas.openxmlformats.org/officeDocument/2006/relationships/hyperlink" Target="http://pbs.twimg.com/profile_images/720701486418784257/ScrgFKdc_normal.jpg" TargetMode="External" /><Relationship Id="rId277" Type="http://schemas.openxmlformats.org/officeDocument/2006/relationships/hyperlink" Target="http://pbs.twimg.com/profile_images/720701486418784257/ScrgFKdc_normal.jpg" TargetMode="External" /><Relationship Id="rId278" Type="http://schemas.openxmlformats.org/officeDocument/2006/relationships/hyperlink" Target="http://pbs.twimg.com/profile_images/720701486418784257/ScrgFKdc_normal.jpg" TargetMode="External" /><Relationship Id="rId279" Type="http://schemas.openxmlformats.org/officeDocument/2006/relationships/hyperlink" Target="http://pbs.twimg.com/profile_images/720701486418784257/ScrgFKdc_normal.jpg" TargetMode="External" /><Relationship Id="rId280" Type="http://schemas.openxmlformats.org/officeDocument/2006/relationships/hyperlink" Target="http://pbs.twimg.com/profile_images/720701486418784257/ScrgFKdc_normal.jpg" TargetMode="External" /><Relationship Id="rId281" Type="http://schemas.openxmlformats.org/officeDocument/2006/relationships/hyperlink" Target="http://pbs.twimg.com/profile_images/720701486418784257/ScrgFKdc_normal.jpg" TargetMode="External" /><Relationship Id="rId282" Type="http://schemas.openxmlformats.org/officeDocument/2006/relationships/hyperlink" Target="http://pbs.twimg.com/profile_images/720701486418784257/ScrgFKdc_normal.jpg" TargetMode="External" /><Relationship Id="rId283" Type="http://schemas.openxmlformats.org/officeDocument/2006/relationships/hyperlink" Target="http://pbs.twimg.com/profile_images/720701486418784257/ScrgFKdc_normal.jpg" TargetMode="External" /><Relationship Id="rId284" Type="http://schemas.openxmlformats.org/officeDocument/2006/relationships/hyperlink" Target="http://pbs.twimg.com/profile_images/720701486418784257/ScrgFKdc_normal.jpg" TargetMode="External" /><Relationship Id="rId285" Type="http://schemas.openxmlformats.org/officeDocument/2006/relationships/hyperlink" Target="http://pbs.twimg.com/profile_images/720701486418784257/ScrgFKdc_normal.jpg" TargetMode="External" /><Relationship Id="rId286" Type="http://schemas.openxmlformats.org/officeDocument/2006/relationships/hyperlink" Target="http://pbs.twimg.com/profile_images/720701486418784257/ScrgFKdc_normal.jpg" TargetMode="External" /><Relationship Id="rId287" Type="http://schemas.openxmlformats.org/officeDocument/2006/relationships/hyperlink" Target="http://pbs.twimg.com/profile_images/720701486418784257/ScrgFKdc_normal.jpg" TargetMode="External" /><Relationship Id="rId288" Type="http://schemas.openxmlformats.org/officeDocument/2006/relationships/hyperlink" Target="http://pbs.twimg.com/profile_images/720701486418784257/ScrgFKdc_normal.jpg" TargetMode="External" /><Relationship Id="rId289" Type="http://schemas.openxmlformats.org/officeDocument/2006/relationships/hyperlink" Target="http://pbs.twimg.com/profile_images/720701486418784257/ScrgFKdc_normal.jpg" TargetMode="External" /><Relationship Id="rId290" Type="http://schemas.openxmlformats.org/officeDocument/2006/relationships/hyperlink" Target="http://pbs.twimg.com/profile_images/720701486418784257/ScrgFKdc_normal.jpg" TargetMode="External" /><Relationship Id="rId291" Type="http://schemas.openxmlformats.org/officeDocument/2006/relationships/hyperlink" Target="http://pbs.twimg.com/profile_images/720701486418784257/ScrgFKdc_normal.jpg" TargetMode="External" /><Relationship Id="rId292" Type="http://schemas.openxmlformats.org/officeDocument/2006/relationships/hyperlink" Target="http://pbs.twimg.com/profile_images/720701486418784257/ScrgFKdc_normal.jpg" TargetMode="External" /><Relationship Id="rId293" Type="http://schemas.openxmlformats.org/officeDocument/2006/relationships/hyperlink" Target="http://pbs.twimg.com/profile_images/720701486418784257/ScrgFKdc_normal.jpg" TargetMode="External" /><Relationship Id="rId294" Type="http://schemas.openxmlformats.org/officeDocument/2006/relationships/hyperlink" Target="http://pbs.twimg.com/profile_images/720701486418784257/ScrgFKdc_normal.jpg" TargetMode="External" /><Relationship Id="rId295" Type="http://schemas.openxmlformats.org/officeDocument/2006/relationships/hyperlink" Target="https://twitter.com/#!/edhecmanagement/status/1100697223703265280" TargetMode="External" /><Relationship Id="rId296" Type="http://schemas.openxmlformats.org/officeDocument/2006/relationships/hyperlink" Target="https://twitter.com/#!/prfitzsimmons/status/1103621328266059776" TargetMode="External" /><Relationship Id="rId297" Type="http://schemas.openxmlformats.org/officeDocument/2006/relationships/hyperlink" Target="https://twitter.com/#!/prfitzsimmons/status/1103621328266059776" TargetMode="External" /><Relationship Id="rId298" Type="http://schemas.openxmlformats.org/officeDocument/2006/relationships/hyperlink" Target="https://twitter.com/#!/prfitzsimmons/status/1103621328266059776" TargetMode="External" /><Relationship Id="rId299" Type="http://schemas.openxmlformats.org/officeDocument/2006/relationships/hyperlink" Target="https://twitter.com/#!/prfitzsimmons/status/1103621328266059776" TargetMode="External" /><Relationship Id="rId300" Type="http://schemas.openxmlformats.org/officeDocument/2006/relationships/hyperlink" Target="https://twitter.com/#!/prfitzsimmons/status/1103621328266059776" TargetMode="External" /><Relationship Id="rId301" Type="http://schemas.openxmlformats.org/officeDocument/2006/relationships/hyperlink" Target="https://twitter.com/#!/audencia/status/1103680251274641412" TargetMode="External" /><Relationship Id="rId302" Type="http://schemas.openxmlformats.org/officeDocument/2006/relationships/hyperlink" Target="https://twitter.com/#!/audencia/status/1103680251274641412" TargetMode="External" /><Relationship Id="rId303" Type="http://schemas.openxmlformats.org/officeDocument/2006/relationships/hyperlink" Target="https://twitter.com/#!/axelle_chevy/status/1103680808471138306" TargetMode="External" /><Relationship Id="rId304" Type="http://schemas.openxmlformats.org/officeDocument/2006/relationships/hyperlink" Target="https://twitter.com/#!/axelle_chevy/status/1103680808471138306" TargetMode="External" /><Relationship Id="rId305" Type="http://schemas.openxmlformats.org/officeDocument/2006/relationships/hyperlink" Target="https://twitter.com/#!/narnaudaudencia/status/1103681346893950977" TargetMode="External" /><Relationship Id="rId306" Type="http://schemas.openxmlformats.org/officeDocument/2006/relationships/hyperlink" Target="https://twitter.com/#!/narnaudaudencia/status/1103681346893950977" TargetMode="External" /><Relationship Id="rId307" Type="http://schemas.openxmlformats.org/officeDocument/2006/relationships/hyperlink" Target="https://twitter.com/#!/audencia/status/1103680251274641412" TargetMode="External" /><Relationship Id="rId308" Type="http://schemas.openxmlformats.org/officeDocument/2006/relationships/hyperlink" Target="https://twitter.com/#!/frankdormont/status/1103702422260760576" TargetMode="External" /><Relationship Id="rId309" Type="http://schemas.openxmlformats.org/officeDocument/2006/relationships/hyperlink" Target="https://twitter.com/#!/frankdormont/status/1103702422260760576" TargetMode="External" /><Relationship Id="rId310" Type="http://schemas.openxmlformats.org/officeDocument/2006/relationships/hyperlink" Target="https://twitter.com/#!/kathygiusti/status/1103660349738369028" TargetMode="External" /><Relationship Id="rId311" Type="http://schemas.openxmlformats.org/officeDocument/2006/relationships/hyperlink" Target="https://twitter.com/#!/jillzitzewitz/status/1103709148485701632" TargetMode="External" /><Relationship Id="rId312" Type="http://schemas.openxmlformats.org/officeDocument/2006/relationships/hyperlink" Target="https://twitter.com/#!/jillzitzewitz/status/1103709148485701632" TargetMode="External" /><Relationship Id="rId313" Type="http://schemas.openxmlformats.org/officeDocument/2006/relationships/hyperlink" Target="https://twitter.com/#!/aldo_zaffalon/status/1103947156350742529" TargetMode="External" /><Relationship Id="rId314" Type="http://schemas.openxmlformats.org/officeDocument/2006/relationships/hyperlink" Target="https://twitter.com/#!/mccourtexeced/status/1104018937103163402" TargetMode="External" /><Relationship Id="rId315" Type="http://schemas.openxmlformats.org/officeDocument/2006/relationships/hyperlink" Target="https://twitter.com/#!/mccourtexeced/status/1104018937103163402" TargetMode="External" /><Relationship Id="rId316" Type="http://schemas.openxmlformats.org/officeDocument/2006/relationships/hyperlink" Target="https://twitter.com/#!/rajeswariramana/status/1104094367734816769" TargetMode="External" /><Relationship Id="rId317" Type="http://schemas.openxmlformats.org/officeDocument/2006/relationships/hyperlink" Target="https://twitter.com/#!/sifma/status/1104109649895264261" TargetMode="External" /><Relationship Id="rId318" Type="http://schemas.openxmlformats.org/officeDocument/2006/relationships/hyperlink" Target="https://twitter.com/#!/just_joan/status/1104183628215533568" TargetMode="External" /><Relationship Id="rId319" Type="http://schemas.openxmlformats.org/officeDocument/2006/relationships/hyperlink" Target="https://twitter.com/#!/rbsexeced/status/826442175424643078" TargetMode="External" /><Relationship Id="rId320" Type="http://schemas.openxmlformats.org/officeDocument/2006/relationships/hyperlink" Target="https://twitter.com/#!/antonniw/status/1104225305915543553" TargetMode="External" /><Relationship Id="rId321" Type="http://schemas.openxmlformats.org/officeDocument/2006/relationships/hyperlink" Target="https://twitter.com/#!/valerie_loison/status/1104490758583869440" TargetMode="External" /><Relationship Id="rId322" Type="http://schemas.openxmlformats.org/officeDocument/2006/relationships/hyperlink" Target="https://twitter.com/#!/jenpotten/status/1105054090642550784" TargetMode="External" /><Relationship Id="rId323" Type="http://schemas.openxmlformats.org/officeDocument/2006/relationships/hyperlink" Target="https://twitter.com/#!/oneill_indy/status/1105151286176030721" TargetMode="External" /><Relationship Id="rId324" Type="http://schemas.openxmlformats.org/officeDocument/2006/relationships/hyperlink" Target="https://twitter.com/#!/johnsonsmj3/status/1105151197873401856" TargetMode="External" /><Relationship Id="rId325" Type="http://schemas.openxmlformats.org/officeDocument/2006/relationships/hyperlink" Target="https://twitter.com/#!/oneill_indy/status/1105151286176030721" TargetMode="External" /><Relationship Id="rId326" Type="http://schemas.openxmlformats.org/officeDocument/2006/relationships/hyperlink" Target="https://twitter.com/#!/johnsonsmj3/status/1105151197873401856" TargetMode="External" /><Relationship Id="rId327" Type="http://schemas.openxmlformats.org/officeDocument/2006/relationships/hyperlink" Target="https://twitter.com/#!/oneill_indy/status/1105151286176030721" TargetMode="External" /><Relationship Id="rId328" Type="http://schemas.openxmlformats.org/officeDocument/2006/relationships/hyperlink" Target="https://twitter.com/#!/jackiesloane/status/1105193972232847361" TargetMode="External" /><Relationship Id="rId329" Type="http://schemas.openxmlformats.org/officeDocument/2006/relationships/hyperlink" Target="https://twitter.com/#!/pdxnicolle/status/1105231158197968896" TargetMode="External" /><Relationship Id="rId330" Type="http://schemas.openxmlformats.org/officeDocument/2006/relationships/hyperlink" Target="https://twitter.com/#!/pdxnicolle/status/1105232001475391488" TargetMode="External" /><Relationship Id="rId331" Type="http://schemas.openxmlformats.org/officeDocument/2006/relationships/hyperlink" Target="https://twitter.com/#!/bernhardkerres/status/1105411678114627589" TargetMode="External" /><Relationship Id="rId332" Type="http://schemas.openxmlformats.org/officeDocument/2006/relationships/hyperlink" Target="https://twitter.com/#!/bernhardkerres/status/1105411678114627589" TargetMode="External" /><Relationship Id="rId333" Type="http://schemas.openxmlformats.org/officeDocument/2006/relationships/hyperlink" Target="https://twitter.com/#!/sbailey1/status/1105451259325239297" TargetMode="External" /><Relationship Id="rId334" Type="http://schemas.openxmlformats.org/officeDocument/2006/relationships/hyperlink" Target="https://twitter.com/#!/hult_biz/status/1105506731768070144" TargetMode="External" /><Relationship Id="rId335" Type="http://schemas.openxmlformats.org/officeDocument/2006/relationships/hyperlink" Target="https://twitter.com/#!/hellostage_/status/1105587438519549952" TargetMode="External" /><Relationship Id="rId336" Type="http://schemas.openxmlformats.org/officeDocument/2006/relationships/hyperlink" Target="https://twitter.com/#!/hellostage_/status/1105587438519549952" TargetMode="External" /><Relationship Id="rId337" Type="http://schemas.openxmlformats.org/officeDocument/2006/relationships/hyperlink" Target="https://twitter.com/#!/hellostage_/status/1105587438519549952" TargetMode="External" /><Relationship Id="rId338" Type="http://schemas.openxmlformats.org/officeDocument/2006/relationships/hyperlink" Target="https://twitter.com/#!/naysanf/status/1105603714319044608" TargetMode="External" /><Relationship Id="rId339" Type="http://schemas.openxmlformats.org/officeDocument/2006/relationships/hyperlink" Target="https://twitter.com/#!/naysanf/status/1105603837530947585" TargetMode="External" /><Relationship Id="rId340" Type="http://schemas.openxmlformats.org/officeDocument/2006/relationships/hyperlink" Target="https://twitter.com/#!/naysanf/status/1105603837530947585" TargetMode="External" /><Relationship Id="rId341" Type="http://schemas.openxmlformats.org/officeDocument/2006/relationships/hyperlink" Target="https://twitter.com/#!/marianneschro11/status/1105754641617297408" TargetMode="External" /><Relationship Id="rId342" Type="http://schemas.openxmlformats.org/officeDocument/2006/relationships/hyperlink" Target="https://twitter.com/#!/marianneschro11/status/1105754641617297408" TargetMode="External" /><Relationship Id="rId343" Type="http://schemas.openxmlformats.org/officeDocument/2006/relationships/hyperlink" Target="https://twitter.com/#!/marianneschro11/status/1105754641617297408" TargetMode="External" /><Relationship Id="rId344" Type="http://schemas.openxmlformats.org/officeDocument/2006/relationships/hyperlink" Target="https://twitter.com/#!/energizersllc/status/1104445874141388801" TargetMode="External" /><Relationship Id="rId345" Type="http://schemas.openxmlformats.org/officeDocument/2006/relationships/hyperlink" Target="https://twitter.com/#!/energizersllc/status/1105876897664253952" TargetMode="External" /><Relationship Id="rId346" Type="http://schemas.openxmlformats.org/officeDocument/2006/relationships/hyperlink" Target="https://twitter.com/#!/jamesjimmyjimuk/status/1104446749467394049" TargetMode="External" /><Relationship Id="rId347" Type="http://schemas.openxmlformats.org/officeDocument/2006/relationships/hyperlink" Target="https://twitter.com/#!/jamesjimmyjimuk/status/1105877704732229636" TargetMode="External" /><Relationship Id="rId348" Type="http://schemas.openxmlformats.org/officeDocument/2006/relationships/hyperlink" Target="https://twitter.com/#!/infonutc/status/1105922009098317824" TargetMode="External" /><Relationship Id="rId349" Type="http://schemas.openxmlformats.org/officeDocument/2006/relationships/hyperlink" Target="https://twitter.com/#!/pramathsinha/status/1106113732722204672" TargetMode="External" /><Relationship Id="rId350" Type="http://schemas.openxmlformats.org/officeDocument/2006/relationships/hyperlink" Target="https://twitter.com/#!/luissbusiness/status/1106227846350032896" TargetMode="External" /><Relationship Id="rId351" Type="http://schemas.openxmlformats.org/officeDocument/2006/relationships/hyperlink" Target="https://twitter.com/#!/mariovitalem/status/1106307147351146496" TargetMode="External" /><Relationship Id="rId352" Type="http://schemas.openxmlformats.org/officeDocument/2006/relationships/hyperlink" Target="https://twitter.com/#!/mba_sprint/status/1104438889509502976" TargetMode="External" /><Relationship Id="rId353" Type="http://schemas.openxmlformats.org/officeDocument/2006/relationships/hyperlink" Target="https://twitter.com/#!/mba_sprint/status/1105875254856073216" TargetMode="External" /><Relationship Id="rId354" Type="http://schemas.openxmlformats.org/officeDocument/2006/relationships/hyperlink" Target="https://twitter.com/#!/drbtkaczykmba/status/1104433364587683840" TargetMode="External" /><Relationship Id="rId355" Type="http://schemas.openxmlformats.org/officeDocument/2006/relationships/hyperlink" Target="https://twitter.com/#!/drbtkaczykmba/status/1106328150835892225" TargetMode="External" /><Relationship Id="rId356" Type="http://schemas.openxmlformats.org/officeDocument/2006/relationships/hyperlink" Target="https://twitter.com/#!/asikorskab/status/1106403823634010117" TargetMode="External" /><Relationship Id="rId357" Type="http://schemas.openxmlformats.org/officeDocument/2006/relationships/hyperlink" Target="https://twitter.com/#!/ieseg/status/1105783589197828096" TargetMode="External" /><Relationship Id="rId358" Type="http://schemas.openxmlformats.org/officeDocument/2006/relationships/hyperlink" Target="https://twitter.com/#!/studyatieseg/status/1105816085117501442" TargetMode="External" /><Relationship Id="rId359" Type="http://schemas.openxmlformats.org/officeDocument/2006/relationships/hyperlink" Target="https://twitter.com/#!/ieseg/status/1105783589197828096" TargetMode="External" /><Relationship Id="rId360" Type="http://schemas.openxmlformats.org/officeDocument/2006/relationships/hyperlink" Target="https://twitter.com/#!/studyatieseg/status/1105816085117501442" TargetMode="External" /><Relationship Id="rId361" Type="http://schemas.openxmlformats.org/officeDocument/2006/relationships/hyperlink" Target="https://twitter.com/#!/studyatieseg/status/1105816085117501442" TargetMode="External" /><Relationship Id="rId362" Type="http://schemas.openxmlformats.org/officeDocument/2006/relationships/hyperlink" Target="https://twitter.com/#!/studyatieseg/status/1106510144676990976" TargetMode="External" /><Relationship Id="rId363" Type="http://schemas.openxmlformats.org/officeDocument/2006/relationships/hyperlink" Target="https://twitter.com/#!/ieseg/status/1105860549244567553" TargetMode="External" /><Relationship Id="rId364" Type="http://schemas.openxmlformats.org/officeDocument/2006/relationships/hyperlink" Target="https://twitter.com/#!/ieseg/status/1106227013902311424" TargetMode="External" /><Relationship Id="rId365" Type="http://schemas.openxmlformats.org/officeDocument/2006/relationships/hyperlink" Target="https://twitter.com/#!/otedelgado/status/1106536935550603264" TargetMode="External" /><Relationship Id="rId366" Type="http://schemas.openxmlformats.org/officeDocument/2006/relationships/hyperlink" Target="https://twitter.com/#!/bernhardkerres/status/1105411678114627589" TargetMode="External" /><Relationship Id="rId367" Type="http://schemas.openxmlformats.org/officeDocument/2006/relationships/hyperlink" Target="https://twitter.com/#!/alaudaquartet/status/1106556539157078018" TargetMode="External" /><Relationship Id="rId368" Type="http://schemas.openxmlformats.org/officeDocument/2006/relationships/hyperlink" Target="https://twitter.com/#!/bernhardkerres/status/1105411678114627589" TargetMode="External" /><Relationship Id="rId369" Type="http://schemas.openxmlformats.org/officeDocument/2006/relationships/hyperlink" Target="https://twitter.com/#!/alaudaquartet/status/1106556539157078018" TargetMode="External" /><Relationship Id="rId370" Type="http://schemas.openxmlformats.org/officeDocument/2006/relationships/hyperlink" Target="https://twitter.com/#!/serbianlinuks/status/1106580903294320640" TargetMode="External" /><Relationship Id="rId371" Type="http://schemas.openxmlformats.org/officeDocument/2006/relationships/hyperlink" Target="https://twitter.com/#!/chi_innovation/status/1106622057612300288" TargetMode="External" /><Relationship Id="rId372" Type="http://schemas.openxmlformats.org/officeDocument/2006/relationships/hyperlink" Target="https://twitter.com/#!/kuczinnovation/status/1105145988325490693" TargetMode="External" /><Relationship Id="rId373" Type="http://schemas.openxmlformats.org/officeDocument/2006/relationships/hyperlink" Target="https://twitter.com/#!/kuczinnovation/status/1106579860019970048" TargetMode="External" /><Relationship Id="rId374" Type="http://schemas.openxmlformats.org/officeDocument/2006/relationships/hyperlink" Target="https://twitter.com/#!/sskuczmarski/status/1106640370383945731" TargetMode="External" /><Relationship Id="rId375" Type="http://schemas.openxmlformats.org/officeDocument/2006/relationships/hyperlink" Target="https://twitter.com/#!/columbia_sps/status/1106647273105170432" TargetMode="External" /><Relationship Id="rId376" Type="http://schemas.openxmlformats.org/officeDocument/2006/relationships/hyperlink" Target="https://twitter.com/#!/bah_9/status/1106128336609337347" TargetMode="External" /><Relationship Id="rId377" Type="http://schemas.openxmlformats.org/officeDocument/2006/relationships/hyperlink" Target="https://twitter.com/#!/bah_9/status/1106890310708285441" TargetMode="External" /><Relationship Id="rId378" Type="http://schemas.openxmlformats.org/officeDocument/2006/relationships/hyperlink" Target="https://twitter.com/#!/laurarojo_mgmt/status/1106925132411482112" TargetMode="External" /><Relationship Id="rId379" Type="http://schemas.openxmlformats.org/officeDocument/2006/relationships/hyperlink" Target="https://twitter.com/#!/laurarojo_mgmt/status/1106925132411482112" TargetMode="External" /><Relationship Id="rId380" Type="http://schemas.openxmlformats.org/officeDocument/2006/relationships/hyperlink" Target="https://twitter.com/#!/laurarojo_mgmt/status/1106925132411482112" TargetMode="External" /><Relationship Id="rId381" Type="http://schemas.openxmlformats.org/officeDocument/2006/relationships/hyperlink" Target="https://twitter.com/#!/laurarojo_mgmt/status/1106689620429938688" TargetMode="External" /><Relationship Id="rId382" Type="http://schemas.openxmlformats.org/officeDocument/2006/relationships/hyperlink" Target="https://twitter.com/#!/robinheed/status/1106982717793751040" TargetMode="External" /><Relationship Id="rId383" Type="http://schemas.openxmlformats.org/officeDocument/2006/relationships/hyperlink" Target="https://twitter.com/#!/ademccormack/status/1104094580893454336" TargetMode="External" /><Relationship Id="rId384" Type="http://schemas.openxmlformats.org/officeDocument/2006/relationships/hyperlink" Target="https://twitter.com/#!/ademccormack/status/1106993588288847872" TargetMode="External" /><Relationship Id="rId385" Type="http://schemas.openxmlformats.org/officeDocument/2006/relationships/hyperlink" Target="https://twitter.com/#!/researchfan/status/1106996254385557505" TargetMode="External" /><Relationship Id="rId386" Type="http://schemas.openxmlformats.org/officeDocument/2006/relationships/hyperlink" Target="https://twitter.com/#!/researchfan/status/1106996254385557505" TargetMode="External" /><Relationship Id="rId387" Type="http://schemas.openxmlformats.org/officeDocument/2006/relationships/hyperlink" Target="https://twitter.com/#!/jmlpyt/status/1107619844755767296" TargetMode="External" /><Relationship Id="rId388" Type="http://schemas.openxmlformats.org/officeDocument/2006/relationships/hyperlink" Target="https://twitter.com/#!/infonutc/status/1104091772618244097" TargetMode="External" /><Relationship Id="rId389" Type="http://schemas.openxmlformats.org/officeDocument/2006/relationships/hyperlink" Target="https://twitter.com/#!/infonutc/status/1104183519134318592" TargetMode="External" /><Relationship Id="rId390" Type="http://schemas.openxmlformats.org/officeDocument/2006/relationships/hyperlink" Target="https://twitter.com/#!/nul_transport/status/1107683587397206017" TargetMode="External" /><Relationship Id="rId391" Type="http://schemas.openxmlformats.org/officeDocument/2006/relationships/hyperlink" Target="https://twitter.com/#!/thjeanjean/status/1092830256531193856" TargetMode="External" /><Relationship Id="rId392" Type="http://schemas.openxmlformats.org/officeDocument/2006/relationships/hyperlink" Target="https://twitter.com/#!/thjeanjean/status/1104391914554568705" TargetMode="External" /><Relationship Id="rId393" Type="http://schemas.openxmlformats.org/officeDocument/2006/relationships/hyperlink" Target="https://twitter.com/#!/thjeanjean/status/1105075939887730688" TargetMode="External" /><Relationship Id="rId394" Type="http://schemas.openxmlformats.org/officeDocument/2006/relationships/hyperlink" Target="https://twitter.com/#!/thjeanjean/status/1107884451479126017" TargetMode="External" /><Relationship Id="rId395" Type="http://schemas.openxmlformats.org/officeDocument/2006/relationships/hyperlink" Target="https://twitter.com/#!/gobernanzadeti/status/1108133906409238529" TargetMode="External" /><Relationship Id="rId396" Type="http://schemas.openxmlformats.org/officeDocument/2006/relationships/hyperlink" Target="https://twitter.com/#!/gobernanzadeti/status/1108133906409238529" TargetMode="External" /><Relationship Id="rId397" Type="http://schemas.openxmlformats.org/officeDocument/2006/relationships/hyperlink" Target="https://twitter.com/#!/mgarciamenendez/status/1108135689491763201" TargetMode="External" /><Relationship Id="rId398" Type="http://schemas.openxmlformats.org/officeDocument/2006/relationships/hyperlink" Target="https://twitter.com/#!/mgarciamenendez/status/1108135689491763201" TargetMode="External" /><Relationship Id="rId399" Type="http://schemas.openxmlformats.org/officeDocument/2006/relationships/hyperlink" Target="https://twitter.com/#!/alastria_/status/1107997616187604992" TargetMode="External" /><Relationship Id="rId400" Type="http://schemas.openxmlformats.org/officeDocument/2006/relationships/hyperlink" Target="https://twitter.com/#!/mgg_2012/status/1108155265709416453" TargetMode="External" /><Relationship Id="rId401" Type="http://schemas.openxmlformats.org/officeDocument/2006/relationships/hyperlink" Target="https://twitter.com/#!/mgg_2012/status/1108155265709416453" TargetMode="External" /><Relationship Id="rId402" Type="http://schemas.openxmlformats.org/officeDocument/2006/relationships/hyperlink" Target="https://twitter.com/#!/nyusternexeced/status/1108363870362652673" TargetMode="External" /><Relationship Id="rId403" Type="http://schemas.openxmlformats.org/officeDocument/2006/relationships/hyperlink" Target="https://twitter.com/#!/cu_sps_stratcom/status/1106635035724181504" TargetMode="External" /><Relationship Id="rId404" Type="http://schemas.openxmlformats.org/officeDocument/2006/relationships/hyperlink" Target="https://twitter.com/#!/donwaisanen/status/1108384427271512064" TargetMode="External" /><Relationship Id="rId405" Type="http://schemas.openxmlformats.org/officeDocument/2006/relationships/hyperlink" Target="https://twitter.com/#!/ashridge_biz/status/1103601775452569603" TargetMode="External" /><Relationship Id="rId406" Type="http://schemas.openxmlformats.org/officeDocument/2006/relationships/hyperlink" Target="https://twitter.com/#!/ashridge_biz/status/1103601775452569603" TargetMode="External" /><Relationship Id="rId407" Type="http://schemas.openxmlformats.org/officeDocument/2006/relationships/hyperlink" Target="https://twitter.com/#!/ashridge_biz/status/1103601775452569603" TargetMode="External" /><Relationship Id="rId408" Type="http://schemas.openxmlformats.org/officeDocument/2006/relationships/hyperlink" Target="https://twitter.com/#!/ashridge_biz/status/1103601775452569603" TargetMode="External" /><Relationship Id="rId409" Type="http://schemas.openxmlformats.org/officeDocument/2006/relationships/hyperlink" Target="https://twitter.com/#!/ashridge_biz/status/1105442381158117376" TargetMode="External" /><Relationship Id="rId410" Type="http://schemas.openxmlformats.org/officeDocument/2006/relationships/hyperlink" Target="https://twitter.com/#!/ashridge_biz/status/1106127455121797120" TargetMode="External" /><Relationship Id="rId411" Type="http://schemas.openxmlformats.org/officeDocument/2006/relationships/hyperlink" Target="https://twitter.com/#!/ashridge_biz/status/1105048247389818880" TargetMode="External" /><Relationship Id="rId412" Type="http://schemas.openxmlformats.org/officeDocument/2006/relationships/hyperlink" Target="https://twitter.com/#!/ashridge_biz/status/1108401360549105665" TargetMode="External" /><Relationship Id="rId413" Type="http://schemas.openxmlformats.org/officeDocument/2006/relationships/hyperlink" Target="https://twitter.com/#!/execedcourses/status/1103573481357103104" TargetMode="External" /><Relationship Id="rId414" Type="http://schemas.openxmlformats.org/officeDocument/2006/relationships/hyperlink" Target="https://twitter.com/#!/execedcourses/status/1104036044347924480" TargetMode="External" /><Relationship Id="rId415" Type="http://schemas.openxmlformats.org/officeDocument/2006/relationships/hyperlink" Target="https://twitter.com/#!/execedcourses/status/1105577718064668675" TargetMode="External" /><Relationship Id="rId416" Type="http://schemas.openxmlformats.org/officeDocument/2006/relationships/hyperlink" Target="https://twitter.com/#!/execedcourses/status/1103543281546190848" TargetMode="External" /><Relationship Id="rId417" Type="http://schemas.openxmlformats.org/officeDocument/2006/relationships/hyperlink" Target="https://twitter.com/#!/execedcourses/status/1103765749884059649" TargetMode="External" /><Relationship Id="rId418" Type="http://schemas.openxmlformats.org/officeDocument/2006/relationships/hyperlink" Target="https://twitter.com/#!/execedcourses/status/1103946947247800321" TargetMode="External" /><Relationship Id="rId419" Type="http://schemas.openxmlformats.org/officeDocument/2006/relationships/hyperlink" Target="https://twitter.com/#!/execedcourses/status/1104083347779670016" TargetMode="External" /><Relationship Id="rId420" Type="http://schemas.openxmlformats.org/officeDocument/2006/relationships/hyperlink" Target="https://twitter.com/#!/execedcourses/status/1104171940569219073" TargetMode="External" /><Relationship Id="rId421" Type="http://schemas.openxmlformats.org/officeDocument/2006/relationships/hyperlink" Target="https://twitter.com/#!/execedcourses/status/1104188543369240576" TargetMode="External" /><Relationship Id="rId422" Type="http://schemas.openxmlformats.org/officeDocument/2006/relationships/hyperlink" Target="https://twitter.com/#!/execedcourses/status/1104268070590136320" TargetMode="External" /><Relationship Id="rId423" Type="http://schemas.openxmlformats.org/officeDocument/2006/relationships/hyperlink" Target="https://twitter.com/#!/execedcourses/status/1104322937413201921" TargetMode="External" /><Relationship Id="rId424" Type="http://schemas.openxmlformats.org/officeDocument/2006/relationships/hyperlink" Target="https://twitter.com/#!/execedcourses/status/1104383335952900096" TargetMode="External" /><Relationship Id="rId425" Type="http://schemas.openxmlformats.org/officeDocument/2006/relationships/hyperlink" Target="https://twitter.com/#!/execedcourses/status/1104415039186907136" TargetMode="External" /><Relationship Id="rId426" Type="http://schemas.openxmlformats.org/officeDocument/2006/relationships/hyperlink" Target="https://twitter.com/#!/execedcourses/status/1104464368090079233" TargetMode="External" /><Relationship Id="rId427" Type="http://schemas.openxmlformats.org/officeDocument/2006/relationships/hyperlink" Target="https://twitter.com/#!/execedcourses/status/1104520738214559744" TargetMode="External" /><Relationship Id="rId428" Type="http://schemas.openxmlformats.org/officeDocument/2006/relationships/hyperlink" Target="https://twitter.com/#!/execedcourses/status/1104534331983257606" TargetMode="External" /><Relationship Id="rId429" Type="http://schemas.openxmlformats.org/officeDocument/2006/relationships/hyperlink" Target="https://twitter.com/#!/execedcourses/status/1104715530001276930" TargetMode="External" /><Relationship Id="rId430" Type="http://schemas.openxmlformats.org/officeDocument/2006/relationships/hyperlink" Target="https://twitter.com/#!/execedcourses/status/1104745730986532867" TargetMode="External" /><Relationship Id="rId431" Type="http://schemas.openxmlformats.org/officeDocument/2006/relationships/hyperlink" Target="https://twitter.com/#!/execedcourses/status/1104760830657093634" TargetMode="External" /><Relationship Id="rId432" Type="http://schemas.openxmlformats.org/officeDocument/2006/relationships/hyperlink" Target="https://twitter.com/#!/execedcourses/status/1104836330243014657" TargetMode="External" /><Relationship Id="rId433" Type="http://schemas.openxmlformats.org/officeDocument/2006/relationships/hyperlink" Target="https://twitter.com/#!/execedcourses/status/1104896730347126784" TargetMode="External" /><Relationship Id="rId434" Type="http://schemas.openxmlformats.org/officeDocument/2006/relationships/hyperlink" Target="https://twitter.com/#!/execedcourses/status/1105095034259423232" TargetMode="External" /><Relationship Id="rId435" Type="http://schemas.openxmlformats.org/officeDocument/2006/relationships/hyperlink" Target="https://twitter.com/#!/execedcourses/status/1105189153791107072" TargetMode="External" /><Relationship Id="rId436" Type="http://schemas.openxmlformats.org/officeDocument/2006/relationships/hyperlink" Target="https://twitter.com/#!/execedcourses/status/1105198724332937216" TargetMode="External" /><Relationship Id="rId437" Type="http://schemas.openxmlformats.org/officeDocument/2006/relationships/hyperlink" Target="https://twitter.com/#!/execedcourses/status/1105230931546144768" TargetMode="External" /><Relationship Id="rId438" Type="http://schemas.openxmlformats.org/officeDocument/2006/relationships/hyperlink" Target="https://twitter.com/#!/execedcourses/status/1105275724678684672" TargetMode="External" /><Relationship Id="rId439" Type="http://schemas.openxmlformats.org/officeDocument/2006/relationships/hyperlink" Target="https://twitter.com/#!/execedcourses/status/1105355251706552320" TargetMode="External" /><Relationship Id="rId440" Type="http://schemas.openxmlformats.org/officeDocument/2006/relationships/hyperlink" Target="https://twitter.com/#!/execedcourses/status/1105410117778890753" TargetMode="External" /><Relationship Id="rId441" Type="http://schemas.openxmlformats.org/officeDocument/2006/relationships/hyperlink" Target="https://twitter.com/#!/execedcourses/status/1105727210965483520" TargetMode="External" /><Relationship Id="rId442" Type="http://schemas.openxmlformats.org/officeDocument/2006/relationships/hyperlink" Target="https://twitter.com/#!/execedcourses/status/1106000514636963840" TargetMode="External" /><Relationship Id="rId443" Type="http://schemas.openxmlformats.org/officeDocument/2006/relationships/hyperlink" Target="https://twitter.com/#!/execedcourses/status/1106378510329733120" TargetMode="External" /><Relationship Id="rId444" Type="http://schemas.openxmlformats.org/officeDocument/2006/relationships/hyperlink" Target="https://twitter.com/#!/execedcourses/status/1106472634747764736" TargetMode="External" /><Relationship Id="rId445" Type="http://schemas.openxmlformats.org/officeDocument/2006/relationships/hyperlink" Target="https://twitter.com/#!/execedcourses/status/1106638730209562624" TargetMode="External" /><Relationship Id="rId446" Type="http://schemas.openxmlformats.org/officeDocument/2006/relationships/hyperlink" Target="https://twitter.com/#!/execedcourses/status/1106648300596260864" TargetMode="External" /><Relationship Id="rId447" Type="http://schemas.openxmlformats.org/officeDocument/2006/relationships/hyperlink" Target="https://twitter.com/#!/execedcourses/status/1106680506878320640" TargetMode="External" /><Relationship Id="rId448" Type="http://schemas.openxmlformats.org/officeDocument/2006/relationships/hyperlink" Target="https://twitter.com/#!/execedcourses/status/1106786204312170497" TargetMode="External" /><Relationship Id="rId449" Type="http://schemas.openxmlformats.org/officeDocument/2006/relationships/hyperlink" Target="https://twitter.com/#!/execedcourses/status/1106876299199471616" TargetMode="External" /><Relationship Id="rId450" Type="http://schemas.openxmlformats.org/officeDocument/2006/relationships/hyperlink" Target="https://twitter.com/#!/execedcourses/status/1106982501728149505" TargetMode="External" /><Relationship Id="rId451" Type="http://schemas.openxmlformats.org/officeDocument/2006/relationships/hyperlink" Target="https://twitter.com/#!/execedcourses/status/1107133498437992450" TargetMode="External" /><Relationship Id="rId452" Type="http://schemas.openxmlformats.org/officeDocument/2006/relationships/hyperlink" Target="https://twitter.com/#!/execedcourses/status/1107222087691726848" TargetMode="External" /><Relationship Id="rId453" Type="http://schemas.openxmlformats.org/officeDocument/2006/relationships/hyperlink" Target="https://twitter.com/#!/execedcourses/status/1107333319346143234" TargetMode="External" /><Relationship Id="rId454" Type="http://schemas.openxmlformats.org/officeDocument/2006/relationships/hyperlink" Target="https://twitter.com/#!/execedcourses/status/1107363519664545793" TargetMode="External" /><Relationship Id="rId455" Type="http://schemas.openxmlformats.org/officeDocument/2006/relationships/hyperlink" Target="https://twitter.com/#!/execedcourses/status/1107419890841874433" TargetMode="External" /><Relationship Id="rId456" Type="http://schemas.openxmlformats.org/officeDocument/2006/relationships/hyperlink" Target="https://twitter.com/#!/execedcourses/status/1107495893387763713" TargetMode="External" /><Relationship Id="rId457" Type="http://schemas.openxmlformats.org/officeDocument/2006/relationships/hyperlink" Target="https://twitter.com/#!/execedcourses/status/1107631789869166592" TargetMode="External" /><Relationship Id="rId458" Type="http://schemas.openxmlformats.org/officeDocument/2006/relationships/hyperlink" Target="https://twitter.com/#!/execedcourses/status/1107725912827584512" TargetMode="External" /><Relationship Id="rId459" Type="http://schemas.openxmlformats.org/officeDocument/2006/relationships/hyperlink" Target="https://twitter.com/#!/execedcourses/status/1107946878182649858" TargetMode="External" /><Relationship Id="rId460" Type="http://schemas.openxmlformats.org/officeDocument/2006/relationships/hyperlink" Target="https://twitter.com/#!/execedcourses/status/1108254404652589057" TargetMode="External" /><Relationship Id="rId461" Type="http://schemas.openxmlformats.org/officeDocument/2006/relationships/hyperlink" Target="https://twitter.com/#!/execedcourses/status/1108339469524992001" TargetMode="External" /><Relationship Id="rId462" Type="http://schemas.openxmlformats.org/officeDocument/2006/relationships/hyperlink" Target="https://twitter.com/#!/execedcourses/status/1108384768113045505" TargetMode="External" /><Relationship Id="rId463" Type="http://schemas.openxmlformats.org/officeDocument/2006/relationships/hyperlink" Target="https://twitter.com/#!/execedcourses/status/1108450702232162304" TargetMode="External" /><Relationship Id="rId464" Type="http://schemas.openxmlformats.org/officeDocument/2006/relationships/hyperlink" Target="https://twitter.com/#!/execedcourses/status/1108507071031328769" TargetMode="External" /><Relationship Id="rId465" Type="http://schemas.openxmlformats.org/officeDocument/2006/relationships/comments" Target="../comments1.xml" /><Relationship Id="rId466" Type="http://schemas.openxmlformats.org/officeDocument/2006/relationships/vmlDrawing" Target="../drawings/vmlDrawing1.vml" /><Relationship Id="rId467" Type="http://schemas.openxmlformats.org/officeDocument/2006/relationships/table" Target="../tables/table1.xml" /><Relationship Id="rId4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2" Type="http://schemas.openxmlformats.org/officeDocument/2006/relationships/hyperlink" Target="https://twitter.com/forbes_fr/status/1103211353521774597" TargetMode="External" /><Relationship Id="rId3" Type="http://schemas.openxmlformats.org/officeDocument/2006/relationships/hyperlink" Target="https://hbr.org/2019/03/educating-the-next-generation-of-leaders" TargetMode="External" /><Relationship Id="rId4" Type="http://schemas.openxmlformats.org/officeDocument/2006/relationships/hyperlink" Target="http://po.st/scms/OrMCe04Lcp0lOFmbAka8Um6V2jAD7SYdZTjvhHbnYZ0lOA/Y5z4Wg" TargetMode="External" /><Relationship Id="rId5" Type="http://schemas.openxmlformats.org/officeDocument/2006/relationships/hyperlink" Target="https://lnkd.in/eR-h4RK" TargetMode="External" /><Relationship Id="rId6" Type="http://schemas.openxmlformats.org/officeDocument/2006/relationships/hyperlink" Target="http://www.business.rutgers.edu/news/rutgers-mini-mba-digital-marketing-ranked-among-top-30-best-value-certificate-programs" TargetMode="External" /><Relationship Id="rId7" Type="http://schemas.openxmlformats.org/officeDocument/2006/relationships/hyperlink" Target="http://www.business.rutgers.edu/news/rutgers-mini-mba-digital-marketing-ranked-among-top-30-best-value-certificate-programs" TargetMode="External" /><Relationship Id="rId8" Type="http://schemas.openxmlformats.org/officeDocument/2006/relationships/hyperlink" Target="https://medium.com/@jurgenappelo/the-design-thinking-and-lean-startup-models-are-broken-here-is-the-innovation-vortex-43592a4414d" TargetMode="External" /><Relationship Id="rId9" Type="http://schemas.openxmlformats.org/officeDocument/2006/relationships/hyperlink" Target="https://twitter.com/Ashridge_Biz/status/1105048247389818880" TargetMode="External" /><Relationship Id="rId10" Type="http://schemas.openxmlformats.org/officeDocument/2006/relationships/hyperlink" Target="https://twitter.com/HarvardBizAn/status/1072539163109584899" TargetMode="External" /><Relationship Id="rId11" Type="http://schemas.openxmlformats.org/officeDocument/2006/relationships/hyperlink" Target="https://www.coursera.org/learn/ai-for-everyone" TargetMode="External" /><Relationship Id="rId12" Type="http://schemas.openxmlformats.org/officeDocument/2006/relationships/hyperlink" Target="https://twitter.com/MasonExecEd/status/1105448221860642816" TargetMode="External" /><Relationship Id="rId13" Type="http://schemas.openxmlformats.org/officeDocument/2006/relationships/hyperlink" Target="https://www.transportation.northwestern.edu/education/executive-education/" TargetMode="External" /><Relationship Id="rId14" Type="http://schemas.openxmlformats.org/officeDocument/2006/relationships/hyperlink" Target="https://www.palavainstitute.com/" TargetMode="External" /><Relationship Id="rId15" Type="http://schemas.openxmlformats.org/officeDocument/2006/relationships/hyperlink" Target="https://www.mbasprint.com/faculty" TargetMode="External" /><Relationship Id="rId16" Type="http://schemas.openxmlformats.org/officeDocument/2006/relationships/hyperlink" Target="https://www.mbasprint.com/" TargetMode="External" /><Relationship Id="rId17" Type="http://schemas.openxmlformats.org/officeDocument/2006/relationships/hyperlink" Target="https://www.youtube.com/watch?v=Pe-JGPh_hhs" TargetMode="External" /><Relationship Id="rId18" Type="http://schemas.openxmlformats.org/officeDocument/2006/relationships/hyperlink" Target="https://www.youtube.com/watch?v=Pe-JGPh_hhs" TargetMode="External" /><Relationship Id="rId19" Type="http://schemas.openxmlformats.org/officeDocument/2006/relationships/hyperlink" Target="https://www.ieseg.fr/news/ieseg-s-allie-avec-luiss-business-school/" TargetMode="External" /><Relationship Id="rId20" Type="http://schemas.openxmlformats.org/officeDocument/2006/relationships/hyperlink" Target="https://www.ieseg.fr/en/news/ieseg-partners-with-luiss-business-school/" TargetMode="External" /><Relationship Id="rId21" Type="http://schemas.openxmlformats.org/officeDocument/2006/relationships/hyperlink" Target="https://www.kuczmarski.com/expertise/executive-education/managing-and-activating-innovation/" TargetMode="External" /><Relationship Id="rId22" Type="http://schemas.openxmlformats.org/officeDocument/2006/relationships/hyperlink" Target="https://www.kuczmarski.com/expertise/executive-education/managing-and-activating-innovation/" TargetMode="External" /><Relationship Id="rId23"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24"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25" Type="http://schemas.openxmlformats.org/officeDocument/2006/relationships/hyperlink" Target="https://www.mckinsey.com/business-functions/organization/our-insights/the-organization-blog/more-than-work-life-balance-focus-on-your-energy" TargetMode="External" /><Relationship Id="rId26" Type="http://schemas.openxmlformats.org/officeDocument/2006/relationships/hyperlink" Target="http://po.st/scms/OrMCe04Lcp0lOFmbAka8Um6V2jAD7SYdZTjvhHbnYZ0lOA/KO9yxs" TargetMode="External" /><Relationship Id="rId27" Type="http://schemas.openxmlformats.org/officeDocument/2006/relationships/hyperlink" Target="https://www.dri.guide/courses/dx-accelerator/lectures/5735111/?utm_campaign=meetedgar&amp;utm_medium=social&amp;utm_source=Twitter" TargetMode="External" /><Relationship Id="rId28" Type="http://schemas.openxmlformats.org/officeDocument/2006/relationships/hyperlink" Target="https://www.dri.guide/courses/dx-accelerator/lectures/5669156/?utm_campaign=meetedgar&amp;utm_medium=social&amp;utm_source=Twitter" TargetMode="External" /><Relationship Id="rId29" Type="http://schemas.openxmlformats.org/officeDocument/2006/relationships/hyperlink" Target="https://execed.economist.com/blog/career-hacks/how-self-awareness-can-make-you-better-leader" TargetMode="External" /><Relationship Id="rId30" Type="http://schemas.openxmlformats.org/officeDocument/2006/relationships/hyperlink" Target="https://meilleurs-masters.com/master-management-de-l-hotellerie/essec-business-school-mba-in-hospitality-management.html" TargetMode="External" /><Relationship Id="rId31" Type="http://schemas.openxmlformats.org/officeDocument/2006/relationships/hyperlink" Target="https://www.transportation.northwestern.edu/education/executive-education/" TargetMode="External" /><Relationship Id="rId32" Type="http://schemas.openxmlformats.org/officeDocument/2006/relationships/hyperlink" Target="https://medium.com/@jurgenappelo/the-design-thinking-and-lean-startup-models-are-broken-here-is-the-innovation-vortex-43592a4414d" TargetMode="External" /><Relationship Id="rId33" Type="http://schemas.openxmlformats.org/officeDocument/2006/relationships/hyperlink" Target="https://meilleurs-masters.com/master-management-de-l-hotellerie/essec-business-school-mba-in-hospitality-management.html" TargetMode="External" /><Relationship Id="rId34" Type="http://schemas.openxmlformats.org/officeDocument/2006/relationships/hyperlink" Target="https://www.hrbartender.com/2019/leadership-and-management/managers-developing-talent/" TargetMode="External" /><Relationship Id="rId35" Type="http://schemas.openxmlformats.org/officeDocument/2006/relationships/hyperlink" Target="https://www.centre-inffo.fr/site-reforme/apprentissage/apprentissage-lessentiel/comment-mobiliser-les-premiers-dispositifs-pro-a-dans-son-entreprise-3" TargetMode="External" /><Relationship Id="rId36" Type="http://schemas.openxmlformats.org/officeDocument/2006/relationships/hyperlink" Target="https://dbs.deusto.es/cs/Satellite/deusto-b-school/es/deustobschool/programas-3/formacion-ejecutiva-0/finanzas/seminario-de-blockchain-la-disrupcion-del-valor-y-la-confianza/introduccion-24/info-prog" TargetMode="External" /><Relationship Id="rId37" Type="http://schemas.openxmlformats.org/officeDocument/2006/relationships/hyperlink" Target="https://www.wgbh.org/news/science-and-technology/2019/03/15/lessons-from-the-worlds-quirkiest-innovators" TargetMode="External" /><Relationship Id="rId38" Type="http://schemas.openxmlformats.org/officeDocument/2006/relationships/hyperlink" Target="http://sps.columbia.edu/executive-education/strategic-communication-international-perspectives" TargetMode="External" /><Relationship Id="rId39"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40" Type="http://schemas.openxmlformats.org/officeDocument/2006/relationships/hyperlink" Target="https://www.hult.edu/en/executive-education/events/ash-ef-stockholm-19-mar/?utm_source=twitter&amp;utm_medium=social&amp;utm_campaign=organicsocialtwitter&amp;utm_content=stockholme_event" TargetMode="External" /><Relationship Id="rId41" Type="http://schemas.openxmlformats.org/officeDocument/2006/relationships/hyperlink" Target="https://www.hult.edu/en/executive-education/events/ash-ef-helsinki-21-mar/?utm_source=twitter&amp;utm_medium=social&amp;utm_campaign=organicsocialtwitter&amp;utm_content=helsinki_event" TargetMode="External" /><Relationship Id="rId42" Type="http://schemas.openxmlformats.org/officeDocument/2006/relationships/hyperlink" Target="https://www.hult.edu/en/executive-education/insights/how-experiential-learning-gives-you-lessons-you-will-never-forget/?utm_source=twitter&amp;utm_medium=social&amp;utm_campaign=organicsocialtwitter&amp;utm_content=q2legovid5_tw_lw040319_uk" TargetMode="External" /><Relationship Id="rId43" Type="http://schemas.openxmlformats.org/officeDocument/2006/relationships/hyperlink" Target="https://www.hult.edu/en/executive-education/insights/how-experiential-learning-gives-you-lessons-you-will-never-forget/" TargetMode="External" /><Relationship Id="rId44" Type="http://schemas.openxmlformats.org/officeDocument/2006/relationships/hyperlink" Target="http://po.st/scms/OrMCe04Lcp0lOFmbAka8Um6V2jAD7SYdZTjvhHbnYZ0lOA/SnAtuJ" TargetMode="External" /><Relationship Id="rId45" Type="http://schemas.openxmlformats.org/officeDocument/2006/relationships/hyperlink" Target="http://po.st/scms/OrMCe04Lcp0lOFmbAka8Um6V2jAD7SYdZTjvhHbnYZ0lOA/QYTuNl" TargetMode="External" /><Relationship Id="rId46" Type="http://schemas.openxmlformats.org/officeDocument/2006/relationships/hyperlink" Target="http://po.st/scms/OrMCe04Lcp0lOFmbAka8Um6V2jAD7SYdZTjvhHbnYZ0lOA/cJdkVv" TargetMode="External" /><Relationship Id="rId47" Type="http://schemas.openxmlformats.org/officeDocument/2006/relationships/hyperlink" Target="http://po.st/scms/OrMCe04Lcp0lOFmbAka8Um6V2jAD7SYdZTjvhHbnYZ0lOA/Z2MF2N" TargetMode="External" /><Relationship Id="rId48" Type="http://schemas.openxmlformats.org/officeDocument/2006/relationships/hyperlink" Target="http://po.st/scms/OrMCe04Lcp0lOFmbAka8Um6V2jAD7SYdZTjvhHbnYZ0lOA/jeUjYr" TargetMode="External" /><Relationship Id="rId49" Type="http://schemas.openxmlformats.org/officeDocument/2006/relationships/hyperlink" Target="http://po.st/scms/OrMCe04Lcp0lOFmbAka8Um6V2jAD7SYdZTjvhHbnYZ0lOA/Y5z4Wg" TargetMode="External" /><Relationship Id="rId50" Type="http://schemas.openxmlformats.org/officeDocument/2006/relationships/hyperlink" Target="http://po.st/scms/OrMCe04Lcp0lOFmbAka8Um6V2jAD7SYdZTjvhHbnYZ0lOA/neS9cd" TargetMode="External" /><Relationship Id="rId51" Type="http://schemas.openxmlformats.org/officeDocument/2006/relationships/hyperlink" Target="http://po.st/scms/OrMCe04Lcp0lOFmbAka8Um6V2jAD7SYdZTjvhHbnYZ0lOA/QbHKd2" TargetMode="External" /><Relationship Id="rId52" Type="http://schemas.openxmlformats.org/officeDocument/2006/relationships/hyperlink" Target="http://po.st/scms/OrMCe04Lcp0lOFmbAka8Um6V2jAD7SYdZTjvhHbnYZ0lOA/wsjeUw" TargetMode="External" /><Relationship Id="rId53" Type="http://schemas.openxmlformats.org/officeDocument/2006/relationships/hyperlink" Target="http://po.st/scms/OrMCe04Lcp0lOFmbAka8Um6V2jAD7SYdZTjvhHbnYZ0lOA/laAh5n" TargetMode="External" /><Relationship Id="rId54" Type="http://schemas.openxmlformats.org/officeDocument/2006/relationships/hyperlink" Target="http://po.st/scms/OrMCe04Lcp0lOFmbAka8Um6V2jAD7SYdZTjvhHbnYZ0lOA/enr05H" TargetMode="External" /><Relationship Id="rId55" Type="http://schemas.openxmlformats.org/officeDocument/2006/relationships/hyperlink" Target="http://po.st/scms/OrMCe04Lcp0lOFmbAka8Um6V2jAD7SYdZTjvhHbnYZ0lOA/hic4De" TargetMode="External" /><Relationship Id="rId56" Type="http://schemas.openxmlformats.org/officeDocument/2006/relationships/hyperlink" Target="http://po.st/scms/OrMCe04Lcp0lOFmbAka8Um6V2jAD7SYdZTjvhHbnYZ0lOA/d4bcrI" TargetMode="External" /><Relationship Id="rId57" Type="http://schemas.openxmlformats.org/officeDocument/2006/relationships/hyperlink" Target="http://po.st/scms/OrMCe04Lcp0lOFmbAka8Um6V2jAD7SYdZTjvhHbnYZ0lOA/13FoFw" TargetMode="External" /><Relationship Id="rId58" Type="http://schemas.openxmlformats.org/officeDocument/2006/relationships/hyperlink" Target="http://po.st/scms/OrMCe04Lcp0lOFmbAka8Um6V2jAD7SYdZTjvhHbnYZ0lOA/qpH8Pk" TargetMode="External" /><Relationship Id="rId59" Type="http://schemas.openxmlformats.org/officeDocument/2006/relationships/hyperlink" Target="http://po.st/scms/OrMCe04Lcp0lOFmbAka8Um6V2jAD7SYdZTjvhHbnYZ0lOA/hIapfi" TargetMode="External" /><Relationship Id="rId60" Type="http://schemas.openxmlformats.org/officeDocument/2006/relationships/hyperlink" Target="http://po.st/scms/OrMCe04Lcp0lOFmbAka8Um6V2jAD7SYdZTjvhHbnYZ0lOA/syHeWS" TargetMode="External" /><Relationship Id="rId61" Type="http://schemas.openxmlformats.org/officeDocument/2006/relationships/hyperlink" Target="http://po.st/scms/OrMCe04Lcp0lOFmbAka8Um6V2jAD7SYdZTjvhHbnYZ0lOA/VVMDHN" TargetMode="External" /><Relationship Id="rId62" Type="http://schemas.openxmlformats.org/officeDocument/2006/relationships/hyperlink" Target="http://po.st/scms/OrMCe04Lcp0lOFmbAka8Um6V2jAD7SYdZTjvhHbnYZ0lOA/TerWqp" TargetMode="External" /><Relationship Id="rId63" Type="http://schemas.openxmlformats.org/officeDocument/2006/relationships/hyperlink" Target="http://po.st/scms/OrMCe04Lcp0lOFmbAka8Um6V2jAD7SYdZTjvhHbnYZ0lOA/owTcVl" TargetMode="External" /><Relationship Id="rId64" Type="http://schemas.openxmlformats.org/officeDocument/2006/relationships/hyperlink" Target="http://po.st/scms/OrMCe04Lcp0lOFmbAka8Um6V2jAD7SYdZTjvhHbnYZ0lOA/rcqtSQ" TargetMode="External" /><Relationship Id="rId65" Type="http://schemas.openxmlformats.org/officeDocument/2006/relationships/hyperlink" Target="http://po.st/scms/OrMCe04Lcp0lOFmbAka8Um6V2jAD7SYdZTjvhHbnYZ0lOA/tsFkCT" TargetMode="External" /><Relationship Id="rId66" Type="http://schemas.openxmlformats.org/officeDocument/2006/relationships/hyperlink" Target="http://po.st/scms/OrMCe04Lcp0lOFmbAka8Um6V2jAD7SYdZTjvhHbnYZ0lOA/jWYqRD" TargetMode="External" /><Relationship Id="rId67" Type="http://schemas.openxmlformats.org/officeDocument/2006/relationships/hyperlink" Target="http://po.st/scms/OrMCe04Lcp0lOFmbAka8Um6V2jAD7SYdZTjvhHbnYZ0lOA/qJcIME" TargetMode="External" /><Relationship Id="rId68" Type="http://schemas.openxmlformats.org/officeDocument/2006/relationships/hyperlink" Target="http://po.st/scms/OrMCe04Lcp0lOFmbAka8Um6V2jAD7SYdZTjvhHbnYZ0lOA/sOFhsg" TargetMode="External" /><Relationship Id="rId69" Type="http://schemas.openxmlformats.org/officeDocument/2006/relationships/hyperlink" Target="http://po.st/scms/OrMCe04Lcp0lOFmbAka8Um6V2jAD7SYdZTjvhHbnYZ0lOA/iTAU1n" TargetMode="External" /><Relationship Id="rId70" Type="http://schemas.openxmlformats.org/officeDocument/2006/relationships/hyperlink" Target="http://po.st/scms/OrMCe04Lcp0lOFmbAka8Um6V2jAD7SYdZTjvhHbnYZ0lOA/xnnkf9" TargetMode="External" /><Relationship Id="rId71" Type="http://schemas.openxmlformats.org/officeDocument/2006/relationships/hyperlink" Target="http://po.st/scms/OrMCe04Lcp0lOFmbAka8Um6V2jAD7SYdZTjvhHbnYZ0lOA/fK56uQ" TargetMode="External" /><Relationship Id="rId72" Type="http://schemas.openxmlformats.org/officeDocument/2006/relationships/hyperlink" Target="http://po.st/scms/OrMCe04Lcp0lOFmbAka8Um6V2jAD7SYdZTjvhHbnYZ0lOA/e9o91l" TargetMode="External" /><Relationship Id="rId73" Type="http://schemas.openxmlformats.org/officeDocument/2006/relationships/hyperlink" Target="http://po.st/scms/OrMCe04Lcp0lOFmbAka8Um6V2jAD7SYdZTjvhHbnYZ0lOA/uy0tRH" TargetMode="External" /><Relationship Id="rId74" Type="http://schemas.openxmlformats.org/officeDocument/2006/relationships/hyperlink" Target="http://po.st/scms/OrMCe04Lcp0lOFmbAka8Um6V2jAD7SYdZTjvhHbnYZ0lOA/y8VHuC" TargetMode="External" /><Relationship Id="rId75" Type="http://schemas.openxmlformats.org/officeDocument/2006/relationships/hyperlink" Target="http://po.st/scms/OrMCe04Lcp0lOFmbAka8Um6V2jAD7SYdZTjvhHbnYZ0lOA/zBynH4" TargetMode="External" /><Relationship Id="rId76" Type="http://schemas.openxmlformats.org/officeDocument/2006/relationships/hyperlink" Target="http://po.st/scms/OrMCe04Lcp0lOFmbAka8Um6V2jAD7SYdZTjvhHbnYZ0lOA/v0OVg8" TargetMode="External" /><Relationship Id="rId77" Type="http://schemas.openxmlformats.org/officeDocument/2006/relationships/hyperlink" Target="http://po.st/scms/OrMCe04Lcp0lOFmbAka8Um6V2jAD7SYdZTjvhHbnYZ0lOA/J7YKTy" TargetMode="External" /><Relationship Id="rId78" Type="http://schemas.openxmlformats.org/officeDocument/2006/relationships/hyperlink" Target="http://po.st/scms/OrMCe04Lcp0lOFmbAka8Um6V2jAD7SYdZTjvhHbnYZ0lOA/XLdgE7" TargetMode="External" /><Relationship Id="rId79" Type="http://schemas.openxmlformats.org/officeDocument/2006/relationships/hyperlink" Target="http://po.st/scms/OrMCe04Lcp0lOFmbAka8Um6V2jAD7SYdZTjvhHbnYZ0lOA/aoFdNi" TargetMode="External" /><Relationship Id="rId80" Type="http://schemas.openxmlformats.org/officeDocument/2006/relationships/hyperlink" Target="http://po.st/scms/OrMCe04Lcp0lOFmbAka8Um6V2jAD7SYdZTjvhHbnYZ0lOA/zdPd7P" TargetMode="External" /><Relationship Id="rId81" Type="http://schemas.openxmlformats.org/officeDocument/2006/relationships/hyperlink" Target="http://po.st/scms/OrMCe04Lcp0lOFmbAka8Um6V2jAD7SYdZTjvhHbnYZ0lOA/KO9yxs" TargetMode="External" /><Relationship Id="rId82" Type="http://schemas.openxmlformats.org/officeDocument/2006/relationships/hyperlink" Target="http://po.st/scms/OrMCe04Lcp0lOFmbAka8Um6V2jAD7SYdZTjvhHbnYZ0lOA/iDCV6m" TargetMode="External" /><Relationship Id="rId83" Type="http://schemas.openxmlformats.org/officeDocument/2006/relationships/hyperlink" Target="http://po.st/scms/OrMCe04Lcp0lOFmbAka8Um6V2jAD7SYdZTjvhHbnYZ0lOA/D59UGc" TargetMode="External" /><Relationship Id="rId84" Type="http://schemas.openxmlformats.org/officeDocument/2006/relationships/hyperlink" Target="http://po.st/scms/OrMCe04Lcp0lOFmbAka8Um6V2jAD7SYdZTjvhHbnYZ0lOA/Z4FBfk" TargetMode="External" /><Relationship Id="rId85" Type="http://schemas.openxmlformats.org/officeDocument/2006/relationships/hyperlink" Target="http://po.st/scms/OrMCe04Lcp0lOFmbAka8Um6V2jAD7SYdZTjvhHbnYZ0lOA/jKMfR7" TargetMode="External" /><Relationship Id="rId86" Type="http://schemas.openxmlformats.org/officeDocument/2006/relationships/hyperlink" Target="http://po.st/scms/OrMCe04Lcp0lOFmbAka8Um6V2jAD7SYdZTjvhHbnYZ0lOA/rnnSkf" TargetMode="External" /><Relationship Id="rId87" Type="http://schemas.openxmlformats.org/officeDocument/2006/relationships/hyperlink" Target="http://po.st/scms/OrMCe04Lcp0lOFmbAka8Um6V2jAD7SYdZTjvhHbnYZ0lOA/PAg4Vi" TargetMode="External" /><Relationship Id="rId88" Type="http://schemas.openxmlformats.org/officeDocument/2006/relationships/hyperlink" Target="http://po.st/scms/OrMCe04Lcp0lOFmbAka8Um6V2jAD7SYdZTjvhHbnYZ0lOA/OH4RXP" TargetMode="External" /><Relationship Id="rId89" Type="http://schemas.openxmlformats.org/officeDocument/2006/relationships/hyperlink" Target="http://po.st/scms/OrMCe04Lcp0lOFmbAka8Um6V2jAD7SYdZTjvhHbnYZ0lOA/Q0WnF3" TargetMode="External" /><Relationship Id="rId90" Type="http://schemas.openxmlformats.org/officeDocument/2006/relationships/hyperlink" Target="http://po.st/scms/OrMCe04Lcp0lOFmbAka8Um6V2jAD7SYdZTjvhHbnYZ0lOA/r7wmgo" TargetMode="External" /><Relationship Id="rId91" Type="http://schemas.openxmlformats.org/officeDocument/2006/relationships/hyperlink" Target="http://po.st/scms/OrMCe04Lcp0lOFmbAka8Um6V2jAD7SYdZTjvhHbnYZ0lOA/HiqZEd" TargetMode="External" /><Relationship Id="rId92" Type="http://schemas.openxmlformats.org/officeDocument/2006/relationships/hyperlink" Target="http://po.st/scms/OrMCe04Lcp0lOFmbAka8Um6V2jAD7SYdZTjvhHbnYZ0lOA/KMcc0n" TargetMode="External" /><Relationship Id="rId93" Type="http://schemas.openxmlformats.org/officeDocument/2006/relationships/hyperlink" Target="http://po.st/scms/OrMCe04Lcp0lOFmbAka8Um6V2jAD7SYdZTjvhHbnYZ0lOA/5jAHyU" TargetMode="External" /><Relationship Id="rId94" Type="http://schemas.openxmlformats.org/officeDocument/2006/relationships/hyperlink" Target="http://po.st/scms/OrMCe04Lcp0lOFmbAka8Um6V2jAD7SYdZTjvhHbnYZ0lOA/N6xuTI" TargetMode="External" /><Relationship Id="rId95" Type="http://schemas.openxmlformats.org/officeDocument/2006/relationships/hyperlink" Target="http://po.st/scms/OrMCe04Lcp0lOFmbAka8Um6V2jAD7SYdZTjvhHbnYZ0lOA/lUtLg8" TargetMode="External" /><Relationship Id="rId96" Type="http://schemas.openxmlformats.org/officeDocument/2006/relationships/hyperlink" Target="https://pbs.twimg.com/media/D0Z1xPNXQAEybcs.jpg" TargetMode="External" /><Relationship Id="rId97" Type="http://schemas.openxmlformats.org/officeDocument/2006/relationships/hyperlink" Target="https://pbs.twimg.com/media/D1KV2sCX0AEZhK5.jpg" TargetMode="External" /><Relationship Id="rId98" Type="http://schemas.openxmlformats.org/officeDocument/2006/relationships/hyperlink" Target="https://pbs.twimg.com/media/C3gbu25WAAAfTBE.jpg" TargetMode="External" /><Relationship Id="rId99" Type="http://schemas.openxmlformats.org/officeDocument/2006/relationships/hyperlink" Target="https://pbs.twimg.com/media/D1kGLUpXgAExONF.jpg" TargetMode="External" /><Relationship Id="rId100" Type="http://schemas.openxmlformats.org/officeDocument/2006/relationships/hyperlink" Target="https://pbs.twimg.com/media/D1jOFTtXcAAlwFQ.png" TargetMode="External" /><Relationship Id="rId101" Type="http://schemas.openxmlformats.org/officeDocument/2006/relationships/hyperlink" Target="https://pbs.twimg.com/media/D1oVYO4XQAM1mAT.png" TargetMode="External" /><Relationship Id="rId102" Type="http://schemas.openxmlformats.org/officeDocument/2006/relationships/hyperlink" Target="https://pbs.twimg.com/media/D1yWhlpX4AADzXU.jpg" TargetMode="External" /><Relationship Id="rId103" Type="http://schemas.openxmlformats.org/officeDocument/2006/relationships/hyperlink" Target="https://pbs.twimg.com/media/D1OWl7DW0AAFRhJ.jpg" TargetMode="External" /><Relationship Id="rId104" Type="http://schemas.openxmlformats.org/officeDocument/2006/relationships/hyperlink" Target="https://pbs.twimg.com/media/D1KFkm5XQAAKUB3.jpg" TargetMode="External" /><Relationship Id="rId105" Type="http://schemas.openxmlformats.org/officeDocument/2006/relationships/hyperlink" Target="https://pbs.twimg.com/media/DyqDU7KWoAEkgPR.jpg" TargetMode="External" /><Relationship Id="rId106" Type="http://schemas.openxmlformats.org/officeDocument/2006/relationships/hyperlink" Target="https://pbs.twimg.com/media/D1OWl7DW0AAFRhJ.jpg" TargetMode="External" /><Relationship Id="rId107" Type="http://schemas.openxmlformats.org/officeDocument/2006/relationships/hyperlink" Target="https://pbs.twimg.com/media/D1YEtfzXQAAcRUt.jpg" TargetMode="External" /><Relationship Id="rId108" Type="http://schemas.openxmlformats.org/officeDocument/2006/relationships/hyperlink" Target="https://pbs.twimg.com/media/D1__CazWoAEpIBG.jpg" TargetMode="External" /><Relationship Id="rId109" Type="http://schemas.openxmlformats.org/officeDocument/2006/relationships/hyperlink" Target="https://pbs.twimg.com/media/D1uM9prXQAE-7Yy.jpg" TargetMode="External" /><Relationship Id="rId110" Type="http://schemas.openxmlformats.org/officeDocument/2006/relationships/hyperlink" Target="https://pbs.twimg.com/media/D1dR_CAWwAAix89.jpg" TargetMode="External" /><Relationship Id="rId111" Type="http://schemas.openxmlformats.org/officeDocument/2006/relationships/hyperlink" Target="https://pbs.twimg.com/media/D1nBDjoX4AERkw6.jpg" TargetMode="External" /><Relationship Id="rId112" Type="http://schemas.openxmlformats.org/officeDocument/2006/relationships/hyperlink" Target="https://pbs.twimg.com/ext_tw_video_thumb/1105048195313397760/pu/img/Q8Sc36Zo4bbRw6Mh.jpg" TargetMode="External" /><Relationship Id="rId113" Type="http://schemas.openxmlformats.org/officeDocument/2006/relationships/hyperlink" Target="https://pbs.twimg.com/media/D2HVKXJXgAIG6Pj.jpg" TargetMode="External" /><Relationship Id="rId114" Type="http://schemas.openxmlformats.org/officeDocument/2006/relationships/hyperlink" Target="https://pbs.twimg.com/media/D0Z1xPNXQAEybcs.jpg" TargetMode="External" /><Relationship Id="rId115" Type="http://schemas.openxmlformats.org/officeDocument/2006/relationships/hyperlink" Target="http://pbs.twimg.com/profile_images/997616903387582464/qATsyxSh_normal.jpg" TargetMode="External" /><Relationship Id="rId116" Type="http://schemas.openxmlformats.org/officeDocument/2006/relationships/hyperlink" Target="http://pbs.twimg.com/profile_images/1044208444134354944/vJYG05-X_normal.jpg" TargetMode="External" /><Relationship Id="rId117" Type="http://schemas.openxmlformats.org/officeDocument/2006/relationships/hyperlink" Target="http://pbs.twimg.com/profile_images/874911957522034688/M5XuN8Gx_normal.jpg" TargetMode="External" /><Relationship Id="rId118" Type="http://schemas.openxmlformats.org/officeDocument/2006/relationships/hyperlink" Target="http://pbs.twimg.com/profile_images/861610324570632192/iTAOLpbm_normal.jpg" TargetMode="External" /><Relationship Id="rId119" Type="http://schemas.openxmlformats.org/officeDocument/2006/relationships/hyperlink" Target="http://pbs.twimg.com/profile_images/2555059691/a9ev480357ih5kpn71k0_normal.jpeg" TargetMode="External" /><Relationship Id="rId120" Type="http://schemas.openxmlformats.org/officeDocument/2006/relationships/hyperlink" Target="http://pbs.twimg.com/profile_images/936622214073352197/RlRk2kcg_normal.jpg" TargetMode="External" /><Relationship Id="rId121" Type="http://schemas.openxmlformats.org/officeDocument/2006/relationships/hyperlink" Target="http://pbs.twimg.com/profile_images/1016833173454548998/8S4cpTYr_normal.jpg" TargetMode="External" /><Relationship Id="rId122" Type="http://schemas.openxmlformats.org/officeDocument/2006/relationships/hyperlink" Target="http://pbs.twimg.com/profile_images/775795537689862144/ZdtKsGVV_normal.jpg" TargetMode="External" /><Relationship Id="rId123" Type="http://schemas.openxmlformats.org/officeDocument/2006/relationships/hyperlink" Target="http://pbs.twimg.com/profile_images/1070689732177342464/67gb4kBh_normal.jpg" TargetMode="External" /><Relationship Id="rId124" Type="http://schemas.openxmlformats.org/officeDocument/2006/relationships/hyperlink" Target="http://pbs.twimg.com/profile_images/786863348159700992/d6nM04QK_normal.jpg" TargetMode="External" /><Relationship Id="rId125" Type="http://schemas.openxmlformats.org/officeDocument/2006/relationships/hyperlink" Target="https://pbs.twimg.com/media/D1KV2sCX0AEZhK5.jpg" TargetMode="External" /><Relationship Id="rId126" Type="http://schemas.openxmlformats.org/officeDocument/2006/relationships/hyperlink" Target="http://pbs.twimg.com/profile_images/677737251158274048/4FuLIToI_normal.jpg" TargetMode="External" /><Relationship Id="rId127" Type="http://schemas.openxmlformats.org/officeDocument/2006/relationships/hyperlink" Target="https://pbs.twimg.com/media/C3gbu25WAAAfTBE.jpg" TargetMode="External" /><Relationship Id="rId128" Type="http://schemas.openxmlformats.org/officeDocument/2006/relationships/hyperlink" Target="http://pbs.twimg.com/profile_images/1106753664318885888/nwCcXC8s_normal.jpg" TargetMode="External" /><Relationship Id="rId129" Type="http://schemas.openxmlformats.org/officeDocument/2006/relationships/hyperlink" Target="http://pbs.twimg.com/profile_images/975879154448130048/o3ISZvvQ_normal.jpg" TargetMode="External" /><Relationship Id="rId130" Type="http://schemas.openxmlformats.org/officeDocument/2006/relationships/hyperlink" Target="http://pbs.twimg.com/profile_images/742830194399006724/abnF5JIJ_normal.jpg" TargetMode="External" /><Relationship Id="rId131" Type="http://schemas.openxmlformats.org/officeDocument/2006/relationships/hyperlink" Target="http://pbs.twimg.com/profile_images/1102570152988692480/meG-sjcW_normal.png" TargetMode="External" /><Relationship Id="rId132" Type="http://schemas.openxmlformats.org/officeDocument/2006/relationships/hyperlink" Target="http://pbs.twimg.com/profile_images/937786044350697472/F_qKMCUc_normal.jpg" TargetMode="External" /><Relationship Id="rId133" Type="http://schemas.openxmlformats.org/officeDocument/2006/relationships/hyperlink" Target="http://pbs.twimg.com/profile_images/1297451661/Jackie_1_normal.jpg" TargetMode="External" /><Relationship Id="rId134" Type="http://schemas.openxmlformats.org/officeDocument/2006/relationships/hyperlink" Target="http://pbs.twimg.com/profile_images/978759972564578304/NQojXi6I_normal.jpg" TargetMode="External" /><Relationship Id="rId135" Type="http://schemas.openxmlformats.org/officeDocument/2006/relationships/hyperlink" Target="http://pbs.twimg.com/profile_images/978759972564578304/NQojXi6I_normal.jpg" TargetMode="External" /><Relationship Id="rId136" Type="http://schemas.openxmlformats.org/officeDocument/2006/relationships/hyperlink" Target="http://pbs.twimg.com/profile_images/781892598046875649/RrXDXrUw_normal.jpg" TargetMode="External" /><Relationship Id="rId137" Type="http://schemas.openxmlformats.org/officeDocument/2006/relationships/hyperlink" Target="http://pbs.twimg.com/profile_images/378800000605351103/f219819d9a7bed41f4e9c5f4c3b92a9f_normal.png" TargetMode="External" /><Relationship Id="rId138" Type="http://schemas.openxmlformats.org/officeDocument/2006/relationships/hyperlink" Target="http://pbs.twimg.com/profile_images/1049621338825080833/69KVz__u_normal.jpg" TargetMode="External" /><Relationship Id="rId139" Type="http://schemas.openxmlformats.org/officeDocument/2006/relationships/hyperlink" Target="http://pbs.twimg.com/profile_images/963759425961037825/78X_23KW_normal.png" TargetMode="External" /><Relationship Id="rId140" Type="http://schemas.openxmlformats.org/officeDocument/2006/relationships/hyperlink" Target="http://pbs.twimg.com/profile_images/3187024260/1f6bb2bcd50677891476cb3401bcee46_normal.jpeg" TargetMode="External" /><Relationship Id="rId141" Type="http://schemas.openxmlformats.org/officeDocument/2006/relationships/hyperlink" Target="http://pbs.twimg.com/profile_images/3187024260/1f6bb2bcd50677891476cb3401bcee46_normal.jpeg" TargetMode="External" /><Relationship Id="rId142" Type="http://schemas.openxmlformats.org/officeDocument/2006/relationships/hyperlink" Target="http://pbs.twimg.com/profile_images/1012806442817122304/PFPRBkWE_normal.jpg" TargetMode="External" /><Relationship Id="rId143" Type="http://schemas.openxmlformats.org/officeDocument/2006/relationships/hyperlink" Target="http://pbs.twimg.com/profile_images/803724976138452992/T_T9IMov_normal.jpg" TargetMode="External" /><Relationship Id="rId144" Type="http://schemas.openxmlformats.org/officeDocument/2006/relationships/hyperlink" Target="http://pbs.twimg.com/profile_images/803724976138452992/T_T9IMov_normal.jpg" TargetMode="External" /><Relationship Id="rId145" Type="http://schemas.openxmlformats.org/officeDocument/2006/relationships/hyperlink" Target="http://pbs.twimg.com/profile_images/635208989127512064/0QPC2xqw_normal.jpg" TargetMode="External" /><Relationship Id="rId146" Type="http://schemas.openxmlformats.org/officeDocument/2006/relationships/hyperlink" Target="http://pbs.twimg.com/profile_images/635208989127512064/0QPC2xqw_normal.jpg" TargetMode="External" /><Relationship Id="rId147" Type="http://schemas.openxmlformats.org/officeDocument/2006/relationships/hyperlink" Target="https://pbs.twimg.com/media/D1kGLUpXgAExONF.jpg" TargetMode="External" /><Relationship Id="rId148" Type="http://schemas.openxmlformats.org/officeDocument/2006/relationships/hyperlink" Target="http://pbs.twimg.com/profile_images/1693845280/q8omf_normal.jpg" TargetMode="External" /><Relationship Id="rId149" Type="http://schemas.openxmlformats.org/officeDocument/2006/relationships/hyperlink" Target="http://pbs.twimg.com/profile_images/1105030567362523136/z8GSqZx__normal.png" TargetMode="External" /><Relationship Id="rId150" Type="http://schemas.openxmlformats.org/officeDocument/2006/relationships/hyperlink" Target="http://pbs.twimg.com/profile_images/1054831453555568640/_8AAwz2-_normal.jpg" TargetMode="External" /><Relationship Id="rId151" Type="http://schemas.openxmlformats.org/officeDocument/2006/relationships/hyperlink" Target="http://pbs.twimg.com/profile_images/971005872284499969/5XteGCvx_normal.jpg" TargetMode="External" /><Relationship Id="rId152" Type="http://schemas.openxmlformats.org/officeDocument/2006/relationships/hyperlink" Target="http://pbs.twimg.com/profile_images/971005872284499969/5XteGCvx_normal.jpg" TargetMode="External" /><Relationship Id="rId153" Type="http://schemas.openxmlformats.org/officeDocument/2006/relationships/hyperlink" Target="http://pbs.twimg.com/profile_images/796042756389011456/vy-rI92E_normal.jpg" TargetMode="External" /><Relationship Id="rId154" Type="http://schemas.openxmlformats.org/officeDocument/2006/relationships/hyperlink" Target="http://pbs.twimg.com/profile_images/796042756389011456/vy-rI92E_normal.jpg" TargetMode="External" /><Relationship Id="rId155" Type="http://schemas.openxmlformats.org/officeDocument/2006/relationships/hyperlink" Target="http://pbs.twimg.com/profile_images/826492277103132672/L9h7hFx3_normal.jpg" TargetMode="External" /><Relationship Id="rId156" Type="http://schemas.openxmlformats.org/officeDocument/2006/relationships/hyperlink" Target="http://pbs.twimg.com/profile_images/723186926916911104/T0_e8v4G_normal.jpg" TargetMode="External" /><Relationship Id="rId157" Type="http://schemas.openxmlformats.org/officeDocument/2006/relationships/hyperlink" Target="http://pbs.twimg.com/profile_images/1047778426508206080/H4xRs8Z1_normal.jpg" TargetMode="External" /><Relationship Id="rId158" Type="http://schemas.openxmlformats.org/officeDocument/2006/relationships/hyperlink" Target="http://pbs.twimg.com/profile_images/1047778426508206080/H4xRs8Z1_normal.jpg" TargetMode="External" /><Relationship Id="rId159" Type="http://schemas.openxmlformats.org/officeDocument/2006/relationships/hyperlink" Target="https://pbs.twimg.com/media/D1jOFTtXcAAlwFQ.png" TargetMode="External" /><Relationship Id="rId160" Type="http://schemas.openxmlformats.org/officeDocument/2006/relationships/hyperlink" Target="https://pbs.twimg.com/media/D1oVYO4XQAM1mAT.png" TargetMode="External" /><Relationship Id="rId161" Type="http://schemas.openxmlformats.org/officeDocument/2006/relationships/hyperlink" Target="http://pbs.twimg.com/profile_images/3755501489/0570d5449bf3e51541b23cf4cfa8362f_normal.jpeg" TargetMode="External" /><Relationship Id="rId162" Type="http://schemas.openxmlformats.org/officeDocument/2006/relationships/hyperlink" Target="http://pbs.twimg.com/profile_images/969970189562466304/_Qy4rmBD_normal.jpg" TargetMode="External" /><Relationship Id="rId163" Type="http://schemas.openxmlformats.org/officeDocument/2006/relationships/hyperlink" Target="http://pbs.twimg.com/profile_images/879706230570323968/sAAwUM0Y_normal.jpg" TargetMode="External" /><Relationship Id="rId164" Type="http://schemas.openxmlformats.org/officeDocument/2006/relationships/hyperlink" Target="http://pbs.twimg.com/profile_images/300638014/CIA_STAR_normal.jpg" TargetMode="External" /><Relationship Id="rId165" Type="http://schemas.openxmlformats.org/officeDocument/2006/relationships/hyperlink" Target="http://pbs.twimg.com/profile_images/1062802352711835654/Hftz5tVU_normal.jpg" TargetMode="External" /><Relationship Id="rId166" Type="http://schemas.openxmlformats.org/officeDocument/2006/relationships/hyperlink" Target="http://pbs.twimg.com/profile_images/1062802352711835654/Hftz5tVU_normal.jpg" TargetMode="External" /><Relationship Id="rId167" Type="http://schemas.openxmlformats.org/officeDocument/2006/relationships/hyperlink" Target="http://pbs.twimg.com/profile_images/503937015251886080/Rx94F4Kj_normal.jpeg" TargetMode="External" /><Relationship Id="rId168" Type="http://schemas.openxmlformats.org/officeDocument/2006/relationships/hyperlink" Target="http://pbs.twimg.com/profile_images/752954935004848128/9ejmVshY_normal.jpg" TargetMode="External" /><Relationship Id="rId169" Type="http://schemas.openxmlformats.org/officeDocument/2006/relationships/hyperlink" Target="http://pbs.twimg.com/profile_images/2879360992/560b0ed9cbc7a729ae54d3ae92ac51c2_normal.jpeg" TargetMode="External" /><Relationship Id="rId170" Type="http://schemas.openxmlformats.org/officeDocument/2006/relationships/hyperlink" Target="http://pbs.twimg.com/profile_images/2879360992/560b0ed9cbc7a729ae54d3ae92ac51c2_normal.jpeg" TargetMode="External" /><Relationship Id="rId171" Type="http://schemas.openxmlformats.org/officeDocument/2006/relationships/hyperlink" Target="https://pbs.twimg.com/media/D1yWhlpX4AADzXU.jpg" TargetMode="External" /><Relationship Id="rId172" Type="http://schemas.openxmlformats.org/officeDocument/2006/relationships/hyperlink" Target="http://pbs.twimg.com/profile_images/481162974749401088/9Sj13wHR_normal.jpeg" TargetMode="External" /><Relationship Id="rId173" Type="http://schemas.openxmlformats.org/officeDocument/2006/relationships/hyperlink" Target="http://pbs.twimg.com/profile_images/1106532902496555009/4JgaqKA2_normal.png" TargetMode="External" /><Relationship Id="rId174" Type="http://schemas.openxmlformats.org/officeDocument/2006/relationships/hyperlink" Target="http://pbs.twimg.com/profile_images/1648821045/Ade_McCormack-medium_normal.jpg" TargetMode="External" /><Relationship Id="rId175" Type="http://schemas.openxmlformats.org/officeDocument/2006/relationships/hyperlink" Target="http://pbs.twimg.com/profile_images/1648821045/Ade_McCormack-medium_normal.jpg" TargetMode="External" /><Relationship Id="rId176" Type="http://schemas.openxmlformats.org/officeDocument/2006/relationships/hyperlink" Target="http://pbs.twimg.com/profile_images/489367804240355328/mKNCSw-T_normal.jpeg" TargetMode="External" /><Relationship Id="rId177" Type="http://schemas.openxmlformats.org/officeDocument/2006/relationships/hyperlink" Target="https://pbs.twimg.com/media/D1OWl7DW0AAFRhJ.jpg" TargetMode="External" /><Relationship Id="rId178" Type="http://schemas.openxmlformats.org/officeDocument/2006/relationships/hyperlink" Target="https://pbs.twimg.com/media/D1KFkm5XQAAKUB3.jpg" TargetMode="External" /><Relationship Id="rId179" Type="http://schemas.openxmlformats.org/officeDocument/2006/relationships/hyperlink" Target="http://pbs.twimg.com/profile_images/714888966789537795/ohH-U9hl_normal.jpg" TargetMode="External" /><Relationship Id="rId180" Type="http://schemas.openxmlformats.org/officeDocument/2006/relationships/hyperlink" Target="http://pbs.twimg.com/profile_images/715180318483955713/PnzGli0k_normal.jpg" TargetMode="External" /><Relationship Id="rId181" Type="http://schemas.openxmlformats.org/officeDocument/2006/relationships/hyperlink" Target="https://pbs.twimg.com/media/DyqDU7KWoAEkgPR.jpg" TargetMode="External" /><Relationship Id="rId182" Type="http://schemas.openxmlformats.org/officeDocument/2006/relationships/hyperlink" Target="https://pbs.twimg.com/media/D1OWl7DW0AAFRhJ.jpg" TargetMode="External" /><Relationship Id="rId183" Type="http://schemas.openxmlformats.org/officeDocument/2006/relationships/hyperlink" Target="https://pbs.twimg.com/media/D1YEtfzXQAAcRUt.jpg" TargetMode="External" /><Relationship Id="rId184" Type="http://schemas.openxmlformats.org/officeDocument/2006/relationships/hyperlink" Target="https://pbs.twimg.com/media/D1__CazWoAEpIBG.jpg" TargetMode="External" /><Relationship Id="rId185" Type="http://schemas.openxmlformats.org/officeDocument/2006/relationships/hyperlink" Target="http://pbs.twimg.com/profile_images/2664838473/26cf3cdc1e609d23bf5e2c2b33f683eb_normal.jpeg" TargetMode="External" /><Relationship Id="rId186" Type="http://schemas.openxmlformats.org/officeDocument/2006/relationships/hyperlink" Target="http://pbs.twimg.com/profile_images/1055999386520576007/ngHBZDBV_normal.jpg" TargetMode="External" /><Relationship Id="rId187" Type="http://schemas.openxmlformats.org/officeDocument/2006/relationships/hyperlink" Target="http://pbs.twimg.com/profile_images/908645783276277760/0RVg_wdT_normal.jpg" TargetMode="External" /><Relationship Id="rId188" Type="http://schemas.openxmlformats.org/officeDocument/2006/relationships/hyperlink" Target="http://pbs.twimg.com/profile_images/2941572867/61bcae23ebcd63191ada3d3a6a744032_normal.png" TargetMode="External" /><Relationship Id="rId189" Type="http://schemas.openxmlformats.org/officeDocument/2006/relationships/hyperlink" Target="http://pbs.twimg.com/profile_images/912724853689593859/fbgvhLa1_normal.jpg" TargetMode="External" /><Relationship Id="rId190" Type="http://schemas.openxmlformats.org/officeDocument/2006/relationships/hyperlink" Target="https://pbs.twimg.com/media/D1uM9prXQAE-7Yy.jpg" TargetMode="External" /><Relationship Id="rId191" Type="http://schemas.openxmlformats.org/officeDocument/2006/relationships/hyperlink" Target="http://pbs.twimg.com/profile_images/627561671087644676/3cc8YE00_normal.jpg" TargetMode="External" /><Relationship Id="rId192" Type="http://schemas.openxmlformats.org/officeDocument/2006/relationships/hyperlink" Target="http://pbs.twimg.com/profile_images/1092821430356639744/UxJHG1Oq_normal.jpg" TargetMode="External" /><Relationship Id="rId193" Type="http://schemas.openxmlformats.org/officeDocument/2006/relationships/hyperlink" Target="https://pbs.twimg.com/media/D1dR_CAWwAAix89.jpg" TargetMode="External" /><Relationship Id="rId194" Type="http://schemas.openxmlformats.org/officeDocument/2006/relationships/hyperlink" Target="https://pbs.twimg.com/media/D1nBDjoX4AERkw6.jpg" TargetMode="External" /><Relationship Id="rId195" Type="http://schemas.openxmlformats.org/officeDocument/2006/relationships/hyperlink" Target="https://pbs.twimg.com/ext_tw_video_thumb/1105048195313397760/pu/img/Q8Sc36Zo4bbRw6Mh.jpg" TargetMode="External" /><Relationship Id="rId196" Type="http://schemas.openxmlformats.org/officeDocument/2006/relationships/hyperlink" Target="https://pbs.twimg.com/media/D2HVKXJXgAIG6Pj.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pbs.twimg.com/profile_images/720701486418784257/ScrgFKdc_normal.jpg" TargetMode="External" /><Relationship Id="rId200" Type="http://schemas.openxmlformats.org/officeDocument/2006/relationships/hyperlink" Target="http://pbs.twimg.com/profile_images/720701486418784257/ScrgFKdc_normal.jpg" TargetMode="External" /><Relationship Id="rId201" Type="http://schemas.openxmlformats.org/officeDocument/2006/relationships/hyperlink" Target="http://pbs.twimg.com/profile_images/720701486418784257/ScrgFKdc_normal.jpg" TargetMode="External" /><Relationship Id="rId202" Type="http://schemas.openxmlformats.org/officeDocument/2006/relationships/hyperlink" Target="http://pbs.twimg.com/profile_images/720701486418784257/ScrgFKdc_normal.jpg" TargetMode="External" /><Relationship Id="rId203" Type="http://schemas.openxmlformats.org/officeDocument/2006/relationships/hyperlink" Target="http://pbs.twimg.com/profile_images/720701486418784257/ScrgFKdc_normal.jpg" TargetMode="External" /><Relationship Id="rId204" Type="http://schemas.openxmlformats.org/officeDocument/2006/relationships/hyperlink" Target="http://pbs.twimg.com/profile_images/720701486418784257/ScrgFKdc_normal.jpg" TargetMode="External" /><Relationship Id="rId205" Type="http://schemas.openxmlformats.org/officeDocument/2006/relationships/hyperlink" Target="http://pbs.twimg.com/profile_images/720701486418784257/ScrgFKdc_normal.jpg" TargetMode="External" /><Relationship Id="rId206" Type="http://schemas.openxmlformats.org/officeDocument/2006/relationships/hyperlink" Target="http://pbs.twimg.com/profile_images/720701486418784257/ScrgFKdc_normal.jpg" TargetMode="External" /><Relationship Id="rId207" Type="http://schemas.openxmlformats.org/officeDocument/2006/relationships/hyperlink" Target="http://pbs.twimg.com/profile_images/720701486418784257/ScrgFKdc_normal.jpg" TargetMode="External" /><Relationship Id="rId208" Type="http://schemas.openxmlformats.org/officeDocument/2006/relationships/hyperlink" Target="http://pbs.twimg.com/profile_images/720701486418784257/ScrgFKdc_normal.jpg" TargetMode="External" /><Relationship Id="rId209" Type="http://schemas.openxmlformats.org/officeDocument/2006/relationships/hyperlink" Target="http://pbs.twimg.com/profile_images/720701486418784257/ScrgFKdc_normal.jpg" TargetMode="External" /><Relationship Id="rId210" Type="http://schemas.openxmlformats.org/officeDocument/2006/relationships/hyperlink" Target="http://pbs.twimg.com/profile_images/720701486418784257/ScrgFKdc_normal.jpg" TargetMode="External" /><Relationship Id="rId211" Type="http://schemas.openxmlformats.org/officeDocument/2006/relationships/hyperlink" Target="http://pbs.twimg.com/profile_images/720701486418784257/ScrgFKdc_normal.jpg" TargetMode="External" /><Relationship Id="rId212" Type="http://schemas.openxmlformats.org/officeDocument/2006/relationships/hyperlink" Target="http://pbs.twimg.com/profile_images/720701486418784257/ScrgFKdc_normal.jpg" TargetMode="External" /><Relationship Id="rId213" Type="http://schemas.openxmlformats.org/officeDocument/2006/relationships/hyperlink" Target="http://pbs.twimg.com/profile_images/720701486418784257/ScrgFKdc_normal.jpg" TargetMode="External" /><Relationship Id="rId214" Type="http://schemas.openxmlformats.org/officeDocument/2006/relationships/hyperlink" Target="http://pbs.twimg.com/profile_images/720701486418784257/ScrgFKdc_normal.jpg" TargetMode="External" /><Relationship Id="rId215" Type="http://schemas.openxmlformats.org/officeDocument/2006/relationships/hyperlink" Target="http://pbs.twimg.com/profile_images/720701486418784257/ScrgFKdc_normal.jpg" TargetMode="External" /><Relationship Id="rId216" Type="http://schemas.openxmlformats.org/officeDocument/2006/relationships/hyperlink" Target="http://pbs.twimg.com/profile_images/720701486418784257/ScrgFKdc_normal.jpg" TargetMode="External" /><Relationship Id="rId217" Type="http://schemas.openxmlformats.org/officeDocument/2006/relationships/hyperlink" Target="http://pbs.twimg.com/profile_images/720701486418784257/ScrgFKdc_normal.jpg" TargetMode="External" /><Relationship Id="rId218" Type="http://schemas.openxmlformats.org/officeDocument/2006/relationships/hyperlink" Target="http://pbs.twimg.com/profile_images/720701486418784257/ScrgFKdc_normal.jpg" TargetMode="External" /><Relationship Id="rId219" Type="http://schemas.openxmlformats.org/officeDocument/2006/relationships/hyperlink" Target="http://pbs.twimg.com/profile_images/720701486418784257/ScrgFKdc_normal.jpg" TargetMode="External" /><Relationship Id="rId220" Type="http://schemas.openxmlformats.org/officeDocument/2006/relationships/hyperlink" Target="http://pbs.twimg.com/profile_images/720701486418784257/ScrgFKdc_normal.jpg" TargetMode="External" /><Relationship Id="rId221" Type="http://schemas.openxmlformats.org/officeDocument/2006/relationships/hyperlink" Target="http://pbs.twimg.com/profile_images/720701486418784257/ScrgFKdc_normal.jpg" TargetMode="External" /><Relationship Id="rId222" Type="http://schemas.openxmlformats.org/officeDocument/2006/relationships/hyperlink" Target="http://pbs.twimg.com/profile_images/720701486418784257/ScrgFKdc_normal.jpg" TargetMode="External" /><Relationship Id="rId223" Type="http://schemas.openxmlformats.org/officeDocument/2006/relationships/hyperlink" Target="http://pbs.twimg.com/profile_images/720701486418784257/ScrgFKdc_normal.jpg" TargetMode="External" /><Relationship Id="rId224" Type="http://schemas.openxmlformats.org/officeDocument/2006/relationships/hyperlink" Target="http://pbs.twimg.com/profile_images/720701486418784257/ScrgFKdc_normal.jpg" TargetMode="External" /><Relationship Id="rId225" Type="http://schemas.openxmlformats.org/officeDocument/2006/relationships/hyperlink" Target="http://pbs.twimg.com/profile_images/720701486418784257/ScrgFKdc_normal.jpg" TargetMode="External" /><Relationship Id="rId226" Type="http://schemas.openxmlformats.org/officeDocument/2006/relationships/hyperlink" Target="http://pbs.twimg.com/profile_images/720701486418784257/ScrgFKdc_normal.jpg" TargetMode="External" /><Relationship Id="rId227" Type="http://schemas.openxmlformats.org/officeDocument/2006/relationships/hyperlink" Target="http://pbs.twimg.com/profile_images/720701486418784257/ScrgFKdc_normal.jpg" TargetMode="External" /><Relationship Id="rId228" Type="http://schemas.openxmlformats.org/officeDocument/2006/relationships/hyperlink" Target="http://pbs.twimg.com/profile_images/720701486418784257/ScrgFKdc_normal.jpg" TargetMode="External" /><Relationship Id="rId229" Type="http://schemas.openxmlformats.org/officeDocument/2006/relationships/hyperlink" Target="http://pbs.twimg.com/profile_images/720701486418784257/ScrgFKdc_normal.jpg" TargetMode="External" /><Relationship Id="rId230" Type="http://schemas.openxmlformats.org/officeDocument/2006/relationships/hyperlink" Target="http://pbs.twimg.com/profile_images/720701486418784257/ScrgFKdc_normal.jpg" TargetMode="External" /><Relationship Id="rId231" Type="http://schemas.openxmlformats.org/officeDocument/2006/relationships/hyperlink" Target="http://pbs.twimg.com/profile_images/720701486418784257/ScrgFKdc_normal.jpg" TargetMode="External" /><Relationship Id="rId232" Type="http://schemas.openxmlformats.org/officeDocument/2006/relationships/hyperlink" Target="http://pbs.twimg.com/profile_images/720701486418784257/ScrgFKdc_normal.jpg" TargetMode="External" /><Relationship Id="rId233" Type="http://schemas.openxmlformats.org/officeDocument/2006/relationships/hyperlink" Target="http://pbs.twimg.com/profile_images/720701486418784257/ScrgFKdc_normal.jpg" TargetMode="External" /><Relationship Id="rId234" Type="http://schemas.openxmlformats.org/officeDocument/2006/relationships/hyperlink" Target="http://pbs.twimg.com/profile_images/720701486418784257/ScrgFKdc_normal.jpg" TargetMode="External" /><Relationship Id="rId235" Type="http://schemas.openxmlformats.org/officeDocument/2006/relationships/hyperlink" Target="http://pbs.twimg.com/profile_images/720701486418784257/ScrgFKdc_normal.jpg" TargetMode="External" /><Relationship Id="rId236" Type="http://schemas.openxmlformats.org/officeDocument/2006/relationships/hyperlink" Target="http://pbs.twimg.com/profile_images/720701486418784257/ScrgFKdc_normal.jpg" TargetMode="External" /><Relationship Id="rId237" Type="http://schemas.openxmlformats.org/officeDocument/2006/relationships/hyperlink" Target="http://pbs.twimg.com/profile_images/720701486418784257/ScrgFKdc_normal.jpg" TargetMode="External" /><Relationship Id="rId238" Type="http://schemas.openxmlformats.org/officeDocument/2006/relationships/hyperlink" Target="http://pbs.twimg.com/profile_images/720701486418784257/ScrgFKdc_normal.jpg" TargetMode="External" /><Relationship Id="rId239" Type="http://schemas.openxmlformats.org/officeDocument/2006/relationships/hyperlink" Target="http://pbs.twimg.com/profile_images/720701486418784257/ScrgFKdc_normal.jpg" TargetMode="External" /><Relationship Id="rId240" Type="http://schemas.openxmlformats.org/officeDocument/2006/relationships/hyperlink" Target="http://pbs.twimg.com/profile_images/720701486418784257/ScrgFKdc_normal.jpg" TargetMode="External" /><Relationship Id="rId241" Type="http://schemas.openxmlformats.org/officeDocument/2006/relationships/hyperlink" Target="http://pbs.twimg.com/profile_images/720701486418784257/ScrgFKdc_normal.jpg" TargetMode="External" /><Relationship Id="rId242" Type="http://schemas.openxmlformats.org/officeDocument/2006/relationships/hyperlink" Target="http://pbs.twimg.com/profile_images/720701486418784257/ScrgFKdc_normal.jpg" TargetMode="External" /><Relationship Id="rId243" Type="http://schemas.openxmlformats.org/officeDocument/2006/relationships/hyperlink" Target="http://pbs.twimg.com/profile_images/720701486418784257/ScrgFKdc_normal.jpg" TargetMode="External" /><Relationship Id="rId244" Type="http://schemas.openxmlformats.org/officeDocument/2006/relationships/hyperlink" Target="http://pbs.twimg.com/profile_images/720701486418784257/ScrgFKdc_normal.jpg" TargetMode="External" /><Relationship Id="rId245" Type="http://schemas.openxmlformats.org/officeDocument/2006/relationships/hyperlink" Target="http://pbs.twimg.com/profile_images/720701486418784257/ScrgFKdc_normal.jpg" TargetMode="External" /><Relationship Id="rId246" Type="http://schemas.openxmlformats.org/officeDocument/2006/relationships/hyperlink" Target="http://pbs.twimg.com/profile_images/720701486418784257/ScrgFKdc_normal.jpg" TargetMode="External" /><Relationship Id="rId247" Type="http://schemas.openxmlformats.org/officeDocument/2006/relationships/hyperlink" Target="http://pbs.twimg.com/profile_images/720701486418784257/ScrgFKdc_normal.jpg" TargetMode="External" /><Relationship Id="rId248" Type="http://schemas.openxmlformats.org/officeDocument/2006/relationships/hyperlink" Target="http://pbs.twimg.com/profile_images/720701486418784257/ScrgFKdc_normal.jpg" TargetMode="External" /><Relationship Id="rId249" Type="http://schemas.openxmlformats.org/officeDocument/2006/relationships/hyperlink" Target="https://twitter.com/#!/edhecmanagement/status/1100697223703265280" TargetMode="External" /><Relationship Id="rId250" Type="http://schemas.openxmlformats.org/officeDocument/2006/relationships/hyperlink" Target="https://twitter.com/#!/prfitzsimmons/status/1103621328266059776" TargetMode="External" /><Relationship Id="rId251" Type="http://schemas.openxmlformats.org/officeDocument/2006/relationships/hyperlink" Target="https://twitter.com/#!/audencia/status/1103680251274641412" TargetMode="External" /><Relationship Id="rId252" Type="http://schemas.openxmlformats.org/officeDocument/2006/relationships/hyperlink" Target="https://twitter.com/#!/axelle_chevy/status/1103680808471138306" TargetMode="External" /><Relationship Id="rId253" Type="http://schemas.openxmlformats.org/officeDocument/2006/relationships/hyperlink" Target="https://twitter.com/#!/narnaudaudencia/status/1103681346893950977" TargetMode="External" /><Relationship Id="rId254" Type="http://schemas.openxmlformats.org/officeDocument/2006/relationships/hyperlink" Target="https://twitter.com/#!/frankdormont/status/1103702422260760576" TargetMode="External" /><Relationship Id="rId255" Type="http://schemas.openxmlformats.org/officeDocument/2006/relationships/hyperlink" Target="https://twitter.com/#!/kathygiusti/status/1103660349738369028" TargetMode="External" /><Relationship Id="rId256" Type="http://schemas.openxmlformats.org/officeDocument/2006/relationships/hyperlink" Target="https://twitter.com/#!/jillzitzewitz/status/1103709148485701632" TargetMode="External" /><Relationship Id="rId257" Type="http://schemas.openxmlformats.org/officeDocument/2006/relationships/hyperlink" Target="https://twitter.com/#!/aldo_zaffalon/status/1103947156350742529" TargetMode="External" /><Relationship Id="rId258" Type="http://schemas.openxmlformats.org/officeDocument/2006/relationships/hyperlink" Target="https://twitter.com/#!/mccourtexeced/status/1104018937103163402" TargetMode="External" /><Relationship Id="rId259" Type="http://schemas.openxmlformats.org/officeDocument/2006/relationships/hyperlink" Target="https://twitter.com/#!/rajeswariramana/status/1104094367734816769" TargetMode="External" /><Relationship Id="rId260" Type="http://schemas.openxmlformats.org/officeDocument/2006/relationships/hyperlink" Target="https://twitter.com/#!/sifma/status/1104109649895264261" TargetMode="External" /><Relationship Id="rId261" Type="http://schemas.openxmlformats.org/officeDocument/2006/relationships/hyperlink" Target="https://twitter.com/#!/just_joan/status/1104183628215533568" TargetMode="External" /><Relationship Id="rId262" Type="http://schemas.openxmlformats.org/officeDocument/2006/relationships/hyperlink" Target="https://twitter.com/#!/rbsexeced/status/826442175424643078" TargetMode="External" /><Relationship Id="rId263" Type="http://schemas.openxmlformats.org/officeDocument/2006/relationships/hyperlink" Target="https://twitter.com/#!/antonniw/status/1104225305915543553" TargetMode="External" /><Relationship Id="rId264" Type="http://schemas.openxmlformats.org/officeDocument/2006/relationships/hyperlink" Target="https://twitter.com/#!/valerie_loison/status/1104490758583869440" TargetMode="External" /><Relationship Id="rId265" Type="http://schemas.openxmlformats.org/officeDocument/2006/relationships/hyperlink" Target="https://twitter.com/#!/jenpotten/status/1105054090642550784" TargetMode="External" /><Relationship Id="rId266" Type="http://schemas.openxmlformats.org/officeDocument/2006/relationships/hyperlink" Target="https://twitter.com/#!/oneill_indy/status/1105151286176030721" TargetMode="External" /><Relationship Id="rId267" Type="http://schemas.openxmlformats.org/officeDocument/2006/relationships/hyperlink" Target="https://twitter.com/#!/johnsonsmj3/status/1105151197873401856" TargetMode="External" /><Relationship Id="rId268" Type="http://schemas.openxmlformats.org/officeDocument/2006/relationships/hyperlink" Target="https://twitter.com/#!/jackiesloane/status/1105193972232847361" TargetMode="External" /><Relationship Id="rId269" Type="http://schemas.openxmlformats.org/officeDocument/2006/relationships/hyperlink" Target="https://twitter.com/#!/pdxnicolle/status/1105231158197968896" TargetMode="External" /><Relationship Id="rId270" Type="http://schemas.openxmlformats.org/officeDocument/2006/relationships/hyperlink" Target="https://twitter.com/#!/pdxnicolle/status/1105232001475391488" TargetMode="External" /><Relationship Id="rId271" Type="http://schemas.openxmlformats.org/officeDocument/2006/relationships/hyperlink" Target="https://twitter.com/#!/bernhardkerres/status/1105411678114627589" TargetMode="External" /><Relationship Id="rId272" Type="http://schemas.openxmlformats.org/officeDocument/2006/relationships/hyperlink" Target="https://twitter.com/#!/sbailey1/status/1105451259325239297" TargetMode="External" /><Relationship Id="rId273" Type="http://schemas.openxmlformats.org/officeDocument/2006/relationships/hyperlink" Target="https://twitter.com/#!/hult_biz/status/1105506731768070144" TargetMode="External" /><Relationship Id="rId274" Type="http://schemas.openxmlformats.org/officeDocument/2006/relationships/hyperlink" Target="https://twitter.com/#!/hellostage_/status/1105587438519549952" TargetMode="External" /><Relationship Id="rId275" Type="http://schemas.openxmlformats.org/officeDocument/2006/relationships/hyperlink" Target="https://twitter.com/#!/naysanf/status/1105603714319044608" TargetMode="External" /><Relationship Id="rId276" Type="http://schemas.openxmlformats.org/officeDocument/2006/relationships/hyperlink" Target="https://twitter.com/#!/naysanf/status/1105603837530947585" TargetMode="External" /><Relationship Id="rId277" Type="http://schemas.openxmlformats.org/officeDocument/2006/relationships/hyperlink" Target="https://twitter.com/#!/marianneschro11/status/1105754641617297408" TargetMode="External" /><Relationship Id="rId278" Type="http://schemas.openxmlformats.org/officeDocument/2006/relationships/hyperlink" Target="https://twitter.com/#!/energizersllc/status/1104445874141388801" TargetMode="External" /><Relationship Id="rId279" Type="http://schemas.openxmlformats.org/officeDocument/2006/relationships/hyperlink" Target="https://twitter.com/#!/energizersllc/status/1105876897664253952" TargetMode="External" /><Relationship Id="rId280" Type="http://schemas.openxmlformats.org/officeDocument/2006/relationships/hyperlink" Target="https://twitter.com/#!/jamesjimmyjimuk/status/1104446749467394049" TargetMode="External" /><Relationship Id="rId281" Type="http://schemas.openxmlformats.org/officeDocument/2006/relationships/hyperlink" Target="https://twitter.com/#!/jamesjimmyjimuk/status/1105877704732229636" TargetMode="External" /><Relationship Id="rId282" Type="http://schemas.openxmlformats.org/officeDocument/2006/relationships/hyperlink" Target="https://twitter.com/#!/infonutc/status/1105922009098317824" TargetMode="External" /><Relationship Id="rId283" Type="http://schemas.openxmlformats.org/officeDocument/2006/relationships/hyperlink" Target="https://twitter.com/#!/pramathsinha/status/1106113732722204672" TargetMode="External" /><Relationship Id="rId284" Type="http://schemas.openxmlformats.org/officeDocument/2006/relationships/hyperlink" Target="https://twitter.com/#!/luissbusiness/status/1106227846350032896" TargetMode="External" /><Relationship Id="rId285" Type="http://schemas.openxmlformats.org/officeDocument/2006/relationships/hyperlink" Target="https://twitter.com/#!/mariovitalem/status/1106307147351146496" TargetMode="External" /><Relationship Id="rId286" Type="http://schemas.openxmlformats.org/officeDocument/2006/relationships/hyperlink" Target="https://twitter.com/#!/mba_sprint/status/1104438889509502976" TargetMode="External" /><Relationship Id="rId287" Type="http://schemas.openxmlformats.org/officeDocument/2006/relationships/hyperlink" Target="https://twitter.com/#!/mba_sprint/status/1105875254856073216" TargetMode="External" /><Relationship Id="rId288" Type="http://schemas.openxmlformats.org/officeDocument/2006/relationships/hyperlink" Target="https://twitter.com/#!/drbtkaczykmba/status/1104433364587683840" TargetMode="External" /><Relationship Id="rId289" Type="http://schemas.openxmlformats.org/officeDocument/2006/relationships/hyperlink" Target="https://twitter.com/#!/drbtkaczykmba/status/1106328150835892225" TargetMode="External" /><Relationship Id="rId290" Type="http://schemas.openxmlformats.org/officeDocument/2006/relationships/hyperlink" Target="https://twitter.com/#!/asikorskab/status/1106403823634010117" TargetMode="External" /><Relationship Id="rId291" Type="http://schemas.openxmlformats.org/officeDocument/2006/relationships/hyperlink" Target="https://twitter.com/#!/ieseg/status/1105783589197828096" TargetMode="External" /><Relationship Id="rId292" Type="http://schemas.openxmlformats.org/officeDocument/2006/relationships/hyperlink" Target="https://twitter.com/#!/studyatieseg/status/1105816085117501442" TargetMode="External" /><Relationship Id="rId293" Type="http://schemas.openxmlformats.org/officeDocument/2006/relationships/hyperlink" Target="https://twitter.com/#!/studyatieseg/status/1106510144676990976" TargetMode="External" /><Relationship Id="rId294" Type="http://schemas.openxmlformats.org/officeDocument/2006/relationships/hyperlink" Target="https://twitter.com/#!/ieseg/status/1105860549244567553" TargetMode="External" /><Relationship Id="rId295" Type="http://schemas.openxmlformats.org/officeDocument/2006/relationships/hyperlink" Target="https://twitter.com/#!/ieseg/status/1106227013902311424" TargetMode="External" /><Relationship Id="rId296" Type="http://schemas.openxmlformats.org/officeDocument/2006/relationships/hyperlink" Target="https://twitter.com/#!/otedelgado/status/1106536935550603264" TargetMode="External" /><Relationship Id="rId297" Type="http://schemas.openxmlformats.org/officeDocument/2006/relationships/hyperlink" Target="https://twitter.com/#!/alaudaquartet/status/1106556539157078018" TargetMode="External" /><Relationship Id="rId298" Type="http://schemas.openxmlformats.org/officeDocument/2006/relationships/hyperlink" Target="https://twitter.com/#!/serbianlinuks/status/1106580903294320640" TargetMode="External" /><Relationship Id="rId299" Type="http://schemas.openxmlformats.org/officeDocument/2006/relationships/hyperlink" Target="https://twitter.com/#!/chi_innovation/status/1106622057612300288" TargetMode="External" /><Relationship Id="rId300" Type="http://schemas.openxmlformats.org/officeDocument/2006/relationships/hyperlink" Target="https://twitter.com/#!/kuczinnovation/status/1105145988325490693" TargetMode="External" /><Relationship Id="rId301" Type="http://schemas.openxmlformats.org/officeDocument/2006/relationships/hyperlink" Target="https://twitter.com/#!/kuczinnovation/status/1106579860019970048" TargetMode="External" /><Relationship Id="rId302" Type="http://schemas.openxmlformats.org/officeDocument/2006/relationships/hyperlink" Target="https://twitter.com/#!/sskuczmarski/status/1106640370383945731" TargetMode="External" /><Relationship Id="rId303" Type="http://schemas.openxmlformats.org/officeDocument/2006/relationships/hyperlink" Target="https://twitter.com/#!/columbia_sps/status/1106647273105170432" TargetMode="External" /><Relationship Id="rId304" Type="http://schemas.openxmlformats.org/officeDocument/2006/relationships/hyperlink" Target="https://twitter.com/#!/bah_9/status/1106128336609337347" TargetMode="External" /><Relationship Id="rId305" Type="http://schemas.openxmlformats.org/officeDocument/2006/relationships/hyperlink" Target="https://twitter.com/#!/bah_9/status/1106890310708285441" TargetMode="External" /><Relationship Id="rId306" Type="http://schemas.openxmlformats.org/officeDocument/2006/relationships/hyperlink" Target="https://twitter.com/#!/laurarojo_mgmt/status/1106925132411482112" TargetMode="External" /><Relationship Id="rId307" Type="http://schemas.openxmlformats.org/officeDocument/2006/relationships/hyperlink" Target="https://twitter.com/#!/laurarojo_mgmt/status/1106689620429938688" TargetMode="External" /><Relationship Id="rId308" Type="http://schemas.openxmlformats.org/officeDocument/2006/relationships/hyperlink" Target="https://twitter.com/#!/robinheed/status/1106982717793751040" TargetMode="External" /><Relationship Id="rId309" Type="http://schemas.openxmlformats.org/officeDocument/2006/relationships/hyperlink" Target="https://twitter.com/#!/ademccormack/status/1104094580893454336" TargetMode="External" /><Relationship Id="rId310" Type="http://schemas.openxmlformats.org/officeDocument/2006/relationships/hyperlink" Target="https://twitter.com/#!/ademccormack/status/1106993588288847872" TargetMode="External" /><Relationship Id="rId311" Type="http://schemas.openxmlformats.org/officeDocument/2006/relationships/hyperlink" Target="https://twitter.com/#!/researchfan/status/1106996254385557505" TargetMode="External" /><Relationship Id="rId312" Type="http://schemas.openxmlformats.org/officeDocument/2006/relationships/hyperlink" Target="https://twitter.com/#!/jmlpyt/status/1107619844755767296" TargetMode="External" /><Relationship Id="rId313" Type="http://schemas.openxmlformats.org/officeDocument/2006/relationships/hyperlink" Target="https://twitter.com/#!/infonutc/status/1104091772618244097" TargetMode="External" /><Relationship Id="rId314" Type="http://schemas.openxmlformats.org/officeDocument/2006/relationships/hyperlink" Target="https://twitter.com/#!/infonutc/status/1104183519134318592" TargetMode="External" /><Relationship Id="rId315" Type="http://schemas.openxmlformats.org/officeDocument/2006/relationships/hyperlink" Target="https://twitter.com/#!/nul_transport/status/1107683587397206017" TargetMode="External" /><Relationship Id="rId316" Type="http://schemas.openxmlformats.org/officeDocument/2006/relationships/hyperlink" Target="https://twitter.com/#!/thjeanjean/status/1092830256531193856" TargetMode="External" /><Relationship Id="rId317" Type="http://schemas.openxmlformats.org/officeDocument/2006/relationships/hyperlink" Target="https://twitter.com/#!/thjeanjean/status/1104391914554568705" TargetMode="External" /><Relationship Id="rId318" Type="http://schemas.openxmlformats.org/officeDocument/2006/relationships/hyperlink" Target="https://twitter.com/#!/thjeanjean/status/1105075939887730688" TargetMode="External" /><Relationship Id="rId319" Type="http://schemas.openxmlformats.org/officeDocument/2006/relationships/hyperlink" Target="https://twitter.com/#!/thjeanjean/status/1107884451479126017" TargetMode="External" /><Relationship Id="rId320" Type="http://schemas.openxmlformats.org/officeDocument/2006/relationships/hyperlink" Target="https://twitter.com/#!/gobernanzadeti/status/1108133906409238529" TargetMode="External" /><Relationship Id="rId321" Type="http://schemas.openxmlformats.org/officeDocument/2006/relationships/hyperlink" Target="https://twitter.com/#!/mgarciamenendez/status/1108135689491763201" TargetMode="External" /><Relationship Id="rId322" Type="http://schemas.openxmlformats.org/officeDocument/2006/relationships/hyperlink" Target="https://twitter.com/#!/alastria_/status/1107997616187604992" TargetMode="External" /><Relationship Id="rId323" Type="http://schemas.openxmlformats.org/officeDocument/2006/relationships/hyperlink" Target="https://twitter.com/#!/mgg_2012/status/1108155265709416453" TargetMode="External" /><Relationship Id="rId324" Type="http://schemas.openxmlformats.org/officeDocument/2006/relationships/hyperlink" Target="https://twitter.com/#!/nyusternexeced/status/1108363870362652673" TargetMode="External" /><Relationship Id="rId325" Type="http://schemas.openxmlformats.org/officeDocument/2006/relationships/hyperlink" Target="https://twitter.com/#!/cu_sps_stratcom/status/1106635035724181504" TargetMode="External" /><Relationship Id="rId326" Type="http://schemas.openxmlformats.org/officeDocument/2006/relationships/hyperlink" Target="https://twitter.com/#!/donwaisanen/status/1108384427271512064" TargetMode="External" /><Relationship Id="rId327" Type="http://schemas.openxmlformats.org/officeDocument/2006/relationships/hyperlink" Target="https://twitter.com/#!/ashridge_biz/status/1103601775452569603" TargetMode="External" /><Relationship Id="rId328" Type="http://schemas.openxmlformats.org/officeDocument/2006/relationships/hyperlink" Target="https://twitter.com/#!/ashridge_biz/status/1105442381158117376" TargetMode="External" /><Relationship Id="rId329" Type="http://schemas.openxmlformats.org/officeDocument/2006/relationships/hyperlink" Target="https://twitter.com/#!/ashridge_biz/status/1106127455121797120" TargetMode="External" /><Relationship Id="rId330" Type="http://schemas.openxmlformats.org/officeDocument/2006/relationships/hyperlink" Target="https://twitter.com/#!/ashridge_biz/status/1105048247389818880" TargetMode="External" /><Relationship Id="rId331" Type="http://schemas.openxmlformats.org/officeDocument/2006/relationships/hyperlink" Target="https://twitter.com/#!/ashridge_biz/status/1108401360549105665" TargetMode="External" /><Relationship Id="rId332" Type="http://schemas.openxmlformats.org/officeDocument/2006/relationships/hyperlink" Target="https://twitter.com/#!/execedcourses/status/1103573481357103104" TargetMode="External" /><Relationship Id="rId333" Type="http://schemas.openxmlformats.org/officeDocument/2006/relationships/hyperlink" Target="https://twitter.com/#!/execedcourses/status/1104036044347924480" TargetMode="External" /><Relationship Id="rId334" Type="http://schemas.openxmlformats.org/officeDocument/2006/relationships/hyperlink" Target="https://twitter.com/#!/execedcourses/status/1105577718064668675" TargetMode="External" /><Relationship Id="rId335" Type="http://schemas.openxmlformats.org/officeDocument/2006/relationships/hyperlink" Target="https://twitter.com/#!/execedcourses/status/1103543281546190848" TargetMode="External" /><Relationship Id="rId336" Type="http://schemas.openxmlformats.org/officeDocument/2006/relationships/hyperlink" Target="https://twitter.com/#!/execedcourses/status/1103765749884059649" TargetMode="External" /><Relationship Id="rId337" Type="http://schemas.openxmlformats.org/officeDocument/2006/relationships/hyperlink" Target="https://twitter.com/#!/execedcourses/status/1103946947247800321" TargetMode="External" /><Relationship Id="rId338" Type="http://schemas.openxmlformats.org/officeDocument/2006/relationships/hyperlink" Target="https://twitter.com/#!/execedcourses/status/1104083347779670016" TargetMode="External" /><Relationship Id="rId339" Type="http://schemas.openxmlformats.org/officeDocument/2006/relationships/hyperlink" Target="https://twitter.com/#!/execedcourses/status/1104171940569219073" TargetMode="External" /><Relationship Id="rId340" Type="http://schemas.openxmlformats.org/officeDocument/2006/relationships/hyperlink" Target="https://twitter.com/#!/execedcourses/status/1104188543369240576" TargetMode="External" /><Relationship Id="rId341" Type="http://schemas.openxmlformats.org/officeDocument/2006/relationships/hyperlink" Target="https://twitter.com/#!/execedcourses/status/1104268070590136320" TargetMode="External" /><Relationship Id="rId342" Type="http://schemas.openxmlformats.org/officeDocument/2006/relationships/hyperlink" Target="https://twitter.com/#!/execedcourses/status/1104322937413201921" TargetMode="External" /><Relationship Id="rId343" Type="http://schemas.openxmlformats.org/officeDocument/2006/relationships/hyperlink" Target="https://twitter.com/#!/execedcourses/status/1104383335952900096" TargetMode="External" /><Relationship Id="rId344" Type="http://schemas.openxmlformats.org/officeDocument/2006/relationships/hyperlink" Target="https://twitter.com/#!/execedcourses/status/1104415039186907136" TargetMode="External" /><Relationship Id="rId345" Type="http://schemas.openxmlformats.org/officeDocument/2006/relationships/hyperlink" Target="https://twitter.com/#!/execedcourses/status/1104464368090079233" TargetMode="External" /><Relationship Id="rId346" Type="http://schemas.openxmlformats.org/officeDocument/2006/relationships/hyperlink" Target="https://twitter.com/#!/execedcourses/status/1104520738214559744" TargetMode="External" /><Relationship Id="rId347" Type="http://schemas.openxmlformats.org/officeDocument/2006/relationships/hyperlink" Target="https://twitter.com/#!/execedcourses/status/1104534331983257606" TargetMode="External" /><Relationship Id="rId348" Type="http://schemas.openxmlformats.org/officeDocument/2006/relationships/hyperlink" Target="https://twitter.com/#!/execedcourses/status/1104715530001276930" TargetMode="External" /><Relationship Id="rId349" Type="http://schemas.openxmlformats.org/officeDocument/2006/relationships/hyperlink" Target="https://twitter.com/#!/execedcourses/status/1104745730986532867" TargetMode="External" /><Relationship Id="rId350" Type="http://schemas.openxmlformats.org/officeDocument/2006/relationships/hyperlink" Target="https://twitter.com/#!/execedcourses/status/1104760830657093634" TargetMode="External" /><Relationship Id="rId351" Type="http://schemas.openxmlformats.org/officeDocument/2006/relationships/hyperlink" Target="https://twitter.com/#!/execedcourses/status/1104836330243014657" TargetMode="External" /><Relationship Id="rId352" Type="http://schemas.openxmlformats.org/officeDocument/2006/relationships/hyperlink" Target="https://twitter.com/#!/execedcourses/status/1104896730347126784" TargetMode="External" /><Relationship Id="rId353" Type="http://schemas.openxmlformats.org/officeDocument/2006/relationships/hyperlink" Target="https://twitter.com/#!/execedcourses/status/1105095034259423232" TargetMode="External" /><Relationship Id="rId354" Type="http://schemas.openxmlformats.org/officeDocument/2006/relationships/hyperlink" Target="https://twitter.com/#!/execedcourses/status/1105189153791107072" TargetMode="External" /><Relationship Id="rId355" Type="http://schemas.openxmlformats.org/officeDocument/2006/relationships/hyperlink" Target="https://twitter.com/#!/execedcourses/status/1105198724332937216" TargetMode="External" /><Relationship Id="rId356" Type="http://schemas.openxmlformats.org/officeDocument/2006/relationships/hyperlink" Target="https://twitter.com/#!/execedcourses/status/1105230931546144768" TargetMode="External" /><Relationship Id="rId357" Type="http://schemas.openxmlformats.org/officeDocument/2006/relationships/hyperlink" Target="https://twitter.com/#!/execedcourses/status/1105275724678684672" TargetMode="External" /><Relationship Id="rId358" Type="http://schemas.openxmlformats.org/officeDocument/2006/relationships/hyperlink" Target="https://twitter.com/#!/execedcourses/status/1105355251706552320" TargetMode="External" /><Relationship Id="rId359" Type="http://schemas.openxmlformats.org/officeDocument/2006/relationships/hyperlink" Target="https://twitter.com/#!/execedcourses/status/1105410117778890753" TargetMode="External" /><Relationship Id="rId360" Type="http://schemas.openxmlformats.org/officeDocument/2006/relationships/hyperlink" Target="https://twitter.com/#!/execedcourses/status/1105727210965483520" TargetMode="External" /><Relationship Id="rId361" Type="http://schemas.openxmlformats.org/officeDocument/2006/relationships/hyperlink" Target="https://twitter.com/#!/execedcourses/status/1106000514636963840" TargetMode="External" /><Relationship Id="rId362" Type="http://schemas.openxmlformats.org/officeDocument/2006/relationships/hyperlink" Target="https://twitter.com/#!/execedcourses/status/1106378510329733120" TargetMode="External" /><Relationship Id="rId363" Type="http://schemas.openxmlformats.org/officeDocument/2006/relationships/hyperlink" Target="https://twitter.com/#!/execedcourses/status/1106472634747764736" TargetMode="External" /><Relationship Id="rId364" Type="http://schemas.openxmlformats.org/officeDocument/2006/relationships/hyperlink" Target="https://twitter.com/#!/execedcourses/status/1106638730209562624" TargetMode="External" /><Relationship Id="rId365" Type="http://schemas.openxmlformats.org/officeDocument/2006/relationships/hyperlink" Target="https://twitter.com/#!/execedcourses/status/1106648300596260864" TargetMode="External" /><Relationship Id="rId366" Type="http://schemas.openxmlformats.org/officeDocument/2006/relationships/hyperlink" Target="https://twitter.com/#!/execedcourses/status/1106680506878320640" TargetMode="External" /><Relationship Id="rId367" Type="http://schemas.openxmlformats.org/officeDocument/2006/relationships/hyperlink" Target="https://twitter.com/#!/execedcourses/status/1106786204312170497" TargetMode="External" /><Relationship Id="rId368" Type="http://schemas.openxmlformats.org/officeDocument/2006/relationships/hyperlink" Target="https://twitter.com/#!/execedcourses/status/1106876299199471616" TargetMode="External" /><Relationship Id="rId369" Type="http://schemas.openxmlformats.org/officeDocument/2006/relationships/hyperlink" Target="https://twitter.com/#!/execedcourses/status/1106982501728149505" TargetMode="External" /><Relationship Id="rId370" Type="http://schemas.openxmlformats.org/officeDocument/2006/relationships/hyperlink" Target="https://twitter.com/#!/execedcourses/status/1107133498437992450" TargetMode="External" /><Relationship Id="rId371" Type="http://schemas.openxmlformats.org/officeDocument/2006/relationships/hyperlink" Target="https://twitter.com/#!/execedcourses/status/1107222087691726848" TargetMode="External" /><Relationship Id="rId372" Type="http://schemas.openxmlformats.org/officeDocument/2006/relationships/hyperlink" Target="https://twitter.com/#!/execedcourses/status/1107333319346143234" TargetMode="External" /><Relationship Id="rId373" Type="http://schemas.openxmlformats.org/officeDocument/2006/relationships/hyperlink" Target="https://twitter.com/#!/execedcourses/status/1107363519664545793" TargetMode="External" /><Relationship Id="rId374" Type="http://schemas.openxmlformats.org/officeDocument/2006/relationships/hyperlink" Target="https://twitter.com/#!/execedcourses/status/1107419890841874433" TargetMode="External" /><Relationship Id="rId375" Type="http://schemas.openxmlformats.org/officeDocument/2006/relationships/hyperlink" Target="https://twitter.com/#!/execedcourses/status/1107495893387763713" TargetMode="External" /><Relationship Id="rId376" Type="http://schemas.openxmlformats.org/officeDocument/2006/relationships/hyperlink" Target="https://twitter.com/#!/execedcourses/status/1107631789869166592" TargetMode="External" /><Relationship Id="rId377" Type="http://schemas.openxmlformats.org/officeDocument/2006/relationships/hyperlink" Target="https://twitter.com/#!/execedcourses/status/1107725912827584512" TargetMode="External" /><Relationship Id="rId378" Type="http://schemas.openxmlformats.org/officeDocument/2006/relationships/hyperlink" Target="https://twitter.com/#!/execedcourses/status/1107946878182649858" TargetMode="External" /><Relationship Id="rId379" Type="http://schemas.openxmlformats.org/officeDocument/2006/relationships/hyperlink" Target="https://twitter.com/#!/execedcourses/status/1108254404652589057" TargetMode="External" /><Relationship Id="rId380" Type="http://schemas.openxmlformats.org/officeDocument/2006/relationships/hyperlink" Target="https://twitter.com/#!/execedcourses/status/1108339469524992001" TargetMode="External" /><Relationship Id="rId381" Type="http://schemas.openxmlformats.org/officeDocument/2006/relationships/hyperlink" Target="https://twitter.com/#!/execedcourses/status/1108384768113045505" TargetMode="External" /><Relationship Id="rId382" Type="http://schemas.openxmlformats.org/officeDocument/2006/relationships/hyperlink" Target="https://twitter.com/#!/execedcourses/status/1108450702232162304" TargetMode="External" /><Relationship Id="rId383" Type="http://schemas.openxmlformats.org/officeDocument/2006/relationships/hyperlink" Target="https://twitter.com/#!/execedcourses/status/1108507071031328769" TargetMode="External" /><Relationship Id="rId384" Type="http://schemas.openxmlformats.org/officeDocument/2006/relationships/comments" Target="../comments12.xml" /><Relationship Id="rId385" Type="http://schemas.openxmlformats.org/officeDocument/2006/relationships/vmlDrawing" Target="../drawings/vmlDrawing6.vml" /><Relationship Id="rId386" Type="http://schemas.openxmlformats.org/officeDocument/2006/relationships/table" Target="../tables/table22.xml" /><Relationship Id="rId38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executive.edhec.edu/" TargetMode="External" /><Relationship Id="rId2" Type="http://schemas.openxmlformats.org/officeDocument/2006/relationships/hyperlink" Target="https://www.edhec.edu/fr" TargetMode="External" /><Relationship Id="rId3" Type="http://schemas.openxmlformats.org/officeDocument/2006/relationships/hyperlink" Target="http://t.co/rZnPH3ojsa" TargetMode="External" /><Relationship Id="rId4" Type="http://schemas.openxmlformats.org/officeDocument/2006/relationships/hyperlink" Target="https://www.theguardian.com/" TargetMode="External" /><Relationship Id="rId5" Type="http://schemas.openxmlformats.org/officeDocument/2006/relationships/hyperlink" Target="http://www.bbc.co.uk/news" TargetMode="External" /><Relationship Id="rId6" Type="http://schemas.openxmlformats.org/officeDocument/2006/relationships/hyperlink" Target="http://t.co/KH6EtekF5q" TargetMode="External" /><Relationship Id="rId7" Type="http://schemas.openxmlformats.org/officeDocument/2006/relationships/hyperlink" Target="https://t.co/rgEC5Q036X" TargetMode="External" /><Relationship Id="rId8" Type="http://schemas.openxmlformats.org/officeDocument/2006/relationships/hyperlink" Target="http://t.co/HuEksFMVhI" TargetMode="External" /><Relationship Id="rId9" Type="http://schemas.openxmlformats.org/officeDocument/2006/relationships/hyperlink" Target="http://www.ft.com/" TargetMode="External" /><Relationship Id="rId10" Type="http://schemas.openxmlformats.org/officeDocument/2006/relationships/hyperlink" Target="http://www.forbes.fr/" TargetMode="External" /><Relationship Id="rId11" Type="http://schemas.openxmlformats.org/officeDocument/2006/relationships/hyperlink" Target="http://www.audencia.com/" TargetMode="External" /><Relationship Id="rId12" Type="http://schemas.openxmlformats.org/officeDocument/2006/relationships/hyperlink" Target="http://www.executive.audencia.com/" TargetMode="External" /><Relationship Id="rId13" Type="http://schemas.openxmlformats.org/officeDocument/2006/relationships/hyperlink" Target="https://t.co/T0vEjElRDV" TargetMode="External" /><Relationship Id="rId14" Type="http://schemas.openxmlformats.org/officeDocument/2006/relationships/hyperlink" Target="https://t.co/a5cX0ybo3Q" TargetMode="External" /><Relationship Id="rId15" Type="http://schemas.openxmlformats.org/officeDocument/2006/relationships/hyperlink" Target="https://t.co/6JVyHzZ40K" TargetMode="External" /><Relationship Id="rId16" Type="http://schemas.openxmlformats.org/officeDocument/2006/relationships/hyperlink" Target="http://hbr.org/" TargetMode="External" /><Relationship Id="rId17" Type="http://schemas.openxmlformats.org/officeDocument/2006/relationships/hyperlink" Target="http://www.yamatho-consulting.com/" TargetMode="External" /><Relationship Id="rId18" Type="http://schemas.openxmlformats.org/officeDocument/2006/relationships/hyperlink" Target="https://t.co/Pfj2oidy6E" TargetMode="External" /><Relationship Id="rId19" Type="http://schemas.openxmlformats.org/officeDocument/2006/relationships/hyperlink" Target="http://www.aspanet.org/" TargetMode="External" /><Relationship Id="rId20" Type="http://schemas.openxmlformats.org/officeDocument/2006/relationships/hyperlink" Target="https://t.co/5kNr6MfwqS" TargetMode="External" /><Relationship Id="rId21" Type="http://schemas.openxmlformats.org/officeDocument/2006/relationships/hyperlink" Target="http://t.co/YBMokjA0ty" TargetMode="External" /><Relationship Id="rId22" Type="http://schemas.openxmlformats.org/officeDocument/2006/relationships/hyperlink" Target="https://t.co/ip2RfXAXRr" TargetMode="External" /><Relationship Id="rId23" Type="http://schemas.openxmlformats.org/officeDocument/2006/relationships/hyperlink" Target="https://t.co/8mGP1Ut3ok" TargetMode="External" /><Relationship Id="rId24" Type="http://schemas.openxmlformats.org/officeDocument/2006/relationships/hyperlink" Target="https://t.co/8LjYgE0IcN" TargetMode="External" /><Relationship Id="rId25" Type="http://schemas.openxmlformats.org/officeDocument/2006/relationships/hyperlink" Target="http://www.business.rutgers.edu/executive-education" TargetMode="External" /><Relationship Id="rId26" Type="http://schemas.openxmlformats.org/officeDocument/2006/relationships/hyperlink" Target="http://t.co/pkxdGqhEpr" TargetMode="External" /><Relationship Id="rId27" Type="http://schemas.openxmlformats.org/officeDocument/2006/relationships/hyperlink" Target="https://oneill.iupui.edu/" TargetMode="External" /><Relationship Id="rId28" Type="http://schemas.openxmlformats.org/officeDocument/2006/relationships/hyperlink" Target="https://t.co/eXzqJTwwHc" TargetMode="External" /><Relationship Id="rId29" Type="http://schemas.openxmlformats.org/officeDocument/2006/relationships/hyperlink" Target="https://t.co/EJecbSdYEP" TargetMode="External" /><Relationship Id="rId30" Type="http://schemas.openxmlformats.org/officeDocument/2006/relationships/hyperlink" Target="https://www.kuczmarski.com/" TargetMode="External" /><Relationship Id="rId31" Type="http://schemas.openxmlformats.org/officeDocument/2006/relationships/hyperlink" Target="https://t.co/tsgqKS7lAv" TargetMode="External" /><Relationship Id="rId32" Type="http://schemas.openxmlformats.org/officeDocument/2006/relationships/hyperlink" Target="https://t.co/om2hWDzgvl" TargetMode="External" /><Relationship Id="rId33" Type="http://schemas.openxmlformats.org/officeDocument/2006/relationships/hyperlink" Target="http://t.co/z5nXZyRMPx" TargetMode="External" /><Relationship Id="rId34" Type="http://schemas.openxmlformats.org/officeDocument/2006/relationships/hyperlink" Target="http://london.edu/" TargetMode="External" /><Relationship Id="rId35" Type="http://schemas.openxmlformats.org/officeDocument/2006/relationships/hyperlink" Target="http://www.hult.edu/" TargetMode="External" /><Relationship Id="rId36" Type="http://schemas.openxmlformats.org/officeDocument/2006/relationships/hyperlink" Target="https://t.co/lItRCBtdWw" TargetMode="External" /><Relationship Id="rId37" Type="http://schemas.openxmlformats.org/officeDocument/2006/relationships/hyperlink" Target="https://t.co/JTr6w5zEE9" TargetMode="External" /><Relationship Id="rId38" Type="http://schemas.openxmlformats.org/officeDocument/2006/relationships/hyperlink" Target="https://t.co/FhDpD3Nist" TargetMode="External" /><Relationship Id="rId39" Type="http://schemas.openxmlformats.org/officeDocument/2006/relationships/hyperlink" Target="https://www.ef.com/" TargetMode="External" /><Relationship Id="rId40" Type="http://schemas.openxmlformats.org/officeDocument/2006/relationships/hyperlink" Target="https://t.co/DqewSmoi1f" TargetMode="External" /><Relationship Id="rId41" Type="http://schemas.openxmlformats.org/officeDocument/2006/relationships/hyperlink" Target="https://t.co/9TOZMoW4SO" TargetMode="External" /><Relationship Id="rId42" Type="http://schemas.openxmlformats.org/officeDocument/2006/relationships/hyperlink" Target="https://t.co/EpKRzZQ7vU" TargetMode="External" /><Relationship Id="rId43" Type="http://schemas.openxmlformats.org/officeDocument/2006/relationships/hyperlink" Target="https://t.co/uAgQ8Iiftk" TargetMode="External" /><Relationship Id="rId44" Type="http://schemas.openxmlformats.org/officeDocument/2006/relationships/hyperlink" Target="https://t.co/J0KnkYThrD" TargetMode="External" /><Relationship Id="rId45" Type="http://schemas.openxmlformats.org/officeDocument/2006/relationships/hyperlink" Target="https://t.co/z3fnZXj7Jx" TargetMode="External" /><Relationship Id="rId46" Type="http://schemas.openxmlformats.org/officeDocument/2006/relationships/hyperlink" Target="https://t.co/nPwOvmS9vT" TargetMode="External" /><Relationship Id="rId47" Type="http://schemas.openxmlformats.org/officeDocument/2006/relationships/hyperlink" Target="https://t.co/z3fnZXj7Jx" TargetMode="External" /><Relationship Id="rId48" Type="http://schemas.openxmlformats.org/officeDocument/2006/relationships/hyperlink" Target="http://t.co/L86ETBEJ45" TargetMode="External" /><Relationship Id="rId49" Type="http://schemas.openxmlformats.org/officeDocument/2006/relationships/hyperlink" Target="http://t.co/41yuwstDVc" TargetMode="External" /><Relationship Id="rId50" Type="http://schemas.openxmlformats.org/officeDocument/2006/relationships/hyperlink" Target="https://t.co/05TcQCgWtU" TargetMode="External" /><Relationship Id="rId51" Type="http://schemas.openxmlformats.org/officeDocument/2006/relationships/hyperlink" Target="http://t.co/sJQvWVHGl0" TargetMode="External" /><Relationship Id="rId52" Type="http://schemas.openxmlformats.org/officeDocument/2006/relationships/hyperlink" Target="https://t.co/PnPx6UZqp8" TargetMode="External" /><Relationship Id="rId53" Type="http://schemas.openxmlformats.org/officeDocument/2006/relationships/hyperlink" Target="https://t.co/SFd9iv662V" TargetMode="External" /><Relationship Id="rId54" Type="http://schemas.openxmlformats.org/officeDocument/2006/relationships/hyperlink" Target="http://t.co/Z7tdGvexNn" TargetMode="External" /><Relationship Id="rId55" Type="http://schemas.openxmlformats.org/officeDocument/2006/relationships/hyperlink" Target="http://t.co/Z8gUcXZzEE" TargetMode="External" /><Relationship Id="rId56" Type="http://schemas.openxmlformats.org/officeDocument/2006/relationships/hyperlink" Target="http://t.co/PvSNxTlaEE" TargetMode="External" /><Relationship Id="rId57" Type="http://schemas.openxmlformats.org/officeDocument/2006/relationships/hyperlink" Target="http://www.robinheed.com/" TargetMode="External" /><Relationship Id="rId58" Type="http://schemas.openxmlformats.org/officeDocument/2006/relationships/hyperlink" Target="https://t.co/vB7ohwEIX8" TargetMode="External" /><Relationship Id="rId59" Type="http://schemas.openxmlformats.org/officeDocument/2006/relationships/hyperlink" Target="http://kellogg.northwestern.edu/" TargetMode="External" /><Relationship Id="rId60" Type="http://schemas.openxmlformats.org/officeDocument/2006/relationships/hyperlink" Target="http://t.co/UQICSqpeNb" TargetMode="External" /><Relationship Id="rId61" Type="http://schemas.openxmlformats.org/officeDocument/2006/relationships/hyperlink" Target="https://t.co/PYzWSIOjKR" TargetMode="External" /><Relationship Id="rId62" Type="http://schemas.openxmlformats.org/officeDocument/2006/relationships/hyperlink" Target="https://t.co/wtJfG3iCuh" TargetMode="External" /><Relationship Id="rId63" Type="http://schemas.openxmlformats.org/officeDocument/2006/relationships/hyperlink" Target="http://gobernanza.wordpress.com/" TargetMode="External" /><Relationship Id="rId64" Type="http://schemas.openxmlformats.org/officeDocument/2006/relationships/hyperlink" Target="http://www.dbs.deusto.es/" TargetMode="External" /><Relationship Id="rId65" Type="http://schemas.openxmlformats.org/officeDocument/2006/relationships/hyperlink" Target="https://alastria.io/" TargetMode="External" /><Relationship Id="rId66" Type="http://schemas.openxmlformats.org/officeDocument/2006/relationships/hyperlink" Target="http://www.ittrendsinstitute.org/" TargetMode="External" /><Relationship Id="rId67" Type="http://schemas.openxmlformats.org/officeDocument/2006/relationships/hyperlink" Target="http://t.co/3Mp1iB8X1G" TargetMode="External" /><Relationship Id="rId68" Type="http://schemas.openxmlformats.org/officeDocument/2006/relationships/hyperlink" Target="https://t.co/9TtIk200s8" TargetMode="External" /><Relationship Id="rId69" Type="http://schemas.openxmlformats.org/officeDocument/2006/relationships/hyperlink" Target="http://www.ef.com/loc/?source=007969,description-text" TargetMode="External" /><Relationship Id="rId70" Type="http://schemas.openxmlformats.org/officeDocument/2006/relationships/hyperlink" Target="http://www.agsm.edu.au/" TargetMode="External" /><Relationship Id="rId71" Type="http://schemas.openxmlformats.org/officeDocument/2006/relationships/hyperlink" Target="http://t.co/z6rcARQPUz" TargetMode="External" /><Relationship Id="rId72" Type="http://schemas.openxmlformats.org/officeDocument/2006/relationships/hyperlink" Target="http://www.kellogg.northwestern.edu/execed/" TargetMode="External" /><Relationship Id="rId73" Type="http://schemas.openxmlformats.org/officeDocument/2006/relationships/hyperlink" Target="https://pbs.twimg.com/profile_banners/299305676/1476170246" TargetMode="External" /><Relationship Id="rId74" Type="http://schemas.openxmlformats.org/officeDocument/2006/relationships/hyperlink" Target="https://pbs.twimg.com/profile_banners/53074437/1548076213" TargetMode="External" /><Relationship Id="rId75" Type="http://schemas.openxmlformats.org/officeDocument/2006/relationships/hyperlink" Target="https://pbs.twimg.com/profile_banners/997607464852914176/1536696779" TargetMode="External" /><Relationship Id="rId76" Type="http://schemas.openxmlformats.org/officeDocument/2006/relationships/hyperlink" Target="https://pbs.twimg.com/profile_banners/18213541/1551868823" TargetMode="External" /><Relationship Id="rId77" Type="http://schemas.openxmlformats.org/officeDocument/2006/relationships/hyperlink" Target="https://pbs.twimg.com/profile_banners/87818409/1542013526" TargetMode="External" /><Relationship Id="rId78" Type="http://schemas.openxmlformats.org/officeDocument/2006/relationships/hyperlink" Target="https://pbs.twimg.com/profile_banners/612473/1529425670" TargetMode="External" /><Relationship Id="rId79" Type="http://schemas.openxmlformats.org/officeDocument/2006/relationships/hyperlink" Target="https://pbs.twimg.com/profile_banners/91478624/1531316097" TargetMode="External" /><Relationship Id="rId80" Type="http://schemas.openxmlformats.org/officeDocument/2006/relationships/hyperlink" Target="https://pbs.twimg.com/profile_banners/14303536/1548171603" TargetMode="External" /><Relationship Id="rId81" Type="http://schemas.openxmlformats.org/officeDocument/2006/relationships/hyperlink" Target="https://pbs.twimg.com/profile_banners/17679069/1519207354" TargetMode="External" /><Relationship Id="rId82" Type="http://schemas.openxmlformats.org/officeDocument/2006/relationships/hyperlink" Target="https://pbs.twimg.com/profile_banners/18949452/1523880591" TargetMode="External" /><Relationship Id="rId83" Type="http://schemas.openxmlformats.org/officeDocument/2006/relationships/hyperlink" Target="https://pbs.twimg.com/profile_banners/775680010606764032/1528872544" TargetMode="External" /><Relationship Id="rId84" Type="http://schemas.openxmlformats.org/officeDocument/2006/relationships/hyperlink" Target="https://pbs.twimg.com/profile_banners/3040874843/1498117677" TargetMode="External" /><Relationship Id="rId85" Type="http://schemas.openxmlformats.org/officeDocument/2006/relationships/hyperlink" Target="https://pbs.twimg.com/profile_banners/1606052712/1540363503" TargetMode="External" /><Relationship Id="rId86" Type="http://schemas.openxmlformats.org/officeDocument/2006/relationships/hyperlink" Target="https://pbs.twimg.com/profile_banners/2399395639/1519642508" TargetMode="External" /><Relationship Id="rId87" Type="http://schemas.openxmlformats.org/officeDocument/2006/relationships/hyperlink" Target="https://pbs.twimg.com/profile_banners/44956058/1514643479" TargetMode="External" /><Relationship Id="rId88" Type="http://schemas.openxmlformats.org/officeDocument/2006/relationships/hyperlink" Target="https://pbs.twimg.com/profile_banners/14800270/1396357623" TargetMode="External" /><Relationship Id="rId89" Type="http://schemas.openxmlformats.org/officeDocument/2006/relationships/hyperlink" Target="https://pbs.twimg.com/profile_banners/1016814581262487552/1531266898" TargetMode="External" /><Relationship Id="rId90" Type="http://schemas.openxmlformats.org/officeDocument/2006/relationships/hyperlink" Target="https://pbs.twimg.com/profile_banners/758025547016462336/1476298898" TargetMode="External" /><Relationship Id="rId91" Type="http://schemas.openxmlformats.org/officeDocument/2006/relationships/hyperlink" Target="https://pbs.twimg.com/profile_banners/847514194417139712/1544121296" TargetMode="External" /><Relationship Id="rId92" Type="http://schemas.openxmlformats.org/officeDocument/2006/relationships/hyperlink" Target="https://pbs.twimg.com/profile_banners/126343067/1523904739" TargetMode="External" /><Relationship Id="rId93" Type="http://schemas.openxmlformats.org/officeDocument/2006/relationships/hyperlink" Target="https://pbs.twimg.com/profile_banners/939091/1469654092" TargetMode="External" /><Relationship Id="rId94" Type="http://schemas.openxmlformats.org/officeDocument/2006/relationships/hyperlink" Target="https://pbs.twimg.com/profile_banners/97298155/1482263030" TargetMode="External" /><Relationship Id="rId95" Type="http://schemas.openxmlformats.org/officeDocument/2006/relationships/hyperlink" Target="https://pbs.twimg.com/profile_banners/7717612/1496262879" TargetMode="External" /><Relationship Id="rId96" Type="http://schemas.openxmlformats.org/officeDocument/2006/relationships/hyperlink" Target="https://pbs.twimg.com/profile_banners/17496339/1450420726" TargetMode="External" /><Relationship Id="rId97" Type="http://schemas.openxmlformats.org/officeDocument/2006/relationships/hyperlink" Target="https://pbs.twimg.com/profile_banners/1011473425/1458227593" TargetMode="External" /><Relationship Id="rId98" Type="http://schemas.openxmlformats.org/officeDocument/2006/relationships/hyperlink" Target="https://pbs.twimg.com/profile_banners/259720008/1491425727" TargetMode="External" /><Relationship Id="rId99" Type="http://schemas.openxmlformats.org/officeDocument/2006/relationships/hyperlink" Target="https://pbs.twimg.com/profile_banners/1100549054906449920/1551231255" TargetMode="External" /><Relationship Id="rId100" Type="http://schemas.openxmlformats.org/officeDocument/2006/relationships/hyperlink" Target="https://pbs.twimg.com/profile_banners/756399651264299008/1539557913" TargetMode="External" /><Relationship Id="rId101" Type="http://schemas.openxmlformats.org/officeDocument/2006/relationships/hyperlink" Target="https://pbs.twimg.com/profile_banners/2249294731/1387227327" TargetMode="External" /><Relationship Id="rId102" Type="http://schemas.openxmlformats.org/officeDocument/2006/relationships/hyperlink" Target="https://pbs.twimg.com/profile_banners/242388385/1540378431" TargetMode="External" /><Relationship Id="rId103" Type="http://schemas.openxmlformats.org/officeDocument/2006/relationships/hyperlink" Target="https://pbs.twimg.com/profile_banners/19998349/1516829135" TargetMode="External" /><Relationship Id="rId104" Type="http://schemas.openxmlformats.org/officeDocument/2006/relationships/hyperlink" Target="https://pbs.twimg.com/profile_banners/1392113304/1508293322" TargetMode="External" /><Relationship Id="rId105" Type="http://schemas.openxmlformats.org/officeDocument/2006/relationships/hyperlink" Target="https://pbs.twimg.com/profile_banners/918537718405173248/1543413912" TargetMode="External" /><Relationship Id="rId106" Type="http://schemas.openxmlformats.org/officeDocument/2006/relationships/hyperlink" Target="https://pbs.twimg.com/profile_banners/43567234/1538501080" TargetMode="External" /><Relationship Id="rId107" Type="http://schemas.openxmlformats.org/officeDocument/2006/relationships/hyperlink" Target="https://pbs.twimg.com/profile_banners/1009119616902352897/1530200041" TargetMode="External" /><Relationship Id="rId108" Type="http://schemas.openxmlformats.org/officeDocument/2006/relationships/hyperlink" Target="https://pbs.twimg.com/profile_banners/34746952/1446168796" TargetMode="External" /><Relationship Id="rId109" Type="http://schemas.openxmlformats.org/officeDocument/2006/relationships/hyperlink" Target="https://pbs.twimg.com/profile_banners/480513480/1487520561" TargetMode="External" /><Relationship Id="rId110" Type="http://schemas.openxmlformats.org/officeDocument/2006/relationships/hyperlink" Target="https://pbs.twimg.com/profile_banners/380936040/1351595528" TargetMode="External" /><Relationship Id="rId111" Type="http://schemas.openxmlformats.org/officeDocument/2006/relationships/hyperlink" Target="https://pbs.twimg.com/profile_banners/25983654/1551889348" TargetMode="External" /><Relationship Id="rId112" Type="http://schemas.openxmlformats.org/officeDocument/2006/relationships/hyperlink" Target="https://pbs.twimg.com/profile_banners/21312771/1399998265" TargetMode="External" /><Relationship Id="rId113" Type="http://schemas.openxmlformats.org/officeDocument/2006/relationships/hyperlink" Target="https://pbs.twimg.com/profile_banners/20666174/1545245236" TargetMode="External" /><Relationship Id="rId114" Type="http://schemas.openxmlformats.org/officeDocument/2006/relationships/hyperlink" Target="https://pbs.twimg.com/profile_banners/1600477796/1501505905" TargetMode="External" /><Relationship Id="rId115" Type="http://schemas.openxmlformats.org/officeDocument/2006/relationships/hyperlink" Target="https://pbs.twimg.com/profile_banners/1581186211/1464176265" TargetMode="External" /><Relationship Id="rId116" Type="http://schemas.openxmlformats.org/officeDocument/2006/relationships/hyperlink" Target="https://pbs.twimg.com/profile_banners/827308100/1520145716" TargetMode="External" /><Relationship Id="rId117" Type="http://schemas.openxmlformats.org/officeDocument/2006/relationships/hyperlink" Target="https://pbs.twimg.com/profile_banners/405880205/1359326974" TargetMode="External" /><Relationship Id="rId118" Type="http://schemas.openxmlformats.org/officeDocument/2006/relationships/hyperlink" Target="https://pbs.twimg.com/profile_banners/117099889/1398245093" TargetMode="External" /><Relationship Id="rId119" Type="http://schemas.openxmlformats.org/officeDocument/2006/relationships/hyperlink" Target="https://pbs.twimg.com/profile_banners/862658023/1546339191" TargetMode="External" /><Relationship Id="rId120" Type="http://schemas.openxmlformats.org/officeDocument/2006/relationships/hyperlink" Target="https://pbs.twimg.com/profile_banners/803720349401698304/1541883060" TargetMode="External" /><Relationship Id="rId121" Type="http://schemas.openxmlformats.org/officeDocument/2006/relationships/hyperlink" Target="https://pbs.twimg.com/profile_banners/1947760520/1541882336" TargetMode="External" /><Relationship Id="rId122" Type="http://schemas.openxmlformats.org/officeDocument/2006/relationships/hyperlink" Target="https://pbs.twimg.com/profile_banners/954506315078012934/1520340769" TargetMode="External" /><Relationship Id="rId123" Type="http://schemas.openxmlformats.org/officeDocument/2006/relationships/hyperlink" Target="https://pbs.twimg.com/profile_banners/3436021384/1440280419" TargetMode="External" /><Relationship Id="rId124" Type="http://schemas.openxmlformats.org/officeDocument/2006/relationships/hyperlink" Target="https://pbs.twimg.com/profile_banners/33639255/1537736929" TargetMode="External" /><Relationship Id="rId125" Type="http://schemas.openxmlformats.org/officeDocument/2006/relationships/hyperlink" Target="https://pbs.twimg.com/profile_banners/3291291190/1552294824" TargetMode="External" /><Relationship Id="rId126" Type="http://schemas.openxmlformats.org/officeDocument/2006/relationships/hyperlink" Target="https://pbs.twimg.com/profile_banners/87041797/1520586650" TargetMode="External" /><Relationship Id="rId127" Type="http://schemas.openxmlformats.org/officeDocument/2006/relationships/hyperlink" Target="https://pbs.twimg.com/profile_banners/755314422877417472/1513682109" TargetMode="External" /><Relationship Id="rId128" Type="http://schemas.openxmlformats.org/officeDocument/2006/relationships/hyperlink" Target="https://pbs.twimg.com/profile_banners/809409029659389954/1502094834" TargetMode="External" /><Relationship Id="rId129" Type="http://schemas.openxmlformats.org/officeDocument/2006/relationships/hyperlink" Target="https://pbs.twimg.com/profile_banners/306124988/1552064970" TargetMode="External" /><Relationship Id="rId130" Type="http://schemas.openxmlformats.org/officeDocument/2006/relationships/hyperlink" Target="https://pbs.twimg.com/profile_banners/55563257/1398270944" TargetMode="External" /><Relationship Id="rId131" Type="http://schemas.openxmlformats.org/officeDocument/2006/relationships/hyperlink" Target="https://pbs.twimg.com/profile_banners/2218346383/1548083564" TargetMode="External" /><Relationship Id="rId132" Type="http://schemas.openxmlformats.org/officeDocument/2006/relationships/hyperlink" Target="https://pbs.twimg.com/profile_banners/54349030/1492627297" TargetMode="External" /><Relationship Id="rId133" Type="http://schemas.openxmlformats.org/officeDocument/2006/relationships/hyperlink" Target="https://pbs.twimg.com/profile_banners/2766780818/1421083260" TargetMode="External" /><Relationship Id="rId134" Type="http://schemas.openxmlformats.org/officeDocument/2006/relationships/hyperlink" Target="https://pbs.twimg.com/profile_banners/551967821/1399054656" TargetMode="External" /><Relationship Id="rId135" Type="http://schemas.openxmlformats.org/officeDocument/2006/relationships/hyperlink" Target="https://pbs.twimg.com/profile_banners/45846236/1551311054" TargetMode="External" /><Relationship Id="rId136" Type="http://schemas.openxmlformats.org/officeDocument/2006/relationships/hyperlink" Target="https://pbs.twimg.com/profile_banners/2584478370/1437414659" TargetMode="External" /><Relationship Id="rId137" Type="http://schemas.openxmlformats.org/officeDocument/2006/relationships/hyperlink" Target="https://pbs.twimg.com/profile_banners/15668539/1471647117" TargetMode="External" /><Relationship Id="rId138" Type="http://schemas.openxmlformats.org/officeDocument/2006/relationships/hyperlink" Target="https://pbs.twimg.com/profile_banners/18918483/1518721436" TargetMode="External" /><Relationship Id="rId139" Type="http://schemas.openxmlformats.org/officeDocument/2006/relationships/hyperlink" Target="https://pbs.twimg.com/profile_banners/16736241/1547045379" TargetMode="External" /><Relationship Id="rId140" Type="http://schemas.openxmlformats.org/officeDocument/2006/relationships/hyperlink" Target="https://pbs.twimg.com/profile_banners/191578420/1539683317" TargetMode="External" /><Relationship Id="rId141" Type="http://schemas.openxmlformats.org/officeDocument/2006/relationships/hyperlink" Target="https://pbs.twimg.com/profile_banners/136303031/1524919780" TargetMode="External" /><Relationship Id="rId142" Type="http://schemas.openxmlformats.org/officeDocument/2006/relationships/hyperlink" Target="https://pbs.twimg.com/profile_banners/20182642/1549301200" TargetMode="External" /><Relationship Id="rId143" Type="http://schemas.openxmlformats.org/officeDocument/2006/relationships/hyperlink" Target="https://pbs.twimg.com/profile_banners/12127162/1552419225" TargetMode="External" /><Relationship Id="rId144" Type="http://schemas.openxmlformats.org/officeDocument/2006/relationships/hyperlink" Target="https://pbs.twimg.com/profile_banners/3204104200/1533556750" TargetMode="External" /><Relationship Id="rId145" Type="http://schemas.openxmlformats.org/officeDocument/2006/relationships/hyperlink" Target="https://pbs.twimg.com/profile_banners/4506869301/1451505314" TargetMode="External" /><Relationship Id="rId146" Type="http://schemas.openxmlformats.org/officeDocument/2006/relationships/hyperlink" Target="https://pbs.twimg.com/profile_banners/821236585/1410364539" TargetMode="External" /><Relationship Id="rId147" Type="http://schemas.openxmlformats.org/officeDocument/2006/relationships/hyperlink" Target="https://pbs.twimg.com/profile_banners/869122979518717952/1505472932" TargetMode="External" /><Relationship Id="rId148" Type="http://schemas.openxmlformats.org/officeDocument/2006/relationships/hyperlink" Target="https://pbs.twimg.com/profile_banners/112141894/1537690941" TargetMode="External" /><Relationship Id="rId149" Type="http://schemas.openxmlformats.org/officeDocument/2006/relationships/hyperlink" Target="https://pbs.twimg.com/profile_banners/994087574/1367532435" TargetMode="External" /><Relationship Id="rId150" Type="http://schemas.openxmlformats.org/officeDocument/2006/relationships/hyperlink" Target="https://pbs.twimg.com/profile_banners/173882135/1506445162" TargetMode="External" /><Relationship Id="rId151" Type="http://schemas.openxmlformats.org/officeDocument/2006/relationships/hyperlink" Target="https://pbs.twimg.com/profile_banners/330778637/1400252073" TargetMode="External" /><Relationship Id="rId152" Type="http://schemas.openxmlformats.org/officeDocument/2006/relationships/hyperlink" Target="https://pbs.twimg.com/profile_banners/180817338/1551271539" TargetMode="External" /><Relationship Id="rId153" Type="http://schemas.openxmlformats.org/officeDocument/2006/relationships/hyperlink" Target="https://pbs.twimg.com/profile_banners/601505496/1550012264" TargetMode="External" /><Relationship Id="rId154" Type="http://schemas.openxmlformats.org/officeDocument/2006/relationships/hyperlink" Target="https://pbs.twimg.com/profile_banners/26465977/1529486466" TargetMode="External" /><Relationship Id="rId155" Type="http://schemas.openxmlformats.org/officeDocument/2006/relationships/hyperlink" Target="https://pbs.twimg.com/profile_banners/158764155/1447257636"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3/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4/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5/bg.png" TargetMode="External" /><Relationship Id="rId179" Type="http://schemas.openxmlformats.org/officeDocument/2006/relationships/hyperlink" Target="http://abs.twimg.com/images/themes/theme15/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2/bg.gif" TargetMode="External" /><Relationship Id="rId184" Type="http://schemas.openxmlformats.org/officeDocument/2006/relationships/hyperlink" Target="http://a0.twimg.com/profile_background_images/222738690/wallpaper-57118.jp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3/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3/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2/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4/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3/bg.gif"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5/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pbs.twimg.com/profile_images/921377054452535297/TZkJxWav_normal.jpg" TargetMode="External" /><Relationship Id="rId240" Type="http://schemas.openxmlformats.org/officeDocument/2006/relationships/hyperlink" Target="http://pbs.twimg.com/profile_images/921367787037253632/-MOXybWN_normal.jpg" TargetMode="External" /><Relationship Id="rId241" Type="http://schemas.openxmlformats.org/officeDocument/2006/relationships/hyperlink" Target="http://pbs.twimg.com/profile_images/997616903387582464/qATsyxSh_normal.jpg" TargetMode="External" /><Relationship Id="rId242" Type="http://schemas.openxmlformats.org/officeDocument/2006/relationships/hyperlink" Target="http://pbs.twimg.com/profile_images/464425068668260352/WEVRKVV2_normal.png" TargetMode="External" /><Relationship Id="rId243" Type="http://schemas.openxmlformats.org/officeDocument/2006/relationships/hyperlink" Target="http://pbs.twimg.com/profile_images/1061907978633297921/aPuDuMXq_normal.jpg" TargetMode="External" /><Relationship Id="rId244" Type="http://schemas.openxmlformats.org/officeDocument/2006/relationships/hyperlink" Target="http://pbs.twimg.com/profile_images/875702547016802304/9TC6qsAT_normal.jpg" TargetMode="External" /><Relationship Id="rId245" Type="http://schemas.openxmlformats.org/officeDocument/2006/relationships/hyperlink" Target="http://pbs.twimg.com/profile_images/1106672424605630465/IC9ipKIt_normal.png" TargetMode="External" /><Relationship Id="rId246" Type="http://schemas.openxmlformats.org/officeDocument/2006/relationships/hyperlink" Target="http://pbs.twimg.com/profile_images/1092821430356639744/UxJHG1Oq_normal.jpg" TargetMode="External" /><Relationship Id="rId247" Type="http://schemas.openxmlformats.org/officeDocument/2006/relationships/hyperlink" Target="http://pbs.twimg.com/profile_images/1044208444134354944/vJYG05-X_normal.jpg" TargetMode="External" /><Relationship Id="rId248" Type="http://schemas.openxmlformats.org/officeDocument/2006/relationships/hyperlink" Target="http://pbs.twimg.com/profile_images/931156393108885504/EqEMtLhM_normal.jpg" TargetMode="External" /><Relationship Id="rId249" Type="http://schemas.openxmlformats.org/officeDocument/2006/relationships/hyperlink" Target="http://pbs.twimg.com/profile_images/775680977368715264/5H7mXT6h_normal.jpg" TargetMode="External" /><Relationship Id="rId250" Type="http://schemas.openxmlformats.org/officeDocument/2006/relationships/hyperlink" Target="http://pbs.twimg.com/profile_images/874911957522034688/M5XuN8Gx_normal.jpg" TargetMode="External" /><Relationship Id="rId251" Type="http://schemas.openxmlformats.org/officeDocument/2006/relationships/hyperlink" Target="http://pbs.twimg.com/profile_images/1044198354694098945/1FYhD4ME_normal.jpg" TargetMode="External" /><Relationship Id="rId252" Type="http://schemas.openxmlformats.org/officeDocument/2006/relationships/hyperlink" Target="http://pbs.twimg.com/profile_images/861610324570632192/iTAOLpbm_normal.jpg" TargetMode="External" /><Relationship Id="rId253" Type="http://schemas.openxmlformats.org/officeDocument/2006/relationships/hyperlink" Target="http://pbs.twimg.com/profile_images/2555059691/a9ev480357ih5kpn71k0_normal.jpeg" TargetMode="External" /><Relationship Id="rId254" Type="http://schemas.openxmlformats.org/officeDocument/2006/relationships/hyperlink" Target="http://pbs.twimg.com/profile_images/936622214073352197/RlRk2kcg_normal.jpg" TargetMode="External" /><Relationship Id="rId255" Type="http://schemas.openxmlformats.org/officeDocument/2006/relationships/hyperlink" Target="http://pbs.twimg.com/profile_images/890310669739991040/wXqj8htb_normal.jpg" TargetMode="External" /><Relationship Id="rId256" Type="http://schemas.openxmlformats.org/officeDocument/2006/relationships/hyperlink" Target="http://pbs.twimg.com/profile_images/1016833173454548998/8S4cpTYr_normal.jpg" TargetMode="External" /><Relationship Id="rId257" Type="http://schemas.openxmlformats.org/officeDocument/2006/relationships/hyperlink" Target="http://pbs.twimg.com/profile_images/775795537689862144/ZdtKsGVV_normal.jpg" TargetMode="External" /><Relationship Id="rId258" Type="http://schemas.openxmlformats.org/officeDocument/2006/relationships/hyperlink" Target="http://pbs.twimg.com/profile_images/720701486418784257/ScrgFKdc_normal.jpg" TargetMode="External" /><Relationship Id="rId259" Type="http://schemas.openxmlformats.org/officeDocument/2006/relationships/hyperlink" Target="http://pbs.twimg.com/profile_images/1070689732177342464/67gb4kBh_normal.jpg" TargetMode="External" /><Relationship Id="rId260" Type="http://schemas.openxmlformats.org/officeDocument/2006/relationships/hyperlink" Target="http://pbs.twimg.com/profile_images/717061169761136641/PKZ3lxj6_normal.jpg" TargetMode="External" /><Relationship Id="rId261" Type="http://schemas.openxmlformats.org/officeDocument/2006/relationships/hyperlink" Target="http://pbs.twimg.com/profile_images/453173279637766144/-zpwMHaG_normal.jpeg" TargetMode="External" /><Relationship Id="rId262" Type="http://schemas.openxmlformats.org/officeDocument/2006/relationships/hyperlink" Target="http://pbs.twimg.com/profile_images/786863348159700992/d6nM04QK_normal.jpg" TargetMode="External" /><Relationship Id="rId263" Type="http://schemas.openxmlformats.org/officeDocument/2006/relationships/hyperlink" Target="http://pbs.twimg.com/profile_images/3786453656/27820a3e7fd367baf15c0045378b1168_normal.jpeg" TargetMode="External" /><Relationship Id="rId264" Type="http://schemas.openxmlformats.org/officeDocument/2006/relationships/hyperlink" Target="http://pbs.twimg.com/profile_images/738029739953229824/RpvygzFf_normal.jpg" TargetMode="External" /><Relationship Id="rId265" Type="http://schemas.openxmlformats.org/officeDocument/2006/relationships/hyperlink" Target="http://pbs.twimg.com/profile_images/677737251158274048/4FuLIToI_normal.jpg" TargetMode="External" /><Relationship Id="rId266" Type="http://schemas.openxmlformats.org/officeDocument/2006/relationships/hyperlink" Target="http://pbs.twimg.com/profile_images/714888966789537795/ohH-U9hl_normal.jpg" TargetMode="External" /><Relationship Id="rId267" Type="http://schemas.openxmlformats.org/officeDocument/2006/relationships/hyperlink" Target="http://pbs.twimg.com/profile_images/636623335263215616/tgxF1G-s_normal.jpg" TargetMode="External" /><Relationship Id="rId268" Type="http://schemas.openxmlformats.org/officeDocument/2006/relationships/hyperlink" Target="http://pbs.twimg.com/profile_images/1106753664318885888/nwCcXC8s_normal.jpg" TargetMode="External" /><Relationship Id="rId269" Type="http://schemas.openxmlformats.org/officeDocument/2006/relationships/hyperlink" Target="http://pbs.twimg.com/profile_images/975879154448130048/o3ISZvvQ_normal.jpg" TargetMode="External" /><Relationship Id="rId270" Type="http://schemas.openxmlformats.org/officeDocument/2006/relationships/hyperlink" Target="http://pbs.twimg.com/profile_images/608703287471120385/k7MVslch_normal.jpg" TargetMode="External" /><Relationship Id="rId271" Type="http://schemas.openxmlformats.org/officeDocument/2006/relationships/hyperlink" Target="http://pbs.twimg.com/profile_images/742830194399006724/abnF5JIJ_normal.jpg" TargetMode="External" /><Relationship Id="rId272" Type="http://schemas.openxmlformats.org/officeDocument/2006/relationships/hyperlink" Target="http://pbs.twimg.com/profile_images/1102570152988692480/meG-sjcW_normal.png" TargetMode="External" /><Relationship Id="rId273" Type="http://schemas.openxmlformats.org/officeDocument/2006/relationships/hyperlink" Target="http://a0.twimg.com/profile_images/1124063724/on_normal.jpg" TargetMode="External" /><Relationship Id="rId274" Type="http://schemas.openxmlformats.org/officeDocument/2006/relationships/hyperlink" Target="http://pbs.twimg.com/profile_images/937786044350697472/F_qKMCUc_normal.jpg" TargetMode="External" /><Relationship Id="rId275" Type="http://schemas.openxmlformats.org/officeDocument/2006/relationships/hyperlink" Target="http://pbs.twimg.com/profile_images/1067779392707878917/xp9D6z-4_normal.jpg" TargetMode="External" /><Relationship Id="rId276" Type="http://schemas.openxmlformats.org/officeDocument/2006/relationships/hyperlink" Target="http://pbs.twimg.com/profile_images/1297451661/Jackie_1_normal.jpg" TargetMode="External" /><Relationship Id="rId277" Type="http://schemas.openxmlformats.org/officeDocument/2006/relationships/hyperlink" Target="http://pbs.twimg.com/profile_images/1062802352711835654/Hftz5tVU_normal.jpg" TargetMode="External" /><Relationship Id="rId278" Type="http://schemas.openxmlformats.org/officeDocument/2006/relationships/hyperlink" Target="http://pbs.twimg.com/profile_images/978759972564578304/NQojXi6I_normal.jpg" TargetMode="External" /><Relationship Id="rId279" Type="http://schemas.openxmlformats.org/officeDocument/2006/relationships/hyperlink" Target="http://pbs.twimg.com/profile_images/781892598046875649/RrXDXrUw_normal.jpg" TargetMode="External" /><Relationship Id="rId280" Type="http://schemas.openxmlformats.org/officeDocument/2006/relationships/hyperlink" Target="http://pbs.twimg.com/profile_images/1682802298/avatar-LBS_Careers_normal.png" TargetMode="External" /><Relationship Id="rId281" Type="http://schemas.openxmlformats.org/officeDocument/2006/relationships/hyperlink" Target="http://pbs.twimg.com/profile_images/1105422385266737154/KwlAo2g2_normal.png" TargetMode="External" /><Relationship Id="rId282" Type="http://schemas.openxmlformats.org/officeDocument/2006/relationships/hyperlink" Target="http://pbs.twimg.com/profile_images/378800000605351103/f219819d9a7bed41f4e9c5f4c3b92a9f_normal.png" TargetMode="External" /><Relationship Id="rId283" Type="http://schemas.openxmlformats.org/officeDocument/2006/relationships/hyperlink" Target="http://pbs.twimg.com/profile_images/1049621338825080833/69KVz__u_normal.jpg" TargetMode="External" /><Relationship Id="rId284" Type="http://schemas.openxmlformats.org/officeDocument/2006/relationships/hyperlink" Target="http://pbs.twimg.com/profile_images/963759425961037825/78X_23KW_normal.png" TargetMode="External" /><Relationship Id="rId285" Type="http://schemas.openxmlformats.org/officeDocument/2006/relationships/hyperlink" Target="http://pbs.twimg.com/profile_images/734031918195474435/2BRjzolC_normal.jpg" TargetMode="External" /><Relationship Id="rId286" Type="http://schemas.openxmlformats.org/officeDocument/2006/relationships/hyperlink" Target="http://pbs.twimg.com/profile_images/969970189562466304/_Qy4rmBD_normal.jpg" TargetMode="External" /><Relationship Id="rId287" Type="http://schemas.openxmlformats.org/officeDocument/2006/relationships/hyperlink" Target="http://pbs.twimg.com/profile_images/3187024260/1f6bb2bcd50677891476cb3401bcee46_normal.jpeg" TargetMode="External" /><Relationship Id="rId288" Type="http://schemas.openxmlformats.org/officeDocument/2006/relationships/hyperlink" Target="http://pbs.twimg.com/profile_images/1057347943483801602/oHzNs_Cj_normal.jpg" TargetMode="External" /><Relationship Id="rId289" Type="http://schemas.openxmlformats.org/officeDocument/2006/relationships/hyperlink" Target="http://pbs.twimg.com/profile_images/1012806442817122304/PFPRBkWE_normal.jpg" TargetMode="External" /><Relationship Id="rId290" Type="http://schemas.openxmlformats.org/officeDocument/2006/relationships/hyperlink" Target="http://pbs.twimg.com/profile_images/803724976138452992/T_T9IMov_normal.jpg" TargetMode="External" /><Relationship Id="rId291" Type="http://schemas.openxmlformats.org/officeDocument/2006/relationships/hyperlink" Target="http://pbs.twimg.com/profile_images/796042756389011456/vy-rI92E_normal.jpg" TargetMode="External" /><Relationship Id="rId292" Type="http://schemas.openxmlformats.org/officeDocument/2006/relationships/hyperlink" Target="http://pbs.twimg.com/profile_images/971005872284499969/5XteGCvx_normal.jpg" TargetMode="External" /><Relationship Id="rId293" Type="http://schemas.openxmlformats.org/officeDocument/2006/relationships/hyperlink" Target="http://pbs.twimg.com/profile_images/635208989127512064/0QPC2xqw_normal.jpg" TargetMode="External" /><Relationship Id="rId294" Type="http://schemas.openxmlformats.org/officeDocument/2006/relationships/hyperlink" Target="http://pbs.twimg.com/profile_images/878641233245163520/Qj-gLi0v_normal.jpg" TargetMode="External" /><Relationship Id="rId295" Type="http://schemas.openxmlformats.org/officeDocument/2006/relationships/hyperlink" Target="http://pbs.twimg.com/profile_images/1693845280/q8omf_normal.jpg" TargetMode="External" /><Relationship Id="rId296" Type="http://schemas.openxmlformats.org/officeDocument/2006/relationships/hyperlink" Target="http://pbs.twimg.com/profile_images/1072052523207258112/MxqhD_P-_normal.jpg" TargetMode="External" /><Relationship Id="rId297" Type="http://schemas.openxmlformats.org/officeDocument/2006/relationships/hyperlink" Target="http://pbs.twimg.com/profile_images/1105030567362523136/z8GSqZx__normal.png" TargetMode="External" /><Relationship Id="rId298" Type="http://schemas.openxmlformats.org/officeDocument/2006/relationships/hyperlink" Target="http://pbs.twimg.com/profile_images/723186926916911104/T0_e8v4G_normal.jpg" TargetMode="External" /><Relationship Id="rId299" Type="http://schemas.openxmlformats.org/officeDocument/2006/relationships/hyperlink" Target="http://pbs.twimg.com/profile_images/1054831453555568640/_8AAwz2-_normal.jpg" TargetMode="External" /><Relationship Id="rId300" Type="http://schemas.openxmlformats.org/officeDocument/2006/relationships/hyperlink" Target="http://pbs.twimg.com/profile_images/826492277103132672/L9h7hFx3_normal.jpg" TargetMode="External" /><Relationship Id="rId301" Type="http://schemas.openxmlformats.org/officeDocument/2006/relationships/hyperlink" Target="http://pbs.twimg.com/profile_images/876779511718785027/nQMvMCQz_normal.jpg" TargetMode="External" /><Relationship Id="rId302" Type="http://schemas.openxmlformats.org/officeDocument/2006/relationships/hyperlink" Target="http://pbs.twimg.com/profile_images/1047778426508206080/H4xRs8Z1_normal.jpg" TargetMode="External" /><Relationship Id="rId303" Type="http://schemas.openxmlformats.org/officeDocument/2006/relationships/hyperlink" Target="http://pbs.twimg.com/profile_images/628863765988179968/eZVcB0S__normal.jpg" TargetMode="External" /><Relationship Id="rId304" Type="http://schemas.openxmlformats.org/officeDocument/2006/relationships/hyperlink" Target="http://pbs.twimg.com/profile_images/3755501489/0570d5449bf3e51541b23cf4cfa8362f_normal.jpeg" TargetMode="External" /><Relationship Id="rId305" Type="http://schemas.openxmlformats.org/officeDocument/2006/relationships/hyperlink" Target="http://pbs.twimg.com/profile_images/879706230570323968/sAAwUM0Y_normal.jpg" TargetMode="External" /><Relationship Id="rId306" Type="http://schemas.openxmlformats.org/officeDocument/2006/relationships/hyperlink" Target="http://pbs.twimg.com/profile_images/300638014/CIA_STAR_normal.jpg" TargetMode="External" /><Relationship Id="rId307" Type="http://schemas.openxmlformats.org/officeDocument/2006/relationships/hyperlink" Target="http://pbs.twimg.com/profile_images/503937015251886080/Rx94F4Kj_normal.jpeg" TargetMode="External" /><Relationship Id="rId308" Type="http://schemas.openxmlformats.org/officeDocument/2006/relationships/hyperlink" Target="http://pbs.twimg.com/profile_images/752954935004848128/9ejmVshY_normal.jpg" TargetMode="External" /><Relationship Id="rId309" Type="http://schemas.openxmlformats.org/officeDocument/2006/relationships/hyperlink" Target="http://pbs.twimg.com/profile_images/1073627066820648961/WYDUMkVn_normal.jpg" TargetMode="External" /><Relationship Id="rId310" Type="http://schemas.openxmlformats.org/officeDocument/2006/relationships/hyperlink" Target="http://pbs.twimg.com/profile_images/2879360992/560b0ed9cbc7a729ae54d3ae92ac51c2_normal.jpeg" TargetMode="External" /><Relationship Id="rId311" Type="http://schemas.openxmlformats.org/officeDocument/2006/relationships/hyperlink" Target="http://pbs.twimg.com/profile_images/481162974749401088/9Sj13wHR_normal.jpeg" TargetMode="External" /><Relationship Id="rId312" Type="http://schemas.openxmlformats.org/officeDocument/2006/relationships/hyperlink" Target="http://pbs.twimg.com/profile_images/1068658426425696256/-Ff4Fi0H_normal.jpg" TargetMode="External" /><Relationship Id="rId313" Type="http://schemas.openxmlformats.org/officeDocument/2006/relationships/hyperlink" Target="http://pbs.twimg.com/profile_images/1055903777704828928/tLkJo36s_normal.jpg" TargetMode="External" /><Relationship Id="rId314" Type="http://schemas.openxmlformats.org/officeDocument/2006/relationships/hyperlink" Target="http://pbs.twimg.com/profile_images/879608189968363520/XWrPNX46_normal.jpg" TargetMode="External" /><Relationship Id="rId315" Type="http://schemas.openxmlformats.org/officeDocument/2006/relationships/hyperlink" Target="http://pbs.twimg.com/profile_images/1106532902496555009/4JgaqKA2_normal.png" TargetMode="External" /><Relationship Id="rId316" Type="http://schemas.openxmlformats.org/officeDocument/2006/relationships/hyperlink" Target="http://pbs.twimg.com/profile_images/1648821045/Ade_McCormack-medium_normal.jpg" TargetMode="External" /><Relationship Id="rId317" Type="http://schemas.openxmlformats.org/officeDocument/2006/relationships/hyperlink" Target="http://pbs.twimg.com/profile_images/489367804240355328/mKNCSw-T_normal.jpeg" TargetMode="External" /><Relationship Id="rId318" Type="http://schemas.openxmlformats.org/officeDocument/2006/relationships/hyperlink" Target="http://pbs.twimg.com/profile_images/3402021304/84cae759df524de29fdeac7b331828c0_normal.jpeg" TargetMode="External" /><Relationship Id="rId319" Type="http://schemas.openxmlformats.org/officeDocument/2006/relationships/hyperlink" Target="http://pbs.twimg.com/profile_images/1042533495430676483/WK15V7u4_normal.jpg" TargetMode="External" /><Relationship Id="rId320" Type="http://schemas.openxmlformats.org/officeDocument/2006/relationships/hyperlink" Target="http://pbs.twimg.com/profile_images/995952856380387328/HeR2KJc4_normal.jpg" TargetMode="External" /><Relationship Id="rId321" Type="http://schemas.openxmlformats.org/officeDocument/2006/relationships/hyperlink" Target="http://pbs.twimg.com/profile_images/715180318483955713/PnzGli0k_normal.jpg" TargetMode="External" /><Relationship Id="rId322" Type="http://schemas.openxmlformats.org/officeDocument/2006/relationships/hyperlink" Target="http://pbs.twimg.com/profile_images/2664838473/26cf3cdc1e609d23bf5e2c2b33f683eb_normal.jpeg" TargetMode="External" /><Relationship Id="rId323" Type="http://schemas.openxmlformats.org/officeDocument/2006/relationships/hyperlink" Target="http://pbs.twimg.com/profile_images/509732052371918849/vNy8rvpt_normal.png" TargetMode="External" /><Relationship Id="rId324" Type="http://schemas.openxmlformats.org/officeDocument/2006/relationships/hyperlink" Target="http://pbs.twimg.com/profile_images/908645783276277760/0RVg_wdT_normal.jpg" TargetMode="External" /><Relationship Id="rId325" Type="http://schemas.openxmlformats.org/officeDocument/2006/relationships/hyperlink" Target="http://pbs.twimg.com/profile_images/1055999386520576007/ngHBZDBV_normal.jpg" TargetMode="External" /><Relationship Id="rId326" Type="http://schemas.openxmlformats.org/officeDocument/2006/relationships/hyperlink" Target="http://pbs.twimg.com/profile_images/2941572867/61bcae23ebcd63191ada3d3a6a744032_normal.png" TargetMode="External" /><Relationship Id="rId327" Type="http://schemas.openxmlformats.org/officeDocument/2006/relationships/hyperlink" Target="http://pbs.twimg.com/profile_images/912724853689593859/fbgvhLa1_normal.jpg" TargetMode="External" /><Relationship Id="rId328" Type="http://schemas.openxmlformats.org/officeDocument/2006/relationships/hyperlink" Target="http://pbs.twimg.com/profile_images/627561671087644676/3cc8YE00_normal.jpg" TargetMode="External" /><Relationship Id="rId329" Type="http://schemas.openxmlformats.org/officeDocument/2006/relationships/hyperlink" Target="http://pbs.twimg.com/profile_images/774221874893053952/aYXzfgGD_normal.jpg" TargetMode="External" /><Relationship Id="rId330" Type="http://schemas.openxmlformats.org/officeDocument/2006/relationships/hyperlink" Target="http://pbs.twimg.com/profile_images/820785454383386625/14nC8Kxi_normal.jpg" TargetMode="External" /><Relationship Id="rId331" Type="http://schemas.openxmlformats.org/officeDocument/2006/relationships/hyperlink" Target="http://pbs.twimg.com/profile_images/1088800303854600192/Pxy5Uykk_normal.jpg" TargetMode="External" /><Relationship Id="rId332" Type="http://schemas.openxmlformats.org/officeDocument/2006/relationships/hyperlink" Target="http://pbs.twimg.com/profile_images/664471103830695940/8xF54cqC_normal.png" TargetMode="External" /><Relationship Id="rId333" Type="http://schemas.openxmlformats.org/officeDocument/2006/relationships/hyperlink" Target="https://twitter.com/edhecmanagement" TargetMode="External" /><Relationship Id="rId334" Type="http://schemas.openxmlformats.org/officeDocument/2006/relationships/hyperlink" Target="https://twitter.com/edhec_bschool" TargetMode="External" /><Relationship Id="rId335" Type="http://schemas.openxmlformats.org/officeDocument/2006/relationships/hyperlink" Target="https://twitter.com/prfitzsimmons" TargetMode="External" /><Relationship Id="rId336" Type="http://schemas.openxmlformats.org/officeDocument/2006/relationships/hyperlink" Target="https://twitter.com/hrmagazine" TargetMode="External" /><Relationship Id="rId337" Type="http://schemas.openxmlformats.org/officeDocument/2006/relationships/hyperlink" Target="https://twitter.com/guardian" TargetMode="External" /><Relationship Id="rId338" Type="http://schemas.openxmlformats.org/officeDocument/2006/relationships/hyperlink" Target="https://twitter.com/bbcnews" TargetMode="External" /><Relationship Id="rId339" Type="http://schemas.openxmlformats.org/officeDocument/2006/relationships/hyperlink" Target="https://twitter.com/forbes" TargetMode="External" /><Relationship Id="rId340" Type="http://schemas.openxmlformats.org/officeDocument/2006/relationships/hyperlink" Target="https://twitter.com/ashridge_biz" TargetMode="External" /><Relationship Id="rId341" Type="http://schemas.openxmlformats.org/officeDocument/2006/relationships/hyperlink" Target="https://twitter.com/audencia" TargetMode="External" /><Relationship Id="rId342" Type="http://schemas.openxmlformats.org/officeDocument/2006/relationships/hyperlink" Target="https://twitter.com/ft" TargetMode="External" /><Relationship Id="rId343" Type="http://schemas.openxmlformats.org/officeDocument/2006/relationships/hyperlink" Target="https://twitter.com/forbes_fr" TargetMode="External" /><Relationship Id="rId344" Type="http://schemas.openxmlformats.org/officeDocument/2006/relationships/hyperlink" Target="https://twitter.com/axelle_chevy" TargetMode="External" /><Relationship Id="rId345" Type="http://schemas.openxmlformats.org/officeDocument/2006/relationships/hyperlink" Target="https://twitter.com/audencia_execed" TargetMode="External" /><Relationship Id="rId346" Type="http://schemas.openxmlformats.org/officeDocument/2006/relationships/hyperlink" Target="https://twitter.com/narnaudaudencia" TargetMode="External" /><Relationship Id="rId347" Type="http://schemas.openxmlformats.org/officeDocument/2006/relationships/hyperlink" Target="https://twitter.com/frankdormont" TargetMode="External" /><Relationship Id="rId348" Type="http://schemas.openxmlformats.org/officeDocument/2006/relationships/hyperlink" Target="https://twitter.com/kathygiusti" TargetMode="External" /><Relationship Id="rId349" Type="http://schemas.openxmlformats.org/officeDocument/2006/relationships/hyperlink" Target="https://twitter.com/harvardbiz" TargetMode="External" /><Relationship Id="rId350" Type="http://schemas.openxmlformats.org/officeDocument/2006/relationships/hyperlink" Target="https://twitter.com/jillzitzewitz" TargetMode="External" /><Relationship Id="rId351" Type="http://schemas.openxmlformats.org/officeDocument/2006/relationships/hyperlink" Target="https://twitter.com/aldo_zaffalon" TargetMode="External" /><Relationship Id="rId352" Type="http://schemas.openxmlformats.org/officeDocument/2006/relationships/hyperlink" Target="https://twitter.com/execedcourses" TargetMode="External" /><Relationship Id="rId353" Type="http://schemas.openxmlformats.org/officeDocument/2006/relationships/hyperlink" Target="https://twitter.com/mccourtexeced" TargetMode="External" /><Relationship Id="rId354" Type="http://schemas.openxmlformats.org/officeDocument/2006/relationships/hyperlink" Target="https://twitter.com/aspanational" TargetMode="External" /><Relationship Id="rId355" Type="http://schemas.openxmlformats.org/officeDocument/2006/relationships/hyperlink" Target="https://twitter.com/joebiden" TargetMode="External" /><Relationship Id="rId356" Type="http://schemas.openxmlformats.org/officeDocument/2006/relationships/hyperlink" Target="https://twitter.com/rajeswariramana" TargetMode="External" /><Relationship Id="rId357" Type="http://schemas.openxmlformats.org/officeDocument/2006/relationships/hyperlink" Target="https://twitter.com/sifma" TargetMode="External" /><Relationship Id="rId358" Type="http://schemas.openxmlformats.org/officeDocument/2006/relationships/hyperlink" Target="https://twitter.com/wharton" TargetMode="External" /><Relationship Id="rId359" Type="http://schemas.openxmlformats.org/officeDocument/2006/relationships/hyperlink" Target="https://twitter.com/just_joan" TargetMode="External" /><Relationship Id="rId360" Type="http://schemas.openxmlformats.org/officeDocument/2006/relationships/hyperlink" Target="https://twitter.com/infonutc" TargetMode="External" /><Relationship Id="rId361" Type="http://schemas.openxmlformats.org/officeDocument/2006/relationships/hyperlink" Target="https://twitter.com/rbsexeced" TargetMode="External" /><Relationship Id="rId362" Type="http://schemas.openxmlformats.org/officeDocument/2006/relationships/hyperlink" Target="https://twitter.com/antonniw" TargetMode="External" /><Relationship Id="rId363" Type="http://schemas.openxmlformats.org/officeDocument/2006/relationships/hyperlink" Target="https://twitter.com/valerie_loison" TargetMode="External" /><Relationship Id="rId364" Type="http://schemas.openxmlformats.org/officeDocument/2006/relationships/hyperlink" Target="https://twitter.com/thjeanjean" TargetMode="External" /><Relationship Id="rId365" Type="http://schemas.openxmlformats.org/officeDocument/2006/relationships/hyperlink" Target="https://twitter.com/jenpotten" TargetMode="External" /><Relationship Id="rId366" Type="http://schemas.openxmlformats.org/officeDocument/2006/relationships/hyperlink" Target="https://twitter.com/oneill_indy" TargetMode="External" /><Relationship Id="rId367" Type="http://schemas.openxmlformats.org/officeDocument/2006/relationships/hyperlink" Target="https://twitter.com/on" TargetMode="External" /><Relationship Id="rId368" Type="http://schemas.openxmlformats.org/officeDocument/2006/relationships/hyperlink" Target="https://twitter.com/johnsonsmj3" TargetMode="External" /><Relationship Id="rId369" Type="http://schemas.openxmlformats.org/officeDocument/2006/relationships/hyperlink" Target="https://twitter.com/nswc_philly" TargetMode="External" /><Relationship Id="rId370" Type="http://schemas.openxmlformats.org/officeDocument/2006/relationships/hyperlink" Target="https://twitter.com/jackiesloane" TargetMode="External" /><Relationship Id="rId371" Type="http://schemas.openxmlformats.org/officeDocument/2006/relationships/hyperlink" Target="https://twitter.com/kuczinnovation" TargetMode="External" /><Relationship Id="rId372" Type="http://schemas.openxmlformats.org/officeDocument/2006/relationships/hyperlink" Target="https://twitter.com/pdxnicolle" TargetMode="External" /><Relationship Id="rId373" Type="http://schemas.openxmlformats.org/officeDocument/2006/relationships/hyperlink" Target="https://twitter.com/bernhardkerres" TargetMode="External" /><Relationship Id="rId374" Type="http://schemas.openxmlformats.org/officeDocument/2006/relationships/hyperlink" Target="https://twitter.com/lbs_careers" TargetMode="External" /><Relationship Id="rId375" Type="http://schemas.openxmlformats.org/officeDocument/2006/relationships/hyperlink" Target="https://twitter.com/lbs" TargetMode="External" /><Relationship Id="rId376" Type="http://schemas.openxmlformats.org/officeDocument/2006/relationships/hyperlink" Target="https://twitter.com/sbailey1" TargetMode="External" /><Relationship Id="rId377" Type="http://schemas.openxmlformats.org/officeDocument/2006/relationships/hyperlink" Target="https://twitter.com/hult_biz" TargetMode="External" /><Relationship Id="rId378" Type="http://schemas.openxmlformats.org/officeDocument/2006/relationships/hyperlink" Target="https://twitter.com/hellostage_" TargetMode="External" /><Relationship Id="rId379" Type="http://schemas.openxmlformats.org/officeDocument/2006/relationships/hyperlink" Target="https://twitter.com/vylarollins" TargetMode="External" /><Relationship Id="rId380" Type="http://schemas.openxmlformats.org/officeDocument/2006/relationships/hyperlink" Target="https://twitter.com/alaudaquartet" TargetMode="External" /><Relationship Id="rId381" Type="http://schemas.openxmlformats.org/officeDocument/2006/relationships/hyperlink" Target="https://twitter.com/naysanf" TargetMode="External" /><Relationship Id="rId382" Type="http://schemas.openxmlformats.org/officeDocument/2006/relationships/hyperlink" Target="https://twitter.com/ef" TargetMode="External" /><Relationship Id="rId383" Type="http://schemas.openxmlformats.org/officeDocument/2006/relationships/hyperlink" Target="https://twitter.com/marianneschro11" TargetMode="External" /><Relationship Id="rId384" Type="http://schemas.openxmlformats.org/officeDocument/2006/relationships/hyperlink" Target="https://twitter.com/energizersllc" TargetMode="External" /><Relationship Id="rId385" Type="http://schemas.openxmlformats.org/officeDocument/2006/relationships/hyperlink" Target="https://twitter.com/drbtkaczykmba" TargetMode="External" /><Relationship Id="rId386" Type="http://schemas.openxmlformats.org/officeDocument/2006/relationships/hyperlink" Target="https://twitter.com/mba_sprint" TargetMode="External" /><Relationship Id="rId387" Type="http://schemas.openxmlformats.org/officeDocument/2006/relationships/hyperlink" Target="https://twitter.com/jamesjimmyjimuk" TargetMode="External" /><Relationship Id="rId388" Type="http://schemas.openxmlformats.org/officeDocument/2006/relationships/hyperlink" Target="https://twitter.com/northwesternu" TargetMode="External" /><Relationship Id="rId389" Type="http://schemas.openxmlformats.org/officeDocument/2006/relationships/hyperlink" Target="https://twitter.com/pramathsinha" TargetMode="External" /><Relationship Id="rId390" Type="http://schemas.openxmlformats.org/officeDocument/2006/relationships/hyperlink" Target="https://twitter.com/palavainstitute" TargetMode="External" /><Relationship Id="rId391" Type="http://schemas.openxmlformats.org/officeDocument/2006/relationships/hyperlink" Target="https://twitter.com/luissbusiness" TargetMode="External" /><Relationship Id="rId392" Type="http://schemas.openxmlformats.org/officeDocument/2006/relationships/hyperlink" Target="https://twitter.com/ieseg" TargetMode="External" /><Relationship Id="rId393" Type="http://schemas.openxmlformats.org/officeDocument/2006/relationships/hyperlink" Target="https://twitter.com/mariovitalem" TargetMode="External" /><Relationship Id="rId394" Type="http://schemas.openxmlformats.org/officeDocument/2006/relationships/hyperlink" Target="https://twitter.com/asikorskab" TargetMode="External" /><Relationship Id="rId395" Type="http://schemas.openxmlformats.org/officeDocument/2006/relationships/hyperlink" Target="https://twitter.com/iesegexecutive" TargetMode="External" /><Relationship Id="rId396" Type="http://schemas.openxmlformats.org/officeDocument/2006/relationships/hyperlink" Target="https://twitter.com/studyatieseg" TargetMode="External" /><Relationship Id="rId397" Type="http://schemas.openxmlformats.org/officeDocument/2006/relationships/hyperlink" Target="https://twitter.com/iesegnetwork" TargetMode="External" /><Relationship Id="rId398" Type="http://schemas.openxmlformats.org/officeDocument/2006/relationships/hyperlink" Target="https://twitter.com/otedelgado" TargetMode="External" /><Relationship Id="rId399" Type="http://schemas.openxmlformats.org/officeDocument/2006/relationships/hyperlink" Target="https://twitter.com/serbianlinuks" TargetMode="External" /><Relationship Id="rId400" Type="http://schemas.openxmlformats.org/officeDocument/2006/relationships/hyperlink" Target="https://twitter.com/chi_innovation" TargetMode="External" /><Relationship Id="rId401" Type="http://schemas.openxmlformats.org/officeDocument/2006/relationships/hyperlink" Target="https://twitter.com/sskuczmarski" TargetMode="External" /><Relationship Id="rId402" Type="http://schemas.openxmlformats.org/officeDocument/2006/relationships/hyperlink" Target="https://twitter.com/columbia_sps" TargetMode="External" /><Relationship Id="rId403" Type="http://schemas.openxmlformats.org/officeDocument/2006/relationships/hyperlink" Target="https://twitter.com/cu_sps_stratcom" TargetMode="External" /><Relationship Id="rId404" Type="http://schemas.openxmlformats.org/officeDocument/2006/relationships/hyperlink" Target="https://twitter.com/bah_9" TargetMode="External" /><Relationship Id="rId405" Type="http://schemas.openxmlformats.org/officeDocument/2006/relationships/hyperlink" Target="https://twitter.com/laurarojo_mgmt" TargetMode="External" /><Relationship Id="rId406" Type="http://schemas.openxmlformats.org/officeDocument/2006/relationships/hyperlink" Target="https://twitter.com/uclaanderson" TargetMode="External" /><Relationship Id="rId407" Type="http://schemas.openxmlformats.org/officeDocument/2006/relationships/hyperlink" Target="https://twitter.com/ucla" TargetMode="External" /><Relationship Id="rId408" Type="http://schemas.openxmlformats.org/officeDocument/2006/relationships/hyperlink" Target="https://twitter.com/iebusiness" TargetMode="External" /><Relationship Id="rId409" Type="http://schemas.openxmlformats.org/officeDocument/2006/relationships/hyperlink" Target="https://twitter.com/robinheed" TargetMode="External" /><Relationship Id="rId410" Type="http://schemas.openxmlformats.org/officeDocument/2006/relationships/hyperlink" Target="https://twitter.com/ademccormack" TargetMode="External" /><Relationship Id="rId411" Type="http://schemas.openxmlformats.org/officeDocument/2006/relationships/hyperlink" Target="https://twitter.com/researchfan" TargetMode="External" /><Relationship Id="rId412" Type="http://schemas.openxmlformats.org/officeDocument/2006/relationships/hyperlink" Target="https://twitter.com/kelloggschool" TargetMode="External" /><Relationship Id="rId413" Type="http://schemas.openxmlformats.org/officeDocument/2006/relationships/hyperlink" Target="https://twitter.com/babson" TargetMode="External" /><Relationship Id="rId414" Type="http://schemas.openxmlformats.org/officeDocument/2006/relationships/hyperlink" Target="https://twitter.com/jmlpyt" TargetMode="External" /><Relationship Id="rId415" Type="http://schemas.openxmlformats.org/officeDocument/2006/relationships/hyperlink" Target="https://twitter.com/nul_transport" TargetMode="External" /><Relationship Id="rId416" Type="http://schemas.openxmlformats.org/officeDocument/2006/relationships/hyperlink" Target="https://twitter.com/gobernanzadeti" TargetMode="External" /><Relationship Id="rId417" Type="http://schemas.openxmlformats.org/officeDocument/2006/relationships/hyperlink" Target="https://twitter.com/deustodbs" TargetMode="External" /><Relationship Id="rId418" Type="http://schemas.openxmlformats.org/officeDocument/2006/relationships/hyperlink" Target="https://twitter.com/alastria_" TargetMode="External" /><Relationship Id="rId419" Type="http://schemas.openxmlformats.org/officeDocument/2006/relationships/hyperlink" Target="https://twitter.com/mgarciamenendez" TargetMode="External" /><Relationship Id="rId420" Type="http://schemas.openxmlformats.org/officeDocument/2006/relationships/hyperlink" Target="https://twitter.com/mgg_2012" TargetMode="External" /><Relationship Id="rId421" Type="http://schemas.openxmlformats.org/officeDocument/2006/relationships/hyperlink" Target="https://twitter.com/nyusternexeced" TargetMode="External" /><Relationship Id="rId422" Type="http://schemas.openxmlformats.org/officeDocument/2006/relationships/hyperlink" Target="https://twitter.com/donwaisanen" TargetMode="External" /><Relationship Id="rId423" Type="http://schemas.openxmlformats.org/officeDocument/2006/relationships/hyperlink" Target="https://twitter.com/ef_solutions" TargetMode="External" /><Relationship Id="rId424" Type="http://schemas.openxmlformats.org/officeDocument/2006/relationships/hyperlink" Target="https://twitter.com/unswagsm" TargetMode="External" /><Relationship Id="rId425" Type="http://schemas.openxmlformats.org/officeDocument/2006/relationships/hyperlink" Target="https://twitter.com/lsemanagement" TargetMode="External" /><Relationship Id="rId426" Type="http://schemas.openxmlformats.org/officeDocument/2006/relationships/hyperlink" Target="https://twitter.com/kelloggexeced" TargetMode="External" /><Relationship Id="rId427" Type="http://schemas.openxmlformats.org/officeDocument/2006/relationships/comments" Target="../comments2.xml" /><Relationship Id="rId428" Type="http://schemas.openxmlformats.org/officeDocument/2006/relationships/vmlDrawing" Target="../drawings/vmlDrawing2.vml" /><Relationship Id="rId429" Type="http://schemas.openxmlformats.org/officeDocument/2006/relationships/table" Target="../tables/table2.xml" /><Relationship Id="rId4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2" Type="http://schemas.openxmlformats.org/officeDocument/2006/relationships/hyperlink" Target="https://meilleurs-masters.com/master-management-de-l-hotellerie/essec-business-school-mba-in-hospitality-management.html" TargetMode="External" /><Relationship Id="rId3" Type="http://schemas.openxmlformats.org/officeDocument/2006/relationships/hyperlink" Target="http://po.st/scms/OrMCe04Lcp0lOFmbAka8Um6V2jAD7SYdZTjvhHbnYZ0lOA/KO9yxs" TargetMode="External" /><Relationship Id="rId4" Type="http://schemas.openxmlformats.org/officeDocument/2006/relationships/hyperlink" Target="https://www.youtube.com/watch?v=Pe-JGPh_hhs" TargetMode="External" /><Relationship Id="rId5" Type="http://schemas.openxmlformats.org/officeDocument/2006/relationships/hyperlink" Target="https://www.transportation.northwestern.edu/education/executive-education/" TargetMode="External" /><Relationship Id="rId6" Type="http://schemas.openxmlformats.org/officeDocument/2006/relationships/hyperlink" Target="https://www.kuczmarski.com/expertise/executive-education/managing-and-activating-innovation/" TargetMode="External" /><Relationship Id="rId7" Type="http://schemas.openxmlformats.org/officeDocument/2006/relationships/hyperlink" Target="https://medium.com/@jurgenappelo/the-design-thinking-and-lean-startup-models-are-broken-here-is-the-innovation-vortex-43592a4414d" TargetMode="External" /><Relationship Id="rId8" Type="http://schemas.openxmlformats.org/officeDocument/2006/relationships/hyperlink" Target="http://www.business.rutgers.edu/news/rutgers-mini-mba-digital-marketing-ranked-among-top-30-best-value-certificate-programs" TargetMode="External" /><Relationship Id="rId9" Type="http://schemas.openxmlformats.org/officeDocument/2006/relationships/hyperlink" Target="http://po.st/scms/OrMCe04Lcp0lOFmbAka8Um6V2jAD7SYdZTjvhHbnYZ0lOA/Y5z4Wg" TargetMode="External" /><Relationship Id="rId10" Type="http://schemas.openxmlformats.org/officeDocument/2006/relationships/hyperlink" Target="http://po.st/scms/OrMCe04Lcp0lOFmbAka8Um6V2jAD7SYdZTjvhHbnYZ0lOA/cJdkVv" TargetMode="External" /><Relationship Id="rId11" Type="http://schemas.openxmlformats.org/officeDocument/2006/relationships/hyperlink" Target="https://www.hult.edu/en/executive-education/events/ash-ef-helsinki-21-mar/?utm_source=twitter&amp;utm_medium=social&amp;utm_campaign=organicsocialtwitter&amp;utm_content=helsinki_event" TargetMode="External" /><Relationship Id="rId12"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13" Type="http://schemas.openxmlformats.org/officeDocument/2006/relationships/hyperlink" Target="https://www.hult.edu/en/executive-education/insights/how-experiential-learning-gives-you-lessons-you-will-never-forget/?utm_source=twitter&amp;utm_medium=social&amp;utm_campaign=organicsocialtwitter&amp;utm_content=q2legovid5_tw_lw040319_uk" TargetMode="External" /><Relationship Id="rId14" Type="http://schemas.openxmlformats.org/officeDocument/2006/relationships/hyperlink" Target="https://www.hult.edu/en/executive-education/insights/how-experiential-learning-gives-you-lessons-you-will-never-forget/" TargetMode="External" /><Relationship Id="rId15" Type="http://schemas.openxmlformats.org/officeDocument/2006/relationships/hyperlink" Target="https://www.hult.edu/en/executive-education/events/ash-ef-stockholm-19-mar/?utm_source=twitter&amp;utm_medium=social&amp;utm_campaign=organicsocialtwitter&amp;utm_content=stockholme_event" TargetMode="External" /><Relationship Id="rId16" Type="http://schemas.openxmlformats.org/officeDocument/2006/relationships/hyperlink" Target="https://twitter.com/Ashridge_Biz/status/1105048247389818880" TargetMode="External" /><Relationship Id="rId17" Type="http://schemas.openxmlformats.org/officeDocument/2006/relationships/hyperlink" Target="https://www.youtube.com/watch?v=Pe-JGPh_hhs" TargetMode="External" /><Relationship Id="rId18" Type="http://schemas.openxmlformats.org/officeDocument/2006/relationships/hyperlink" Target="https://www.ieseg.fr/news/ieseg-s-allie-avec-luiss-business-school/" TargetMode="External" /><Relationship Id="rId19" Type="http://schemas.openxmlformats.org/officeDocument/2006/relationships/hyperlink" Target="https://www.ieseg.fr/en/news/ieseg-partners-with-luiss-business-school/" TargetMode="External" /><Relationship Id="rId20" Type="http://schemas.openxmlformats.org/officeDocument/2006/relationships/hyperlink" Target="https://twitter.com/forbes_fr/status/1103211353521774597" TargetMode="External" /><Relationship Id="rId21" Type="http://schemas.openxmlformats.org/officeDocument/2006/relationships/hyperlink" Target="http://po.st/scms/OrMCe04Lcp0lOFmbAka8Um6V2jAD7SYdZTjvhHbnYZ0lOA/Y5z4Wg" TargetMode="External" /><Relationship Id="rId22" Type="http://schemas.openxmlformats.org/officeDocument/2006/relationships/hyperlink" Target="http://po.st/scms/OrMCe04Lcp0lOFmbAka8Um6V2jAD7SYdZTjvhHbnYZ0lOA/KO9yxs" TargetMode="External" /><Relationship Id="rId23" Type="http://schemas.openxmlformats.org/officeDocument/2006/relationships/hyperlink" Target="http://po.st/scms/OrMCe04Lcp0lOFmbAka8Um6V2jAD7SYdZTjvhHbnYZ0lOA/cJdkVv" TargetMode="External" /><Relationship Id="rId24" Type="http://schemas.openxmlformats.org/officeDocument/2006/relationships/hyperlink" Target="http://po.st/scms/OrMCe04Lcp0lOFmbAka8Um6V2jAD7SYdZTjvhHbnYZ0lOA/Z2MF2N" TargetMode="External" /><Relationship Id="rId25" Type="http://schemas.openxmlformats.org/officeDocument/2006/relationships/hyperlink" Target="http://po.st/scms/OrMCe04Lcp0lOFmbAka8Um6V2jAD7SYdZTjvhHbnYZ0lOA/jeUjYr" TargetMode="External" /><Relationship Id="rId26" Type="http://schemas.openxmlformats.org/officeDocument/2006/relationships/hyperlink" Target="http://po.st/scms/OrMCe04Lcp0lOFmbAka8Um6V2jAD7SYdZTjvhHbnYZ0lOA/neS9cd" TargetMode="External" /><Relationship Id="rId27" Type="http://schemas.openxmlformats.org/officeDocument/2006/relationships/hyperlink" Target="http://po.st/scms/OrMCe04Lcp0lOFmbAka8Um6V2jAD7SYdZTjvhHbnYZ0lOA/QbHKd2" TargetMode="External" /><Relationship Id="rId28" Type="http://schemas.openxmlformats.org/officeDocument/2006/relationships/hyperlink" Target="http://po.st/scms/OrMCe04Lcp0lOFmbAka8Um6V2jAD7SYdZTjvhHbnYZ0lOA/wsjeUw" TargetMode="External" /><Relationship Id="rId29" Type="http://schemas.openxmlformats.org/officeDocument/2006/relationships/hyperlink" Target="http://po.st/scms/OrMCe04Lcp0lOFmbAka8Um6V2jAD7SYdZTjvhHbnYZ0lOA/laAh5n" TargetMode="External" /><Relationship Id="rId30" Type="http://schemas.openxmlformats.org/officeDocument/2006/relationships/hyperlink" Target="http://po.st/scms/OrMCe04Lcp0lOFmbAka8Um6V2jAD7SYdZTjvhHbnYZ0lOA/enr05H" TargetMode="External" /><Relationship Id="rId31" Type="http://schemas.openxmlformats.org/officeDocument/2006/relationships/hyperlink" Target="https://dbs.deusto.es/cs/Satellite/deusto-b-school/es/deustobschool/programas-3/formacion-ejecutiva-0/finanzas/seminario-de-blockchain-la-disrupcion-del-valor-y-la-confianza/introduccion-24/info-prog" TargetMode="External" /><Relationship Id="rId32" Type="http://schemas.openxmlformats.org/officeDocument/2006/relationships/hyperlink" Target="https://www.mbasprint.com/faculty" TargetMode="External" /><Relationship Id="rId33" Type="http://schemas.openxmlformats.org/officeDocument/2006/relationships/hyperlink" Target="https://www.mbasprint.com/" TargetMode="External" /><Relationship Id="rId34" Type="http://schemas.openxmlformats.org/officeDocument/2006/relationships/hyperlink" Target="https://lnkd.in/eR-h4RK" TargetMode="External" /><Relationship Id="rId35" Type="http://schemas.openxmlformats.org/officeDocument/2006/relationships/hyperlink" Target="https://www.coursera.org/learn/ai-for-everyone" TargetMode="External" /><Relationship Id="rId36" Type="http://schemas.openxmlformats.org/officeDocument/2006/relationships/hyperlink" Target="https://twitter.com/HarvardBizAn/status/1072539163109584899" TargetMode="External" /><Relationship Id="rId37" Type="http://schemas.openxmlformats.org/officeDocument/2006/relationships/hyperlink" Target="https://twitter.com/MasonExecEd/status/1105448221860642816" TargetMode="External" /><Relationship Id="rId38" Type="http://schemas.openxmlformats.org/officeDocument/2006/relationships/hyperlink" Target="https://www.dri.guide/courses/dx-accelerator/lectures/5669156/?utm_campaign=meetedgar&amp;utm_medium=social&amp;utm_source=Twitter" TargetMode="External" /><Relationship Id="rId39" Type="http://schemas.openxmlformats.org/officeDocument/2006/relationships/hyperlink" Target="https://www.dri.guide/courses/dx-accelerator/lectures/5735111/?utm_campaign=meetedgar&amp;utm_medium=social&amp;utm_source=Twitter" TargetMode="External" /><Relationship Id="rId40" Type="http://schemas.openxmlformats.org/officeDocument/2006/relationships/hyperlink" Target="https://www.wgbh.org/news/science-and-technology/2019/03/15/lessons-from-the-worlds-quirkiest-innovators" TargetMode="External" /><Relationship Id="rId41" Type="http://schemas.openxmlformats.org/officeDocument/2006/relationships/hyperlink" Target="https://www.transportation.northwestern.edu/education/executive-education/" TargetMode="External" /><Relationship Id="rId42" Type="http://schemas.openxmlformats.org/officeDocument/2006/relationships/hyperlink" Target="https://meilleurs-masters.com/master-management-de-l-hotellerie/essec-business-school-mba-in-hospitality-management.html" TargetMode="External" /><Relationship Id="rId43" Type="http://schemas.openxmlformats.org/officeDocument/2006/relationships/hyperlink" Target="https://medium.com/@jurgenappelo/the-design-thinking-and-lean-startup-models-are-broken-here-is-the-innovation-vortex-43592a4414d" TargetMode="External" /><Relationship Id="rId44" Type="http://schemas.openxmlformats.org/officeDocument/2006/relationships/hyperlink" Target="https://www.centre-inffo.fr/site-reforme/apprentissage/apprentissage-lessentiel/comment-mobiliser-les-premiers-dispositifs-pro-a-dans-son-entreprise-3" TargetMode="External" /><Relationship Id="rId45" Type="http://schemas.openxmlformats.org/officeDocument/2006/relationships/hyperlink" Target="https://www.hrbartender.com/2019/leadership-and-management/managers-developing-talent/"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1650</v>
      </c>
      <c r="BB2" s="13" t="s">
        <v>1685</v>
      </c>
      <c r="BC2" s="13" t="s">
        <v>1686</v>
      </c>
      <c r="BD2" s="117" t="s">
        <v>2410</v>
      </c>
      <c r="BE2" s="117" t="s">
        <v>2411</v>
      </c>
      <c r="BF2" s="117" t="s">
        <v>2412</v>
      </c>
      <c r="BG2" s="117" t="s">
        <v>2413</v>
      </c>
      <c r="BH2" s="117" t="s">
        <v>2414</v>
      </c>
      <c r="BI2" s="117" t="s">
        <v>2415</v>
      </c>
      <c r="BJ2" s="117" t="s">
        <v>2416</v>
      </c>
      <c r="BK2" s="117" t="s">
        <v>2417</v>
      </c>
      <c r="BL2" s="117" t="s">
        <v>2418</v>
      </c>
    </row>
    <row r="3" spans="1:64" ht="15" customHeight="1">
      <c r="A3" s="64" t="s">
        <v>212</v>
      </c>
      <c r="B3" s="64" t="s">
        <v>274</v>
      </c>
      <c r="C3" s="65" t="s">
        <v>2471</v>
      </c>
      <c r="D3" s="66">
        <v>3</v>
      </c>
      <c r="E3" s="67" t="s">
        <v>132</v>
      </c>
      <c r="F3" s="68">
        <v>35</v>
      </c>
      <c r="G3" s="65"/>
      <c r="H3" s="69"/>
      <c r="I3" s="70"/>
      <c r="J3" s="70"/>
      <c r="K3" s="34" t="s">
        <v>65</v>
      </c>
      <c r="L3" s="71">
        <v>3</v>
      </c>
      <c r="M3" s="71"/>
      <c r="N3" s="72"/>
      <c r="O3" s="78" t="s">
        <v>306</v>
      </c>
      <c r="P3" s="80">
        <v>43523.41715277778</v>
      </c>
      <c r="Q3" s="78" t="s">
        <v>308</v>
      </c>
      <c r="R3" s="82" t="s">
        <v>423</v>
      </c>
      <c r="S3" s="78" t="s">
        <v>508</v>
      </c>
      <c r="T3" s="78" t="s">
        <v>532</v>
      </c>
      <c r="U3" s="82" t="s">
        <v>589</v>
      </c>
      <c r="V3" s="82" t="s">
        <v>589</v>
      </c>
      <c r="W3" s="80">
        <v>43523.41715277778</v>
      </c>
      <c r="X3" s="82" t="s">
        <v>662</v>
      </c>
      <c r="Y3" s="78"/>
      <c r="Z3" s="78"/>
      <c r="AA3" s="84" t="s">
        <v>797</v>
      </c>
      <c r="AB3" s="78"/>
      <c r="AC3" s="78" t="b">
        <v>0</v>
      </c>
      <c r="AD3" s="78">
        <v>14</v>
      </c>
      <c r="AE3" s="84" t="s">
        <v>932</v>
      </c>
      <c r="AF3" s="78" t="b">
        <v>0</v>
      </c>
      <c r="AG3" s="78" t="s">
        <v>936</v>
      </c>
      <c r="AH3" s="78"/>
      <c r="AI3" s="84" t="s">
        <v>932</v>
      </c>
      <c r="AJ3" s="78" t="b">
        <v>0</v>
      </c>
      <c r="AK3" s="78">
        <v>5</v>
      </c>
      <c r="AL3" s="84" t="s">
        <v>932</v>
      </c>
      <c r="AM3" s="78" t="s">
        <v>943</v>
      </c>
      <c r="AN3" s="78" t="b">
        <v>0</v>
      </c>
      <c r="AO3" s="84" t="s">
        <v>797</v>
      </c>
      <c r="AP3" s="78" t="s">
        <v>957</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0</v>
      </c>
      <c r="BE3" s="49">
        <v>0</v>
      </c>
      <c r="BF3" s="48">
        <v>0</v>
      </c>
      <c r="BG3" s="49">
        <v>0</v>
      </c>
      <c r="BH3" s="48">
        <v>0</v>
      </c>
      <c r="BI3" s="49">
        <v>0</v>
      </c>
      <c r="BJ3" s="48">
        <v>17</v>
      </c>
      <c r="BK3" s="49">
        <v>100</v>
      </c>
      <c r="BL3" s="48">
        <v>17</v>
      </c>
    </row>
    <row r="4" spans="1:64" ht="15" customHeight="1">
      <c r="A4" s="64" t="s">
        <v>213</v>
      </c>
      <c r="B4" s="64" t="s">
        <v>275</v>
      </c>
      <c r="C4" s="65" t="s">
        <v>2471</v>
      </c>
      <c r="D4" s="66">
        <v>3</v>
      </c>
      <c r="E4" s="67" t="s">
        <v>132</v>
      </c>
      <c r="F4" s="68">
        <v>35</v>
      </c>
      <c r="G4" s="65"/>
      <c r="H4" s="69"/>
      <c r="I4" s="70"/>
      <c r="J4" s="70"/>
      <c r="K4" s="34" t="s">
        <v>65</v>
      </c>
      <c r="L4" s="77">
        <v>4</v>
      </c>
      <c r="M4" s="77"/>
      <c r="N4" s="72"/>
      <c r="O4" s="79" t="s">
        <v>306</v>
      </c>
      <c r="P4" s="81">
        <v>43531.48614583333</v>
      </c>
      <c r="Q4" s="79" t="s">
        <v>309</v>
      </c>
      <c r="R4" s="79"/>
      <c r="S4" s="79"/>
      <c r="T4" s="79" t="s">
        <v>533</v>
      </c>
      <c r="U4" s="79"/>
      <c r="V4" s="83" t="s">
        <v>606</v>
      </c>
      <c r="W4" s="81">
        <v>43531.48614583333</v>
      </c>
      <c r="X4" s="83" t="s">
        <v>663</v>
      </c>
      <c r="Y4" s="79"/>
      <c r="Z4" s="79"/>
      <c r="AA4" s="85" t="s">
        <v>798</v>
      </c>
      <c r="AB4" s="79"/>
      <c r="AC4" s="79" t="b">
        <v>0</v>
      </c>
      <c r="AD4" s="79">
        <v>0</v>
      </c>
      <c r="AE4" s="85" t="s">
        <v>932</v>
      </c>
      <c r="AF4" s="79" t="b">
        <v>0</v>
      </c>
      <c r="AG4" s="79" t="s">
        <v>937</v>
      </c>
      <c r="AH4" s="79"/>
      <c r="AI4" s="85" t="s">
        <v>932</v>
      </c>
      <c r="AJ4" s="79" t="b">
        <v>0</v>
      </c>
      <c r="AK4" s="79">
        <v>1</v>
      </c>
      <c r="AL4" s="85" t="s">
        <v>875</v>
      </c>
      <c r="AM4" s="79" t="s">
        <v>944</v>
      </c>
      <c r="AN4" s="79" t="b">
        <v>0</v>
      </c>
      <c r="AO4" s="85" t="s">
        <v>875</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276</v>
      </c>
      <c r="C5" s="65" t="s">
        <v>2471</v>
      </c>
      <c r="D5" s="66">
        <v>3</v>
      </c>
      <c r="E5" s="67" t="s">
        <v>132</v>
      </c>
      <c r="F5" s="68">
        <v>35</v>
      </c>
      <c r="G5" s="65"/>
      <c r="H5" s="69"/>
      <c r="I5" s="70"/>
      <c r="J5" s="70"/>
      <c r="K5" s="34" t="s">
        <v>65</v>
      </c>
      <c r="L5" s="77">
        <v>5</v>
      </c>
      <c r="M5" s="77"/>
      <c r="N5" s="72"/>
      <c r="O5" s="79" t="s">
        <v>306</v>
      </c>
      <c r="P5" s="81">
        <v>43531.48614583333</v>
      </c>
      <c r="Q5" s="79" t="s">
        <v>309</v>
      </c>
      <c r="R5" s="79"/>
      <c r="S5" s="79"/>
      <c r="T5" s="79" t="s">
        <v>533</v>
      </c>
      <c r="U5" s="79"/>
      <c r="V5" s="83" t="s">
        <v>606</v>
      </c>
      <c r="W5" s="81">
        <v>43531.48614583333</v>
      </c>
      <c r="X5" s="83" t="s">
        <v>663</v>
      </c>
      <c r="Y5" s="79"/>
      <c r="Z5" s="79"/>
      <c r="AA5" s="85" t="s">
        <v>798</v>
      </c>
      <c r="AB5" s="79"/>
      <c r="AC5" s="79" t="b">
        <v>0</v>
      </c>
      <c r="AD5" s="79">
        <v>0</v>
      </c>
      <c r="AE5" s="85" t="s">
        <v>932</v>
      </c>
      <c r="AF5" s="79" t="b">
        <v>0</v>
      </c>
      <c r="AG5" s="79" t="s">
        <v>937</v>
      </c>
      <c r="AH5" s="79"/>
      <c r="AI5" s="85" t="s">
        <v>932</v>
      </c>
      <c r="AJ5" s="79" t="b">
        <v>0</v>
      </c>
      <c r="AK5" s="79">
        <v>1</v>
      </c>
      <c r="AL5" s="85" t="s">
        <v>875</v>
      </c>
      <c r="AM5" s="79" t="s">
        <v>944</v>
      </c>
      <c r="AN5" s="79" t="b">
        <v>0</v>
      </c>
      <c r="AO5" s="85" t="s">
        <v>875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213</v>
      </c>
      <c r="B6" s="64" t="s">
        <v>277</v>
      </c>
      <c r="C6" s="65" t="s">
        <v>2471</v>
      </c>
      <c r="D6" s="66">
        <v>3</v>
      </c>
      <c r="E6" s="67" t="s">
        <v>132</v>
      </c>
      <c r="F6" s="68">
        <v>35</v>
      </c>
      <c r="G6" s="65"/>
      <c r="H6" s="69"/>
      <c r="I6" s="70"/>
      <c r="J6" s="70"/>
      <c r="K6" s="34" t="s">
        <v>65</v>
      </c>
      <c r="L6" s="77">
        <v>6</v>
      </c>
      <c r="M6" s="77"/>
      <c r="N6" s="72"/>
      <c r="O6" s="79" t="s">
        <v>306</v>
      </c>
      <c r="P6" s="81">
        <v>43531.48614583333</v>
      </c>
      <c r="Q6" s="79" t="s">
        <v>309</v>
      </c>
      <c r="R6" s="79"/>
      <c r="S6" s="79"/>
      <c r="T6" s="79" t="s">
        <v>533</v>
      </c>
      <c r="U6" s="79"/>
      <c r="V6" s="83" t="s">
        <v>606</v>
      </c>
      <c r="W6" s="81">
        <v>43531.48614583333</v>
      </c>
      <c r="X6" s="83" t="s">
        <v>663</v>
      </c>
      <c r="Y6" s="79"/>
      <c r="Z6" s="79"/>
      <c r="AA6" s="85" t="s">
        <v>798</v>
      </c>
      <c r="AB6" s="79"/>
      <c r="AC6" s="79" t="b">
        <v>0</v>
      </c>
      <c r="AD6" s="79">
        <v>0</v>
      </c>
      <c r="AE6" s="85" t="s">
        <v>932</v>
      </c>
      <c r="AF6" s="79" t="b">
        <v>0</v>
      </c>
      <c r="AG6" s="79" t="s">
        <v>937</v>
      </c>
      <c r="AH6" s="79"/>
      <c r="AI6" s="85" t="s">
        <v>932</v>
      </c>
      <c r="AJ6" s="79" t="b">
        <v>0</v>
      </c>
      <c r="AK6" s="79">
        <v>1</v>
      </c>
      <c r="AL6" s="85" t="s">
        <v>875</v>
      </c>
      <c r="AM6" s="79" t="s">
        <v>944</v>
      </c>
      <c r="AN6" s="79" t="b">
        <v>0</v>
      </c>
      <c r="AO6" s="85" t="s">
        <v>875</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278</v>
      </c>
      <c r="C7" s="65" t="s">
        <v>2471</v>
      </c>
      <c r="D7" s="66">
        <v>3</v>
      </c>
      <c r="E7" s="67" t="s">
        <v>132</v>
      </c>
      <c r="F7" s="68">
        <v>35</v>
      </c>
      <c r="G7" s="65"/>
      <c r="H7" s="69"/>
      <c r="I7" s="70"/>
      <c r="J7" s="70"/>
      <c r="K7" s="34" t="s">
        <v>65</v>
      </c>
      <c r="L7" s="77">
        <v>7</v>
      </c>
      <c r="M7" s="77"/>
      <c r="N7" s="72"/>
      <c r="O7" s="79" t="s">
        <v>306</v>
      </c>
      <c r="P7" s="81">
        <v>43531.48614583333</v>
      </c>
      <c r="Q7" s="79" t="s">
        <v>309</v>
      </c>
      <c r="R7" s="79"/>
      <c r="S7" s="79"/>
      <c r="T7" s="79" t="s">
        <v>533</v>
      </c>
      <c r="U7" s="79"/>
      <c r="V7" s="83" t="s">
        <v>606</v>
      </c>
      <c r="W7" s="81">
        <v>43531.48614583333</v>
      </c>
      <c r="X7" s="83" t="s">
        <v>663</v>
      </c>
      <c r="Y7" s="79"/>
      <c r="Z7" s="79"/>
      <c r="AA7" s="85" t="s">
        <v>798</v>
      </c>
      <c r="AB7" s="79"/>
      <c r="AC7" s="79" t="b">
        <v>0</v>
      </c>
      <c r="AD7" s="79">
        <v>0</v>
      </c>
      <c r="AE7" s="85" t="s">
        <v>932</v>
      </c>
      <c r="AF7" s="79" t="b">
        <v>0</v>
      </c>
      <c r="AG7" s="79" t="s">
        <v>937</v>
      </c>
      <c r="AH7" s="79"/>
      <c r="AI7" s="85" t="s">
        <v>932</v>
      </c>
      <c r="AJ7" s="79" t="b">
        <v>0</v>
      </c>
      <c r="AK7" s="79">
        <v>1</v>
      </c>
      <c r="AL7" s="85" t="s">
        <v>875</v>
      </c>
      <c r="AM7" s="79" t="s">
        <v>944</v>
      </c>
      <c r="AN7" s="79" t="b">
        <v>0</v>
      </c>
      <c r="AO7" s="85" t="s">
        <v>875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213</v>
      </c>
      <c r="B8" s="64" t="s">
        <v>272</v>
      </c>
      <c r="C8" s="65" t="s">
        <v>2471</v>
      </c>
      <c r="D8" s="66">
        <v>3</v>
      </c>
      <c r="E8" s="67" t="s">
        <v>132</v>
      </c>
      <c r="F8" s="68">
        <v>35</v>
      </c>
      <c r="G8" s="65"/>
      <c r="H8" s="69"/>
      <c r="I8" s="70"/>
      <c r="J8" s="70"/>
      <c r="K8" s="34" t="s">
        <v>65</v>
      </c>
      <c r="L8" s="77">
        <v>8</v>
      </c>
      <c r="M8" s="77"/>
      <c r="N8" s="72"/>
      <c r="O8" s="79" t="s">
        <v>306</v>
      </c>
      <c r="P8" s="81">
        <v>43531.48614583333</v>
      </c>
      <c r="Q8" s="79" t="s">
        <v>309</v>
      </c>
      <c r="R8" s="79"/>
      <c r="S8" s="79"/>
      <c r="T8" s="79" t="s">
        <v>533</v>
      </c>
      <c r="U8" s="79"/>
      <c r="V8" s="83" t="s">
        <v>606</v>
      </c>
      <c r="W8" s="81">
        <v>43531.48614583333</v>
      </c>
      <c r="X8" s="83" t="s">
        <v>663</v>
      </c>
      <c r="Y8" s="79"/>
      <c r="Z8" s="79"/>
      <c r="AA8" s="85" t="s">
        <v>798</v>
      </c>
      <c r="AB8" s="79"/>
      <c r="AC8" s="79" t="b">
        <v>0</v>
      </c>
      <c r="AD8" s="79">
        <v>0</v>
      </c>
      <c r="AE8" s="85" t="s">
        <v>932</v>
      </c>
      <c r="AF8" s="79" t="b">
        <v>0</v>
      </c>
      <c r="AG8" s="79" t="s">
        <v>937</v>
      </c>
      <c r="AH8" s="79"/>
      <c r="AI8" s="85" t="s">
        <v>932</v>
      </c>
      <c r="AJ8" s="79" t="b">
        <v>0</v>
      </c>
      <c r="AK8" s="79">
        <v>1</v>
      </c>
      <c r="AL8" s="85" t="s">
        <v>875</v>
      </c>
      <c r="AM8" s="79" t="s">
        <v>944</v>
      </c>
      <c r="AN8" s="79" t="b">
        <v>0</v>
      </c>
      <c r="AO8" s="85" t="s">
        <v>875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19</v>
      </c>
      <c r="BK8" s="49">
        <v>100</v>
      </c>
      <c r="BL8" s="48">
        <v>19</v>
      </c>
    </row>
    <row r="9" spans="1:64" ht="15">
      <c r="A9" s="64" t="s">
        <v>214</v>
      </c>
      <c r="B9" s="64" t="s">
        <v>279</v>
      </c>
      <c r="C9" s="65" t="s">
        <v>2471</v>
      </c>
      <c r="D9" s="66">
        <v>3</v>
      </c>
      <c r="E9" s="67" t="s">
        <v>132</v>
      </c>
      <c r="F9" s="68">
        <v>35</v>
      </c>
      <c r="G9" s="65"/>
      <c r="H9" s="69"/>
      <c r="I9" s="70"/>
      <c r="J9" s="70"/>
      <c r="K9" s="34" t="s">
        <v>65</v>
      </c>
      <c r="L9" s="77">
        <v>9</v>
      </c>
      <c r="M9" s="77"/>
      <c r="N9" s="72"/>
      <c r="O9" s="79" t="s">
        <v>306</v>
      </c>
      <c r="P9" s="81">
        <v>43531.64873842592</v>
      </c>
      <c r="Q9" s="79" t="s">
        <v>310</v>
      </c>
      <c r="R9" s="83" t="s">
        <v>424</v>
      </c>
      <c r="S9" s="79" t="s">
        <v>509</v>
      </c>
      <c r="T9" s="79" t="s">
        <v>534</v>
      </c>
      <c r="U9" s="79"/>
      <c r="V9" s="83" t="s">
        <v>607</v>
      </c>
      <c r="W9" s="81">
        <v>43531.64873842592</v>
      </c>
      <c r="X9" s="83" t="s">
        <v>664</v>
      </c>
      <c r="Y9" s="79"/>
      <c r="Z9" s="79"/>
      <c r="AA9" s="85" t="s">
        <v>799</v>
      </c>
      <c r="AB9" s="79"/>
      <c r="AC9" s="79" t="b">
        <v>0</v>
      </c>
      <c r="AD9" s="79">
        <v>7</v>
      </c>
      <c r="AE9" s="85" t="s">
        <v>932</v>
      </c>
      <c r="AF9" s="79" t="b">
        <v>1</v>
      </c>
      <c r="AG9" s="79" t="s">
        <v>938</v>
      </c>
      <c r="AH9" s="79"/>
      <c r="AI9" s="85" t="s">
        <v>940</v>
      </c>
      <c r="AJ9" s="79" t="b">
        <v>0</v>
      </c>
      <c r="AK9" s="79">
        <v>4</v>
      </c>
      <c r="AL9" s="85" t="s">
        <v>932</v>
      </c>
      <c r="AM9" s="79" t="s">
        <v>943</v>
      </c>
      <c r="AN9" s="79" t="b">
        <v>0</v>
      </c>
      <c r="AO9" s="85" t="s">
        <v>799</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214</v>
      </c>
      <c r="B10" s="64" t="s">
        <v>280</v>
      </c>
      <c r="C10" s="65" t="s">
        <v>2471</v>
      </c>
      <c r="D10" s="66">
        <v>3</v>
      </c>
      <c r="E10" s="67" t="s">
        <v>132</v>
      </c>
      <c r="F10" s="68">
        <v>35</v>
      </c>
      <c r="G10" s="65"/>
      <c r="H10" s="69"/>
      <c r="I10" s="70"/>
      <c r="J10" s="70"/>
      <c r="K10" s="34" t="s">
        <v>65</v>
      </c>
      <c r="L10" s="77">
        <v>10</v>
      </c>
      <c r="M10" s="77"/>
      <c r="N10" s="72"/>
      <c r="O10" s="79" t="s">
        <v>306</v>
      </c>
      <c r="P10" s="81">
        <v>43531.64873842592</v>
      </c>
      <c r="Q10" s="79" t="s">
        <v>310</v>
      </c>
      <c r="R10" s="83" t="s">
        <v>424</v>
      </c>
      <c r="S10" s="79" t="s">
        <v>509</v>
      </c>
      <c r="T10" s="79" t="s">
        <v>534</v>
      </c>
      <c r="U10" s="79"/>
      <c r="V10" s="83" t="s">
        <v>607</v>
      </c>
      <c r="W10" s="81">
        <v>43531.64873842592</v>
      </c>
      <c r="X10" s="83" t="s">
        <v>664</v>
      </c>
      <c r="Y10" s="79"/>
      <c r="Z10" s="79"/>
      <c r="AA10" s="85" t="s">
        <v>799</v>
      </c>
      <c r="AB10" s="79"/>
      <c r="AC10" s="79" t="b">
        <v>0</v>
      </c>
      <c r="AD10" s="79">
        <v>7</v>
      </c>
      <c r="AE10" s="85" t="s">
        <v>932</v>
      </c>
      <c r="AF10" s="79" t="b">
        <v>1</v>
      </c>
      <c r="AG10" s="79" t="s">
        <v>938</v>
      </c>
      <c r="AH10" s="79"/>
      <c r="AI10" s="85" t="s">
        <v>940</v>
      </c>
      <c r="AJ10" s="79" t="b">
        <v>0</v>
      </c>
      <c r="AK10" s="79">
        <v>4</v>
      </c>
      <c r="AL10" s="85" t="s">
        <v>932</v>
      </c>
      <c r="AM10" s="79" t="s">
        <v>943</v>
      </c>
      <c r="AN10" s="79" t="b">
        <v>0</v>
      </c>
      <c r="AO10" s="85" t="s">
        <v>799</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215</v>
      </c>
      <c r="B11" s="64" t="s">
        <v>281</v>
      </c>
      <c r="C11" s="65" t="s">
        <v>2471</v>
      </c>
      <c r="D11" s="66">
        <v>3</v>
      </c>
      <c r="E11" s="67" t="s">
        <v>132</v>
      </c>
      <c r="F11" s="68">
        <v>35</v>
      </c>
      <c r="G11" s="65"/>
      <c r="H11" s="69"/>
      <c r="I11" s="70"/>
      <c r="J11" s="70"/>
      <c r="K11" s="34" t="s">
        <v>65</v>
      </c>
      <c r="L11" s="77">
        <v>11</v>
      </c>
      <c r="M11" s="77"/>
      <c r="N11" s="72"/>
      <c r="O11" s="79" t="s">
        <v>306</v>
      </c>
      <c r="P11" s="81">
        <v>43531.65027777778</v>
      </c>
      <c r="Q11" s="79" t="s">
        <v>311</v>
      </c>
      <c r="R11" s="79"/>
      <c r="S11" s="79"/>
      <c r="T11" s="79" t="s">
        <v>535</v>
      </c>
      <c r="U11" s="79"/>
      <c r="V11" s="83" t="s">
        <v>608</v>
      </c>
      <c r="W11" s="81">
        <v>43531.65027777778</v>
      </c>
      <c r="X11" s="83" t="s">
        <v>665</v>
      </c>
      <c r="Y11" s="79"/>
      <c r="Z11" s="79"/>
      <c r="AA11" s="85" t="s">
        <v>800</v>
      </c>
      <c r="AB11" s="79"/>
      <c r="AC11" s="79" t="b">
        <v>0</v>
      </c>
      <c r="AD11" s="79">
        <v>0</v>
      </c>
      <c r="AE11" s="85" t="s">
        <v>932</v>
      </c>
      <c r="AF11" s="79" t="b">
        <v>1</v>
      </c>
      <c r="AG11" s="79" t="s">
        <v>938</v>
      </c>
      <c r="AH11" s="79"/>
      <c r="AI11" s="85" t="s">
        <v>940</v>
      </c>
      <c r="AJ11" s="79" t="b">
        <v>0</v>
      </c>
      <c r="AK11" s="79">
        <v>4</v>
      </c>
      <c r="AL11" s="85" t="s">
        <v>799</v>
      </c>
      <c r="AM11" s="79" t="s">
        <v>943</v>
      </c>
      <c r="AN11" s="79" t="b">
        <v>0</v>
      </c>
      <c r="AO11" s="85" t="s">
        <v>799</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1</v>
      </c>
      <c r="BE11" s="49">
        <v>4.545454545454546</v>
      </c>
      <c r="BF11" s="48">
        <v>0</v>
      </c>
      <c r="BG11" s="49">
        <v>0</v>
      </c>
      <c r="BH11" s="48">
        <v>0</v>
      </c>
      <c r="BI11" s="49">
        <v>0</v>
      </c>
      <c r="BJ11" s="48">
        <v>21</v>
      </c>
      <c r="BK11" s="49">
        <v>95.45454545454545</v>
      </c>
      <c r="BL11" s="48">
        <v>22</v>
      </c>
    </row>
    <row r="12" spans="1:64" ht="15">
      <c r="A12" s="64" t="s">
        <v>215</v>
      </c>
      <c r="B12" s="64" t="s">
        <v>214</v>
      </c>
      <c r="C12" s="65" t="s">
        <v>2471</v>
      </c>
      <c r="D12" s="66">
        <v>3</v>
      </c>
      <c r="E12" s="67" t="s">
        <v>132</v>
      </c>
      <c r="F12" s="68">
        <v>35</v>
      </c>
      <c r="G12" s="65"/>
      <c r="H12" s="69"/>
      <c r="I12" s="70"/>
      <c r="J12" s="70"/>
      <c r="K12" s="34" t="s">
        <v>65</v>
      </c>
      <c r="L12" s="77">
        <v>12</v>
      </c>
      <c r="M12" s="77"/>
      <c r="N12" s="72"/>
      <c r="O12" s="79" t="s">
        <v>306</v>
      </c>
      <c r="P12" s="81">
        <v>43531.65027777778</v>
      </c>
      <c r="Q12" s="79" t="s">
        <v>311</v>
      </c>
      <c r="R12" s="79"/>
      <c r="S12" s="79"/>
      <c r="T12" s="79" t="s">
        <v>535</v>
      </c>
      <c r="U12" s="79"/>
      <c r="V12" s="83" t="s">
        <v>608</v>
      </c>
      <c r="W12" s="81">
        <v>43531.65027777778</v>
      </c>
      <c r="X12" s="83" t="s">
        <v>665</v>
      </c>
      <c r="Y12" s="79"/>
      <c r="Z12" s="79"/>
      <c r="AA12" s="85" t="s">
        <v>800</v>
      </c>
      <c r="AB12" s="79"/>
      <c r="AC12" s="79" t="b">
        <v>0</v>
      </c>
      <c r="AD12" s="79">
        <v>0</v>
      </c>
      <c r="AE12" s="85" t="s">
        <v>932</v>
      </c>
      <c r="AF12" s="79" t="b">
        <v>1</v>
      </c>
      <c r="AG12" s="79" t="s">
        <v>938</v>
      </c>
      <c r="AH12" s="79"/>
      <c r="AI12" s="85" t="s">
        <v>940</v>
      </c>
      <c r="AJ12" s="79" t="b">
        <v>0</v>
      </c>
      <c r="AK12" s="79">
        <v>4</v>
      </c>
      <c r="AL12" s="85" t="s">
        <v>799</v>
      </c>
      <c r="AM12" s="79" t="s">
        <v>943</v>
      </c>
      <c r="AN12" s="79" t="b">
        <v>0</v>
      </c>
      <c r="AO12" s="85" t="s">
        <v>799</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216</v>
      </c>
      <c r="B13" s="64" t="s">
        <v>281</v>
      </c>
      <c r="C13" s="65" t="s">
        <v>2471</v>
      </c>
      <c r="D13" s="66">
        <v>3</v>
      </c>
      <c r="E13" s="67" t="s">
        <v>132</v>
      </c>
      <c r="F13" s="68">
        <v>35</v>
      </c>
      <c r="G13" s="65"/>
      <c r="H13" s="69"/>
      <c r="I13" s="70"/>
      <c r="J13" s="70"/>
      <c r="K13" s="34" t="s">
        <v>65</v>
      </c>
      <c r="L13" s="77">
        <v>13</v>
      </c>
      <c r="M13" s="77"/>
      <c r="N13" s="72"/>
      <c r="O13" s="79" t="s">
        <v>306</v>
      </c>
      <c r="P13" s="81">
        <v>43531.651770833334</v>
      </c>
      <c r="Q13" s="79" t="s">
        <v>311</v>
      </c>
      <c r="R13" s="79"/>
      <c r="S13" s="79"/>
      <c r="T13" s="79" t="s">
        <v>535</v>
      </c>
      <c r="U13" s="79"/>
      <c r="V13" s="83" t="s">
        <v>609</v>
      </c>
      <c r="W13" s="81">
        <v>43531.651770833334</v>
      </c>
      <c r="X13" s="83" t="s">
        <v>666</v>
      </c>
      <c r="Y13" s="79"/>
      <c r="Z13" s="79"/>
      <c r="AA13" s="85" t="s">
        <v>801</v>
      </c>
      <c r="AB13" s="79"/>
      <c r="AC13" s="79" t="b">
        <v>0</v>
      </c>
      <c r="AD13" s="79">
        <v>0</v>
      </c>
      <c r="AE13" s="85" t="s">
        <v>932</v>
      </c>
      <c r="AF13" s="79" t="b">
        <v>1</v>
      </c>
      <c r="AG13" s="79" t="s">
        <v>938</v>
      </c>
      <c r="AH13" s="79"/>
      <c r="AI13" s="85" t="s">
        <v>940</v>
      </c>
      <c r="AJ13" s="79" t="b">
        <v>0</v>
      </c>
      <c r="AK13" s="79">
        <v>4</v>
      </c>
      <c r="AL13" s="85" t="s">
        <v>799</v>
      </c>
      <c r="AM13" s="79" t="s">
        <v>944</v>
      </c>
      <c r="AN13" s="79" t="b">
        <v>0</v>
      </c>
      <c r="AO13" s="85" t="s">
        <v>799</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216</v>
      </c>
      <c r="B14" s="64" t="s">
        <v>214</v>
      </c>
      <c r="C14" s="65" t="s">
        <v>2471</v>
      </c>
      <c r="D14" s="66">
        <v>3</v>
      </c>
      <c r="E14" s="67" t="s">
        <v>132</v>
      </c>
      <c r="F14" s="68">
        <v>35</v>
      </c>
      <c r="G14" s="65"/>
      <c r="H14" s="69"/>
      <c r="I14" s="70"/>
      <c r="J14" s="70"/>
      <c r="K14" s="34" t="s">
        <v>65</v>
      </c>
      <c r="L14" s="77">
        <v>14</v>
      </c>
      <c r="M14" s="77"/>
      <c r="N14" s="72"/>
      <c r="O14" s="79" t="s">
        <v>306</v>
      </c>
      <c r="P14" s="81">
        <v>43531.651770833334</v>
      </c>
      <c r="Q14" s="79" t="s">
        <v>311</v>
      </c>
      <c r="R14" s="79"/>
      <c r="S14" s="79"/>
      <c r="T14" s="79" t="s">
        <v>535</v>
      </c>
      <c r="U14" s="79"/>
      <c r="V14" s="83" t="s">
        <v>609</v>
      </c>
      <c r="W14" s="81">
        <v>43531.651770833334</v>
      </c>
      <c r="X14" s="83" t="s">
        <v>666</v>
      </c>
      <c r="Y14" s="79"/>
      <c r="Z14" s="79"/>
      <c r="AA14" s="85" t="s">
        <v>801</v>
      </c>
      <c r="AB14" s="79"/>
      <c r="AC14" s="79" t="b">
        <v>0</v>
      </c>
      <c r="AD14" s="79">
        <v>0</v>
      </c>
      <c r="AE14" s="85" t="s">
        <v>932</v>
      </c>
      <c r="AF14" s="79" t="b">
        <v>1</v>
      </c>
      <c r="AG14" s="79" t="s">
        <v>938</v>
      </c>
      <c r="AH14" s="79"/>
      <c r="AI14" s="85" t="s">
        <v>940</v>
      </c>
      <c r="AJ14" s="79" t="b">
        <v>0</v>
      </c>
      <c r="AK14" s="79">
        <v>4</v>
      </c>
      <c r="AL14" s="85" t="s">
        <v>799</v>
      </c>
      <c r="AM14" s="79" t="s">
        <v>944</v>
      </c>
      <c r="AN14" s="79" t="b">
        <v>0</v>
      </c>
      <c r="AO14" s="85" t="s">
        <v>799</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1</v>
      </c>
      <c r="BE14" s="49">
        <v>4.545454545454546</v>
      </c>
      <c r="BF14" s="48">
        <v>0</v>
      </c>
      <c r="BG14" s="49">
        <v>0</v>
      </c>
      <c r="BH14" s="48">
        <v>0</v>
      </c>
      <c r="BI14" s="49">
        <v>0</v>
      </c>
      <c r="BJ14" s="48">
        <v>21</v>
      </c>
      <c r="BK14" s="49">
        <v>95.45454545454545</v>
      </c>
      <c r="BL14" s="48">
        <v>22</v>
      </c>
    </row>
    <row r="15" spans="1:64" ht="15">
      <c r="A15" s="64" t="s">
        <v>214</v>
      </c>
      <c r="B15" s="64" t="s">
        <v>281</v>
      </c>
      <c r="C15" s="65" t="s">
        <v>2471</v>
      </c>
      <c r="D15" s="66">
        <v>3</v>
      </c>
      <c r="E15" s="67" t="s">
        <v>132</v>
      </c>
      <c r="F15" s="68">
        <v>35</v>
      </c>
      <c r="G15" s="65"/>
      <c r="H15" s="69"/>
      <c r="I15" s="70"/>
      <c r="J15" s="70"/>
      <c r="K15" s="34" t="s">
        <v>65</v>
      </c>
      <c r="L15" s="77">
        <v>15</v>
      </c>
      <c r="M15" s="77"/>
      <c r="N15" s="72"/>
      <c r="O15" s="79" t="s">
        <v>306</v>
      </c>
      <c r="P15" s="81">
        <v>43531.64873842592</v>
      </c>
      <c r="Q15" s="79" t="s">
        <v>310</v>
      </c>
      <c r="R15" s="83" t="s">
        <v>424</v>
      </c>
      <c r="S15" s="79" t="s">
        <v>509</v>
      </c>
      <c r="T15" s="79" t="s">
        <v>534</v>
      </c>
      <c r="U15" s="79"/>
      <c r="V15" s="83" t="s">
        <v>607</v>
      </c>
      <c r="W15" s="81">
        <v>43531.64873842592</v>
      </c>
      <c r="X15" s="83" t="s">
        <v>664</v>
      </c>
      <c r="Y15" s="79"/>
      <c r="Z15" s="79"/>
      <c r="AA15" s="85" t="s">
        <v>799</v>
      </c>
      <c r="AB15" s="79"/>
      <c r="AC15" s="79" t="b">
        <v>0</v>
      </c>
      <c r="AD15" s="79">
        <v>7</v>
      </c>
      <c r="AE15" s="85" t="s">
        <v>932</v>
      </c>
      <c r="AF15" s="79" t="b">
        <v>1</v>
      </c>
      <c r="AG15" s="79" t="s">
        <v>938</v>
      </c>
      <c r="AH15" s="79"/>
      <c r="AI15" s="85" t="s">
        <v>940</v>
      </c>
      <c r="AJ15" s="79" t="b">
        <v>0</v>
      </c>
      <c r="AK15" s="79">
        <v>4</v>
      </c>
      <c r="AL15" s="85" t="s">
        <v>932</v>
      </c>
      <c r="AM15" s="79" t="s">
        <v>943</v>
      </c>
      <c r="AN15" s="79" t="b">
        <v>0</v>
      </c>
      <c r="AO15" s="85" t="s">
        <v>799</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1</v>
      </c>
      <c r="BE15" s="49">
        <v>2.380952380952381</v>
      </c>
      <c r="BF15" s="48">
        <v>0</v>
      </c>
      <c r="BG15" s="49">
        <v>0</v>
      </c>
      <c r="BH15" s="48">
        <v>0</v>
      </c>
      <c r="BI15" s="49">
        <v>0</v>
      </c>
      <c r="BJ15" s="48">
        <v>41</v>
      </c>
      <c r="BK15" s="49">
        <v>97.61904761904762</v>
      </c>
      <c r="BL15" s="48">
        <v>42</v>
      </c>
    </row>
    <row r="16" spans="1:64" ht="15">
      <c r="A16" s="64" t="s">
        <v>217</v>
      </c>
      <c r="B16" s="64" t="s">
        <v>281</v>
      </c>
      <c r="C16" s="65" t="s">
        <v>2471</v>
      </c>
      <c r="D16" s="66">
        <v>3</v>
      </c>
      <c r="E16" s="67" t="s">
        <v>132</v>
      </c>
      <c r="F16" s="68">
        <v>35</v>
      </c>
      <c r="G16" s="65"/>
      <c r="H16" s="69"/>
      <c r="I16" s="70"/>
      <c r="J16" s="70"/>
      <c r="K16" s="34" t="s">
        <v>65</v>
      </c>
      <c r="L16" s="77">
        <v>16</v>
      </c>
      <c r="M16" s="77"/>
      <c r="N16" s="72"/>
      <c r="O16" s="79" t="s">
        <v>306</v>
      </c>
      <c r="P16" s="81">
        <v>43531.70991898148</v>
      </c>
      <c r="Q16" s="79" t="s">
        <v>311</v>
      </c>
      <c r="R16" s="79"/>
      <c r="S16" s="79"/>
      <c r="T16" s="79" t="s">
        <v>535</v>
      </c>
      <c r="U16" s="79"/>
      <c r="V16" s="83" t="s">
        <v>610</v>
      </c>
      <c r="W16" s="81">
        <v>43531.70991898148</v>
      </c>
      <c r="X16" s="83" t="s">
        <v>667</v>
      </c>
      <c r="Y16" s="79"/>
      <c r="Z16" s="79"/>
      <c r="AA16" s="85" t="s">
        <v>802</v>
      </c>
      <c r="AB16" s="79"/>
      <c r="AC16" s="79" t="b">
        <v>0</v>
      </c>
      <c r="AD16" s="79">
        <v>0</v>
      </c>
      <c r="AE16" s="85" t="s">
        <v>932</v>
      </c>
      <c r="AF16" s="79" t="b">
        <v>1</v>
      </c>
      <c r="AG16" s="79" t="s">
        <v>938</v>
      </c>
      <c r="AH16" s="79"/>
      <c r="AI16" s="85" t="s">
        <v>940</v>
      </c>
      <c r="AJ16" s="79" t="b">
        <v>0</v>
      </c>
      <c r="AK16" s="79">
        <v>4</v>
      </c>
      <c r="AL16" s="85" t="s">
        <v>799</v>
      </c>
      <c r="AM16" s="79" t="s">
        <v>944</v>
      </c>
      <c r="AN16" s="79" t="b">
        <v>0</v>
      </c>
      <c r="AO16" s="85" t="s">
        <v>799</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217</v>
      </c>
      <c r="B17" s="64" t="s">
        <v>214</v>
      </c>
      <c r="C17" s="65" t="s">
        <v>2471</v>
      </c>
      <c r="D17" s="66">
        <v>3</v>
      </c>
      <c r="E17" s="67" t="s">
        <v>132</v>
      </c>
      <c r="F17" s="68">
        <v>35</v>
      </c>
      <c r="G17" s="65"/>
      <c r="H17" s="69"/>
      <c r="I17" s="70"/>
      <c r="J17" s="70"/>
      <c r="K17" s="34" t="s">
        <v>65</v>
      </c>
      <c r="L17" s="77">
        <v>17</v>
      </c>
      <c r="M17" s="77"/>
      <c r="N17" s="72"/>
      <c r="O17" s="79" t="s">
        <v>306</v>
      </c>
      <c r="P17" s="81">
        <v>43531.70991898148</v>
      </c>
      <c r="Q17" s="79" t="s">
        <v>311</v>
      </c>
      <c r="R17" s="79"/>
      <c r="S17" s="79"/>
      <c r="T17" s="79" t="s">
        <v>535</v>
      </c>
      <c r="U17" s="79"/>
      <c r="V17" s="83" t="s">
        <v>610</v>
      </c>
      <c r="W17" s="81">
        <v>43531.70991898148</v>
      </c>
      <c r="X17" s="83" t="s">
        <v>667</v>
      </c>
      <c r="Y17" s="79"/>
      <c r="Z17" s="79"/>
      <c r="AA17" s="85" t="s">
        <v>802</v>
      </c>
      <c r="AB17" s="79"/>
      <c r="AC17" s="79" t="b">
        <v>0</v>
      </c>
      <c r="AD17" s="79">
        <v>0</v>
      </c>
      <c r="AE17" s="85" t="s">
        <v>932</v>
      </c>
      <c r="AF17" s="79" t="b">
        <v>1</v>
      </c>
      <c r="AG17" s="79" t="s">
        <v>938</v>
      </c>
      <c r="AH17" s="79"/>
      <c r="AI17" s="85" t="s">
        <v>940</v>
      </c>
      <c r="AJ17" s="79" t="b">
        <v>0</v>
      </c>
      <c r="AK17" s="79">
        <v>4</v>
      </c>
      <c r="AL17" s="85" t="s">
        <v>799</v>
      </c>
      <c r="AM17" s="79" t="s">
        <v>944</v>
      </c>
      <c r="AN17" s="79" t="b">
        <v>0</v>
      </c>
      <c r="AO17" s="85" t="s">
        <v>799</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4.545454545454546</v>
      </c>
      <c r="BF17" s="48">
        <v>0</v>
      </c>
      <c r="BG17" s="49">
        <v>0</v>
      </c>
      <c r="BH17" s="48">
        <v>0</v>
      </c>
      <c r="BI17" s="49">
        <v>0</v>
      </c>
      <c r="BJ17" s="48">
        <v>21</v>
      </c>
      <c r="BK17" s="49">
        <v>95.45454545454545</v>
      </c>
      <c r="BL17" s="48">
        <v>22</v>
      </c>
    </row>
    <row r="18" spans="1:64" ht="15">
      <c r="A18" s="64" t="s">
        <v>218</v>
      </c>
      <c r="B18" s="64" t="s">
        <v>282</v>
      </c>
      <c r="C18" s="65" t="s">
        <v>2471</v>
      </c>
      <c r="D18" s="66">
        <v>3</v>
      </c>
      <c r="E18" s="67" t="s">
        <v>132</v>
      </c>
      <c r="F18" s="68">
        <v>35</v>
      </c>
      <c r="G18" s="65"/>
      <c r="H18" s="69"/>
      <c r="I18" s="70"/>
      <c r="J18" s="70"/>
      <c r="K18" s="34" t="s">
        <v>65</v>
      </c>
      <c r="L18" s="77">
        <v>18</v>
      </c>
      <c r="M18" s="77"/>
      <c r="N18" s="72"/>
      <c r="O18" s="79" t="s">
        <v>306</v>
      </c>
      <c r="P18" s="81">
        <v>43531.593831018516</v>
      </c>
      <c r="Q18" s="79" t="s">
        <v>312</v>
      </c>
      <c r="R18" s="83" t="s">
        <v>425</v>
      </c>
      <c r="S18" s="79" t="s">
        <v>510</v>
      </c>
      <c r="T18" s="79" t="s">
        <v>536</v>
      </c>
      <c r="U18" s="79"/>
      <c r="V18" s="83" t="s">
        <v>611</v>
      </c>
      <c r="W18" s="81">
        <v>43531.593831018516</v>
      </c>
      <c r="X18" s="83" t="s">
        <v>668</v>
      </c>
      <c r="Y18" s="79"/>
      <c r="Z18" s="79"/>
      <c r="AA18" s="85" t="s">
        <v>803</v>
      </c>
      <c r="AB18" s="79"/>
      <c r="AC18" s="79" t="b">
        <v>0</v>
      </c>
      <c r="AD18" s="79">
        <v>9</v>
      </c>
      <c r="AE18" s="85" t="s">
        <v>932</v>
      </c>
      <c r="AF18" s="79" t="b">
        <v>0</v>
      </c>
      <c r="AG18" s="79" t="s">
        <v>937</v>
      </c>
      <c r="AH18" s="79"/>
      <c r="AI18" s="85" t="s">
        <v>932</v>
      </c>
      <c r="AJ18" s="79" t="b">
        <v>0</v>
      </c>
      <c r="AK18" s="79">
        <v>1</v>
      </c>
      <c r="AL18" s="85" t="s">
        <v>932</v>
      </c>
      <c r="AM18" s="79" t="s">
        <v>945</v>
      </c>
      <c r="AN18" s="79" t="b">
        <v>0</v>
      </c>
      <c r="AO18" s="85" t="s">
        <v>803</v>
      </c>
      <c r="AP18" s="79" t="s">
        <v>176</v>
      </c>
      <c r="AQ18" s="79">
        <v>0</v>
      </c>
      <c r="AR18" s="79">
        <v>0</v>
      </c>
      <c r="AS18" s="79"/>
      <c r="AT18" s="79"/>
      <c r="AU18" s="79"/>
      <c r="AV18" s="79"/>
      <c r="AW18" s="79"/>
      <c r="AX18" s="79"/>
      <c r="AY18" s="79"/>
      <c r="AZ18" s="79"/>
      <c r="BA18">
        <v>1</v>
      </c>
      <c r="BB18" s="78" t="str">
        <f>REPLACE(INDEX(GroupVertices[Group],MATCH(Edges[[#This Row],[Vertex 1]],GroupVertices[Vertex],0)),1,1,"")</f>
        <v>18</v>
      </c>
      <c r="BC18" s="78" t="str">
        <f>REPLACE(INDEX(GroupVertices[Group],MATCH(Edges[[#This Row],[Vertex 2]],GroupVertices[Vertex],0)),1,1,"")</f>
        <v>18</v>
      </c>
      <c r="BD18" s="48">
        <v>1</v>
      </c>
      <c r="BE18" s="49">
        <v>4.166666666666667</v>
      </c>
      <c r="BF18" s="48">
        <v>0</v>
      </c>
      <c r="BG18" s="49">
        <v>0</v>
      </c>
      <c r="BH18" s="48">
        <v>0</v>
      </c>
      <c r="BI18" s="49">
        <v>0</v>
      </c>
      <c r="BJ18" s="48">
        <v>23</v>
      </c>
      <c r="BK18" s="49">
        <v>95.83333333333333</v>
      </c>
      <c r="BL18" s="48">
        <v>24</v>
      </c>
    </row>
    <row r="19" spans="1:64" ht="15">
      <c r="A19" s="64" t="s">
        <v>219</v>
      </c>
      <c r="B19" s="64" t="s">
        <v>282</v>
      </c>
      <c r="C19" s="65" t="s">
        <v>2471</v>
      </c>
      <c r="D19" s="66">
        <v>3</v>
      </c>
      <c r="E19" s="67" t="s">
        <v>132</v>
      </c>
      <c r="F19" s="68">
        <v>35</v>
      </c>
      <c r="G19" s="65"/>
      <c r="H19" s="69"/>
      <c r="I19" s="70"/>
      <c r="J19" s="70"/>
      <c r="K19" s="34" t="s">
        <v>65</v>
      </c>
      <c r="L19" s="77">
        <v>19</v>
      </c>
      <c r="M19" s="77"/>
      <c r="N19" s="72"/>
      <c r="O19" s="79" t="s">
        <v>306</v>
      </c>
      <c r="P19" s="81">
        <v>43531.728483796294</v>
      </c>
      <c r="Q19" s="79" t="s">
        <v>313</v>
      </c>
      <c r="R19" s="79"/>
      <c r="S19" s="79"/>
      <c r="T19" s="79"/>
      <c r="U19" s="79"/>
      <c r="V19" s="83" t="s">
        <v>612</v>
      </c>
      <c r="W19" s="81">
        <v>43531.728483796294</v>
      </c>
      <c r="X19" s="83" t="s">
        <v>669</v>
      </c>
      <c r="Y19" s="79"/>
      <c r="Z19" s="79"/>
      <c r="AA19" s="85" t="s">
        <v>804</v>
      </c>
      <c r="AB19" s="79"/>
      <c r="AC19" s="79" t="b">
        <v>0</v>
      </c>
      <c r="AD19" s="79">
        <v>0</v>
      </c>
      <c r="AE19" s="85" t="s">
        <v>932</v>
      </c>
      <c r="AF19" s="79" t="b">
        <v>0</v>
      </c>
      <c r="AG19" s="79" t="s">
        <v>937</v>
      </c>
      <c r="AH19" s="79"/>
      <c r="AI19" s="85" t="s">
        <v>932</v>
      </c>
      <c r="AJ19" s="79" t="b">
        <v>0</v>
      </c>
      <c r="AK19" s="79">
        <v>1</v>
      </c>
      <c r="AL19" s="85" t="s">
        <v>803</v>
      </c>
      <c r="AM19" s="79" t="s">
        <v>946</v>
      </c>
      <c r="AN19" s="79" t="b">
        <v>0</v>
      </c>
      <c r="AO19" s="85" t="s">
        <v>803</v>
      </c>
      <c r="AP19" s="79" t="s">
        <v>176</v>
      </c>
      <c r="AQ19" s="79">
        <v>0</v>
      </c>
      <c r="AR19" s="79">
        <v>0</v>
      </c>
      <c r="AS19" s="79"/>
      <c r="AT19" s="79"/>
      <c r="AU19" s="79"/>
      <c r="AV19" s="79"/>
      <c r="AW19" s="79"/>
      <c r="AX19" s="79"/>
      <c r="AY19" s="79"/>
      <c r="AZ19" s="79"/>
      <c r="BA19">
        <v>1</v>
      </c>
      <c r="BB19" s="78" t="str">
        <f>REPLACE(INDEX(GroupVertices[Group],MATCH(Edges[[#This Row],[Vertex 1]],GroupVertices[Vertex],0)),1,1,"")</f>
        <v>18</v>
      </c>
      <c r="BC19" s="78" t="str">
        <f>REPLACE(INDEX(GroupVertices[Group],MATCH(Edges[[#This Row],[Vertex 2]],GroupVertices[Vertex],0)),1,1,"")</f>
        <v>18</v>
      </c>
      <c r="BD19" s="48"/>
      <c r="BE19" s="49"/>
      <c r="BF19" s="48"/>
      <c r="BG19" s="49"/>
      <c r="BH19" s="48"/>
      <c r="BI19" s="49"/>
      <c r="BJ19" s="48"/>
      <c r="BK19" s="49"/>
      <c r="BL19" s="48"/>
    </row>
    <row r="20" spans="1:64" ht="15">
      <c r="A20" s="64" t="s">
        <v>219</v>
      </c>
      <c r="B20" s="64" t="s">
        <v>218</v>
      </c>
      <c r="C20" s="65" t="s">
        <v>2471</v>
      </c>
      <c r="D20" s="66">
        <v>3</v>
      </c>
      <c r="E20" s="67" t="s">
        <v>132</v>
      </c>
      <c r="F20" s="68">
        <v>35</v>
      </c>
      <c r="G20" s="65"/>
      <c r="H20" s="69"/>
      <c r="I20" s="70"/>
      <c r="J20" s="70"/>
      <c r="K20" s="34" t="s">
        <v>65</v>
      </c>
      <c r="L20" s="77">
        <v>20</v>
      </c>
      <c r="M20" s="77"/>
      <c r="N20" s="72"/>
      <c r="O20" s="79" t="s">
        <v>306</v>
      </c>
      <c r="P20" s="81">
        <v>43531.728483796294</v>
      </c>
      <c r="Q20" s="79" t="s">
        <v>313</v>
      </c>
      <c r="R20" s="79"/>
      <c r="S20" s="79"/>
      <c r="T20" s="79"/>
      <c r="U20" s="79"/>
      <c r="V20" s="83" t="s">
        <v>612</v>
      </c>
      <c r="W20" s="81">
        <v>43531.728483796294</v>
      </c>
      <c r="X20" s="83" t="s">
        <v>669</v>
      </c>
      <c r="Y20" s="79"/>
      <c r="Z20" s="79"/>
      <c r="AA20" s="85" t="s">
        <v>804</v>
      </c>
      <c r="AB20" s="79"/>
      <c r="AC20" s="79" t="b">
        <v>0</v>
      </c>
      <c r="AD20" s="79">
        <v>0</v>
      </c>
      <c r="AE20" s="85" t="s">
        <v>932</v>
      </c>
      <c r="AF20" s="79" t="b">
        <v>0</v>
      </c>
      <c r="AG20" s="79" t="s">
        <v>937</v>
      </c>
      <c r="AH20" s="79"/>
      <c r="AI20" s="85" t="s">
        <v>932</v>
      </c>
      <c r="AJ20" s="79" t="b">
        <v>0</v>
      </c>
      <c r="AK20" s="79">
        <v>1</v>
      </c>
      <c r="AL20" s="85" t="s">
        <v>803</v>
      </c>
      <c r="AM20" s="79" t="s">
        <v>946</v>
      </c>
      <c r="AN20" s="79" t="b">
        <v>0</v>
      </c>
      <c r="AO20" s="85" t="s">
        <v>803</v>
      </c>
      <c r="AP20" s="79" t="s">
        <v>176</v>
      </c>
      <c r="AQ20" s="79">
        <v>0</v>
      </c>
      <c r="AR20" s="79">
        <v>0</v>
      </c>
      <c r="AS20" s="79"/>
      <c r="AT20" s="79"/>
      <c r="AU20" s="79"/>
      <c r="AV20" s="79"/>
      <c r="AW20" s="79"/>
      <c r="AX20" s="79"/>
      <c r="AY20" s="79"/>
      <c r="AZ20" s="79"/>
      <c r="BA20">
        <v>1</v>
      </c>
      <c r="BB20" s="78" t="str">
        <f>REPLACE(INDEX(GroupVertices[Group],MATCH(Edges[[#This Row],[Vertex 1]],GroupVertices[Vertex],0)),1,1,"")</f>
        <v>18</v>
      </c>
      <c r="BC20" s="78" t="str">
        <f>REPLACE(INDEX(GroupVertices[Group],MATCH(Edges[[#This Row],[Vertex 2]],GroupVertices[Vertex],0)),1,1,"")</f>
        <v>18</v>
      </c>
      <c r="BD20" s="48">
        <v>1</v>
      </c>
      <c r="BE20" s="49">
        <v>4</v>
      </c>
      <c r="BF20" s="48">
        <v>0</v>
      </c>
      <c r="BG20" s="49">
        <v>0</v>
      </c>
      <c r="BH20" s="48">
        <v>0</v>
      </c>
      <c r="BI20" s="49">
        <v>0</v>
      </c>
      <c r="BJ20" s="48">
        <v>24</v>
      </c>
      <c r="BK20" s="49">
        <v>96</v>
      </c>
      <c r="BL20" s="48">
        <v>25</v>
      </c>
    </row>
    <row r="21" spans="1:64" ht="15">
      <c r="A21" s="64" t="s">
        <v>220</v>
      </c>
      <c r="B21" s="64" t="s">
        <v>273</v>
      </c>
      <c r="C21" s="65" t="s">
        <v>2471</v>
      </c>
      <c r="D21" s="66">
        <v>3</v>
      </c>
      <c r="E21" s="67" t="s">
        <v>132</v>
      </c>
      <c r="F21" s="68">
        <v>35</v>
      </c>
      <c r="G21" s="65"/>
      <c r="H21" s="69"/>
      <c r="I21" s="70"/>
      <c r="J21" s="70"/>
      <c r="K21" s="34" t="s">
        <v>65</v>
      </c>
      <c r="L21" s="77">
        <v>21</v>
      </c>
      <c r="M21" s="77"/>
      <c r="N21" s="72"/>
      <c r="O21" s="79" t="s">
        <v>306</v>
      </c>
      <c r="P21" s="81">
        <v>43532.3852662037</v>
      </c>
      <c r="Q21" s="79" t="s">
        <v>314</v>
      </c>
      <c r="R21" s="83" t="s">
        <v>426</v>
      </c>
      <c r="S21" s="79" t="s">
        <v>511</v>
      </c>
      <c r="T21" s="79" t="s">
        <v>537</v>
      </c>
      <c r="U21" s="79"/>
      <c r="V21" s="83" t="s">
        <v>613</v>
      </c>
      <c r="W21" s="81">
        <v>43532.3852662037</v>
      </c>
      <c r="X21" s="83" t="s">
        <v>670</v>
      </c>
      <c r="Y21" s="79"/>
      <c r="Z21" s="79"/>
      <c r="AA21" s="85" t="s">
        <v>805</v>
      </c>
      <c r="AB21" s="79"/>
      <c r="AC21" s="79" t="b">
        <v>0</v>
      </c>
      <c r="AD21" s="79">
        <v>0</v>
      </c>
      <c r="AE21" s="85" t="s">
        <v>932</v>
      </c>
      <c r="AF21" s="79" t="b">
        <v>0</v>
      </c>
      <c r="AG21" s="79" t="s">
        <v>937</v>
      </c>
      <c r="AH21" s="79"/>
      <c r="AI21" s="85" t="s">
        <v>932</v>
      </c>
      <c r="AJ21" s="79" t="b">
        <v>0</v>
      </c>
      <c r="AK21" s="79">
        <v>1</v>
      </c>
      <c r="AL21" s="85" t="s">
        <v>885</v>
      </c>
      <c r="AM21" s="79" t="s">
        <v>947</v>
      </c>
      <c r="AN21" s="79" t="b">
        <v>0</v>
      </c>
      <c r="AO21" s="85" t="s">
        <v>885</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1</v>
      </c>
      <c r="BE21" s="49">
        <v>9.090909090909092</v>
      </c>
      <c r="BF21" s="48">
        <v>0</v>
      </c>
      <c r="BG21" s="49">
        <v>0</v>
      </c>
      <c r="BH21" s="48">
        <v>0</v>
      </c>
      <c r="BI21" s="49">
        <v>0</v>
      </c>
      <c r="BJ21" s="48">
        <v>10</v>
      </c>
      <c r="BK21" s="49">
        <v>90.9090909090909</v>
      </c>
      <c r="BL21" s="48">
        <v>11</v>
      </c>
    </row>
    <row r="22" spans="1:64" ht="15">
      <c r="A22" s="64" t="s">
        <v>221</v>
      </c>
      <c r="B22" s="64" t="s">
        <v>283</v>
      </c>
      <c r="C22" s="65" t="s">
        <v>2471</v>
      </c>
      <c r="D22" s="66">
        <v>3</v>
      </c>
      <c r="E22" s="67" t="s">
        <v>132</v>
      </c>
      <c r="F22" s="68">
        <v>35</v>
      </c>
      <c r="G22" s="65"/>
      <c r="H22" s="69"/>
      <c r="I22" s="70"/>
      <c r="J22" s="70"/>
      <c r="K22" s="34" t="s">
        <v>65</v>
      </c>
      <c r="L22" s="77">
        <v>22</v>
      </c>
      <c r="M22" s="77"/>
      <c r="N22" s="72"/>
      <c r="O22" s="79" t="s">
        <v>306</v>
      </c>
      <c r="P22" s="81">
        <v>43532.583333333336</v>
      </c>
      <c r="Q22" s="79" t="s">
        <v>315</v>
      </c>
      <c r="R22" s="79"/>
      <c r="S22" s="79"/>
      <c r="T22" s="79" t="s">
        <v>538</v>
      </c>
      <c r="U22" s="79"/>
      <c r="V22" s="83" t="s">
        <v>614</v>
      </c>
      <c r="W22" s="81">
        <v>43532.583333333336</v>
      </c>
      <c r="X22" s="83" t="s">
        <v>671</v>
      </c>
      <c r="Y22" s="79"/>
      <c r="Z22" s="79"/>
      <c r="AA22" s="85" t="s">
        <v>806</v>
      </c>
      <c r="AB22" s="79"/>
      <c r="AC22" s="79" t="b">
        <v>0</v>
      </c>
      <c r="AD22" s="79">
        <v>3</v>
      </c>
      <c r="AE22" s="85" t="s">
        <v>933</v>
      </c>
      <c r="AF22" s="79" t="b">
        <v>0</v>
      </c>
      <c r="AG22" s="79" t="s">
        <v>937</v>
      </c>
      <c r="AH22" s="79"/>
      <c r="AI22" s="85" t="s">
        <v>932</v>
      </c>
      <c r="AJ22" s="79" t="b">
        <v>0</v>
      </c>
      <c r="AK22" s="79">
        <v>0</v>
      </c>
      <c r="AL22" s="85" t="s">
        <v>932</v>
      </c>
      <c r="AM22" s="79" t="s">
        <v>948</v>
      </c>
      <c r="AN22" s="79" t="b">
        <v>0</v>
      </c>
      <c r="AO22" s="85" t="s">
        <v>806</v>
      </c>
      <c r="AP22" s="79" t="s">
        <v>176</v>
      </c>
      <c r="AQ22" s="79">
        <v>0</v>
      </c>
      <c r="AR22" s="79">
        <v>0</v>
      </c>
      <c r="AS22" s="79"/>
      <c r="AT22" s="79"/>
      <c r="AU22" s="79"/>
      <c r="AV22" s="79"/>
      <c r="AW22" s="79"/>
      <c r="AX22" s="79"/>
      <c r="AY22" s="79"/>
      <c r="AZ22" s="79"/>
      <c r="BA22">
        <v>1</v>
      </c>
      <c r="BB22" s="78" t="str">
        <f>REPLACE(INDEX(GroupVertices[Group],MATCH(Edges[[#This Row],[Vertex 1]],GroupVertices[Vertex],0)),1,1,"")</f>
        <v>17</v>
      </c>
      <c r="BC22" s="78" t="str">
        <f>REPLACE(INDEX(GroupVertices[Group],MATCH(Edges[[#This Row],[Vertex 2]],GroupVertices[Vertex],0)),1,1,"")</f>
        <v>17</v>
      </c>
      <c r="BD22" s="48"/>
      <c r="BE22" s="49"/>
      <c r="BF22" s="48"/>
      <c r="BG22" s="49"/>
      <c r="BH22" s="48"/>
      <c r="BI22" s="49"/>
      <c r="BJ22" s="48"/>
      <c r="BK22" s="49"/>
      <c r="BL22" s="48"/>
    </row>
    <row r="23" spans="1:64" ht="15">
      <c r="A23" s="64" t="s">
        <v>221</v>
      </c>
      <c r="B23" s="64" t="s">
        <v>284</v>
      </c>
      <c r="C23" s="65" t="s">
        <v>2471</v>
      </c>
      <c r="D23" s="66">
        <v>3</v>
      </c>
      <c r="E23" s="67" t="s">
        <v>132</v>
      </c>
      <c r="F23" s="68">
        <v>35</v>
      </c>
      <c r="G23" s="65"/>
      <c r="H23" s="69"/>
      <c r="I23" s="70"/>
      <c r="J23" s="70"/>
      <c r="K23" s="34" t="s">
        <v>65</v>
      </c>
      <c r="L23" s="77">
        <v>23</v>
      </c>
      <c r="M23" s="77"/>
      <c r="N23" s="72"/>
      <c r="O23" s="79" t="s">
        <v>307</v>
      </c>
      <c r="P23" s="81">
        <v>43532.583333333336</v>
      </c>
      <c r="Q23" s="79" t="s">
        <v>315</v>
      </c>
      <c r="R23" s="79"/>
      <c r="S23" s="79"/>
      <c r="T23" s="79" t="s">
        <v>538</v>
      </c>
      <c r="U23" s="79"/>
      <c r="V23" s="83" t="s">
        <v>614</v>
      </c>
      <c r="W23" s="81">
        <v>43532.583333333336</v>
      </c>
      <c r="X23" s="83" t="s">
        <v>671</v>
      </c>
      <c r="Y23" s="79"/>
      <c r="Z23" s="79"/>
      <c r="AA23" s="85" t="s">
        <v>806</v>
      </c>
      <c r="AB23" s="79"/>
      <c r="AC23" s="79" t="b">
        <v>0</v>
      </c>
      <c r="AD23" s="79">
        <v>3</v>
      </c>
      <c r="AE23" s="85" t="s">
        <v>933</v>
      </c>
      <c r="AF23" s="79" t="b">
        <v>0</v>
      </c>
      <c r="AG23" s="79" t="s">
        <v>937</v>
      </c>
      <c r="AH23" s="79"/>
      <c r="AI23" s="85" t="s">
        <v>932</v>
      </c>
      <c r="AJ23" s="79" t="b">
        <v>0</v>
      </c>
      <c r="AK23" s="79">
        <v>0</v>
      </c>
      <c r="AL23" s="85" t="s">
        <v>932</v>
      </c>
      <c r="AM23" s="79" t="s">
        <v>948</v>
      </c>
      <c r="AN23" s="79" t="b">
        <v>0</v>
      </c>
      <c r="AO23" s="85" t="s">
        <v>806</v>
      </c>
      <c r="AP23" s="79" t="s">
        <v>176</v>
      </c>
      <c r="AQ23" s="79">
        <v>0</v>
      </c>
      <c r="AR23" s="79">
        <v>0</v>
      </c>
      <c r="AS23" s="79"/>
      <c r="AT23" s="79"/>
      <c r="AU23" s="79"/>
      <c r="AV23" s="79"/>
      <c r="AW23" s="79"/>
      <c r="AX23" s="79"/>
      <c r="AY23" s="79"/>
      <c r="AZ23" s="79"/>
      <c r="BA23">
        <v>1</v>
      </c>
      <c r="BB23" s="78" t="str">
        <f>REPLACE(INDEX(GroupVertices[Group],MATCH(Edges[[#This Row],[Vertex 1]],GroupVertices[Vertex],0)),1,1,"")</f>
        <v>17</v>
      </c>
      <c r="BC23" s="78" t="str">
        <f>REPLACE(INDEX(GroupVertices[Group],MATCH(Edges[[#This Row],[Vertex 2]],GroupVertices[Vertex],0)),1,1,"")</f>
        <v>17</v>
      </c>
      <c r="BD23" s="48">
        <v>0</v>
      </c>
      <c r="BE23" s="49">
        <v>0</v>
      </c>
      <c r="BF23" s="48">
        <v>0</v>
      </c>
      <c r="BG23" s="49">
        <v>0</v>
      </c>
      <c r="BH23" s="48">
        <v>0</v>
      </c>
      <c r="BI23" s="49">
        <v>0</v>
      </c>
      <c r="BJ23" s="48">
        <v>34</v>
      </c>
      <c r="BK23" s="49">
        <v>100</v>
      </c>
      <c r="BL23" s="48">
        <v>34</v>
      </c>
    </row>
    <row r="24" spans="1:64" ht="15">
      <c r="A24" s="64" t="s">
        <v>222</v>
      </c>
      <c r="B24" s="64" t="s">
        <v>222</v>
      </c>
      <c r="C24" s="65" t="s">
        <v>2471</v>
      </c>
      <c r="D24" s="66">
        <v>3</v>
      </c>
      <c r="E24" s="67" t="s">
        <v>132</v>
      </c>
      <c r="F24" s="68">
        <v>35</v>
      </c>
      <c r="G24" s="65"/>
      <c r="H24" s="69"/>
      <c r="I24" s="70"/>
      <c r="J24" s="70"/>
      <c r="K24" s="34" t="s">
        <v>65</v>
      </c>
      <c r="L24" s="77">
        <v>24</v>
      </c>
      <c r="M24" s="77"/>
      <c r="N24" s="72"/>
      <c r="O24" s="79" t="s">
        <v>176</v>
      </c>
      <c r="P24" s="81">
        <v>43532.791493055556</v>
      </c>
      <c r="Q24" s="79" t="s">
        <v>316</v>
      </c>
      <c r="R24" s="83" t="s">
        <v>427</v>
      </c>
      <c r="S24" s="79" t="s">
        <v>512</v>
      </c>
      <c r="T24" s="79" t="s">
        <v>539</v>
      </c>
      <c r="U24" s="79"/>
      <c r="V24" s="83" t="s">
        <v>615</v>
      </c>
      <c r="W24" s="81">
        <v>43532.791493055556</v>
      </c>
      <c r="X24" s="83" t="s">
        <v>672</v>
      </c>
      <c r="Y24" s="79"/>
      <c r="Z24" s="79"/>
      <c r="AA24" s="85" t="s">
        <v>807</v>
      </c>
      <c r="AB24" s="79"/>
      <c r="AC24" s="79" t="b">
        <v>0</v>
      </c>
      <c r="AD24" s="79">
        <v>1</v>
      </c>
      <c r="AE24" s="85" t="s">
        <v>932</v>
      </c>
      <c r="AF24" s="79" t="b">
        <v>0</v>
      </c>
      <c r="AG24" s="79" t="s">
        <v>937</v>
      </c>
      <c r="AH24" s="79"/>
      <c r="AI24" s="85" t="s">
        <v>932</v>
      </c>
      <c r="AJ24" s="79" t="b">
        <v>0</v>
      </c>
      <c r="AK24" s="79">
        <v>0</v>
      </c>
      <c r="AL24" s="85" t="s">
        <v>932</v>
      </c>
      <c r="AM24" s="79" t="s">
        <v>949</v>
      </c>
      <c r="AN24" s="79" t="b">
        <v>0</v>
      </c>
      <c r="AO24" s="85" t="s">
        <v>807</v>
      </c>
      <c r="AP24" s="79" t="s">
        <v>176</v>
      </c>
      <c r="AQ24" s="79">
        <v>0</v>
      </c>
      <c r="AR24" s="79">
        <v>0</v>
      </c>
      <c r="AS24" s="79"/>
      <c r="AT24" s="79"/>
      <c r="AU24" s="79"/>
      <c r="AV24" s="79"/>
      <c r="AW24" s="79"/>
      <c r="AX24" s="79"/>
      <c r="AY24" s="79"/>
      <c r="AZ24" s="79"/>
      <c r="BA24">
        <v>1</v>
      </c>
      <c r="BB24" s="78" t="str">
        <f>REPLACE(INDEX(GroupVertices[Group],MATCH(Edges[[#This Row],[Vertex 1]],GroupVertices[Vertex],0)),1,1,"")</f>
        <v>8</v>
      </c>
      <c r="BC24" s="78" t="str">
        <f>REPLACE(INDEX(GroupVertices[Group],MATCH(Edges[[#This Row],[Vertex 2]],GroupVertices[Vertex],0)),1,1,"")</f>
        <v>8</v>
      </c>
      <c r="BD24" s="48">
        <v>3</v>
      </c>
      <c r="BE24" s="49">
        <v>21.428571428571427</v>
      </c>
      <c r="BF24" s="48">
        <v>0</v>
      </c>
      <c r="BG24" s="49">
        <v>0</v>
      </c>
      <c r="BH24" s="48">
        <v>0</v>
      </c>
      <c r="BI24" s="49">
        <v>0</v>
      </c>
      <c r="BJ24" s="48">
        <v>11</v>
      </c>
      <c r="BK24" s="49">
        <v>78.57142857142857</v>
      </c>
      <c r="BL24" s="48">
        <v>14</v>
      </c>
    </row>
    <row r="25" spans="1:64" ht="15">
      <c r="A25" s="64" t="s">
        <v>223</v>
      </c>
      <c r="B25" s="64" t="s">
        <v>285</v>
      </c>
      <c r="C25" s="65" t="s">
        <v>2471</v>
      </c>
      <c r="D25" s="66">
        <v>3</v>
      </c>
      <c r="E25" s="67" t="s">
        <v>132</v>
      </c>
      <c r="F25" s="68">
        <v>35</v>
      </c>
      <c r="G25" s="65"/>
      <c r="H25" s="69"/>
      <c r="I25" s="70"/>
      <c r="J25" s="70"/>
      <c r="K25" s="34" t="s">
        <v>65</v>
      </c>
      <c r="L25" s="77">
        <v>25</v>
      </c>
      <c r="M25" s="77"/>
      <c r="N25" s="72"/>
      <c r="O25" s="79" t="s">
        <v>306</v>
      </c>
      <c r="P25" s="81">
        <v>43532.833657407406</v>
      </c>
      <c r="Q25" s="79" t="s">
        <v>317</v>
      </c>
      <c r="R25" s="79"/>
      <c r="S25" s="79"/>
      <c r="T25" s="79" t="s">
        <v>540</v>
      </c>
      <c r="U25" s="83" t="s">
        <v>590</v>
      </c>
      <c r="V25" s="83" t="s">
        <v>590</v>
      </c>
      <c r="W25" s="81">
        <v>43532.833657407406</v>
      </c>
      <c r="X25" s="83" t="s">
        <v>673</v>
      </c>
      <c r="Y25" s="79"/>
      <c r="Z25" s="79"/>
      <c r="AA25" s="85" t="s">
        <v>808</v>
      </c>
      <c r="AB25" s="79"/>
      <c r="AC25" s="79" t="b">
        <v>0</v>
      </c>
      <c r="AD25" s="79">
        <v>1</v>
      </c>
      <c r="AE25" s="85" t="s">
        <v>932</v>
      </c>
      <c r="AF25" s="79" t="b">
        <v>0</v>
      </c>
      <c r="AG25" s="79" t="s">
        <v>937</v>
      </c>
      <c r="AH25" s="79"/>
      <c r="AI25" s="85" t="s">
        <v>932</v>
      </c>
      <c r="AJ25" s="79" t="b">
        <v>0</v>
      </c>
      <c r="AK25" s="79">
        <v>0</v>
      </c>
      <c r="AL25" s="85" t="s">
        <v>932</v>
      </c>
      <c r="AM25" s="79" t="s">
        <v>950</v>
      </c>
      <c r="AN25" s="79" t="b">
        <v>0</v>
      </c>
      <c r="AO25" s="85" t="s">
        <v>808</v>
      </c>
      <c r="AP25" s="79" t="s">
        <v>176</v>
      </c>
      <c r="AQ25" s="79">
        <v>0</v>
      </c>
      <c r="AR25" s="79">
        <v>0</v>
      </c>
      <c r="AS25" s="79"/>
      <c r="AT25" s="79"/>
      <c r="AU25" s="79"/>
      <c r="AV25" s="79"/>
      <c r="AW25" s="79"/>
      <c r="AX25" s="79"/>
      <c r="AY25" s="79"/>
      <c r="AZ25" s="79"/>
      <c r="BA25">
        <v>1</v>
      </c>
      <c r="BB25" s="78" t="str">
        <f>REPLACE(INDEX(GroupVertices[Group],MATCH(Edges[[#This Row],[Vertex 1]],GroupVertices[Vertex],0)),1,1,"")</f>
        <v>21</v>
      </c>
      <c r="BC25" s="78" t="str">
        <f>REPLACE(INDEX(GroupVertices[Group],MATCH(Edges[[#This Row],[Vertex 2]],GroupVertices[Vertex],0)),1,1,"")</f>
        <v>21</v>
      </c>
      <c r="BD25" s="48">
        <v>2</v>
      </c>
      <c r="BE25" s="49">
        <v>6.451612903225806</v>
      </c>
      <c r="BF25" s="48">
        <v>0</v>
      </c>
      <c r="BG25" s="49">
        <v>0</v>
      </c>
      <c r="BH25" s="48">
        <v>0</v>
      </c>
      <c r="BI25" s="49">
        <v>0</v>
      </c>
      <c r="BJ25" s="48">
        <v>29</v>
      </c>
      <c r="BK25" s="49">
        <v>93.54838709677419</v>
      </c>
      <c r="BL25" s="48">
        <v>31</v>
      </c>
    </row>
    <row r="26" spans="1:64" ht="15">
      <c r="A26" s="64" t="s">
        <v>224</v>
      </c>
      <c r="B26" s="64" t="s">
        <v>241</v>
      </c>
      <c r="C26" s="65" t="s">
        <v>2471</v>
      </c>
      <c r="D26" s="66">
        <v>3</v>
      </c>
      <c r="E26" s="67" t="s">
        <v>132</v>
      </c>
      <c r="F26" s="68">
        <v>35</v>
      </c>
      <c r="G26" s="65"/>
      <c r="H26" s="69"/>
      <c r="I26" s="70"/>
      <c r="J26" s="70"/>
      <c r="K26" s="34" t="s">
        <v>65</v>
      </c>
      <c r="L26" s="77">
        <v>26</v>
      </c>
      <c r="M26" s="77"/>
      <c r="N26" s="72"/>
      <c r="O26" s="79" t="s">
        <v>306</v>
      </c>
      <c r="P26" s="81">
        <v>43533.03780092593</v>
      </c>
      <c r="Q26" s="79" t="s">
        <v>318</v>
      </c>
      <c r="R26" s="79"/>
      <c r="S26" s="79"/>
      <c r="T26" s="79" t="s">
        <v>541</v>
      </c>
      <c r="U26" s="79"/>
      <c r="V26" s="83" t="s">
        <v>616</v>
      </c>
      <c r="W26" s="81">
        <v>43533.03780092593</v>
      </c>
      <c r="X26" s="83" t="s">
        <v>674</v>
      </c>
      <c r="Y26" s="79"/>
      <c r="Z26" s="79"/>
      <c r="AA26" s="85" t="s">
        <v>809</v>
      </c>
      <c r="AB26" s="79"/>
      <c r="AC26" s="79" t="b">
        <v>0</v>
      </c>
      <c r="AD26" s="79">
        <v>0</v>
      </c>
      <c r="AE26" s="85" t="s">
        <v>932</v>
      </c>
      <c r="AF26" s="79" t="b">
        <v>0</v>
      </c>
      <c r="AG26" s="79" t="s">
        <v>937</v>
      </c>
      <c r="AH26" s="79"/>
      <c r="AI26" s="85" t="s">
        <v>932</v>
      </c>
      <c r="AJ26" s="79" t="b">
        <v>0</v>
      </c>
      <c r="AK26" s="79">
        <v>2</v>
      </c>
      <c r="AL26" s="85" t="s">
        <v>861</v>
      </c>
      <c r="AM26" s="79" t="s">
        <v>943</v>
      </c>
      <c r="AN26" s="79" t="b">
        <v>0</v>
      </c>
      <c r="AO26" s="85" t="s">
        <v>861</v>
      </c>
      <c r="AP26" s="79" t="s">
        <v>176</v>
      </c>
      <c r="AQ26" s="79">
        <v>0</v>
      </c>
      <c r="AR26" s="79">
        <v>0</v>
      </c>
      <c r="AS26" s="79"/>
      <c r="AT26" s="79"/>
      <c r="AU26" s="79"/>
      <c r="AV26" s="79"/>
      <c r="AW26" s="79"/>
      <c r="AX26" s="79"/>
      <c r="AY26" s="79"/>
      <c r="AZ26" s="79"/>
      <c r="BA26">
        <v>1</v>
      </c>
      <c r="BB26" s="78" t="str">
        <f>REPLACE(INDEX(GroupVertices[Group],MATCH(Edges[[#This Row],[Vertex 1]],GroupVertices[Vertex],0)),1,1,"")</f>
        <v>9</v>
      </c>
      <c r="BC26" s="78" t="str">
        <f>REPLACE(INDEX(GroupVertices[Group],MATCH(Edges[[#This Row],[Vertex 2]],GroupVertices[Vertex],0)),1,1,"")</f>
        <v>9</v>
      </c>
      <c r="BD26" s="48">
        <v>0</v>
      </c>
      <c r="BE26" s="49">
        <v>0</v>
      </c>
      <c r="BF26" s="48">
        <v>0</v>
      </c>
      <c r="BG26" s="49">
        <v>0</v>
      </c>
      <c r="BH26" s="48">
        <v>0</v>
      </c>
      <c r="BI26" s="49">
        <v>0</v>
      </c>
      <c r="BJ26" s="48">
        <v>20</v>
      </c>
      <c r="BK26" s="49">
        <v>100</v>
      </c>
      <c r="BL26" s="48">
        <v>20</v>
      </c>
    </row>
    <row r="27" spans="1:64" ht="15">
      <c r="A27" s="64" t="s">
        <v>225</v>
      </c>
      <c r="B27" s="64" t="s">
        <v>225</v>
      </c>
      <c r="C27" s="65" t="s">
        <v>2471</v>
      </c>
      <c r="D27" s="66">
        <v>3</v>
      </c>
      <c r="E27" s="67" t="s">
        <v>132</v>
      </c>
      <c r="F27" s="68">
        <v>35</v>
      </c>
      <c r="G27" s="65"/>
      <c r="H27" s="69"/>
      <c r="I27" s="70"/>
      <c r="J27" s="70"/>
      <c r="K27" s="34" t="s">
        <v>65</v>
      </c>
      <c r="L27" s="77">
        <v>27</v>
      </c>
      <c r="M27" s="77"/>
      <c r="N27" s="72"/>
      <c r="O27" s="79" t="s">
        <v>176</v>
      </c>
      <c r="P27" s="81">
        <v>42766.61739583333</v>
      </c>
      <c r="Q27" s="79" t="s">
        <v>319</v>
      </c>
      <c r="R27" s="83" t="s">
        <v>428</v>
      </c>
      <c r="S27" s="79" t="s">
        <v>513</v>
      </c>
      <c r="T27" s="79" t="s">
        <v>542</v>
      </c>
      <c r="U27" s="83" t="s">
        <v>591</v>
      </c>
      <c r="V27" s="83" t="s">
        <v>591</v>
      </c>
      <c r="W27" s="81">
        <v>42766.61739583333</v>
      </c>
      <c r="X27" s="83" t="s">
        <v>675</v>
      </c>
      <c r="Y27" s="79"/>
      <c r="Z27" s="79"/>
      <c r="AA27" s="85" t="s">
        <v>810</v>
      </c>
      <c r="AB27" s="79"/>
      <c r="AC27" s="79" t="b">
        <v>0</v>
      </c>
      <c r="AD27" s="79">
        <v>6</v>
      </c>
      <c r="AE27" s="85" t="s">
        <v>932</v>
      </c>
      <c r="AF27" s="79" t="b">
        <v>0</v>
      </c>
      <c r="AG27" s="79" t="s">
        <v>937</v>
      </c>
      <c r="AH27" s="79"/>
      <c r="AI27" s="85" t="s">
        <v>932</v>
      </c>
      <c r="AJ27" s="79" t="b">
        <v>0</v>
      </c>
      <c r="AK27" s="79">
        <v>8</v>
      </c>
      <c r="AL27" s="85" t="s">
        <v>932</v>
      </c>
      <c r="AM27" s="79" t="s">
        <v>943</v>
      </c>
      <c r="AN27" s="79" t="b">
        <v>0</v>
      </c>
      <c r="AO27" s="85" t="s">
        <v>810</v>
      </c>
      <c r="AP27" s="79" t="s">
        <v>957</v>
      </c>
      <c r="AQ27" s="79">
        <v>0</v>
      </c>
      <c r="AR27" s="79">
        <v>0</v>
      </c>
      <c r="AS27" s="79"/>
      <c r="AT27" s="79"/>
      <c r="AU27" s="79"/>
      <c r="AV27" s="79"/>
      <c r="AW27" s="79"/>
      <c r="AX27" s="79"/>
      <c r="AY27" s="79"/>
      <c r="AZ27" s="79"/>
      <c r="BA27">
        <v>1</v>
      </c>
      <c r="BB27" s="78" t="str">
        <f>REPLACE(INDEX(GroupVertices[Group],MATCH(Edges[[#This Row],[Vertex 1]],GroupVertices[Vertex],0)),1,1,"")</f>
        <v>20</v>
      </c>
      <c r="BC27" s="78" t="str">
        <f>REPLACE(INDEX(GroupVertices[Group],MATCH(Edges[[#This Row],[Vertex 2]],GroupVertices[Vertex],0)),1,1,"")</f>
        <v>20</v>
      </c>
      <c r="BD27" s="48">
        <v>2</v>
      </c>
      <c r="BE27" s="49">
        <v>11.764705882352942</v>
      </c>
      <c r="BF27" s="48">
        <v>0</v>
      </c>
      <c r="BG27" s="49">
        <v>0</v>
      </c>
      <c r="BH27" s="48">
        <v>0</v>
      </c>
      <c r="BI27" s="49">
        <v>0</v>
      </c>
      <c r="BJ27" s="48">
        <v>15</v>
      </c>
      <c r="BK27" s="49">
        <v>88.23529411764706</v>
      </c>
      <c r="BL27" s="48">
        <v>17</v>
      </c>
    </row>
    <row r="28" spans="1:64" ht="15">
      <c r="A28" s="64" t="s">
        <v>226</v>
      </c>
      <c r="B28" s="64" t="s">
        <v>225</v>
      </c>
      <c r="C28" s="65" t="s">
        <v>2471</v>
      </c>
      <c r="D28" s="66">
        <v>3</v>
      </c>
      <c r="E28" s="67" t="s">
        <v>132</v>
      </c>
      <c r="F28" s="68">
        <v>35</v>
      </c>
      <c r="G28" s="65"/>
      <c r="H28" s="69"/>
      <c r="I28" s="70"/>
      <c r="J28" s="70"/>
      <c r="K28" s="34" t="s">
        <v>65</v>
      </c>
      <c r="L28" s="77">
        <v>28</v>
      </c>
      <c r="M28" s="77"/>
      <c r="N28" s="72"/>
      <c r="O28" s="79" t="s">
        <v>306</v>
      </c>
      <c r="P28" s="81">
        <v>43533.1528125</v>
      </c>
      <c r="Q28" s="79" t="s">
        <v>320</v>
      </c>
      <c r="R28" s="83" t="s">
        <v>428</v>
      </c>
      <c r="S28" s="79" t="s">
        <v>513</v>
      </c>
      <c r="T28" s="79" t="s">
        <v>543</v>
      </c>
      <c r="U28" s="79"/>
      <c r="V28" s="83" t="s">
        <v>617</v>
      </c>
      <c r="W28" s="81">
        <v>43533.1528125</v>
      </c>
      <c r="X28" s="83" t="s">
        <v>676</v>
      </c>
      <c r="Y28" s="79"/>
      <c r="Z28" s="79"/>
      <c r="AA28" s="85" t="s">
        <v>811</v>
      </c>
      <c r="AB28" s="79"/>
      <c r="AC28" s="79" t="b">
        <v>0</v>
      </c>
      <c r="AD28" s="79">
        <v>0</v>
      </c>
      <c r="AE28" s="85" t="s">
        <v>932</v>
      </c>
      <c r="AF28" s="79" t="b">
        <v>0</v>
      </c>
      <c r="AG28" s="79" t="s">
        <v>937</v>
      </c>
      <c r="AH28" s="79"/>
      <c r="AI28" s="85" t="s">
        <v>932</v>
      </c>
      <c r="AJ28" s="79" t="b">
        <v>0</v>
      </c>
      <c r="AK28" s="79">
        <v>8</v>
      </c>
      <c r="AL28" s="85" t="s">
        <v>810</v>
      </c>
      <c r="AM28" s="79" t="s">
        <v>951</v>
      </c>
      <c r="AN28" s="79" t="b">
        <v>0</v>
      </c>
      <c r="AO28" s="85" t="s">
        <v>810</v>
      </c>
      <c r="AP28" s="79" t="s">
        <v>176</v>
      </c>
      <c r="AQ28" s="79">
        <v>0</v>
      </c>
      <c r="AR28" s="79">
        <v>0</v>
      </c>
      <c r="AS28" s="79"/>
      <c r="AT28" s="79"/>
      <c r="AU28" s="79"/>
      <c r="AV28" s="79"/>
      <c r="AW28" s="79"/>
      <c r="AX28" s="79"/>
      <c r="AY28" s="79"/>
      <c r="AZ28" s="79"/>
      <c r="BA28">
        <v>1</v>
      </c>
      <c r="BB28" s="78" t="str">
        <f>REPLACE(INDEX(GroupVertices[Group],MATCH(Edges[[#This Row],[Vertex 1]],GroupVertices[Vertex],0)),1,1,"")</f>
        <v>20</v>
      </c>
      <c r="BC28" s="78" t="str">
        <f>REPLACE(INDEX(GroupVertices[Group],MATCH(Edges[[#This Row],[Vertex 2]],GroupVertices[Vertex],0)),1,1,"")</f>
        <v>20</v>
      </c>
      <c r="BD28" s="48">
        <v>2</v>
      </c>
      <c r="BE28" s="49">
        <v>11.764705882352942</v>
      </c>
      <c r="BF28" s="48">
        <v>0</v>
      </c>
      <c r="BG28" s="49">
        <v>0</v>
      </c>
      <c r="BH28" s="48">
        <v>0</v>
      </c>
      <c r="BI28" s="49">
        <v>0</v>
      </c>
      <c r="BJ28" s="48">
        <v>15</v>
      </c>
      <c r="BK28" s="49">
        <v>88.23529411764706</v>
      </c>
      <c r="BL28" s="48">
        <v>17</v>
      </c>
    </row>
    <row r="29" spans="1:64" ht="15">
      <c r="A29" s="64" t="s">
        <v>227</v>
      </c>
      <c r="B29" s="64" t="s">
        <v>264</v>
      </c>
      <c r="C29" s="65" t="s">
        <v>2471</v>
      </c>
      <c r="D29" s="66">
        <v>3</v>
      </c>
      <c r="E29" s="67" t="s">
        <v>132</v>
      </c>
      <c r="F29" s="68">
        <v>35</v>
      </c>
      <c r="G29" s="65"/>
      <c r="H29" s="69"/>
      <c r="I29" s="70"/>
      <c r="J29" s="70"/>
      <c r="K29" s="34" t="s">
        <v>65</v>
      </c>
      <c r="L29" s="77">
        <v>29</v>
      </c>
      <c r="M29" s="77"/>
      <c r="N29" s="72"/>
      <c r="O29" s="79" t="s">
        <v>306</v>
      </c>
      <c r="P29" s="81">
        <v>43533.8853125</v>
      </c>
      <c r="Q29" s="79" t="s">
        <v>321</v>
      </c>
      <c r="R29" s="83" t="s">
        <v>429</v>
      </c>
      <c r="S29" s="79" t="s">
        <v>514</v>
      </c>
      <c r="T29" s="79" t="s">
        <v>544</v>
      </c>
      <c r="U29" s="79"/>
      <c r="V29" s="83" t="s">
        <v>618</v>
      </c>
      <c r="W29" s="81">
        <v>43533.8853125</v>
      </c>
      <c r="X29" s="83" t="s">
        <v>677</v>
      </c>
      <c r="Y29" s="79"/>
      <c r="Z29" s="79"/>
      <c r="AA29" s="85" t="s">
        <v>812</v>
      </c>
      <c r="AB29" s="79"/>
      <c r="AC29" s="79" t="b">
        <v>0</v>
      </c>
      <c r="AD29" s="79">
        <v>0</v>
      </c>
      <c r="AE29" s="85" t="s">
        <v>932</v>
      </c>
      <c r="AF29" s="79" t="b">
        <v>0</v>
      </c>
      <c r="AG29" s="79" t="s">
        <v>937</v>
      </c>
      <c r="AH29" s="79"/>
      <c r="AI29" s="85" t="s">
        <v>932</v>
      </c>
      <c r="AJ29" s="79" t="b">
        <v>0</v>
      </c>
      <c r="AK29" s="79">
        <v>6</v>
      </c>
      <c r="AL29" s="85" t="s">
        <v>864</v>
      </c>
      <c r="AM29" s="79" t="s">
        <v>943</v>
      </c>
      <c r="AN29" s="79" t="b">
        <v>0</v>
      </c>
      <c r="AO29" s="85" t="s">
        <v>864</v>
      </c>
      <c r="AP29" s="79" t="s">
        <v>176</v>
      </c>
      <c r="AQ29" s="79">
        <v>0</v>
      </c>
      <c r="AR29" s="79">
        <v>0</v>
      </c>
      <c r="AS29" s="79"/>
      <c r="AT29" s="79"/>
      <c r="AU29" s="79"/>
      <c r="AV29" s="79"/>
      <c r="AW29" s="79"/>
      <c r="AX29" s="79"/>
      <c r="AY29" s="79"/>
      <c r="AZ29" s="79"/>
      <c r="BA29">
        <v>1</v>
      </c>
      <c r="BB29" s="78" t="str">
        <f>REPLACE(INDEX(GroupVertices[Group],MATCH(Edges[[#This Row],[Vertex 1]],GroupVertices[Vertex],0)),1,1,"")</f>
        <v>10</v>
      </c>
      <c r="BC29" s="78" t="str">
        <f>REPLACE(INDEX(GroupVertices[Group],MATCH(Edges[[#This Row],[Vertex 2]],GroupVertices[Vertex],0)),1,1,"")</f>
        <v>10</v>
      </c>
      <c r="BD29" s="48">
        <v>2</v>
      </c>
      <c r="BE29" s="49">
        <v>11.764705882352942</v>
      </c>
      <c r="BF29" s="48">
        <v>1</v>
      </c>
      <c r="BG29" s="49">
        <v>5.882352941176471</v>
      </c>
      <c r="BH29" s="48">
        <v>0</v>
      </c>
      <c r="BI29" s="49">
        <v>0</v>
      </c>
      <c r="BJ29" s="48">
        <v>14</v>
      </c>
      <c r="BK29" s="49">
        <v>82.3529411764706</v>
      </c>
      <c r="BL29" s="48">
        <v>17</v>
      </c>
    </row>
    <row r="30" spans="1:64" ht="15">
      <c r="A30" s="64" t="s">
        <v>228</v>
      </c>
      <c r="B30" s="64" t="s">
        <v>272</v>
      </c>
      <c r="C30" s="65" t="s">
        <v>2471</v>
      </c>
      <c r="D30" s="66">
        <v>3</v>
      </c>
      <c r="E30" s="67" t="s">
        <v>132</v>
      </c>
      <c r="F30" s="68">
        <v>35</v>
      </c>
      <c r="G30" s="65"/>
      <c r="H30" s="69"/>
      <c r="I30" s="70"/>
      <c r="J30" s="70"/>
      <c r="K30" s="34" t="s">
        <v>65</v>
      </c>
      <c r="L30" s="77">
        <v>30</v>
      </c>
      <c r="M30" s="77"/>
      <c r="N30" s="72"/>
      <c r="O30" s="79" t="s">
        <v>306</v>
      </c>
      <c r="P30" s="81">
        <v>43535.43981481482</v>
      </c>
      <c r="Q30" s="79" t="s">
        <v>322</v>
      </c>
      <c r="R30" s="83" t="s">
        <v>430</v>
      </c>
      <c r="S30" s="79" t="s">
        <v>509</v>
      </c>
      <c r="T30" s="79" t="s">
        <v>545</v>
      </c>
      <c r="U30" s="79"/>
      <c r="V30" s="83" t="s">
        <v>619</v>
      </c>
      <c r="W30" s="81">
        <v>43535.43981481482</v>
      </c>
      <c r="X30" s="83" t="s">
        <v>678</v>
      </c>
      <c r="Y30" s="79"/>
      <c r="Z30" s="79"/>
      <c r="AA30" s="85" t="s">
        <v>813</v>
      </c>
      <c r="AB30" s="79"/>
      <c r="AC30" s="79" t="b">
        <v>0</v>
      </c>
      <c r="AD30" s="79">
        <v>1</v>
      </c>
      <c r="AE30" s="85" t="s">
        <v>932</v>
      </c>
      <c r="AF30" s="79" t="b">
        <v>1</v>
      </c>
      <c r="AG30" s="79" t="s">
        <v>937</v>
      </c>
      <c r="AH30" s="79"/>
      <c r="AI30" s="85" t="s">
        <v>878</v>
      </c>
      <c r="AJ30" s="79" t="b">
        <v>0</v>
      </c>
      <c r="AK30" s="79">
        <v>0</v>
      </c>
      <c r="AL30" s="85" t="s">
        <v>932</v>
      </c>
      <c r="AM30" s="79" t="s">
        <v>943</v>
      </c>
      <c r="AN30" s="79" t="b">
        <v>0</v>
      </c>
      <c r="AO30" s="85" t="s">
        <v>813</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10</v>
      </c>
      <c r="BK30" s="49">
        <v>100</v>
      </c>
      <c r="BL30" s="48">
        <v>10</v>
      </c>
    </row>
    <row r="31" spans="1:64" ht="15">
      <c r="A31" s="64" t="s">
        <v>229</v>
      </c>
      <c r="B31" s="64" t="s">
        <v>286</v>
      </c>
      <c r="C31" s="65" t="s">
        <v>2471</v>
      </c>
      <c r="D31" s="66">
        <v>3</v>
      </c>
      <c r="E31" s="67" t="s">
        <v>132</v>
      </c>
      <c r="F31" s="68">
        <v>35</v>
      </c>
      <c r="G31" s="65"/>
      <c r="H31" s="69"/>
      <c r="I31" s="70"/>
      <c r="J31" s="70"/>
      <c r="K31" s="34" t="s">
        <v>65</v>
      </c>
      <c r="L31" s="77">
        <v>31</v>
      </c>
      <c r="M31" s="77"/>
      <c r="N31" s="72"/>
      <c r="O31" s="79" t="s">
        <v>306</v>
      </c>
      <c r="P31" s="81">
        <v>43535.708020833335</v>
      </c>
      <c r="Q31" s="79" t="s">
        <v>323</v>
      </c>
      <c r="R31" s="79"/>
      <c r="S31" s="79"/>
      <c r="T31" s="79"/>
      <c r="U31" s="79"/>
      <c r="V31" s="83" t="s">
        <v>620</v>
      </c>
      <c r="W31" s="81">
        <v>43535.708020833335</v>
      </c>
      <c r="X31" s="83" t="s">
        <v>679</v>
      </c>
      <c r="Y31" s="79"/>
      <c r="Z31" s="79"/>
      <c r="AA31" s="85" t="s">
        <v>814</v>
      </c>
      <c r="AB31" s="79"/>
      <c r="AC31" s="79" t="b">
        <v>0</v>
      </c>
      <c r="AD31" s="79">
        <v>0</v>
      </c>
      <c r="AE31" s="85" t="s">
        <v>932</v>
      </c>
      <c r="AF31" s="79" t="b">
        <v>0</v>
      </c>
      <c r="AG31" s="79" t="s">
        <v>937</v>
      </c>
      <c r="AH31" s="79"/>
      <c r="AI31" s="85" t="s">
        <v>932</v>
      </c>
      <c r="AJ31" s="79" t="b">
        <v>0</v>
      </c>
      <c r="AK31" s="79">
        <v>1</v>
      </c>
      <c r="AL31" s="85" t="s">
        <v>815</v>
      </c>
      <c r="AM31" s="79" t="s">
        <v>950</v>
      </c>
      <c r="AN31" s="79" t="b">
        <v>0</v>
      </c>
      <c r="AO31" s="85" t="s">
        <v>815</v>
      </c>
      <c r="AP31" s="79" t="s">
        <v>176</v>
      </c>
      <c r="AQ31" s="79">
        <v>0</v>
      </c>
      <c r="AR31" s="79">
        <v>0</v>
      </c>
      <c r="AS31" s="79"/>
      <c r="AT31" s="79"/>
      <c r="AU31" s="79"/>
      <c r="AV31" s="79"/>
      <c r="AW31" s="79"/>
      <c r="AX31" s="79"/>
      <c r="AY31" s="79"/>
      <c r="AZ31" s="79"/>
      <c r="BA31">
        <v>1</v>
      </c>
      <c r="BB31" s="78" t="str">
        <f>REPLACE(INDEX(GroupVertices[Group],MATCH(Edges[[#This Row],[Vertex 1]],GroupVertices[Vertex],0)),1,1,"")</f>
        <v>13</v>
      </c>
      <c r="BC31" s="78" t="str">
        <f>REPLACE(INDEX(GroupVertices[Group],MATCH(Edges[[#This Row],[Vertex 2]],GroupVertices[Vertex],0)),1,1,"")</f>
        <v>13</v>
      </c>
      <c r="BD31" s="48"/>
      <c r="BE31" s="49"/>
      <c r="BF31" s="48"/>
      <c r="BG31" s="49"/>
      <c r="BH31" s="48"/>
      <c r="BI31" s="49"/>
      <c r="BJ31" s="48"/>
      <c r="BK31" s="49"/>
      <c r="BL31" s="48"/>
    </row>
    <row r="32" spans="1:64" ht="15">
      <c r="A32" s="64" t="s">
        <v>230</v>
      </c>
      <c r="B32" s="64" t="s">
        <v>287</v>
      </c>
      <c r="C32" s="65" t="s">
        <v>2471</v>
      </c>
      <c r="D32" s="66">
        <v>3</v>
      </c>
      <c r="E32" s="67" t="s">
        <v>132</v>
      </c>
      <c r="F32" s="68">
        <v>35</v>
      </c>
      <c r="G32" s="65"/>
      <c r="H32" s="69"/>
      <c r="I32" s="70"/>
      <c r="J32" s="70"/>
      <c r="K32" s="34" t="s">
        <v>65</v>
      </c>
      <c r="L32" s="77">
        <v>32</v>
      </c>
      <c r="M32" s="77"/>
      <c r="N32" s="72"/>
      <c r="O32" s="79" t="s">
        <v>306</v>
      </c>
      <c r="P32" s="81">
        <v>43535.70777777778</v>
      </c>
      <c r="Q32" s="79" t="s">
        <v>324</v>
      </c>
      <c r="R32" s="79"/>
      <c r="S32" s="79"/>
      <c r="T32" s="79" t="s">
        <v>546</v>
      </c>
      <c r="U32" s="79"/>
      <c r="V32" s="83" t="s">
        <v>621</v>
      </c>
      <c r="W32" s="81">
        <v>43535.70777777778</v>
      </c>
      <c r="X32" s="83" t="s">
        <v>680</v>
      </c>
      <c r="Y32" s="79"/>
      <c r="Z32" s="79"/>
      <c r="AA32" s="85" t="s">
        <v>815</v>
      </c>
      <c r="AB32" s="79"/>
      <c r="AC32" s="79" t="b">
        <v>0</v>
      </c>
      <c r="AD32" s="79">
        <v>3</v>
      </c>
      <c r="AE32" s="85" t="s">
        <v>932</v>
      </c>
      <c r="AF32" s="79" t="b">
        <v>0</v>
      </c>
      <c r="AG32" s="79" t="s">
        <v>937</v>
      </c>
      <c r="AH32" s="79"/>
      <c r="AI32" s="85" t="s">
        <v>932</v>
      </c>
      <c r="AJ32" s="79" t="b">
        <v>0</v>
      </c>
      <c r="AK32" s="79">
        <v>1</v>
      </c>
      <c r="AL32" s="85" t="s">
        <v>932</v>
      </c>
      <c r="AM32" s="79" t="s">
        <v>944</v>
      </c>
      <c r="AN32" s="79" t="b">
        <v>0</v>
      </c>
      <c r="AO32" s="85" t="s">
        <v>815</v>
      </c>
      <c r="AP32" s="79" t="s">
        <v>176</v>
      </c>
      <c r="AQ32" s="79">
        <v>0</v>
      </c>
      <c r="AR32" s="79">
        <v>0</v>
      </c>
      <c r="AS32" s="79"/>
      <c r="AT32" s="79"/>
      <c r="AU32" s="79"/>
      <c r="AV32" s="79"/>
      <c r="AW32" s="79"/>
      <c r="AX32" s="79"/>
      <c r="AY32" s="79"/>
      <c r="AZ32" s="79"/>
      <c r="BA32">
        <v>1</v>
      </c>
      <c r="BB32" s="78" t="str">
        <f>REPLACE(INDEX(GroupVertices[Group],MATCH(Edges[[#This Row],[Vertex 1]],GroupVertices[Vertex],0)),1,1,"")</f>
        <v>13</v>
      </c>
      <c r="BC32" s="78" t="str">
        <f>REPLACE(INDEX(GroupVertices[Group],MATCH(Edges[[#This Row],[Vertex 2]],GroupVertices[Vertex],0)),1,1,"")</f>
        <v>13</v>
      </c>
      <c r="BD32" s="48">
        <v>1</v>
      </c>
      <c r="BE32" s="49">
        <v>5.555555555555555</v>
      </c>
      <c r="BF32" s="48">
        <v>0</v>
      </c>
      <c r="BG32" s="49">
        <v>0</v>
      </c>
      <c r="BH32" s="48">
        <v>0</v>
      </c>
      <c r="BI32" s="49">
        <v>0</v>
      </c>
      <c r="BJ32" s="48">
        <v>17</v>
      </c>
      <c r="BK32" s="49">
        <v>94.44444444444444</v>
      </c>
      <c r="BL32" s="48">
        <v>18</v>
      </c>
    </row>
    <row r="33" spans="1:64" ht="15">
      <c r="A33" s="64" t="s">
        <v>229</v>
      </c>
      <c r="B33" s="64" t="s">
        <v>287</v>
      </c>
      <c r="C33" s="65" t="s">
        <v>2471</v>
      </c>
      <c r="D33" s="66">
        <v>3</v>
      </c>
      <c r="E33" s="67" t="s">
        <v>132</v>
      </c>
      <c r="F33" s="68">
        <v>35</v>
      </c>
      <c r="G33" s="65"/>
      <c r="H33" s="69"/>
      <c r="I33" s="70"/>
      <c r="J33" s="70"/>
      <c r="K33" s="34" t="s">
        <v>65</v>
      </c>
      <c r="L33" s="77">
        <v>33</v>
      </c>
      <c r="M33" s="77"/>
      <c r="N33" s="72"/>
      <c r="O33" s="79" t="s">
        <v>306</v>
      </c>
      <c r="P33" s="81">
        <v>43535.708020833335</v>
      </c>
      <c r="Q33" s="79" t="s">
        <v>323</v>
      </c>
      <c r="R33" s="79"/>
      <c r="S33" s="79"/>
      <c r="T33" s="79"/>
      <c r="U33" s="79"/>
      <c r="V33" s="83" t="s">
        <v>620</v>
      </c>
      <c r="W33" s="81">
        <v>43535.708020833335</v>
      </c>
      <c r="X33" s="83" t="s">
        <v>679</v>
      </c>
      <c r="Y33" s="79"/>
      <c r="Z33" s="79"/>
      <c r="AA33" s="85" t="s">
        <v>814</v>
      </c>
      <c r="AB33" s="79"/>
      <c r="AC33" s="79" t="b">
        <v>0</v>
      </c>
      <c r="AD33" s="79">
        <v>0</v>
      </c>
      <c r="AE33" s="85" t="s">
        <v>932</v>
      </c>
      <c r="AF33" s="79" t="b">
        <v>0</v>
      </c>
      <c r="AG33" s="79" t="s">
        <v>937</v>
      </c>
      <c r="AH33" s="79"/>
      <c r="AI33" s="85" t="s">
        <v>932</v>
      </c>
      <c r="AJ33" s="79" t="b">
        <v>0</v>
      </c>
      <c r="AK33" s="79">
        <v>1</v>
      </c>
      <c r="AL33" s="85" t="s">
        <v>815</v>
      </c>
      <c r="AM33" s="79" t="s">
        <v>950</v>
      </c>
      <c r="AN33" s="79" t="b">
        <v>0</v>
      </c>
      <c r="AO33" s="85" t="s">
        <v>815</v>
      </c>
      <c r="AP33" s="79" t="s">
        <v>176</v>
      </c>
      <c r="AQ33" s="79">
        <v>0</v>
      </c>
      <c r="AR33" s="79">
        <v>0</v>
      </c>
      <c r="AS33" s="79"/>
      <c r="AT33" s="79"/>
      <c r="AU33" s="79"/>
      <c r="AV33" s="79"/>
      <c r="AW33" s="79"/>
      <c r="AX33" s="79"/>
      <c r="AY33" s="79"/>
      <c r="AZ33" s="79"/>
      <c r="BA33">
        <v>1</v>
      </c>
      <c r="BB33" s="78" t="str">
        <f>REPLACE(INDEX(GroupVertices[Group],MATCH(Edges[[#This Row],[Vertex 1]],GroupVertices[Vertex],0)),1,1,"")</f>
        <v>13</v>
      </c>
      <c r="BC33" s="78" t="str">
        <f>REPLACE(INDEX(GroupVertices[Group],MATCH(Edges[[#This Row],[Vertex 2]],GroupVertices[Vertex],0)),1,1,"")</f>
        <v>13</v>
      </c>
      <c r="BD33" s="48">
        <v>1</v>
      </c>
      <c r="BE33" s="49">
        <v>5.555555555555555</v>
      </c>
      <c r="BF33" s="48">
        <v>0</v>
      </c>
      <c r="BG33" s="49">
        <v>0</v>
      </c>
      <c r="BH33" s="48">
        <v>0</v>
      </c>
      <c r="BI33" s="49">
        <v>0</v>
      </c>
      <c r="BJ33" s="48">
        <v>17</v>
      </c>
      <c r="BK33" s="49">
        <v>94.44444444444444</v>
      </c>
      <c r="BL33" s="48">
        <v>18</v>
      </c>
    </row>
    <row r="34" spans="1:64" ht="15">
      <c r="A34" s="64" t="s">
        <v>230</v>
      </c>
      <c r="B34" s="64" t="s">
        <v>229</v>
      </c>
      <c r="C34" s="65" t="s">
        <v>2471</v>
      </c>
      <c r="D34" s="66">
        <v>3</v>
      </c>
      <c r="E34" s="67" t="s">
        <v>132</v>
      </c>
      <c r="F34" s="68">
        <v>35</v>
      </c>
      <c r="G34" s="65"/>
      <c r="H34" s="69"/>
      <c r="I34" s="70"/>
      <c r="J34" s="70"/>
      <c r="K34" s="34" t="s">
        <v>66</v>
      </c>
      <c r="L34" s="77">
        <v>34</v>
      </c>
      <c r="M34" s="77"/>
      <c r="N34" s="72"/>
      <c r="O34" s="79" t="s">
        <v>306</v>
      </c>
      <c r="P34" s="81">
        <v>43535.70777777778</v>
      </c>
      <c r="Q34" s="79" t="s">
        <v>324</v>
      </c>
      <c r="R34" s="79"/>
      <c r="S34" s="79"/>
      <c r="T34" s="79" t="s">
        <v>546</v>
      </c>
      <c r="U34" s="79"/>
      <c r="V34" s="83" t="s">
        <v>621</v>
      </c>
      <c r="W34" s="81">
        <v>43535.70777777778</v>
      </c>
      <c r="X34" s="83" t="s">
        <v>680</v>
      </c>
      <c r="Y34" s="79"/>
      <c r="Z34" s="79"/>
      <c r="AA34" s="85" t="s">
        <v>815</v>
      </c>
      <c r="AB34" s="79"/>
      <c r="AC34" s="79" t="b">
        <v>0</v>
      </c>
      <c r="AD34" s="79">
        <v>3</v>
      </c>
      <c r="AE34" s="85" t="s">
        <v>932</v>
      </c>
      <c r="AF34" s="79" t="b">
        <v>0</v>
      </c>
      <c r="AG34" s="79" t="s">
        <v>937</v>
      </c>
      <c r="AH34" s="79"/>
      <c r="AI34" s="85" t="s">
        <v>932</v>
      </c>
      <c r="AJ34" s="79" t="b">
        <v>0</v>
      </c>
      <c r="AK34" s="79">
        <v>1</v>
      </c>
      <c r="AL34" s="85" t="s">
        <v>932</v>
      </c>
      <c r="AM34" s="79" t="s">
        <v>944</v>
      </c>
      <c r="AN34" s="79" t="b">
        <v>0</v>
      </c>
      <c r="AO34" s="85" t="s">
        <v>815</v>
      </c>
      <c r="AP34" s="79" t="s">
        <v>176</v>
      </c>
      <c r="AQ34" s="79">
        <v>0</v>
      </c>
      <c r="AR34" s="79">
        <v>0</v>
      </c>
      <c r="AS34" s="79"/>
      <c r="AT34" s="79"/>
      <c r="AU34" s="79"/>
      <c r="AV34" s="79"/>
      <c r="AW34" s="79"/>
      <c r="AX34" s="79"/>
      <c r="AY34" s="79"/>
      <c r="AZ34" s="79"/>
      <c r="BA34">
        <v>1</v>
      </c>
      <c r="BB34" s="78" t="str">
        <f>REPLACE(INDEX(GroupVertices[Group],MATCH(Edges[[#This Row],[Vertex 1]],GroupVertices[Vertex],0)),1,1,"")</f>
        <v>13</v>
      </c>
      <c r="BC34" s="78" t="str">
        <f>REPLACE(INDEX(GroupVertices[Group],MATCH(Edges[[#This Row],[Vertex 2]],GroupVertices[Vertex],0)),1,1,"")</f>
        <v>13</v>
      </c>
      <c r="BD34" s="48"/>
      <c r="BE34" s="49"/>
      <c r="BF34" s="48"/>
      <c r="BG34" s="49"/>
      <c r="BH34" s="48"/>
      <c r="BI34" s="49"/>
      <c r="BJ34" s="48"/>
      <c r="BK34" s="49"/>
      <c r="BL34" s="48"/>
    </row>
    <row r="35" spans="1:64" ht="15">
      <c r="A35" s="64" t="s">
        <v>229</v>
      </c>
      <c r="B35" s="64" t="s">
        <v>230</v>
      </c>
      <c r="C35" s="65" t="s">
        <v>2471</v>
      </c>
      <c r="D35" s="66">
        <v>3</v>
      </c>
      <c r="E35" s="67" t="s">
        <v>132</v>
      </c>
      <c r="F35" s="68">
        <v>35</v>
      </c>
      <c r="G35" s="65"/>
      <c r="H35" s="69"/>
      <c r="I35" s="70"/>
      <c r="J35" s="70"/>
      <c r="K35" s="34" t="s">
        <v>66</v>
      </c>
      <c r="L35" s="77">
        <v>35</v>
      </c>
      <c r="M35" s="77"/>
      <c r="N35" s="72"/>
      <c r="O35" s="79" t="s">
        <v>306</v>
      </c>
      <c r="P35" s="81">
        <v>43535.708020833335</v>
      </c>
      <c r="Q35" s="79" t="s">
        <v>323</v>
      </c>
      <c r="R35" s="79"/>
      <c r="S35" s="79"/>
      <c r="T35" s="79"/>
      <c r="U35" s="79"/>
      <c r="V35" s="83" t="s">
        <v>620</v>
      </c>
      <c r="W35" s="81">
        <v>43535.708020833335</v>
      </c>
      <c r="X35" s="83" t="s">
        <v>679</v>
      </c>
      <c r="Y35" s="79"/>
      <c r="Z35" s="79"/>
      <c r="AA35" s="85" t="s">
        <v>814</v>
      </c>
      <c r="AB35" s="79"/>
      <c r="AC35" s="79" t="b">
        <v>0</v>
      </c>
      <c r="AD35" s="79">
        <v>0</v>
      </c>
      <c r="AE35" s="85" t="s">
        <v>932</v>
      </c>
      <c r="AF35" s="79" t="b">
        <v>0</v>
      </c>
      <c r="AG35" s="79" t="s">
        <v>937</v>
      </c>
      <c r="AH35" s="79"/>
      <c r="AI35" s="85" t="s">
        <v>932</v>
      </c>
      <c r="AJ35" s="79" t="b">
        <v>0</v>
      </c>
      <c r="AK35" s="79">
        <v>1</v>
      </c>
      <c r="AL35" s="85" t="s">
        <v>815</v>
      </c>
      <c r="AM35" s="79" t="s">
        <v>950</v>
      </c>
      <c r="AN35" s="79" t="b">
        <v>0</v>
      </c>
      <c r="AO35" s="85" t="s">
        <v>815</v>
      </c>
      <c r="AP35" s="79" t="s">
        <v>176</v>
      </c>
      <c r="AQ35" s="79">
        <v>0</v>
      </c>
      <c r="AR35" s="79">
        <v>0</v>
      </c>
      <c r="AS35" s="79"/>
      <c r="AT35" s="79"/>
      <c r="AU35" s="79"/>
      <c r="AV35" s="79"/>
      <c r="AW35" s="79"/>
      <c r="AX35" s="79"/>
      <c r="AY35" s="79"/>
      <c r="AZ35" s="79"/>
      <c r="BA35">
        <v>1</v>
      </c>
      <c r="BB35" s="78" t="str">
        <f>REPLACE(INDEX(GroupVertices[Group],MATCH(Edges[[#This Row],[Vertex 1]],GroupVertices[Vertex],0)),1,1,"")</f>
        <v>13</v>
      </c>
      <c r="BC35" s="78" t="str">
        <f>REPLACE(INDEX(GroupVertices[Group],MATCH(Edges[[#This Row],[Vertex 2]],GroupVertices[Vertex],0)),1,1,"")</f>
        <v>13</v>
      </c>
      <c r="BD35" s="48"/>
      <c r="BE35" s="49"/>
      <c r="BF35" s="48"/>
      <c r="BG35" s="49"/>
      <c r="BH35" s="48"/>
      <c r="BI35" s="49"/>
      <c r="BJ35" s="48"/>
      <c r="BK35" s="49"/>
      <c r="BL35" s="48"/>
    </row>
    <row r="36" spans="1:64" ht="15">
      <c r="A36" s="64" t="s">
        <v>231</v>
      </c>
      <c r="B36" s="64" t="s">
        <v>254</v>
      </c>
      <c r="C36" s="65" t="s">
        <v>2471</v>
      </c>
      <c r="D36" s="66">
        <v>3</v>
      </c>
      <c r="E36" s="67" t="s">
        <v>132</v>
      </c>
      <c r="F36" s="68">
        <v>35</v>
      </c>
      <c r="G36" s="65"/>
      <c r="H36" s="69"/>
      <c r="I36" s="70"/>
      <c r="J36" s="70"/>
      <c r="K36" s="34" t="s">
        <v>65</v>
      </c>
      <c r="L36" s="77">
        <v>36</v>
      </c>
      <c r="M36" s="77"/>
      <c r="N36" s="72"/>
      <c r="O36" s="79" t="s">
        <v>306</v>
      </c>
      <c r="P36" s="81">
        <v>43535.82582175926</v>
      </c>
      <c r="Q36" s="79" t="s">
        <v>325</v>
      </c>
      <c r="R36" s="79"/>
      <c r="S36" s="79"/>
      <c r="T36" s="79" t="s">
        <v>547</v>
      </c>
      <c r="U36" s="79"/>
      <c r="V36" s="83" t="s">
        <v>622</v>
      </c>
      <c r="W36" s="81">
        <v>43535.82582175926</v>
      </c>
      <c r="X36" s="83" t="s">
        <v>681</v>
      </c>
      <c r="Y36" s="79"/>
      <c r="Z36" s="79"/>
      <c r="AA36" s="85" t="s">
        <v>816</v>
      </c>
      <c r="AB36" s="79"/>
      <c r="AC36" s="79" t="b">
        <v>0</v>
      </c>
      <c r="AD36" s="79">
        <v>0</v>
      </c>
      <c r="AE36" s="85" t="s">
        <v>932</v>
      </c>
      <c r="AF36" s="79" t="b">
        <v>0</v>
      </c>
      <c r="AG36" s="79" t="s">
        <v>937</v>
      </c>
      <c r="AH36" s="79"/>
      <c r="AI36" s="85" t="s">
        <v>932</v>
      </c>
      <c r="AJ36" s="79" t="b">
        <v>0</v>
      </c>
      <c r="AK36" s="79">
        <v>0</v>
      </c>
      <c r="AL36" s="85" t="s">
        <v>848</v>
      </c>
      <c r="AM36" s="79" t="s">
        <v>943</v>
      </c>
      <c r="AN36" s="79" t="b">
        <v>0</v>
      </c>
      <c r="AO36" s="85" t="s">
        <v>848</v>
      </c>
      <c r="AP36" s="79" t="s">
        <v>176</v>
      </c>
      <c r="AQ36" s="79">
        <v>0</v>
      </c>
      <c r="AR36" s="79">
        <v>0</v>
      </c>
      <c r="AS36" s="79"/>
      <c r="AT36" s="79"/>
      <c r="AU36" s="79"/>
      <c r="AV36" s="79"/>
      <c r="AW36" s="79"/>
      <c r="AX36" s="79"/>
      <c r="AY36" s="79"/>
      <c r="AZ36" s="79"/>
      <c r="BA36">
        <v>1</v>
      </c>
      <c r="BB36" s="78" t="str">
        <f>REPLACE(INDEX(GroupVertices[Group],MATCH(Edges[[#This Row],[Vertex 1]],GroupVertices[Vertex],0)),1,1,"")</f>
        <v>12</v>
      </c>
      <c r="BC36" s="78" t="str">
        <f>REPLACE(INDEX(GroupVertices[Group],MATCH(Edges[[#This Row],[Vertex 2]],GroupVertices[Vertex],0)),1,1,"")</f>
        <v>12</v>
      </c>
      <c r="BD36" s="48">
        <v>2</v>
      </c>
      <c r="BE36" s="49">
        <v>10.526315789473685</v>
      </c>
      <c r="BF36" s="48">
        <v>1</v>
      </c>
      <c r="BG36" s="49">
        <v>5.2631578947368425</v>
      </c>
      <c r="BH36" s="48">
        <v>0</v>
      </c>
      <c r="BI36" s="49">
        <v>0</v>
      </c>
      <c r="BJ36" s="48">
        <v>16</v>
      </c>
      <c r="BK36" s="49">
        <v>84.21052631578948</v>
      </c>
      <c r="BL36" s="48">
        <v>19</v>
      </c>
    </row>
    <row r="37" spans="1:64" ht="15">
      <c r="A37" s="64" t="s">
        <v>232</v>
      </c>
      <c r="B37" s="64" t="s">
        <v>232</v>
      </c>
      <c r="C37" s="65" t="s">
        <v>2472</v>
      </c>
      <c r="D37" s="66">
        <v>5.333333333333334</v>
      </c>
      <c r="E37" s="67" t="s">
        <v>136</v>
      </c>
      <c r="F37" s="68">
        <v>27.333333333333332</v>
      </c>
      <c r="G37" s="65"/>
      <c r="H37" s="69"/>
      <c r="I37" s="70"/>
      <c r="J37" s="70"/>
      <c r="K37" s="34" t="s">
        <v>65</v>
      </c>
      <c r="L37" s="77">
        <v>37</v>
      </c>
      <c r="M37" s="77"/>
      <c r="N37" s="72"/>
      <c r="O37" s="79" t="s">
        <v>176</v>
      </c>
      <c r="P37" s="81">
        <v>43535.92842592593</v>
      </c>
      <c r="Q37" s="79" t="s">
        <v>326</v>
      </c>
      <c r="R37" s="83" t="s">
        <v>431</v>
      </c>
      <c r="S37" s="79" t="s">
        <v>509</v>
      </c>
      <c r="T37" s="79" t="s">
        <v>547</v>
      </c>
      <c r="U37" s="79"/>
      <c r="V37" s="83" t="s">
        <v>623</v>
      </c>
      <c r="W37" s="81">
        <v>43535.92842592593</v>
      </c>
      <c r="X37" s="83" t="s">
        <v>682</v>
      </c>
      <c r="Y37" s="79"/>
      <c r="Z37" s="79"/>
      <c r="AA37" s="85" t="s">
        <v>817</v>
      </c>
      <c r="AB37" s="79"/>
      <c r="AC37" s="79" t="b">
        <v>0</v>
      </c>
      <c r="AD37" s="79">
        <v>0</v>
      </c>
      <c r="AE37" s="85" t="s">
        <v>932</v>
      </c>
      <c r="AF37" s="79" t="b">
        <v>1</v>
      </c>
      <c r="AG37" s="79" t="s">
        <v>937</v>
      </c>
      <c r="AH37" s="79"/>
      <c r="AI37" s="85" t="s">
        <v>941</v>
      </c>
      <c r="AJ37" s="79" t="b">
        <v>0</v>
      </c>
      <c r="AK37" s="79">
        <v>0</v>
      </c>
      <c r="AL37" s="85" t="s">
        <v>932</v>
      </c>
      <c r="AM37" s="79" t="s">
        <v>943</v>
      </c>
      <c r="AN37" s="79" t="b">
        <v>0</v>
      </c>
      <c r="AO37" s="85" t="s">
        <v>817</v>
      </c>
      <c r="AP37" s="79" t="s">
        <v>176</v>
      </c>
      <c r="AQ37" s="79">
        <v>0</v>
      </c>
      <c r="AR37" s="79">
        <v>0</v>
      </c>
      <c r="AS37" s="79"/>
      <c r="AT37" s="79"/>
      <c r="AU37" s="79"/>
      <c r="AV37" s="79"/>
      <c r="AW37" s="79"/>
      <c r="AX37" s="79"/>
      <c r="AY37" s="79"/>
      <c r="AZ37" s="79"/>
      <c r="BA37">
        <v>2</v>
      </c>
      <c r="BB37" s="78" t="str">
        <f>REPLACE(INDEX(GroupVertices[Group],MATCH(Edges[[#This Row],[Vertex 1]],GroupVertices[Vertex],0)),1,1,"")</f>
        <v>8</v>
      </c>
      <c r="BC37" s="78" t="str">
        <f>REPLACE(INDEX(GroupVertices[Group],MATCH(Edges[[#This Row],[Vertex 2]],GroupVertices[Vertex],0)),1,1,"")</f>
        <v>8</v>
      </c>
      <c r="BD37" s="48">
        <v>2</v>
      </c>
      <c r="BE37" s="49">
        <v>6.666666666666667</v>
      </c>
      <c r="BF37" s="48">
        <v>0</v>
      </c>
      <c r="BG37" s="49">
        <v>0</v>
      </c>
      <c r="BH37" s="48">
        <v>0</v>
      </c>
      <c r="BI37" s="49">
        <v>0</v>
      </c>
      <c r="BJ37" s="48">
        <v>28</v>
      </c>
      <c r="BK37" s="49">
        <v>93.33333333333333</v>
      </c>
      <c r="BL37" s="48">
        <v>30</v>
      </c>
    </row>
    <row r="38" spans="1:64" ht="15">
      <c r="A38" s="64" t="s">
        <v>232</v>
      </c>
      <c r="B38" s="64" t="s">
        <v>232</v>
      </c>
      <c r="C38" s="65" t="s">
        <v>2472</v>
      </c>
      <c r="D38" s="66">
        <v>5.333333333333334</v>
      </c>
      <c r="E38" s="67" t="s">
        <v>136</v>
      </c>
      <c r="F38" s="68">
        <v>27.333333333333332</v>
      </c>
      <c r="G38" s="65"/>
      <c r="H38" s="69"/>
      <c r="I38" s="70"/>
      <c r="J38" s="70"/>
      <c r="K38" s="34" t="s">
        <v>65</v>
      </c>
      <c r="L38" s="77">
        <v>38</v>
      </c>
      <c r="M38" s="77"/>
      <c r="N38" s="72"/>
      <c r="O38" s="79" t="s">
        <v>176</v>
      </c>
      <c r="P38" s="81">
        <v>43535.930763888886</v>
      </c>
      <c r="Q38" s="79" t="s">
        <v>327</v>
      </c>
      <c r="R38" s="83" t="s">
        <v>432</v>
      </c>
      <c r="S38" s="79" t="s">
        <v>515</v>
      </c>
      <c r="T38" s="79" t="s">
        <v>547</v>
      </c>
      <c r="U38" s="79"/>
      <c r="V38" s="83" t="s">
        <v>623</v>
      </c>
      <c r="W38" s="81">
        <v>43535.930763888886</v>
      </c>
      <c r="X38" s="83" t="s">
        <v>683</v>
      </c>
      <c r="Y38" s="79"/>
      <c r="Z38" s="79"/>
      <c r="AA38" s="85" t="s">
        <v>818</v>
      </c>
      <c r="AB38" s="79"/>
      <c r="AC38" s="79" t="b">
        <v>0</v>
      </c>
      <c r="AD38" s="79">
        <v>1</v>
      </c>
      <c r="AE38" s="85" t="s">
        <v>932</v>
      </c>
      <c r="AF38" s="79" t="b">
        <v>0</v>
      </c>
      <c r="AG38" s="79" t="s">
        <v>937</v>
      </c>
      <c r="AH38" s="79"/>
      <c r="AI38" s="85" t="s">
        <v>932</v>
      </c>
      <c r="AJ38" s="79" t="b">
        <v>0</v>
      </c>
      <c r="AK38" s="79">
        <v>0</v>
      </c>
      <c r="AL38" s="85" t="s">
        <v>932</v>
      </c>
      <c r="AM38" s="79" t="s">
        <v>943</v>
      </c>
      <c r="AN38" s="79" t="b">
        <v>0</v>
      </c>
      <c r="AO38" s="85" t="s">
        <v>818</v>
      </c>
      <c r="AP38" s="79" t="s">
        <v>176</v>
      </c>
      <c r="AQ38" s="79">
        <v>0</v>
      </c>
      <c r="AR38" s="79">
        <v>0</v>
      </c>
      <c r="AS38" s="79"/>
      <c r="AT38" s="79"/>
      <c r="AU38" s="79"/>
      <c r="AV38" s="79"/>
      <c r="AW38" s="79"/>
      <c r="AX38" s="79"/>
      <c r="AY38" s="79"/>
      <c r="AZ38" s="79"/>
      <c r="BA38">
        <v>2</v>
      </c>
      <c r="BB38" s="78" t="str">
        <f>REPLACE(INDEX(GroupVertices[Group],MATCH(Edges[[#This Row],[Vertex 1]],GroupVertices[Vertex],0)),1,1,"")</f>
        <v>8</v>
      </c>
      <c r="BC38" s="78" t="str">
        <f>REPLACE(INDEX(GroupVertices[Group],MATCH(Edges[[#This Row],[Vertex 2]],GroupVertices[Vertex],0)),1,1,"")</f>
        <v>8</v>
      </c>
      <c r="BD38" s="48">
        <v>3</v>
      </c>
      <c r="BE38" s="49">
        <v>10.344827586206897</v>
      </c>
      <c r="BF38" s="48">
        <v>0</v>
      </c>
      <c r="BG38" s="49">
        <v>0</v>
      </c>
      <c r="BH38" s="48">
        <v>0</v>
      </c>
      <c r="BI38" s="49">
        <v>0</v>
      </c>
      <c r="BJ38" s="48">
        <v>26</v>
      </c>
      <c r="BK38" s="49">
        <v>89.65517241379311</v>
      </c>
      <c r="BL38" s="48">
        <v>29</v>
      </c>
    </row>
    <row r="39" spans="1:64" ht="15">
      <c r="A39" s="64" t="s">
        <v>233</v>
      </c>
      <c r="B39" s="64" t="s">
        <v>288</v>
      </c>
      <c r="C39" s="65" t="s">
        <v>2471</v>
      </c>
      <c r="D39" s="66">
        <v>3</v>
      </c>
      <c r="E39" s="67" t="s">
        <v>132</v>
      </c>
      <c r="F39" s="68">
        <v>35</v>
      </c>
      <c r="G39" s="65"/>
      <c r="H39" s="69"/>
      <c r="I39" s="70"/>
      <c r="J39" s="70"/>
      <c r="K39" s="34" t="s">
        <v>65</v>
      </c>
      <c r="L39" s="77">
        <v>39</v>
      </c>
      <c r="M39" s="77"/>
      <c r="N39" s="72"/>
      <c r="O39" s="79" t="s">
        <v>306</v>
      </c>
      <c r="P39" s="81">
        <v>43536.426574074074</v>
      </c>
      <c r="Q39" s="79" t="s">
        <v>328</v>
      </c>
      <c r="R39" s="79"/>
      <c r="S39" s="79"/>
      <c r="T39" s="79" t="s">
        <v>548</v>
      </c>
      <c r="U39" s="79"/>
      <c r="V39" s="83" t="s">
        <v>624</v>
      </c>
      <c r="W39" s="81">
        <v>43536.426574074074</v>
      </c>
      <c r="X39" s="83" t="s">
        <v>684</v>
      </c>
      <c r="Y39" s="79"/>
      <c r="Z39" s="79"/>
      <c r="AA39" s="85" t="s">
        <v>819</v>
      </c>
      <c r="AB39" s="79"/>
      <c r="AC39" s="79" t="b">
        <v>0</v>
      </c>
      <c r="AD39" s="79">
        <v>4</v>
      </c>
      <c r="AE39" s="85" t="s">
        <v>932</v>
      </c>
      <c r="AF39" s="79" t="b">
        <v>0</v>
      </c>
      <c r="AG39" s="79" t="s">
        <v>937</v>
      </c>
      <c r="AH39" s="79"/>
      <c r="AI39" s="85" t="s">
        <v>932</v>
      </c>
      <c r="AJ39" s="79" t="b">
        <v>0</v>
      </c>
      <c r="AK39" s="79">
        <v>1</v>
      </c>
      <c r="AL39" s="85" t="s">
        <v>932</v>
      </c>
      <c r="AM39" s="79" t="s">
        <v>948</v>
      </c>
      <c r="AN39" s="79" t="b">
        <v>0</v>
      </c>
      <c r="AO39" s="85" t="s">
        <v>819</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233</v>
      </c>
      <c r="B40" s="64" t="s">
        <v>289</v>
      </c>
      <c r="C40" s="65" t="s">
        <v>2471</v>
      </c>
      <c r="D40" s="66">
        <v>3</v>
      </c>
      <c r="E40" s="67" t="s">
        <v>132</v>
      </c>
      <c r="F40" s="68">
        <v>35</v>
      </c>
      <c r="G40" s="65"/>
      <c r="H40" s="69"/>
      <c r="I40" s="70"/>
      <c r="J40" s="70"/>
      <c r="K40" s="34" t="s">
        <v>65</v>
      </c>
      <c r="L40" s="77">
        <v>40</v>
      </c>
      <c r="M40" s="77"/>
      <c r="N40" s="72"/>
      <c r="O40" s="79" t="s">
        <v>306</v>
      </c>
      <c r="P40" s="81">
        <v>43536.426574074074</v>
      </c>
      <c r="Q40" s="79" t="s">
        <v>328</v>
      </c>
      <c r="R40" s="79"/>
      <c r="S40" s="79"/>
      <c r="T40" s="79" t="s">
        <v>548</v>
      </c>
      <c r="U40" s="79"/>
      <c r="V40" s="83" t="s">
        <v>624</v>
      </c>
      <c r="W40" s="81">
        <v>43536.426574074074</v>
      </c>
      <c r="X40" s="83" t="s">
        <v>684</v>
      </c>
      <c r="Y40" s="79"/>
      <c r="Z40" s="79"/>
      <c r="AA40" s="85" t="s">
        <v>819</v>
      </c>
      <c r="AB40" s="79"/>
      <c r="AC40" s="79" t="b">
        <v>0</v>
      </c>
      <c r="AD40" s="79">
        <v>4</v>
      </c>
      <c r="AE40" s="85" t="s">
        <v>932</v>
      </c>
      <c r="AF40" s="79" t="b">
        <v>0</v>
      </c>
      <c r="AG40" s="79" t="s">
        <v>937</v>
      </c>
      <c r="AH40" s="79"/>
      <c r="AI40" s="85" t="s">
        <v>932</v>
      </c>
      <c r="AJ40" s="79" t="b">
        <v>0</v>
      </c>
      <c r="AK40" s="79">
        <v>1</v>
      </c>
      <c r="AL40" s="85" t="s">
        <v>932</v>
      </c>
      <c r="AM40" s="79" t="s">
        <v>948</v>
      </c>
      <c r="AN40" s="79" t="b">
        <v>0</v>
      </c>
      <c r="AO40" s="85" t="s">
        <v>819</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234</v>
      </c>
      <c r="B41" s="64" t="s">
        <v>234</v>
      </c>
      <c r="C41" s="65" t="s">
        <v>2471</v>
      </c>
      <c r="D41" s="66">
        <v>3</v>
      </c>
      <c r="E41" s="67" t="s">
        <v>132</v>
      </c>
      <c r="F41" s="68">
        <v>35</v>
      </c>
      <c r="G41" s="65"/>
      <c r="H41" s="69"/>
      <c r="I41" s="70"/>
      <c r="J41" s="70"/>
      <c r="K41" s="34" t="s">
        <v>65</v>
      </c>
      <c r="L41" s="77">
        <v>41</v>
      </c>
      <c r="M41" s="77"/>
      <c r="N41" s="72"/>
      <c r="O41" s="79" t="s">
        <v>176</v>
      </c>
      <c r="P41" s="81">
        <v>43536.53579861111</v>
      </c>
      <c r="Q41" s="79" t="s">
        <v>329</v>
      </c>
      <c r="R41" s="83" t="s">
        <v>433</v>
      </c>
      <c r="S41" s="79" t="s">
        <v>509</v>
      </c>
      <c r="T41" s="79" t="s">
        <v>549</v>
      </c>
      <c r="U41" s="79"/>
      <c r="V41" s="83" t="s">
        <v>625</v>
      </c>
      <c r="W41" s="81">
        <v>43536.53579861111</v>
      </c>
      <c r="X41" s="83" t="s">
        <v>685</v>
      </c>
      <c r="Y41" s="79"/>
      <c r="Z41" s="79"/>
      <c r="AA41" s="85" t="s">
        <v>820</v>
      </c>
      <c r="AB41" s="79"/>
      <c r="AC41" s="79" t="b">
        <v>0</v>
      </c>
      <c r="AD41" s="79">
        <v>0</v>
      </c>
      <c r="AE41" s="85" t="s">
        <v>932</v>
      </c>
      <c r="AF41" s="79" t="b">
        <v>1</v>
      </c>
      <c r="AG41" s="79" t="s">
        <v>939</v>
      </c>
      <c r="AH41" s="79"/>
      <c r="AI41" s="85" t="s">
        <v>942</v>
      </c>
      <c r="AJ41" s="79" t="b">
        <v>0</v>
      </c>
      <c r="AK41" s="79">
        <v>0</v>
      </c>
      <c r="AL41" s="85" t="s">
        <v>932</v>
      </c>
      <c r="AM41" s="79" t="s">
        <v>943</v>
      </c>
      <c r="AN41" s="79" t="b">
        <v>0</v>
      </c>
      <c r="AO41" s="85" t="s">
        <v>820</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8</v>
      </c>
      <c r="BD41" s="48">
        <v>1</v>
      </c>
      <c r="BE41" s="49">
        <v>20</v>
      </c>
      <c r="BF41" s="48">
        <v>0</v>
      </c>
      <c r="BG41" s="49">
        <v>0</v>
      </c>
      <c r="BH41" s="48">
        <v>0</v>
      </c>
      <c r="BI41" s="49">
        <v>0</v>
      </c>
      <c r="BJ41" s="48">
        <v>4</v>
      </c>
      <c r="BK41" s="49">
        <v>80</v>
      </c>
      <c r="BL41" s="48">
        <v>5</v>
      </c>
    </row>
    <row r="42" spans="1:64" ht="15">
      <c r="A42" s="64" t="s">
        <v>235</v>
      </c>
      <c r="B42" s="64" t="s">
        <v>272</v>
      </c>
      <c r="C42" s="65" t="s">
        <v>2471</v>
      </c>
      <c r="D42" s="66">
        <v>3</v>
      </c>
      <c r="E42" s="67" t="s">
        <v>132</v>
      </c>
      <c r="F42" s="68">
        <v>35</v>
      </c>
      <c r="G42" s="65"/>
      <c r="H42" s="69"/>
      <c r="I42" s="70"/>
      <c r="J42" s="70"/>
      <c r="K42" s="34" t="s">
        <v>65</v>
      </c>
      <c r="L42" s="77">
        <v>42</v>
      </c>
      <c r="M42" s="77"/>
      <c r="N42" s="72"/>
      <c r="O42" s="79" t="s">
        <v>306</v>
      </c>
      <c r="P42" s="81">
        <v>43536.68886574074</v>
      </c>
      <c r="Q42" s="79" t="s">
        <v>330</v>
      </c>
      <c r="R42" s="79"/>
      <c r="S42" s="79"/>
      <c r="T42" s="79"/>
      <c r="U42" s="79"/>
      <c r="V42" s="83" t="s">
        <v>626</v>
      </c>
      <c r="W42" s="81">
        <v>43536.68886574074</v>
      </c>
      <c r="X42" s="83" t="s">
        <v>686</v>
      </c>
      <c r="Y42" s="79"/>
      <c r="Z42" s="79"/>
      <c r="AA42" s="85" t="s">
        <v>821</v>
      </c>
      <c r="AB42" s="79"/>
      <c r="AC42" s="79" t="b">
        <v>0</v>
      </c>
      <c r="AD42" s="79">
        <v>0</v>
      </c>
      <c r="AE42" s="85" t="s">
        <v>932</v>
      </c>
      <c r="AF42" s="79" t="b">
        <v>0</v>
      </c>
      <c r="AG42" s="79" t="s">
        <v>937</v>
      </c>
      <c r="AH42" s="79"/>
      <c r="AI42" s="85" t="s">
        <v>932</v>
      </c>
      <c r="AJ42" s="79" t="b">
        <v>0</v>
      </c>
      <c r="AK42" s="79">
        <v>1</v>
      </c>
      <c r="AL42" s="85" t="s">
        <v>878</v>
      </c>
      <c r="AM42" s="79" t="s">
        <v>943</v>
      </c>
      <c r="AN42" s="79" t="b">
        <v>0</v>
      </c>
      <c r="AO42" s="85" t="s">
        <v>878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1</v>
      </c>
      <c r="BG42" s="49">
        <v>4.3478260869565215</v>
      </c>
      <c r="BH42" s="48">
        <v>0</v>
      </c>
      <c r="BI42" s="49">
        <v>0</v>
      </c>
      <c r="BJ42" s="48">
        <v>22</v>
      </c>
      <c r="BK42" s="49">
        <v>95.65217391304348</v>
      </c>
      <c r="BL42" s="48">
        <v>23</v>
      </c>
    </row>
    <row r="43" spans="1:64" ht="15">
      <c r="A43" s="64" t="s">
        <v>236</v>
      </c>
      <c r="B43" s="64" t="s">
        <v>290</v>
      </c>
      <c r="C43" s="65" t="s">
        <v>2471</v>
      </c>
      <c r="D43" s="66">
        <v>3</v>
      </c>
      <c r="E43" s="67" t="s">
        <v>132</v>
      </c>
      <c r="F43" s="68">
        <v>35</v>
      </c>
      <c r="G43" s="65"/>
      <c r="H43" s="69"/>
      <c r="I43" s="70"/>
      <c r="J43" s="70"/>
      <c r="K43" s="34" t="s">
        <v>65</v>
      </c>
      <c r="L43" s="77">
        <v>43</v>
      </c>
      <c r="M43" s="77"/>
      <c r="N43" s="72"/>
      <c r="O43" s="79" t="s">
        <v>306</v>
      </c>
      <c r="P43" s="81">
        <v>43536.911574074074</v>
      </c>
      <c r="Q43" s="79" t="s">
        <v>331</v>
      </c>
      <c r="R43" s="79"/>
      <c r="S43" s="79"/>
      <c r="T43" s="79"/>
      <c r="U43" s="79"/>
      <c r="V43" s="83" t="s">
        <v>627</v>
      </c>
      <c r="W43" s="81">
        <v>43536.911574074074</v>
      </c>
      <c r="X43" s="83" t="s">
        <v>687</v>
      </c>
      <c r="Y43" s="79"/>
      <c r="Z43" s="79"/>
      <c r="AA43" s="85" t="s">
        <v>822</v>
      </c>
      <c r="AB43" s="79"/>
      <c r="AC43" s="79" t="b">
        <v>0</v>
      </c>
      <c r="AD43" s="79">
        <v>0</v>
      </c>
      <c r="AE43" s="85" t="s">
        <v>932</v>
      </c>
      <c r="AF43" s="79" t="b">
        <v>0</v>
      </c>
      <c r="AG43" s="79" t="s">
        <v>937</v>
      </c>
      <c r="AH43" s="79"/>
      <c r="AI43" s="85" t="s">
        <v>932</v>
      </c>
      <c r="AJ43" s="79" t="b">
        <v>0</v>
      </c>
      <c r="AK43" s="79">
        <v>1</v>
      </c>
      <c r="AL43" s="85" t="s">
        <v>819</v>
      </c>
      <c r="AM43" s="79" t="s">
        <v>944</v>
      </c>
      <c r="AN43" s="79" t="b">
        <v>0</v>
      </c>
      <c r="AO43" s="85" t="s">
        <v>819</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236</v>
      </c>
      <c r="B44" s="64" t="s">
        <v>251</v>
      </c>
      <c r="C44" s="65" t="s">
        <v>2471</v>
      </c>
      <c r="D44" s="66">
        <v>3</v>
      </c>
      <c r="E44" s="67" t="s">
        <v>132</v>
      </c>
      <c r="F44" s="68">
        <v>35</v>
      </c>
      <c r="G44" s="65"/>
      <c r="H44" s="69"/>
      <c r="I44" s="70"/>
      <c r="J44" s="70"/>
      <c r="K44" s="34" t="s">
        <v>65</v>
      </c>
      <c r="L44" s="77">
        <v>44</v>
      </c>
      <c r="M44" s="77"/>
      <c r="N44" s="72"/>
      <c r="O44" s="79" t="s">
        <v>306</v>
      </c>
      <c r="P44" s="81">
        <v>43536.911574074074</v>
      </c>
      <c r="Q44" s="79" t="s">
        <v>331</v>
      </c>
      <c r="R44" s="79"/>
      <c r="S44" s="79"/>
      <c r="T44" s="79"/>
      <c r="U44" s="79"/>
      <c r="V44" s="83" t="s">
        <v>627</v>
      </c>
      <c r="W44" s="81">
        <v>43536.911574074074</v>
      </c>
      <c r="X44" s="83" t="s">
        <v>687</v>
      </c>
      <c r="Y44" s="79"/>
      <c r="Z44" s="79"/>
      <c r="AA44" s="85" t="s">
        <v>822</v>
      </c>
      <c r="AB44" s="79"/>
      <c r="AC44" s="79" t="b">
        <v>0</v>
      </c>
      <c r="AD44" s="79">
        <v>0</v>
      </c>
      <c r="AE44" s="85" t="s">
        <v>932</v>
      </c>
      <c r="AF44" s="79" t="b">
        <v>0</v>
      </c>
      <c r="AG44" s="79" t="s">
        <v>937</v>
      </c>
      <c r="AH44" s="79"/>
      <c r="AI44" s="85" t="s">
        <v>932</v>
      </c>
      <c r="AJ44" s="79" t="b">
        <v>0</v>
      </c>
      <c r="AK44" s="79">
        <v>1</v>
      </c>
      <c r="AL44" s="85" t="s">
        <v>819</v>
      </c>
      <c r="AM44" s="79" t="s">
        <v>944</v>
      </c>
      <c r="AN44" s="79" t="b">
        <v>0</v>
      </c>
      <c r="AO44" s="85" t="s">
        <v>819</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21</v>
      </c>
      <c r="BK44" s="49">
        <v>100</v>
      </c>
      <c r="BL44" s="48">
        <v>21</v>
      </c>
    </row>
    <row r="45" spans="1:64" ht="15">
      <c r="A45" s="64" t="s">
        <v>236</v>
      </c>
      <c r="B45" s="64" t="s">
        <v>233</v>
      </c>
      <c r="C45" s="65" t="s">
        <v>2471</v>
      </c>
      <c r="D45" s="66">
        <v>3</v>
      </c>
      <c r="E45" s="67" t="s">
        <v>132</v>
      </c>
      <c r="F45" s="68">
        <v>35</v>
      </c>
      <c r="G45" s="65"/>
      <c r="H45" s="69"/>
      <c r="I45" s="70"/>
      <c r="J45" s="70"/>
      <c r="K45" s="34" t="s">
        <v>65</v>
      </c>
      <c r="L45" s="77">
        <v>45</v>
      </c>
      <c r="M45" s="77"/>
      <c r="N45" s="72"/>
      <c r="O45" s="79" t="s">
        <v>306</v>
      </c>
      <c r="P45" s="81">
        <v>43536.911574074074</v>
      </c>
      <c r="Q45" s="79" t="s">
        <v>331</v>
      </c>
      <c r="R45" s="79"/>
      <c r="S45" s="79"/>
      <c r="T45" s="79"/>
      <c r="U45" s="79"/>
      <c r="V45" s="83" t="s">
        <v>627</v>
      </c>
      <c r="W45" s="81">
        <v>43536.911574074074</v>
      </c>
      <c r="X45" s="83" t="s">
        <v>687</v>
      </c>
      <c r="Y45" s="79"/>
      <c r="Z45" s="79"/>
      <c r="AA45" s="85" t="s">
        <v>822</v>
      </c>
      <c r="AB45" s="79"/>
      <c r="AC45" s="79" t="b">
        <v>0</v>
      </c>
      <c r="AD45" s="79">
        <v>0</v>
      </c>
      <c r="AE45" s="85" t="s">
        <v>932</v>
      </c>
      <c r="AF45" s="79" t="b">
        <v>0</v>
      </c>
      <c r="AG45" s="79" t="s">
        <v>937</v>
      </c>
      <c r="AH45" s="79"/>
      <c r="AI45" s="85" t="s">
        <v>932</v>
      </c>
      <c r="AJ45" s="79" t="b">
        <v>0</v>
      </c>
      <c r="AK45" s="79">
        <v>1</v>
      </c>
      <c r="AL45" s="85" t="s">
        <v>819</v>
      </c>
      <c r="AM45" s="79" t="s">
        <v>944</v>
      </c>
      <c r="AN45" s="79" t="b">
        <v>0</v>
      </c>
      <c r="AO45" s="85" t="s">
        <v>819</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237</v>
      </c>
      <c r="B46" s="64" t="s">
        <v>272</v>
      </c>
      <c r="C46" s="65" t="s">
        <v>2472</v>
      </c>
      <c r="D46" s="66">
        <v>5.333333333333334</v>
      </c>
      <c r="E46" s="67" t="s">
        <v>136</v>
      </c>
      <c r="F46" s="68">
        <v>27.333333333333332</v>
      </c>
      <c r="G46" s="65"/>
      <c r="H46" s="69"/>
      <c r="I46" s="70"/>
      <c r="J46" s="70"/>
      <c r="K46" s="34" t="s">
        <v>65</v>
      </c>
      <c r="L46" s="77">
        <v>46</v>
      </c>
      <c r="M46" s="77"/>
      <c r="N46" s="72"/>
      <c r="O46" s="79" t="s">
        <v>306</v>
      </c>
      <c r="P46" s="81">
        <v>43536.95649305556</v>
      </c>
      <c r="Q46" s="79" t="s">
        <v>330</v>
      </c>
      <c r="R46" s="79"/>
      <c r="S46" s="79"/>
      <c r="T46" s="79"/>
      <c r="U46" s="79"/>
      <c r="V46" s="83" t="s">
        <v>628</v>
      </c>
      <c r="W46" s="81">
        <v>43536.95649305556</v>
      </c>
      <c r="X46" s="83" t="s">
        <v>688</v>
      </c>
      <c r="Y46" s="79"/>
      <c r="Z46" s="79"/>
      <c r="AA46" s="85" t="s">
        <v>823</v>
      </c>
      <c r="AB46" s="79"/>
      <c r="AC46" s="79" t="b">
        <v>0</v>
      </c>
      <c r="AD46" s="79">
        <v>0</v>
      </c>
      <c r="AE46" s="85" t="s">
        <v>932</v>
      </c>
      <c r="AF46" s="79" t="b">
        <v>0</v>
      </c>
      <c r="AG46" s="79" t="s">
        <v>937</v>
      </c>
      <c r="AH46" s="79"/>
      <c r="AI46" s="85" t="s">
        <v>932</v>
      </c>
      <c r="AJ46" s="79" t="b">
        <v>0</v>
      </c>
      <c r="AK46" s="79">
        <v>1</v>
      </c>
      <c r="AL46" s="85" t="s">
        <v>878</v>
      </c>
      <c r="AM46" s="79" t="s">
        <v>944</v>
      </c>
      <c r="AN46" s="79" t="b">
        <v>0</v>
      </c>
      <c r="AO46" s="85" t="s">
        <v>878</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v>0</v>
      </c>
      <c r="BE46" s="49">
        <v>0</v>
      </c>
      <c r="BF46" s="48">
        <v>1</v>
      </c>
      <c r="BG46" s="49">
        <v>4.3478260869565215</v>
      </c>
      <c r="BH46" s="48">
        <v>0</v>
      </c>
      <c r="BI46" s="49">
        <v>0</v>
      </c>
      <c r="BJ46" s="48">
        <v>22</v>
      </c>
      <c r="BK46" s="49">
        <v>95.65217391304348</v>
      </c>
      <c r="BL46" s="48">
        <v>23</v>
      </c>
    </row>
    <row r="47" spans="1:64" ht="15">
      <c r="A47" s="64" t="s">
        <v>237</v>
      </c>
      <c r="B47" s="64" t="s">
        <v>291</v>
      </c>
      <c r="C47" s="65" t="s">
        <v>2471</v>
      </c>
      <c r="D47" s="66">
        <v>3</v>
      </c>
      <c r="E47" s="67" t="s">
        <v>132</v>
      </c>
      <c r="F47" s="68">
        <v>35</v>
      </c>
      <c r="G47" s="65"/>
      <c r="H47" s="69"/>
      <c r="I47" s="70"/>
      <c r="J47" s="70"/>
      <c r="K47" s="34" t="s">
        <v>65</v>
      </c>
      <c r="L47" s="77">
        <v>47</v>
      </c>
      <c r="M47" s="77"/>
      <c r="N47" s="72"/>
      <c r="O47" s="79" t="s">
        <v>306</v>
      </c>
      <c r="P47" s="81">
        <v>43536.956828703704</v>
      </c>
      <c r="Q47" s="79" t="s">
        <v>332</v>
      </c>
      <c r="R47" s="79"/>
      <c r="S47" s="79"/>
      <c r="T47" s="79"/>
      <c r="U47" s="79"/>
      <c r="V47" s="83" t="s">
        <v>628</v>
      </c>
      <c r="W47" s="81">
        <v>43536.956828703704</v>
      </c>
      <c r="X47" s="83" t="s">
        <v>689</v>
      </c>
      <c r="Y47" s="79"/>
      <c r="Z47" s="79"/>
      <c r="AA47" s="85" t="s">
        <v>824</v>
      </c>
      <c r="AB47" s="79"/>
      <c r="AC47" s="79" t="b">
        <v>0</v>
      </c>
      <c r="AD47" s="79">
        <v>0</v>
      </c>
      <c r="AE47" s="85" t="s">
        <v>932</v>
      </c>
      <c r="AF47" s="79" t="b">
        <v>0</v>
      </c>
      <c r="AG47" s="79" t="s">
        <v>937</v>
      </c>
      <c r="AH47" s="79"/>
      <c r="AI47" s="85" t="s">
        <v>932</v>
      </c>
      <c r="AJ47" s="79" t="b">
        <v>0</v>
      </c>
      <c r="AK47" s="79">
        <v>0</v>
      </c>
      <c r="AL47" s="85" t="s">
        <v>876</v>
      </c>
      <c r="AM47" s="79" t="s">
        <v>944</v>
      </c>
      <c r="AN47" s="79" t="b">
        <v>0</v>
      </c>
      <c r="AO47" s="85" t="s">
        <v>876</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22</v>
      </c>
      <c r="BK47" s="49">
        <v>100</v>
      </c>
      <c r="BL47" s="48">
        <v>22</v>
      </c>
    </row>
    <row r="48" spans="1:64" ht="15">
      <c r="A48" s="64" t="s">
        <v>237</v>
      </c>
      <c r="B48" s="64" t="s">
        <v>272</v>
      </c>
      <c r="C48" s="65" t="s">
        <v>2472</v>
      </c>
      <c r="D48" s="66">
        <v>5.333333333333334</v>
      </c>
      <c r="E48" s="67" t="s">
        <v>136</v>
      </c>
      <c r="F48" s="68">
        <v>27.333333333333332</v>
      </c>
      <c r="G48" s="65"/>
      <c r="H48" s="69"/>
      <c r="I48" s="70"/>
      <c r="J48" s="70"/>
      <c r="K48" s="34" t="s">
        <v>65</v>
      </c>
      <c r="L48" s="77">
        <v>48</v>
      </c>
      <c r="M48" s="77"/>
      <c r="N48" s="72"/>
      <c r="O48" s="79" t="s">
        <v>306</v>
      </c>
      <c r="P48" s="81">
        <v>43536.956828703704</v>
      </c>
      <c r="Q48" s="79" t="s">
        <v>332</v>
      </c>
      <c r="R48" s="79"/>
      <c r="S48" s="79"/>
      <c r="T48" s="79"/>
      <c r="U48" s="79"/>
      <c r="V48" s="83" t="s">
        <v>628</v>
      </c>
      <c r="W48" s="81">
        <v>43536.956828703704</v>
      </c>
      <c r="X48" s="83" t="s">
        <v>689</v>
      </c>
      <c r="Y48" s="79"/>
      <c r="Z48" s="79"/>
      <c r="AA48" s="85" t="s">
        <v>824</v>
      </c>
      <c r="AB48" s="79"/>
      <c r="AC48" s="79" t="b">
        <v>0</v>
      </c>
      <c r="AD48" s="79">
        <v>0</v>
      </c>
      <c r="AE48" s="85" t="s">
        <v>932</v>
      </c>
      <c r="AF48" s="79" t="b">
        <v>0</v>
      </c>
      <c r="AG48" s="79" t="s">
        <v>937</v>
      </c>
      <c r="AH48" s="79"/>
      <c r="AI48" s="85" t="s">
        <v>932</v>
      </c>
      <c r="AJ48" s="79" t="b">
        <v>0</v>
      </c>
      <c r="AK48" s="79">
        <v>0</v>
      </c>
      <c r="AL48" s="85" t="s">
        <v>876</v>
      </c>
      <c r="AM48" s="79" t="s">
        <v>944</v>
      </c>
      <c r="AN48" s="79" t="b">
        <v>0</v>
      </c>
      <c r="AO48" s="85" t="s">
        <v>876</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238</v>
      </c>
      <c r="B49" s="64" t="s">
        <v>290</v>
      </c>
      <c r="C49" s="65" t="s">
        <v>2471</v>
      </c>
      <c r="D49" s="66">
        <v>3</v>
      </c>
      <c r="E49" s="67" t="s">
        <v>132</v>
      </c>
      <c r="F49" s="68">
        <v>35</v>
      </c>
      <c r="G49" s="65"/>
      <c r="H49" s="69"/>
      <c r="I49" s="70"/>
      <c r="J49" s="70"/>
      <c r="K49" s="34" t="s">
        <v>65</v>
      </c>
      <c r="L49" s="77">
        <v>49</v>
      </c>
      <c r="M49" s="77"/>
      <c r="N49" s="72"/>
      <c r="O49" s="79" t="s">
        <v>306</v>
      </c>
      <c r="P49" s="81">
        <v>43537.37297453704</v>
      </c>
      <c r="Q49" s="79" t="s">
        <v>331</v>
      </c>
      <c r="R49" s="79"/>
      <c r="S49" s="79"/>
      <c r="T49" s="79"/>
      <c r="U49" s="79"/>
      <c r="V49" s="83" t="s">
        <v>629</v>
      </c>
      <c r="W49" s="81">
        <v>43537.37297453704</v>
      </c>
      <c r="X49" s="83" t="s">
        <v>690</v>
      </c>
      <c r="Y49" s="79"/>
      <c r="Z49" s="79"/>
      <c r="AA49" s="85" t="s">
        <v>825</v>
      </c>
      <c r="AB49" s="79"/>
      <c r="AC49" s="79" t="b">
        <v>0</v>
      </c>
      <c r="AD49" s="79">
        <v>0</v>
      </c>
      <c r="AE49" s="85" t="s">
        <v>932</v>
      </c>
      <c r="AF49" s="79" t="b">
        <v>0</v>
      </c>
      <c r="AG49" s="79" t="s">
        <v>937</v>
      </c>
      <c r="AH49" s="79"/>
      <c r="AI49" s="85" t="s">
        <v>932</v>
      </c>
      <c r="AJ49" s="79" t="b">
        <v>0</v>
      </c>
      <c r="AK49" s="79">
        <v>2</v>
      </c>
      <c r="AL49" s="85" t="s">
        <v>819</v>
      </c>
      <c r="AM49" s="79" t="s">
        <v>944</v>
      </c>
      <c r="AN49" s="79" t="b">
        <v>0</v>
      </c>
      <c r="AO49" s="85" t="s">
        <v>819</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238</v>
      </c>
      <c r="B50" s="64" t="s">
        <v>251</v>
      </c>
      <c r="C50" s="65" t="s">
        <v>2471</v>
      </c>
      <c r="D50" s="66">
        <v>3</v>
      </c>
      <c r="E50" s="67" t="s">
        <v>132</v>
      </c>
      <c r="F50" s="68">
        <v>35</v>
      </c>
      <c r="G50" s="65"/>
      <c r="H50" s="69"/>
      <c r="I50" s="70"/>
      <c r="J50" s="70"/>
      <c r="K50" s="34" t="s">
        <v>65</v>
      </c>
      <c r="L50" s="77">
        <v>50</v>
      </c>
      <c r="M50" s="77"/>
      <c r="N50" s="72"/>
      <c r="O50" s="79" t="s">
        <v>306</v>
      </c>
      <c r="P50" s="81">
        <v>43537.37297453704</v>
      </c>
      <c r="Q50" s="79" t="s">
        <v>331</v>
      </c>
      <c r="R50" s="79"/>
      <c r="S50" s="79"/>
      <c r="T50" s="79"/>
      <c r="U50" s="79"/>
      <c r="V50" s="83" t="s">
        <v>629</v>
      </c>
      <c r="W50" s="81">
        <v>43537.37297453704</v>
      </c>
      <c r="X50" s="83" t="s">
        <v>690</v>
      </c>
      <c r="Y50" s="79"/>
      <c r="Z50" s="79"/>
      <c r="AA50" s="85" t="s">
        <v>825</v>
      </c>
      <c r="AB50" s="79"/>
      <c r="AC50" s="79" t="b">
        <v>0</v>
      </c>
      <c r="AD50" s="79">
        <v>0</v>
      </c>
      <c r="AE50" s="85" t="s">
        <v>932</v>
      </c>
      <c r="AF50" s="79" t="b">
        <v>0</v>
      </c>
      <c r="AG50" s="79" t="s">
        <v>937</v>
      </c>
      <c r="AH50" s="79"/>
      <c r="AI50" s="85" t="s">
        <v>932</v>
      </c>
      <c r="AJ50" s="79" t="b">
        <v>0</v>
      </c>
      <c r="AK50" s="79">
        <v>2</v>
      </c>
      <c r="AL50" s="85" t="s">
        <v>819</v>
      </c>
      <c r="AM50" s="79" t="s">
        <v>944</v>
      </c>
      <c r="AN50" s="79" t="b">
        <v>0</v>
      </c>
      <c r="AO50" s="85" t="s">
        <v>819</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238</v>
      </c>
      <c r="B51" s="64" t="s">
        <v>233</v>
      </c>
      <c r="C51" s="65" t="s">
        <v>2471</v>
      </c>
      <c r="D51" s="66">
        <v>3</v>
      </c>
      <c r="E51" s="67" t="s">
        <v>132</v>
      </c>
      <c r="F51" s="68">
        <v>35</v>
      </c>
      <c r="G51" s="65"/>
      <c r="H51" s="69"/>
      <c r="I51" s="70"/>
      <c r="J51" s="70"/>
      <c r="K51" s="34" t="s">
        <v>65</v>
      </c>
      <c r="L51" s="77">
        <v>51</v>
      </c>
      <c r="M51" s="77"/>
      <c r="N51" s="72"/>
      <c r="O51" s="79" t="s">
        <v>306</v>
      </c>
      <c r="P51" s="81">
        <v>43537.37297453704</v>
      </c>
      <c r="Q51" s="79" t="s">
        <v>331</v>
      </c>
      <c r="R51" s="79"/>
      <c r="S51" s="79"/>
      <c r="T51" s="79"/>
      <c r="U51" s="79"/>
      <c r="V51" s="83" t="s">
        <v>629</v>
      </c>
      <c r="W51" s="81">
        <v>43537.37297453704</v>
      </c>
      <c r="X51" s="83" t="s">
        <v>690</v>
      </c>
      <c r="Y51" s="79"/>
      <c r="Z51" s="79"/>
      <c r="AA51" s="85" t="s">
        <v>825</v>
      </c>
      <c r="AB51" s="79"/>
      <c r="AC51" s="79" t="b">
        <v>0</v>
      </c>
      <c r="AD51" s="79">
        <v>0</v>
      </c>
      <c r="AE51" s="85" t="s">
        <v>932</v>
      </c>
      <c r="AF51" s="79" t="b">
        <v>0</v>
      </c>
      <c r="AG51" s="79" t="s">
        <v>937</v>
      </c>
      <c r="AH51" s="79"/>
      <c r="AI51" s="85" t="s">
        <v>932</v>
      </c>
      <c r="AJ51" s="79" t="b">
        <v>0</v>
      </c>
      <c r="AK51" s="79">
        <v>2</v>
      </c>
      <c r="AL51" s="85" t="s">
        <v>819</v>
      </c>
      <c r="AM51" s="79" t="s">
        <v>944</v>
      </c>
      <c r="AN51" s="79" t="b">
        <v>0</v>
      </c>
      <c r="AO51" s="85" t="s">
        <v>819</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21</v>
      </c>
      <c r="BK51" s="49">
        <v>100</v>
      </c>
      <c r="BL51" s="48">
        <v>21</v>
      </c>
    </row>
    <row r="52" spans="1:64" ht="15">
      <c r="A52" s="64" t="s">
        <v>239</v>
      </c>
      <c r="B52" s="64" t="s">
        <v>246</v>
      </c>
      <c r="C52" s="65" t="s">
        <v>2471</v>
      </c>
      <c r="D52" s="66">
        <v>3</v>
      </c>
      <c r="E52" s="67" t="s">
        <v>132</v>
      </c>
      <c r="F52" s="68">
        <v>35</v>
      </c>
      <c r="G52" s="65"/>
      <c r="H52" s="69"/>
      <c r="I52" s="70"/>
      <c r="J52" s="70"/>
      <c r="K52" s="34" t="s">
        <v>65</v>
      </c>
      <c r="L52" s="77">
        <v>52</v>
      </c>
      <c r="M52" s="77"/>
      <c r="N52" s="72"/>
      <c r="O52" s="79" t="s">
        <v>306</v>
      </c>
      <c r="P52" s="81">
        <v>43533.761458333334</v>
      </c>
      <c r="Q52" s="79" t="s">
        <v>333</v>
      </c>
      <c r="R52" s="79"/>
      <c r="S52" s="79"/>
      <c r="T52" s="79" t="s">
        <v>550</v>
      </c>
      <c r="U52" s="79"/>
      <c r="V52" s="83" t="s">
        <v>630</v>
      </c>
      <c r="W52" s="81">
        <v>43533.761458333334</v>
      </c>
      <c r="X52" s="83" t="s">
        <v>691</v>
      </c>
      <c r="Y52" s="79"/>
      <c r="Z52" s="79"/>
      <c r="AA52" s="85" t="s">
        <v>826</v>
      </c>
      <c r="AB52" s="79"/>
      <c r="AC52" s="79" t="b">
        <v>0</v>
      </c>
      <c r="AD52" s="79">
        <v>0</v>
      </c>
      <c r="AE52" s="85" t="s">
        <v>932</v>
      </c>
      <c r="AF52" s="79" t="b">
        <v>0</v>
      </c>
      <c r="AG52" s="79" t="s">
        <v>937</v>
      </c>
      <c r="AH52" s="79"/>
      <c r="AI52" s="85" t="s">
        <v>932</v>
      </c>
      <c r="AJ52" s="79" t="b">
        <v>0</v>
      </c>
      <c r="AK52" s="79">
        <v>3</v>
      </c>
      <c r="AL52" s="85" t="s">
        <v>836</v>
      </c>
      <c r="AM52" s="79" t="s">
        <v>951</v>
      </c>
      <c r="AN52" s="79" t="b">
        <v>0</v>
      </c>
      <c r="AO52" s="85" t="s">
        <v>836</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v>2</v>
      </c>
      <c r="BE52" s="49">
        <v>8</v>
      </c>
      <c r="BF52" s="48">
        <v>0</v>
      </c>
      <c r="BG52" s="49">
        <v>0</v>
      </c>
      <c r="BH52" s="48">
        <v>0</v>
      </c>
      <c r="BI52" s="49">
        <v>0</v>
      </c>
      <c r="BJ52" s="48">
        <v>23</v>
      </c>
      <c r="BK52" s="49">
        <v>92</v>
      </c>
      <c r="BL52" s="48">
        <v>25</v>
      </c>
    </row>
    <row r="53" spans="1:64" ht="15">
      <c r="A53" s="64" t="s">
        <v>239</v>
      </c>
      <c r="B53" s="64" t="s">
        <v>245</v>
      </c>
      <c r="C53" s="65" t="s">
        <v>2471</v>
      </c>
      <c r="D53" s="66">
        <v>3</v>
      </c>
      <c r="E53" s="67" t="s">
        <v>132</v>
      </c>
      <c r="F53" s="68">
        <v>35</v>
      </c>
      <c r="G53" s="65"/>
      <c r="H53" s="69"/>
      <c r="I53" s="70"/>
      <c r="J53" s="70"/>
      <c r="K53" s="34" t="s">
        <v>65</v>
      </c>
      <c r="L53" s="77">
        <v>53</v>
      </c>
      <c r="M53" s="77"/>
      <c r="N53" s="72"/>
      <c r="O53" s="79" t="s">
        <v>306</v>
      </c>
      <c r="P53" s="81">
        <v>43537.710335648146</v>
      </c>
      <c r="Q53" s="79" t="s">
        <v>334</v>
      </c>
      <c r="R53" s="79"/>
      <c r="S53" s="79"/>
      <c r="T53" s="79" t="s">
        <v>551</v>
      </c>
      <c r="U53" s="79"/>
      <c r="V53" s="83" t="s">
        <v>630</v>
      </c>
      <c r="W53" s="81">
        <v>43537.710335648146</v>
      </c>
      <c r="X53" s="83" t="s">
        <v>692</v>
      </c>
      <c r="Y53" s="79"/>
      <c r="Z53" s="79"/>
      <c r="AA53" s="85" t="s">
        <v>827</v>
      </c>
      <c r="AB53" s="79"/>
      <c r="AC53" s="79" t="b">
        <v>0</v>
      </c>
      <c r="AD53" s="79">
        <v>0</v>
      </c>
      <c r="AE53" s="85" t="s">
        <v>932</v>
      </c>
      <c r="AF53" s="79" t="b">
        <v>0</v>
      </c>
      <c r="AG53" s="79" t="s">
        <v>937</v>
      </c>
      <c r="AH53" s="79"/>
      <c r="AI53" s="85" t="s">
        <v>932</v>
      </c>
      <c r="AJ53" s="79" t="b">
        <v>0</v>
      </c>
      <c r="AK53" s="79">
        <v>2</v>
      </c>
      <c r="AL53" s="85" t="s">
        <v>835</v>
      </c>
      <c r="AM53" s="79" t="s">
        <v>951</v>
      </c>
      <c r="AN53" s="79" t="b">
        <v>0</v>
      </c>
      <c r="AO53" s="85" t="s">
        <v>835</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v>4</v>
      </c>
      <c r="BE53" s="49">
        <v>16.666666666666668</v>
      </c>
      <c r="BF53" s="48">
        <v>0</v>
      </c>
      <c r="BG53" s="49">
        <v>0</v>
      </c>
      <c r="BH53" s="48">
        <v>0</v>
      </c>
      <c r="BI53" s="49">
        <v>0</v>
      </c>
      <c r="BJ53" s="48">
        <v>20</v>
      </c>
      <c r="BK53" s="49">
        <v>83.33333333333333</v>
      </c>
      <c r="BL53" s="48">
        <v>24</v>
      </c>
    </row>
    <row r="54" spans="1:64" ht="15">
      <c r="A54" s="64" t="s">
        <v>240</v>
      </c>
      <c r="B54" s="64" t="s">
        <v>246</v>
      </c>
      <c r="C54" s="65" t="s">
        <v>2471</v>
      </c>
      <c r="D54" s="66">
        <v>3</v>
      </c>
      <c r="E54" s="67" t="s">
        <v>132</v>
      </c>
      <c r="F54" s="68">
        <v>35</v>
      </c>
      <c r="G54" s="65"/>
      <c r="H54" s="69"/>
      <c r="I54" s="70"/>
      <c r="J54" s="70"/>
      <c r="K54" s="34" t="s">
        <v>65</v>
      </c>
      <c r="L54" s="77">
        <v>54</v>
      </c>
      <c r="M54" s="77"/>
      <c r="N54" s="72"/>
      <c r="O54" s="79" t="s">
        <v>306</v>
      </c>
      <c r="P54" s="81">
        <v>43533.763877314814</v>
      </c>
      <c r="Q54" s="79" t="s">
        <v>333</v>
      </c>
      <c r="R54" s="79"/>
      <c r="S54" s="79"/>
      <c r="T54" s="79" t="s">
        <v>550</v>
      </c>
      <c r="U54" s="79"/>
      <c r="V54" s="83" t="s">
        <v>631</v>
      </c>
      <c r="W54" s="81">
        <v>43533.763877314814</v>
      </c>
      <c r="X54" s="83" t="s">
        <v>693</v>
      </c>
      <c r="Y54" s="79"/>
      <c r="Z54" s="79"/>
      <c r="AA54" s="85" t="s">
        <v>828</v>
      </c>
      <c r="AB54" s="79"/>
      <c r="AC54" s="79" t="b">
        <v>0</v>
      </c>
      <c r="AD54" s="79">
        <v>0</v>
      </c>
      <c r="AE54" s="85" t="s">
        <v>932</v>
      </c>
      <c r="AF54" s="79" t="b">
        <v>0</v>
      </c>
      <c r="AG54" s="79" t="s">
        <v>937</v>
      </c>
      <c r="AH54" s="79"/>
      <c r="AI54" s="85" t="s">
        <v>932</v>
      </c>
      <c r="AJ54" s="79" t="b">
        <v>0</v>
      </c>
      <c r="AK54" s="79">
        <v>3</v>
      </c>
      <c r="AL54" s="85" t="s">
        <v>836</v>
      </c>
      <c r="AM54" s="79" t="s">
        <v>951</v>
      </c>
      <c r="AN54" s="79" t="b">
        <v>0</v>
      </c>
      <c r="AO54" s="85" t="s">
        <v>836</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v>2</v>
      </c>
      <c r="BE54" s="49">
        <v>8</v>
      </c>
      <c r="BF54" s="48">
        <v>0</v>
      </c>
      <c r="BG54" s="49">
        <v>0</v>
      </c>
      <c r="BH54" s="48">
        <v>0</v>
      </c>
      <c r="BI54" s="49">
        <v>0</v>
      </c>
      <c r="BJ54" s="48">
        <v>23</v>
      </c>
      <c r="BK54" s="49">
        <v>92</v>
      </c>
      <c r="BL54" s="48">
        <v>25</v>
      </c>
    </row>
    <row r="55" spans="1:64" ht="15">
      <c r="A55" s="64" t="s">
        <v>240</v>
      </c>
      <c r="B55" s="64" t="s">
        <v>245</v>
      </c>
      <c r="C55" s="65" t="s">
        <v>2471</v>
      </c>
      <c r="D55" s="66">
        <v>3</v>
      </c>
      <c r="E55" s="67" t="s">
        <v>132</v>
      </c>
      <c r="F55" s="68">
        <v>35</v>
      </c>
      <c r="G55" s="65"/>
      <c r="H55" s="69"/>
      <c r="I55" s="70"/>
      <c r="J55" s="70"/>
      <c r="K55" s="34" t="s">
        <v>65</v>
      </c>
      <c r="L55" s="77">
        <v>55</v>
      </c>
      <c r="M55" s="77"/>
      <c r="N55" s="72"/>
      <c r="O55" s="79" t="s">
        <v>306</v>
      </c>
      <c r="P55" s="81">
        <v>43537.71255787037</v>
      </c>
      <c r="Q55" s="79" t="s">
        <v>334</v>
      </c>
      <c r="R55" s="79"/>
      <c r="S55" s="79"/>
      <c r="T55" s="79" t="s">
        <v>551</v>
      </c>
      <c r="U55" s="79"/>
      <c r="V55" s="83" t="s">
        <v>631</v>
      </c>
      <c r="W55" s="81">
        <v>43537.71255787037</v>
      </c>
      <c r="X55" s="83" t="s">
        <v>694</v>
      </c>
      <c r="Y55" s="79"/>
      <c r="Z55" s="79"/>
      <c r="AA55" s="85" t="s">
        <v>829</v>
      </c>
      <c r="AB55" s="79"/>
      <c r="AC55" s="79" t="b">
        <v>0</v>
      </c>
      <c r="AD55" s="79">
        <v>0</v>
      </c>
      <c r="AE55" s="85" t="s">
        <v>932</v>
      </c>
      <c r="AF55" s="79" t="b">
        <v>0</v>
      </c>
      <c r="AG55" s="79" t="s">
        <v>937</v>
      </c>
      <c r="AH55" s="79"/>
      <c r="AI55" s="85" t="s">
        <v>932</v>
      </c>
      <c r="AJ55" s="79" t="b">
        <v>0</v>
      </c>
      <c r="AK55" s="79">
        <v>2</v>
      </c>
      <c r="AL55" s="85" t="s">
        <v>835</v>
      </c>
      <c r="AM55" s="79" t="s">
        <v>951</v>
      </c>
      <c r="AN55" s="79" t="b">
        <v>0</v>
      </c>
      <c r="AO55" s="85" t="s">
        <v>835</v>
      </c>
      <c r="AP55" s="79" t="s">
        <v>176</v>
      </c>
      <c r="AQ55" s="79">
        <v>0</v>
      </c>
      <c r="AR55" s="79">
        <v>0</v>
      </c>
      <c r="AS55" s="79"/>
      <c r="AT55" s="79"/>
      <c r="AU55" s="79"/>
      <c r="AV55" s="79"/>
      <c r="AW55" s="79"/>
      <c r="AX55" s="79"/>
      <c r="AY55" s="79"/>
      <c r="AZ55" s="79"/>
      <c r="BA55">
        <v>1</v>
      </c>
      <c r="BB55" s="78" t="str">
        <f>REPLACE(INDEX(GroupVertices[Group],MATCH(Edges[[#This Row],[Vertex 1]],GroupVertices[Vertex],0)),1,1,"")</f>
        <v>7</v>
      </c>
      <c r="BC55" s="78" t="str">
        <f>REPLACE(INDEX(GroupVertices[Group],MATCH(Edges[[#This Row],[Vertex 2]],GroupVertices[Vertex],0)),1,1,"")</f>
        <v>7</v>
      </c>
      <c r="BD55" s="48">
        <v>4</v>
      </c>
      <c r="BE55" s="49">
        <v>16.666666666666668</v>
      </c>
      <c r="BF55" s="48">
        <v>0</v>
      </c>
      <c r="BG55" s="49">
        <v>0</v>
      </c>
      <c r="BH55" s="48">
        <v>0</v>
      </c>
      <c r="BI55" s="49">
        <v>0</v>
      </c>
      <c r="BJ55" s="48">
        <v>20</v>
      </c>
      <c r="BK55" s="49">
        <v>83.33333333333333</v>
      </c>
      <c r="BL55" s="48">
        <v>24</v>
      </c>
    </row>
    <row r="56" spans="1:64" ht="15">
      <c r="A56" s="64" t="s">
        <v>241</v>
      </c>
      <c r="B56" s="64" t="s">
        <v>292</v>
      </c>
      <c r="C56" s="65" t="s">
        <v>2471</v>
      </c>
      <c r="D56" s="66">
        <v>3</v>
      </c>
      <c r="E56" s="67" t="s">
        <v>132</v>
      </c>
      <c r="F56" s="68">
        <v>35</v>
      </c>
      <c r="G56" s="65"/>
      <c r="H56" s="69"/>
      <c r="I56" s="70"/>
      <c r="J56" s="70"/>
      <c r="K56" s="34" t="s">
        <v>65</v>
      </c>
      <c r="L56" s="77">
        <v>56</v>
      </c>
      <c r="M56" s="77"/>
      <c r="N56" s="72"/>
      <c r="O56" s="79" t="s">
        <v>306</v>
      </c>
      <c r="P56" s="81">
        <v>43537.834814814814</v>
      </c>
      <c r="Q56" s="79" t="s">
        <v>335</v>
      </c>
      <c r="R56" s="83" t="s">
        <v>434</v>
      </c>
      <c r="S56" s="79" t="s">
        <v>516</v>
      </c>
      <c r="T56" s="79" t="s">
        <v>552</v>
      </c>
      <c r="U56" s="83" t="s">
        <v>592</v>
      </c>
      <c r="V56" s="83" t="s">
        <v>592</v>
      </c>
      <c r="W56" s="81">
        <v>43537.834814814814</v>
      </c>
      <c r="X56" s="83" t="s">
        <v>695</v>
      </c>
      <c r="Y56" s="79"/>
      <c r="Z56" s="79"/>
      <c r="AA56" s="85" t="s">
        <v>830</v>
      </c>
      <c r="AB56" s="79"/>
      <c r="AC56" s="79" t="b">
        <v>0</v>
      </c>
      <c r="AD56" s="79">
        <v>0</v>
      </c>
      <c r="AE56" s="85" t="s">
        <v>932</v>
      </c>
      <c r="AF56" s="79" t="b">
        <v>0</v>
      </c>
      <c r="AG56" s="79" t="s">
        <v>937</v>
      </c>
      <c r="AH56" s="79"/>
      <c r="AI56" s="85" t="s">
        <v>932</v>
      </c>
      <c r="AJ56" s="79" t="b">
        <v>0</v>
      </c>
      <c r="AK56" s="79">
        <v>0</v>
      </c>
      <c r="AL56" s="85" t="s">
        <v>932</v>
      </c>
      <c r="AM56" s="79" t="s">
        <v>943</v>
      </c>
      <c r="AN56" s="79" t="b">
        <v>0</v>
      </c>
      <c r="AO56" s="85" t="s">
        <v>830</v>
      </c>
      <c r="AP56" s="79" t="s">
        <v>176</v>
      </c>
      <c r="AQ56" s="79">
        <v>0</v>
      </c>
      <c r="AR56" s="79">
        <v>0</v>
      </c>
      <c r="AS56" s="79"/>
      <c r="AT56" s="79"/>
      <c r="AU56" s="79"/>
      <c r="AV56" s="79"/>
      <c r="AW56" s="79"/>
      <c r="AX56" s="79"/>
      <c r="AY56" s="79"/>
      <c r="AZ56" s="79"/>
      <c r="BA56">
        <v>1</v>
      </c>
      <c r="BB56" s="78" t="str">
        <f>REPLACE(INDEX(GroupVertices[Group],MATCH(Edges[[#This Row],[Vertex 1]],GroupVertices[Vertex],0)),1,1,"")</f>
        <v>9</v>
      </c>
      <c r="BC56" s="78" t="str">
        <f>REPLACE(INDEX(GroupVertices[Group],MATCH(Edges[[#This Row],[Vertex 2]],GroupVertices[Vertex],0)),1,1,"")</f>
        <v>9</v>
      </c>
      <c r="BD56" s="48">
        <v>0</v>
      </c>
      <c r="BE56" s="49">
        <v>0</v>
      </c>
      <c r="BF56" s="48">
        <v>0</v>
      </c>
      <c r="BG56" s="49">
        <v>0</v>
      </c>
      <c r="BH56" s="48">
        <v>0</v>
      </c>
      <c r="BI56" s="49">
        <v>0</v>
      </c>
      <c r="BJ56" s="48">
        <v>20</v>
      </c>
      <c r="BK56" s="49">
        <v>100</v>
      </c>
      <c r="BL56" s="48">
        <v>20</v>
      </c>
    </row>
    <row r="57" spans="1:64" ht="15">
      <c r="A57" s="64" t="s">
        <v>242</v>
      </c>
      <c r="B57" s="64" t="s">
        <v>293</v>
      </c>
      <c r="C57" s="65" t="s">
        <v>2471</v>
      </c>
      <c r="D57" s="66">
        <v>3</v>
      </c>
      <c r="E57" s="67" t="s">
        <v>132</v>
      </c>
      <c r="F57" s="68">
        <v>35</v>
      </c>
      <c r="G57" s="65"/>
      <c r="H57" s="69"/>
      <c r="I57" s="70"/>
      <c r="J57" s="70"/>
      <c r="K57" s="34" t="s">
        <v>65</v>
      </c>
      <c r="L57" s="77">
        <v>57</v>
      </c>
      <c r="M57" s="77"/>
      <c r="N57" s="72"/>
      <c r="O57" s="79" t="s">
        <v>307</v>
      </c>
      <c r="P57" s="81">
        <v>43538.36387731481</v>
      </c>
      <c r="Q57" s="79" t="s">
        <v>336</v>
      </c>
      <c r="R57" s="83" t="s">
        <v>435</v>
      </c>
      <c r="S57" s="79" t="s">
        <v>517</v>
      </c>
      <c r="T57" s="79" t="s">
        <v>553</v>
      </c>
      <c r="U57" s="79"/>
      <c r="V57" s="83" t="s">
        <v>632</v>
      </c>
      <c r="W57" s="81">
        <v>43538.36387731481</v>
      </c>
      <c r="X57" s="83" t="s">
        <v>696</v>
      </c>
      <c r="Y57" s="79"/>
      <c r="Z57" s="79"/>
      <c r="AA57" s="85" t="s">
        <v>831</v>
      </c>
      <c r="AB57" s="79"/>
      <c r="AC57" s="79" t="b">
        <v>0</v>
      </c>
      <c r="AD57" s="79">
        <v>0</v>
      </c>
      <c r="AE57" s="85" t="s">
        <v>934</v>
      </c>
      <c r="AF57" s="79" t="b">
        <v>0</v>
      </c>
      <c r="AG57" s="79" t="s">
        <v>937</v>
      </c>
      <c r="AH57" s="79"/>
      <c r="AI57" s="85" t="s">
        <v>932</v>
      </c>
      <c r="AJ57" s="79" t="b">
        <v>0</v>
      </c>
      <c r="AK57" s="79">
        <v>1</v>
      </c>
      <c r="AL57" s="85" t="s">
        <v>932</v>
      </c>
      <c r="AM57" s="79" t="s">
        <v>944</v>
      </c>
      <c r="AN57" s="79" t="b">
        <v>0</v>
      </c>
      <c r="AO57" s="85" t="s">
        <v>831</v>
      </c>
      <c r="AP57" s="79" t="s">
        <v>176</v>
      </c>
      <c r="AQ57" s="79">
        <v>0</v>
      </c>
      <c r="AR57" s="79">
        <v>0</v>
      </c>
      <c r="AS57" s="79"/>
      <c r="AT57" s="79"/>
      <c r="AU57" s="79"/>
      <c r="AV57" s="79"/>
      <c r="AW57" s="79"/>
      <c r="AX57" s="79"/>
      <c r="AY57" s="79"/>
      <c r="AZ57" s="79"/>
      <c r="BA57">
        <v>1</v>
      </c>
      <c r="BB57" s="78" t="str">
        <f>REPLACE(INDEX(GroupVertices[Group],MATCH(Edges[[#This Row],[Vertex 1]],GroupVertices[Vertex],0)),1,1,"")</f>
        <v>19</v>
      </c>
      <c r="BC57" s="78" t="str">
        <f>REPLACE(INDEX(GroupVertices[Group],MATCH(Edges[[#This Row],[Vertex 2]],GroupVertices[Vertex],0)),1,1,"")</f>
        <v>19</v>
      </c>
      <c r="BD57" s="48">
        <v>2</v>
      </c>
      <c r="BE57" s="49">
        <v>11.11111111111111</v>
      </c>
      <c r="BF57" s="48">
        <v>0</v>
      </c>
      <c r="BG57" s="49">
        <v>0</v>
      </c>
      <c r="BH57" s="48">
        <v>0</v>
      </c>
      <c r="BI57" s="49">
        <v>0</v>
      </c>
      <c r="BJ57" s="48">
        <v>16</v>
      </c>
      <c r="BK57" s="49">
        <v>88.88888888888889</v>
      </c>
      <c r="BL57" s="48">
        <v>18</v>
      </c>
    </row>
    <row r="58" spans="1:64" ht="15">
      <c r="A58" s="64" t="s">
        <v>243</v>
      </c>
      <c r="B58" s="64" t="s">
        <v>248</v>
      </c>
      <c r="C58" s="65" t="s">
        <v>2471</v>
      </c>
      <c r="D58" s="66">
        <v>3</v>
      </c>
      <c r="E58" s="67" t="s">
        <v>132</v>
      </c>
      <c r="F58" s="68">
        <v>35</v>
      </c>
      <c r="G58" s="65"/>
      <c r="H58" s="69"/>
      <c r="I58" s="70"/>
      <c r="J58" s="70"/>
      <c r="K58" s="34" t="s">
        <v>65</v>
      </c>
      <c r="L58" s="77">
        <v>58</v>
      </c>
      <c r="M58" s="77"/>
      <c r="N58" s="72"/>
      <c r="O58" s="79" t="s">
        <v>306</v>
      </c>
      <c r="P58" s="81">
        <v>43538.678761574076</v>
      </c>
      <c r="Q58" s="79" t="s">
        <v>337</v>
      </c>
      <c r="R58" s="79"/>
      <c r="S58" s="79"/>
      <c r="T58" s="79" t="s">
        <v>554</v>
      </c>
      <c r="U58" s="79"/>
      <c r="V58" s="83" t="s">
        <v>633</v>
      </c>
      <c r="W58" s="81">
        <v>43538.678761574076</v>
      </c>
      <c r="X58" s="83" t="s">
        <v>697</v>
      </c>
      <c r="Y58" s="79"/>
      <c r="Z58" s="79"/>
      <c r="AA58" s="85" t="s">
        <v>832</v>
      </c>
      <c r="AB58" s="79"/>
      <c r="AC58" s="79" t="b">
        <v>0</v>
      </c>
      <c r="AD58" s="79">
        <v>0</v>
      </c>
      <c r="AE58" s="85" t="s">
        <v>932</v>
      </c>
      <c r="AF58" s="79" t="b">
        <v>0</v>
      </c>
      <c r="AG58" s="79" t="s">
        <v>937</v>
      </c>
      <c r="AH58" s="79"/>
      <c r="AI58" s="85" t="s">
        <v>932</v>
      </c>
      <c r="AJ58" s="79" t="b">
        <v>0</v>
      </c>
      <c r="AK58" s="79">
        <v>2</v>
      </c>
      <c r="AL58" s="85" t="s">
        <v>843</v>
      </c>
      <c r="AM58" s="79" t="s">
        <v>951</v>
      </c>
      <c r="AN58" s="79" t="b">
        <v>0</v>
      </c>
      <c r="AO58" s="85" t="s">
        <v>843</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17</v>
      </c>
      <c r="BK58" s="49">
        <v>100</v>
      </c>
      <c r="BL58" s="48">
        <v>17</v>
      </c>
    </row>
    <row r="59" spans="1:64" ht="15">
      <c r="A59" s="64" t="s">
        <v>244</v>
      </c>
      <c r="B59" s="64" t="s">
        <v>248</v>
      </c>
      <c r="C59" s="65" t="s">
        <v>2471</v>
      </c>
      <c r="D59" s="66">
        <v>3</v>
      </c>
      <c r="E59" s="67" t="s">
        <v>132</v>
      </c>
      <c r="F59" s="68">
        <v>35</v>
      </c>
      <c r="G59" s="65"/>
      <c r="H59" s="69"/>
      <c r="I59" s="70"/>
      <c r="J59" s="70"/>
      <c r="K59" s="34" t="s">
        <v>65</v>
      </c>
      <c r="L59" s="77">
        <v>59</v>
      </c>
      <c r="M59" s="77"/>
      <c r="N59" s="72"/>
      <c r="O59" s="79" t="s">
        <v>306</v>
      </c>
      <c r="P59" s="81">
        <v>43538.89759259259</v>
      </c>
      <c r="Q59" s="79" t="s">
        <v>337</v>
      </c>
      <c r="R59" s="79"/>
      <c r="S59" s="79"/>
      <c r="T59" s="79" t="s">
        <v>554</v>
      </c>
      <c r="U59" s="79"/>
      <c r="V59" s="83" t="s">
        <v>634</v>
      </c>
      <c r="W59" s="81">
        <v>43538.89759259259</v>
      </c>
      <c r="X59" s="83" t="s">
        <v>698</v>
      </c>
      <c r="Y59" s="79"/>
      <c r="Z59" s="79"/>
      <c r="AA59" s="85" t="s">
        <v>833</v>
      </c>
      <c r="AB59" s="79"/>
      <c r="AC59" s="79" t="b">
        <v>0</v>
      </c>
      <c r="AD59" s="79">
        <v>0</v>
      </c>
      <c r="AE59" s="85" t="s">
        <v>932</v>
      </c>
      <c r="AF59" s="79" t="b">
        <v>0</v>
      </c>
      <c r="AG59" s="79" t="s">
        <v>937</v>
      </c>
      <c r="AH59" s="79"/>
      <c r="AI59" s="85" t="s">
        <v>932</v>
      </c>
      <c r="AJ59" s="79" t="b">
        <v>0</v>
      </c>
      <c r="AK59" s="79">
        <v>2</v>
      </c>
      <c r="AL59" s="85" t="s">
        <v>843</v>
      </c>
      <c r="AM59" s="79" t="s">
        <v>944</v>
      </c>
      <c r="AN59" s="79" t="b">
        <v>0</v>
      </c>
      <c r="AO59" s="85" t="s">
        <v>843</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17</v>
      </c>
      <c r="BK59" s="49">
        <v>100</v>
      </c>
      <c r="BL59" s="48">
        <v>17</v>
      </c>
    </row>
    <row r="60" spans="1:64" ht="15">
      <c r="A60" s="64" t="s">
        <v>245</v>
      </c>
      <c r="B60" s="64" t="s">
        <v>246</v>
      </c>
      <c r="C60" s="65" t="s">
        <v>2472</v>
      </c>
      <c r="D60" s="66">
        <v>5.333333333333334</v>
      </c>
      <c r="E60" s="67" t="s">
        <v>136</v>
      </c>
      <c r="F60" s="68">
        <v>27.333333333333332</v>
      </c>
      <c r="G60" s="65"/>
      <c r="H60" s="69"/>
      <c r="I60" s="70"/>
      <c r="J60" s="70"/>
      <c r="K60" s="34" t="s">
        <v>66</v>
      </c>
      <c r="L60" s="77">
        <v>60</v>
      </c>
      <c r="M60" s="77"/>
      <c r="N60" s="72"/>
      <c r="O60" s="79" t="s">
        <v>306</v>
      </c>
      <c r="P60" s="81">
        <v>43533.7421875</v>
      </c>
      <c r="Q60" s="79" t="s">
        <v>333</v>
      </c>
      <c r="R60" s="79"/>
      <c r="S60" s="79"/>
      <c r="T60" s="79" t="s">
        <v>550</v>
      </c>
      <c r="U60" s="79"/>
      <c r="V60" s="83" t="s">
        <v>635</v>
      </c>
      <c r="W60" s="81">
        <v>43533.7421875</v>
      </c>
      <c r="X60" s="83" t="s">
        <v>699</v>
      </c>
      <c r="Y60" s="79"/>
      <c r="Z60" s="79"/>
      <c r="AA60" s="85" t="s">
        <v>834</v>
      </c>
      <c r="AB60" s="79"/>
      <c r="AC60" s="79" t="b">
        <v>0</v>
      </c>
      <c r="AD60" s="79">
        <v>0</v>
      </c>
      <c r="AE60" s="85" t="s">
        <v>932</v>
      </c>
      <c r="AF60" s="79" t="b">
        <v>0</v>
      </c>
      <c r="AG60" s="79" t="s">
        <v>937</v>
      </c>
      <c r="AH60" s="79"/>
      <c r="AI60" s="85" t="s">
        <v>932</v>
      </c>
      <c r="AJ60" s="79" t="b">
        <v>0</v>
      </c>
      <c r="AK60" s="79">
        <v>3</v>
      </c>
      <c r="AL60" s="85" t="s">
        <v>836</v>
      </c>
      <c r="AM60" s="79" t="s">
        <v>951</v>
      </c>
      <c r="AN60" s="79" t="b">
        <v>0</v>
      </c>
      <c r="AO60" s="85" t="s">
        <v>836</v>
      </c>
      <c r="AP60" s="79" t="s">
        <v>176</v>
      </c>
      <c r="AQ60" s="79">
        <v>0</v>
      </c>
      <c r="AR60" s="79">
        <v>0</v>
      </c>
      <c r="AS60" s="79"/>
      <c r="AT60" s="79"/>
      <c r="AU60" s="79"/>
      <c r="AV60" s="79"/>
      <c r="AW60" s="79"/>
      <c r="AX60" s="79"/>
      <c r="AY60" s="79"/>
      <c r="AZ60" s="79"/>
      <c r="BA60">
        <v>2</v>
      </c>
      <c r="BB60" s="78" t="str">
        <f>REPLACE(INDEX(GroupVertices[Group],MATCH(Edges[[#This Row],[Vertex 1]],GroupVertices[Vertex],0)),1,1,"")</f>
        <v>7</v>
      </c>
      <c r="BC60" s="78" t="str">
        <f>REPLACE(INDEX(GroupVertices[Group],MATCH(Edges[[#This Row],[Vertex 2]],GroupVertices[Vertex],0)),1,1,"")</f>
        <v>7</v>
      </c>
      <c r="BD60" s="48">
        <v>2</v>
      </c>
      <c r="BE60" s="49">
        <v>8</v>
      </c>
      <c r="BF60" s="48">
        <v>0</v>
      </c>
      <c r="BG60" s="49">
        <v>0</v>
      </c>
      <c r="BH60" s="48">
        <v>0</v>
      </c>
      <c r="BI60" s="49">
        <v>0</v>
      </c>
      <c r="BJ60" s="48">
        <v>23</v>
      </c>
      <c r="BK60" s="49">
        <v>92</v>
      </c>
      <c r="BL60" s="48">
        <v>25</v>
      </c>
    </row>
    <row r="61" spans="1:64" ht="15">
      <c r="A61" s="64" t="s">
        <v>245</v>
      </c>
      <c r="B61" s="64" t="s">
        <v>246</v>
      </c>
      <c r="C61" s="65" t="s">
        <v>2472</v>
      </c>
      <c r="D61" s="66">
        <v>5.333333333333334</v>
      </c>
      <c r="E61" s="67" t="s">
        <v>136</v>
      </c>
      <c r="F61" s="68">
        <v>27.333333333333332</v>
      </c>
      <c r="G61" s="65"/>
      <c r="H61" s="69"/>
      <c r="I61" s="70"/>
      <c r="J61" s="70"/>
      <c r="K61" s="34" t="s">
        <v>66</v>
      </c>
      <c r="L61" s="77">
        <v>61</v>
      </c>
      <c r="M61" s="77"/>
      <c r="N61" s="72"/>
      <c r="O61" s="79" t="s">
        <v>306</v>
      </c>
      <c r="P61" s="81">
        <v>43537.70579861111</v>
      </c>
      <c r="Q61" s="79" t="s">
        <v>338</v>
      </c>
      <c r="R61" s="83" t="s">
        <v>436</v>
      </c>
      <c r="S61" s="79" t="s">
        <v>518</v>
      </c>
      <c r="T61" s="79" t="s">
        <v>555</v>
      </c>
      <c r="U61" s="79"/>
      <c r="V61" s="83" t="s">
        <v>635</v>
      </c>
      <c r="W61" s="81">
        <v>43537.70579861111</v>
      </c>
      <c r="X61" s="83" t="s">
        <v>700</v>
      </c>
      <c r="Y61" s="79"/>
      <c r="Z61" s="79"/>
      <c r="AA61" s="85" t="s">
        <v>835</v>
      </c>
      <c r="AB61" s="79"/>
      <c r="AC61" s="79" t="b">
        <v>0</v>
      </c>
      <c r="AD61" s="79">
        <v>2</v>
      </c>
      <c r="AE61" s="85" t="s">
        <v>932</v>
      </c>
      <c r="AF61" s="79" t="b">
        <v>0</v>
      </c>
      <c r="AG61" s="79" t="s">
        <v>937</v>
      </c>
      <c r="AH61" s="79"/>
      <c r="AI61" s="85" t="s">
        <v>932</v>
      </c>
      <c r="AJ61" s="79" t="b">
        <v>0</v>
      </c>
      <c r="AK61" s="79">
        <v>2</v>
      </c>
      <c r="AL61" s="85" t="s">
        <v>932</v>
      </c>
      <c r="AM61" s="79" t="s">
        <v>943</v>
      </c>
      <c r="AN61" s="79" t="b">
        <v>0</v>
      </c>
      <c r="AO61" s="85" t="s">
        <v>835</v>
      </c>
      <c r="AP61" s="79" t="s">
        <v>176</v>
      </c>
      <c r="AQ61" s="79">
        <v>0</v>
      </c>
      <c r="AR61" s="79">
        <v>0</v>
      </c>
      <c r="AS61" s="79"/>
      <c r="AT61" s="79"/>
      <c r="AU61" s="79"/>
      <c r="AV61" s="79"/>
      <c r="AW61" s="79"/>
      <c r="AX61" s="79"/>
      <c r="AY61" s="79"/>
      <c r="AZ61" s="79"/>
      <c r="BA61">
        <v>2</v>
      </c>
      <c r="BB61" s="78" t="str">
        <f>REPLACE(INDEX(GroupVertices[Group],MATCH(Edges[[#This Row],[Vertex 1]],GroupVertices[Vertex],0)),1,1,"")</f>
        <v>7</v>
      </c>
      <c r="BC61" s="78" t="str">
        <f>REPLACE(INDEX(GroupVertices[Group],MATCH(Edges[[#This Row],[Vertex 2]],GroupVertices[Vertex],0)),1,1,"")</f>
        <v>7</v>
      </c>
      <c r="BD61" s="48">
        <v>4</v>
      </c>
      <c r="BE61" s="49">
        <v>11.11111111111111</v>
      </c>
      <c r="BF61" s="48">
        <v>0</v>
      </c>
      <c r="BG61" s="49">
        <v>0</v>
      </c>
      <c r="BH61" s="48">
        <v>0</v>
      </c>
      <c r="BI61" s="49">
        <v>0</v>
      </c>
      <c r="BJ61" s="48">
        <v>32</v>
      </c>
      <c r="BK61" s="49">
        <v>88.88888888888889</v>
      </c>
      <c r="BL61" s="48">
        <v>36</v>
      </c>
    </row>
    <row r="62" spans="1:64" ht="15">
      <c r="A62" s="64" t="s">
        <v>246</v>
      </c>
      <c r="B62" s="64" t="s">
        <v>245</v>
      </c>
      <c r="C62" s="65" t="s">
        <v>2472</v>
      </c>
      <c r="D62" s="66">
        <v>5.333333333333334</v>
      </c>
      <c r="E62" s="67" t="s">
        <v>136</v>
      </c>
      <c r="F62" s="68">
        <v>27.333333333333332</v>
      </c>
      <c r="G62" s="65"/>
      <c r="H62" s="69"/>
      <c r="I62" s="70"/>
      <c r="J62" s="70"/>
      <c r="K62" s="34" t="s">
        <v>66</v>
      </c>
      <c r="L62" s="77">
        <v>62</v>
      </c>
      <c r="M62" s="77"/>
      <c r="N62" s="72"/>
      <c r="O62" s="79" t="s">
        <v>306</v>
      </c>
      <c r="P62" s="81">
        <v>43533.72694444445</v>
      </c>
      <c r="Q62" s="79" t="s">
        <v>339</v>
      </c>
      <c r="R62" s="83" t="s">
        <v>437</v>
      </c>
      <c r="S62" s="79" t="s">
        <v>518</v>
      </c>
      <c r="T62" s="79" t="s">
        <v>556</v>
      </c>
      <c r="U62" s="79"/>
      <c r="V62" s="83" t="s">
        <v>636</v>
      </c>
      <c r="W62" s="81">
        <v>43533.72694444445</v>
      </c>
      <c r="X62" s="83" t="s">
        <v>701</v>
      </c>
      <c r="Y62" s="79"/>
      <c r="Z62" s="79"/>
      <c r="AA62" s="85" t="s">
        <v>836</v>
      </c>
      <c r="AB62" s="79"/>
      <c r="AC62" s="79" t="b">
        <v>0</v>
      </c>
      <c r="AD62" s="79">
        <v>3</v>
      </c>
      <c r="AE62" s="85" t="s">
        <v>932</v>
      </c>
      <c r="AF62" s="79" t="b">
        <v>0</v>
      </c>
      <c r="AG62" s="79" t="s">
        <v>937</v>
      </c>
      <c r="AH62" s="79"/>
      <c r="AI62" s="85" t="s">
        <v>932</v>
      </c>
      <c r="AJ62" s="79" t="b">
        <v>0</v>
      </c>
      <c r="AK62" s="79">
        <v>3</v>
      </c>
      <c r="AL62" s="85" t="s">
        <v>932</v>
      </c>
      <c r="AM62" s="79" t="s">
        <v>943</v>
      </c>
      <c r="AN62" s="79" t="b">
        <v>0</v>
      </c>
      <c r="AO62" s="85" t="s">
        <v>836</v>
      </c>
      <c r="AP62" s="79" t="s">
        <v>176</v>
      </c>
      <c r="AQ62" s="79">
        <v>0</v>
      </c>
      <c r="AR62" s="79">
        <v>0</v>
      </c>
      <c r="AS62" s="79"/>
      <c r="AT62" s="79"/>
      <c r="AU62" s="79"/>
      <c r="AV62" s="79"/>
      <c r="AW62" s="79"/>
      <c r="AX62" s="79"/>
      <c r="AY62" s="79"/>
      <c r="AZ62" s="79"/>
      <c r="BA62">
        <v>2</v>
      </c>
      <c r="BB62" s="78" t="str">
        <f>REPLACE(INDEX(GroupVertices[Group],MATCH(Edges[[#This Row],[Vertex 1]],GroupVertices[Vertex],0)),1,1,"")</f>
        <v>7</v>
      </c>
      <c r="BC62" s="78" t="str">
        <f>REPLACE(INDEX(GroupVertices[Group],MATCH(Edges[[#This Row],[Vertex 2]],GroupVertices[Vertex],0)),1,1,"")</f>
        <v>7</v>
      </c>
      <c r="BD62" s="48">
        <v>6</v>
      </c>
      <c r="BE62" s="49">
        <v>12.76595744680851</v>
      </c>
      <c r="BF62" s="48">
        <v>0</v>
      </c>
      <c r="BG62" s="49">
        <v>0</v>
      </c>
      <c r="BH62" s="48">
        <v>0</v>
      </c>
      <c r="BI62" s="49">
        <v>0</v>
      </c>
      <c r="BJ62" s="48">
        <v>41</v>
      </c>
      <c r="BK62" s="49">
        <v>87.23404255319149</v>
      </c>
      <c r="BL62" s="48">
        <v>47</v>
      </c>
    </row>
    <row r="63" spans="1:64" ht="15">
      <c r="A63" s="64" t="s">
        <v>246</v>
      </c>
      <c r="B63" s="64" t="s">
        <v>245</v>
      </c>
      <c r="C63" s="65" t="s">
        <v>2472</v>
      </c>
      <c r="D63" s="66">
        <v>5.333333333333334</v>
      </c>
      <c r="E63" s="67" t="s">
        <v>136</v>
      </c>
      <c r="F63" s="68">
        <v>27.333333333333332</v>
      </c>
      <c r="G63" s="65"/>
      <c r="H63" s="69"/>
      <c r="I63" s="70"/>
      <c r="J63" s="70"/>
      <c r="K63" s="34" t="s">
        <v>66</v>
      </c>
      <c r="L63" s="77">
        <v>63</v>
      </c>
      <c r="M63" s="77"/>
      <c r="N63" s="72"/>
      <c r="O63" s="79" t="s">
        <v>306</v>
      </c>
      <c r="P63" s="81">
        <v>43538.955555555556</v>
      </c>
      <c r="Q63" s="79" t="s">
        <v>334</v>
      </c>
      <c r="R63" s="79"/>
      <c r="S63" s="79"/>
      <c r="T63" s="79" t="s">
        <v>551</v>
      </c>
      <c r="U63" s="79"/>
      <c r="V63" s="83" t="s">
        <v>636</v>
      </c>
      <c r="W63" s="81">
        <v>43538.955555555556</v>
      </c>
      <c r="X63" s="83" t="s">
        <v>702</v>
      </c>
      <c r="Y63" s="79"/>
      <c r="Z63" s="79"/>
      <c r="AA63" s="85" t="s">
        <v>837</v>
      </c>
      <c r="AB63" s="79"/>
      <c r="AC63" s="79" t="b">
        <v>0</v>
      </c>
      <c r="AD63" s="79">
        <v>0</v>
      </c>
      <c r="AE63" s="85" t="s">
        <v>932</v>
      </c>
      <c r="AF63" s="79" t="b">
        <v>0</v>
      </c>
      <c r="AG63" s="79" t="s">
        <v>937</v>
      </c>
      <c r="AH63" s="79"/>
      <c r="AI63" s="85" t="s">
        <v>932</v>
      </c>
      <c r="AJ63" s="79" t="b">
        <v>0</v>
      </c>
      <c r="AK63" s="79">
        <v>3</v>
      </c>
      <c r="AL63" s="85" t="s">
        <v>835</v>
      </c>
      <c r="AM63" s="79" t="s">
        <v>943</v>
      </c>
      <c r="AN63" s="79" t="b">
        <v>0</v>
      </c>
      <c r="AO63" s="85" t="s">
        <v>835</v>
      </c>
      <c r="AP63" s="79" t="s">
        <v>176</v>
      </c>
      <c r="AQ63" s="79">
        <v>0</v>
      </c>
      <c r="AR63" s="79">
        <v>0</v>
      </c>
      <c r="AS63" s="79"/>
      <c r="AT63" s="79"/>
      <c r="AU63" s="79"/>
      <c r="AV63" s="79"/>
      <c r="AW63" s="79"/>
      <c r="AX63" s="79"/>
      <c r="AY63" s="79"/>
      <c r="AZ63" s="79"/>
      <c r="BA63">
        <v>2</v>
      </c>
      <c r="BB63" s="78" t="str">
        <f>REPLACE(INDEX(GroupVertices[Group],MATCH(Edges[[#This Row],[Vertex 1]],GroupVertices[Vertex],0)),1,1,"")</f>
        <v>7</v>
      </c>
      <c r="BC63" s="78" t="str">
        <f>REPLACE(INDEX(GroupVertices[Group],MATCH(Edges[[#This Row],[Vertex 2]],GroupVertices[Vertex],0)),1,1,"")</f>
        <v>7</v>
      </c>
      <c r="BD63" s="48">
        <v>4</v>
      </c>
      <c r="BE63" s="49">
        <v>16.666666666666668</v>
      </c>
      <c r="BF63" s="48">
        <v>0</v>
      </c>
      <c r="BG63" s="49">
        <v>0</v>
      </c>
      <c r="BH63" s="48">
        <v>0</v>
      </c>
      <c r="BI63" s="49">
        <v>0</v>
      </c>
      <c r="BJ63" s="48">
        <v>20</v>
      </c>
      <c r="BK63" s="49">
        <v>83.33333333333333</v>
      </c>
      <c r="BL63" s="48">
        <v>24</v>
      </c>
    </row>
    <row r="64" spans="1:64" ht="15">
      <c r="A64" s="64" t="s">
        <v>247</v>
      </c>
      <c r="B64" s="64" t="s">
        <v>245</v>
      </c>
      <c r="C64" s="65" t="s">
        <v>2471</v>
      </c>
      <c r="D64" s="66">
        <v>3</v>
      </c>
      <c r="E64" s="67" t="s">
        <v>132</v>
      </c>
      <c r="F64" s="68">
        <v>35</v>
      </c>
      <c r="G64" s="65"/>
      <c r="H64" s="69"/>
      <c r="I64" s="70"/>
      <c r="J64" s="70"/>
      <c r="K64" s="34" t="s">
        <v>65</v>
      </c>
      <c r="L64" s="77">
        <v>64</v>
      </c>
      <c r="M64" s="77"/>
      <c r="N64" s="72"/>
      <c r="O64" s="79" t="s">
        <v>306</v>
      </c>
      <c r="P64" s="81">
        <v>43539.164375</v>
      </c>
      <c r="Q64" s="79" t="s">
        <v>334</v>
      </c>
      <c r="R64" s="79"/>
      <c r="S64" s="79"/>
      <c r="T64" s="79" t="s">
        <v>551</v>
      </c>
      <c r="U64" s="79"/>
      <c r="V64" s="83" t="s">
        <v>637</v>
      </c>
      <c r="W64" s="81">
        <v>43539.164375</v>
      </c>
      <c r="X64" s="83" t="s">
        <v>703</v>
      </c>
      <c r="Y64" s="79"/>
      <c r="Z64" s="79"/>
      <c r="AA64" s="85" t="s">
        <v>838</v>
      </c>
      <c r="AB64" s="79"/>
      <c r="AC64" s="79" t="b">
        <v>0</v>
      </c>
      <c r="AD64" s="79">
        <v>0</v>
      </c>
      <c r="AE64" s="85" t="s">
        <v>932</v>
      </c>
      <c r="AF64" s="79" t="b">
        <v>0</v>
      </c>
      <c r="AG64" s="79" t="s">
        <v>937</v>
      </c>
      <c r="AH64" s="79"/>
      <c r="AI64" s="85" t="s">
        <v>932</v>
      </c>
      <c r="AJ64" s="79" t="b">
        <v>0</v>
      </c>
      <c r="AK64" s="79">
        <v>4</v>
      </c>
      <c r="AL64" s="85" t="s">
        <v>835</v>
      </c>
      <c r="AM64" s="79" t="s">
        <v>944</v>
      </c>
      <c r="AN64" s="79" t="b">
        <v>0</v>
      </c>
      <c r="AO64" s="85" t="s">
        <v>835</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4</v>
      </c>
      <c r="BE64" s="49">
        <v>16.666666666666668</v>
      </c>
      <c r="BF64" s="48">
        <v>0</v>
      </c>
      <c r="BG64" s="49">
        <v>0</v>
      </c>
      <c r="BH64" s="48">
        <v>0</v>
      </c>
      <c r="BI64" s="49">
        <v>0</v>
      </c>
      <c r="BJ64" s="48">
        <v>20</v>
      </c>
      <c r="BK64" s="49">
        <v>83.33333333333333</v>
      </c>
      <c r="BL64" s="48">
        <v>24</v>
      </c>
    </row>
    <row r="65" spans="1:64" ht="15">
      <c r="A65" s="64" t="s">
        <v>248</v>
      </c>
      <c r="B65" s="64" t="s">
        <v>294</v>
      </c>
      <c r="C65" s="65" t="s">
        <v>2471</v>
      </c>
      <c r="D65" s="66">
        <v>3</v>
      </c>
      <c r="E65" s="67" t="s">
        <v>132</v>
      </c>
      <c r="F65" s="68">
        <v>35</v>
      </c>
      <c r="G65" s="65"/>
      <c r="H65" s="69"/>
      <c r="I65" s="70"/>
      <c r="J65" s="70"/>
      <c r="K65" s="34" t="s">
        <v>65</v>
      </c>
      <c r="L65" s="77">
        <v>65</v>
      </c>
      <c r="M65" s="77"/>
      <c r="N65" s="72"/>
      <c r="O65" s="79" t="s">
        <v>306</v>
      </c>
      <c r="P65" s="81">
        <v>43537.45284722222</v>
      </c>
      <c r="Q65" s="79" t="s">
        <v>340</v>
      </c>
      <c r="R65" s="83" t="s">
        <v>438</v>
      </c>
      <c r="S65" s="79" t="s">
        <v>519</v>
      </c>
      <c r="T65" s="79" t="s">
        <v>557</v>
      </c>
      <c r="U65" s="79"/>
      <c r="V65" s="83" t="s">
        <v>638</v>
      </c>
      <c r="W65" s="81">
        <v>43537.45284722222</v>
      </c>
      <c r="X65" s="83" t="s">
        <v>704</v>
      </c>
      <c r="Y65" s="79"/>
      <c r="Z65" s="79"/>
      <c r="AA65" s="85" t="s">
        <v>839</v>
      </c>
      <c r="AB65" s="79"/>
      <c r="AC65" s="79" t="b">
        <v>0</v>
      </c>
      <c r="AD65" s="79">
        <v>3</v>
      </c>
      <c r="AE65" s="85" t="s">
        <v>932</v>
      </c>
      <c r="AF65" s="79" t="b">
        <v>0</v>
      </c>
      <c r="AG65" s="79" t="s">
        <v>937</v>
      </c>
      <c r="AH65" s="79"/>
      <c r="AI65" s="85" t="s">
        <v>932</v>
      </c>
      <c r="AJ65" s="79" t="b">
        <v>0</v>
      </c>
      <c r="AK65" s="79">
        <v>1</v>
      </c>
      <c r="AL65" s="85" t="s">
        <v>932</v>
      </c>
      <c r="AM65" s="79" t="s">
        <v>943</v>
      </c>
      <c r="AN65" s="79" t="b">
        <v>0</v>
      </c>
      <c r="AO65" s="85" t="s">
        <v>839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249</v>
      </c>
      <c r="B66" s="64" t="s">
        <v>294</v>
      </c>
      <c r="C66" s="65" t="s">
        <v>2471</v>
      </c>
      <c r="D66" s="66">
        <v>3</v>
      </c>
      <c r="E66" s="67" t="s">
        <v>132</v>
      </c>
      <c r="F66" s="68">
        <v>35</v>
      </c>
      <c r="G66" s="65"/>
      <c r="H66" s="69"/>
      <c r="I66" s="70"/>
      <c r="J66" s="70"/>
      <c r="K66" s="34" t="s">
        <v>65</v>
      </c>
      <c r="L66" s="77">
        <v>66</v>
      </c>
      <c r="M66" s="77"/>
      <c r="N66" s="72"/>
      <c r="O66" s="79" t="s">
        <v>306</v>
      </c>
      <c r="P66" s="81">
        <v>43537.54252314815</v>
      </c>
      <c r="Q66" s="79" t="s">
        <v>341</v>
      </c>
      <c r="R66" s="83" t="s">
        <v>438</v>
      </c>
      <c r="S66" s="79" t="s">
        <v>519</v>
      </c>
      <c r="T66" s="79" t="s">
        <v>558</v>
      </c>
      <c r="U66" s="79"/>
      <c r="V66" s="83" t="s">
        <v>639</v>
      </c>
      <c r="W66" s="81">
        <v>43537.54252314815</v>
      </c>
      <c r="X66" s="83" t="s">
        <v>705</v>
      </c>
      <c r="Y66" s="79"/>
      <c r="Z66" s="79"/>
      <c r="AA66" s="85" t="s">
        <v>840</v>
      </c>
      <c r="AB66" s="79"/>
      <c r="AC66" s="79" t="b">
        <v>0</v>
      </c>
      <c r="AD66" s="79">
        <v>0</v>
      </c>
      <c r="AE66" s="85" t="s">
        <v>932</v>
      </c>
      <c r="AF66" s="79" t="b">
        <v>0</v>
      </c>
      <c r="AG66" s="79" t="s">
        <v>937</v>
      </c>
      <c r="AH66" s="79"/>
      <c r="AI66" s="85" t="s">
        <v>932</v>
      </c>
      <c r="AJ66" s="79" t="b">
        <v>0</v>
      </c>
      <c r="AK66" s="79">
        <v>1</v>
      </c>
      <c r="AL66" s="85" t="s">
        <v>839</v>
      </c>
      <c r="AM66" s="79" t="s">
        <v>943</v>
      </c>
      <c r="AN66" s="79" t="b">
        <v>0</v>
      </c>
      <c r="AO66" s="85" t="s">
        <v>839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248</v>
      </c>
      <c r="B67" s="64" t="s">
        <v>295</v>
      </c>
      <c r="C67" s="65" t="s">
        <v>2471</v>
      </c>
      <c r="D67" s="66">
        <v>3</v>
      </c>
      <c r="E67" s="67" t="s">
        <v>132</v>
      </c>
      <c r="F67" s="68">
        <v>35</v>
      </c>
      <c r="G67" s="65"/>
      <c r="H67" s="69"/>
      <c r="I67" s="70"/>
      <c r="J67" s="70"/>
      <c r="K67" s="34" t="s">
        <v>65</v>
      </c>
      <c r="L67" s="77">
        <v>67</v>
      </c>
      <c r="M67" s="77"/>
      <c r="N67" s="72"/>
      <c r="O67" s="79" t="s">
        <v>306</v>
      </c>
      <c r="P67" s="81">
        <v>43537.45284722222</v>
      </c>
      <c r="Q67" s="79" t="s">
        <v>340</v>
      </c>
      <c r="R67" s="83" t="s">
        <v>438</v>
      </c>
      <c r="S67" s="79" t="s">
        <v>519</v>
      </c>
      <c r="T67" s="79" t="s">
        <v>557</v>
      </c>
      <c r="U67" s="79"/>
      <c r="V67" s="83" t="s">
        <v>638</v>
      </c>
      <c r="W67" s="81">
        <v>43537.45284722222</v>
      </c>
      <c r="X67" s="83" t="s">
        <v>704</v>
      </c>
      <c r="Y67" s="79"/>
      <c r="Z67" s="79"/>
      <c r="AA67" s="85" t="s">
        <v>839</v>
      </c>
      <c r="AB67" s="79"/>
      <c r="AC67" s="79" t="b">
        <v>0</v>
      </c>
      <c r="AD67" s="79">
        <v>3</v>
      </c>
      <c r="AE67" s="85" t="s">
        <v>932</v>
      </c>
      <c r="AF67" s="79" t="b">
        <v>0</v>
      </c>
      <c r="AG67" s="79" t="s">
        <v>937</v>
      </c>
      <c r="AH67" s="79"/>
      <c r="AI67" s="85" t="s">
        <v>932</v>
      </c>
      <c r="AJ67" s="79" t="b">
        <v>0</v>
      </c>
      <c r="AK67" s="79">
        <v>1</v>
      </c>
      <c r="AL67" s="85" t="s">
        <v>932</v>
      </c>
      <c r="AM67" s="79" t="s">
        <v>943</v>
      </c>
      <c r="AN67" s="79" t="b">
        <v>0</v>
      </c>
      <c r="AO67" s="85" t="s">
        <v>839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20</v>
      </c>
      <c r="BK67" s="49">
        <v>100</v>
      </c>
      <c r="BL67" s="48">
        <v>20</v>
      </c>
    </row>
    <row r="68" spans="1:64" ht="15">
      <c r="A68" s="64" t="s">
        <v>249</v>
      </c>
      <c r="B68" s="64" t="s">
        <v>295</v>
      </c>
      <c r="C68" s="65" t="s">
        <v>2471</v>
      </c>
      <c r="D68" s="66">
        <v>3</v>
      </c>
      <c r="E68" s="67" t="s">
        <v>132</v>
      </c>
      <c r="F68" s="68">
        <v>35</v>
      </c>
      <c r="G68" s="65"/>
      <c r="H68" s="69"/>
      <c r="I68" s="70"/>
      <c r="J68" s="70"/>
      <c r="K68" s="34" t="s">
        <v>65</v>
      </c>
      <c r="L68" s="77">
        <v>68</v>
      </c>
      <c r="M68" s="77"/>
      <c r="N68" s="72"/>
      <c r="O68" s="79" t="s">
        <v>306</v>
      </c>
      <c r="P68" s="81">
        <v>43537.54252314815</v>
      </c>
      <c r="Q68" s="79" t="s">
        <v>341</v>
      </c>
      <c r="R68" s="83" t="s">
        <v>438</v>
      </c>
      <c r="S68" s="79" t="s">
        <v>519</v>
      </c>
      <c r="T68" s="79" t="s">
        <v>558</v>
      </c>
      <c r="U68" s="79"/>
      <c r="V68" s="83" t="s">
        <v>639</v>
      </c>
      <c r="W68" s="81">
        <v>43537.54252314815</v>
      </c>
      <c r="X68" s="83" t="s">
        <v>705</v>
      </c>
      <c r="Y68" s="79"/>
      <c r="Z68" s="79"/>
      <c r="AA68" s="85" t="s">
        <v>840</v>
      </c>
      <c r="AB68" s="79"/>
      <c r="AC68" s="79" t="b">
        <v>0</v>
      </c>
      <c r="AD68" s="79">
        <v>0</v>
      </c>
      <c r="AE68" s="85" t="s">
        <v>932</v>
      </c>
      <c r="AF68" s="79" t="b">
        <v>0</v>
      </c>
      <c r="AG68" s="79" t="s">
        <v>937</v>
      </c>
      <c r="AH68" s="79"/>
      <c r="AI68" s="85" t="s">
        <v>932</v>
      </c>
      <c r="AJ68" s="79" t="b">
        <v>0</v>
      </c>
      <c r="AK68" s="79">
        <v>1</v>
      </c>
      <c r="AL68" s="85" t="s">
        <v>839</v>
      </c>
      <c r="AM68" s="79" t="s">
        <v>943</v>
      </c>
      <c r="AN68" s="79" t="b">
        <v>0</v>
      </c>
      <c r="AO68" s="85" t="s">
        <v>839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16</v>
      </c>
      <c r="BK68" s="49">
        <v>100</v>
      </c>
      <c r="BL68" s="48">
        <v>16</v>
      </c>
    </row>
    <row r="69" spans="1:64" ht="15">
      <c r="A69" s="64" t="s">
        <v>249</v>
      </c>
      <c r="B69" s="64" t="s">
        <v>248</v>
      </c>
      <c r="C69" s="65" t="s">
        <v>2472</v>
      </c>
      <c r="D69" s="66">
        <v>5.333333333333334</v>
      </c>
      <c r="E69" s="67" t="s">
        <v>136</v>
      </c>
      <c r="F69" s="68">
        <v>27.333333333333332</v>
      </c>
      <c r="G69" s="65"/>
      <c r="H69" s="69"/>
      <c r="I69" s="70"/>
      <c r="J69" s="70"/>
      <c r="K69" s="34" t="s">
        <v>65</v>
      </c>
      <c r="L69" s="77">
        <v>69</v>
      </c>
      <c r="M69" s="77"/>
      <c r="N69" s="72"/>
      <c r="O69" s="79" t="s">
        <v>306</v>
      </c>
      <c r="P69" s="81">
        <v>43537.54252314815</v>
      </c>
      <c r="Q69" s="79" t="s">
        <v>341</v>
      </c>
      <c r="R69" s="83" t="s">
        <v>438</v>
      </c>
      <c r="S69" s="79" t="s">
        <v>519</v>
      </c>
      <c r="T69" s="79" t="s">
        <v>558</v>
      </c>
      <c r="U69" s="79"/>
      <c r="V69" s="83" t="s">
        <v>639</v>
      </c>
      <c r="W69" s="81">
        <v>43537.54252314815</v>
      </c>
      <c r="X69" s="83" t="s">
        <v>705</v>
      </c>
      <c r="Y69" s="79"/>
      <c r="Z69" s="79"/>
      <c r="AA69" s="85" t="s">
        <v>840</v>
      </c>
      <c r="AB69" s="79"/>
      <c r="AC69" s="79" t="b">
        <v>0</v>
      </c>
      <c r="AD69" s="79">
        <v>0</v>
      </c>
      <c r="AE69" s="85" t="s">
        <v>932</v>
      </c>
      <c r="AF69" s="79" t="b">
        <v>0</v>
      </c>
      <c r="AG69" s="79" t="s">
        <v>937</v>
      </c>
      <c r="AH69" s="79"/>
      <c r="AI69" s="85" t="s">
        <v>932</v>
      </c>
      <c r="AJ69" s="79" t="b">
        <v>0</v>
      </c>
      <c r="AK69" s="79">
        <v>1</v>
      </c>
      <c r="AL69" s="85" t="s">
        <v>839</v>
      </c>
      <c r="AM69" s="79" t="s">
        <v>943</v>
      </c>
      <c r="AN69" s="79" t="b">
        <v>0</v>
      </c>
      <c r="AO69" s="85" t="s">
        <v>839</v>
      </c>
      <c r="AP69" s="79" t="s">
        <v>176</v>
      </c>
      <c r="AQ69" s="79">
        <v>0</v>
      </c>
      <c r="AR69" s="79">
        <v>0</v>
      </c>
      <c r="AS69" s="79"/>
      <c r="AT69" s="79"/>
      <c r="AU69" s="79"/>
      <c r="AV69" s="79"/>
      <c r="AW69" s="79"/>
      <c r="AX69" s="79"/>
      <c r="AY69" s="79"/>
      <c r="AZ69" s="79"/>
      <c r="BA69">
        <v>2</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249</v>
      </c>
      <c r="B70" s="64" t="s">
        <v>248</v>
      </c>
      <c r="C70" s="65" t="s">
        <v>2472</v>
      </c>
      <c r="D70" s="66">
        <v>5.333333333333334</v>
      </c>
      <c r="E70" s="67" t="s">
        <v>136</v>
      </c>
      <c r="F70" s="68">
        <v>27.333333333333332</v>
      </c>
      <c r="G70" s="65"/>
      <c r="H70" s="69"/>
      <c r="I70" s="70"/>
      <c r="J70" s="70"/>
      <c r="K70" s="34" t="s">
        <v>65</v>
      </c>
      <c r="L70" s="77">
        <v>70</v>
      </c>
      <c r="M70" s="77"/>
      <c r="N70" s="72"/>
      <c r="O70" s="79" t="s">
        <v>306</v>
      </c>
      <c r="P70" s="81">
        <v>43539.457766203705</v>
      </c>
      <c r="Q70" s="79" t="s">
        <v>337</v>
      </c>
      <c r="R70" s="79"/>
      <c r="S70" s="79"/>
      <c r="T70" s="79" t="s">
        <v>554</v>
      </c>
      <c r="U70" s="79"/>
      <c r="V70" s="83" t="s">
        <v>639</v>
      </c>
      <c r="W70" s="81">
        <v>43539.457766203705</v>
      </c>
      <c r="X70" s="83" t="s">
        <v>706</v>
      </c>
      <c r="Y70" s="79"/>
      <c r="Z70" s="79"/>
      <c r="AA70" s="85" t="s">
        <v>841</v>
      </c>
      <c r="AB70" s="79"/>
      <c r="AC70" s="79" t="b">
        <v>0</v>
      </c>
      <c r="AD70" s="79">
        <v>0</v>
      </c>
      <c r="AE70" s="85" t="s">
        <v>932</v>
      </c>
      <c r="AF70" s="79" t="b">
        <v>0</v>
      </c>
      <c r="AG70" s="79" t="s">
        <v>937</v>
      </c>
      <c r="AH70" s="79"/>
      <c r="AI70" s="85" t="s">
        <v>932</v>
      </c>
      <c r="AJ70" s="79" t="b">
        <v>0</v>
      </c>
      <c r="AK70" s="79">
        <v>4</v>
      </c>
      <c r="AL70" s="85" t="s">
        <v>843</v>
      </c>
      <c r="AM70" s="79" t="s">
        <v>944</v>
      </c>
      <c r="AN70" s="79" t="b">
        <v>0</v>
      </c>
      <c r="AO70" s="85" t="s">
        <v>843</v>
      </c>
      <c r="AP70" s="79" t="s">
        <v>176</v>
      </c>
      <c r="AQ70" s="79">
        <v>0</v>
      </c>
      <c r="AR70" s="79">
        <v>0</v>
      </c>
      <c r="AS70" s="79"/>
      <c r="AT70" s="79"/>
      <c r="AU70" s="79"/>
      <c r="AV70" s="79"/>
      <c r="AW70" s="79"/>
      <c r="AX70" s="79"/>
      <c r="AY70" s="79"/>
      <c r="AZ70" s="79"/>
      <c r="BA70">
        <v>2</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17</v>
      </c>
      <c r="BK70" s="49">
        <v>100</v>
      </c>
      <c r="BL70" s="48">
        <v>17</v>
      </c>
    </row>
    <row r="71" spans="1:64" ht="15">
      <c r="A71" s="64" t="s">
        <v>248</v>
      </c>
      <c r="B71" s="64" t="s">
        <v>248</v>
      </c>
      <c r="C71" s="65" t="s">
        <v>2472</v>
      </c>
      <c r="D71" s="66">
        <v>5.333333333333334</v>
      </c>
      <c r="E71" s="67" t="s">
        <v>136</v>
      </c>
      <c r="F71" s="68">
        <v>27.333333333333332</v>
      </c>
      <c r="G71" s="65"/>
      <c r="H71" s="69"/>
      <c r="I71" s="70"/>
      <c r="J71" s="70"/>
      <c r="K71" s="34" t="s">
        <v>65</v>
      </c>
      <c r="L71" s="77">
        <v>71</v>
      </c>
      <c r="M71" s="77"/>
      <c r="N71" s="72"/>
      <c r="O71" s="79" t="s">
        <v>176</v>
      </c>
      <c r="P71" s="81">
        <v>43537.66521990741</v>
      </c>
      <c r="Q71" s="79" t="s">
        <v>342</v>
      </c>
      <c r="R71" s="83" t="s">
        <v>439</v>
      </c>
      <c r="S71" s="79" t="s">
        <v>520</v>
      </c>
      <c r="T71" s="79" t="s">
        <v>559</v>
      </c>
      <c r="U71" s="83" t="s">
        <v>593</v>
      </c>
      <c r="V71" s="83" t="s">
        <v>593</v>
      </c>
      <c r="W71" s="81">
        <v>43537.66521990741</v>
      </c>
      <c r="X71" s="83" t="s">
        <v>707</v>
      </c>
      <c r="Y71" s="79"/>
      <c r="Z71" s="79"/>
      <c r="AA71" s="85" t="s">
        <v>842</v>
      </c>
      <c r="AB71" s="79"/>
      <c r="AC71" s="79" t="b">
        <v>0</v>
      </c>
      <c r="AD71" s="79">
        <v>0</v>
      </c>
      <c r="AE71" s="85" t="s">
        <v>932</v>
      </c>
      <c r="AF71" s="79" t="b">
        <v>0</v>
      </c>
      <c r="AG71" s="79" t="s">
        <v>938</v>
      </c>
      <c r="AH71" s="79"/>
      <c r="AI71" s="85" t="s">
        <v>932</v>
      </c>
      <c r="AJ71" s="79" t="b">
        <v>0</v>
      </c>
      <c r="AK71" s="79">
        <v>0</v>
      </c>
      <c r="AL71" s="85" t="s">
        <v>932</v>
      </c>
      <c r="AM71" s="79" t="s">
        <v>943</v>
      </c>
      <c r="AN71" s="79" t="b">
        <v>0</v>
      </c>
      <c r="AO71" s="85" t="s">
        <v>842</v>
      </c>
      <c r="AP71" s="79" t="s">
        <v>176</v>
      </c>
      <c r="AQ71" s="79">
        <v>0</v>
      </c>
      <c r="AR71" s="79">
        <v>0</v>
      </c>
      <c r="AS71" s="79"/>
      <c r="AT71" s="79"/>
      <c r="AU71" s="79"/>
      <c r="AV71" s="79"/>
      <c r="AW71" s="79"/>
      <c r="AX71" s="79"/>
      <c r="AY71" s="79"/>
      <c r="AZ71" s="79"/>
      <c r="BA71">
        <v>2</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23</v>
      </c>
      <c r="BK71" s="49">
        <v>100</v>
      </c>
      <c r="BL71" s="48">
        <v>23</v>
      </c>
    </row>
    <row r="72" spans="1:64" ht="15">
      <c r="A72" s="64" t="s">
        <v>248</v>
      </c>
      <c r="B72" s="64" t="s">
        <v>248</v>
      </c>
      <c r="C72" s="65" t="s">
        <v>2472</v>
      </c>
      <c r="D72" s="66">
        <v>5.333333333333334</v>
      </c>
      <c r="E72" s="67" t="s">
        <v>136</v>
      </c>
      <c r="F72" s="68">
        <v>27.333333333333332</v>
      </c>
      <c r="G72" s="65"/>
      <c r="H72" s="69"/>
      <c r="I72" s="70"/>
      <c r="J72" s="70"/>
      <c r="K72" s="34" t="s">
        <v>65</v>
      </c>
      <c r="L72" s="77">
        <v>72</v>
      </c>
      <c r="M72" s="77"/>
      <c r="N72" s="72"/>
      <c r="O72" s="79" t="s">
        <v>176</v>
      </c>
      <c r="P72" s="81">
        <v>43538.676469907405</v>
      </c>
      <c r="Q72" s="79" t="s">
        <v>343</v>
      </c>
      <c r="R72" s="83" t="s">
        <v>440</v>
      </c>
      <c r="S72" s="79" t="s">
        <v>520</v>
      </c>
      <c r="T72" s="79" t="s">
        <v>560</v>
      </c>
      <c r="U72" s="83" t="s">
        <v>594</v>
      </c>
      <c r="V72" s="83" t="s">
        <v>594</v>
      </c>
      <c r="W72" s="81">
        <v>43538.676469907405</v>
      </c>
      <c r="X72" s="83" t="s">
        <v>708</v>
      </c>
      <c r="Y72" s="79"/>
      <c r="Z72" s="79"/>
      <c r="AA72" s="85" t="s">
        <v>843</v>
      </c>
      <c r="AB72" s="79"/>
      <c r="AC72" s="79" t="b">
        <v>0</v>
      </c>
      <c r="AD72" s="79">
        <v>5</v>
      </c>
      <c r="AE72" s="85" t="s">
        <v>932</v>
      </c>
      <c r="AF72" s="79" t="b">
        <v>0</v>
      </c>
      <c r="AG72" s="79" t="s">
        <v>937</v>
      </c>
      <c r="AH72" s="79"/>
      <c r="AI72" s="85" t="s">
        <v>932</v>
      </c>
      <c r="AJ72" s="79" t="b">
        <v>0</v>
      </c>
      <c r="AK72" s="79">
        <v>2</v>
      </c>
      <c r="AL72" s="85" t="s">
        <v>932</v>
      </c>
      <c r="AM72" s="79" t="s">
        <v>943</v>
      </c>
      <c r="AN72" s="79" t="b">
        <v>0</v>
      </c>
      <c r="AO72" s="85" t="s">
        <v>843</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18</v>
      </c>
      <c r="BK72" s="49">
        <v>100</v>
      </c>
      <c r="BL72" s="48">
        <v>18</v>
      </c>
    </row>
    <row r="73" spans="1:64" ht="15">
      <c r="A73" s="64" t="s">
        <v>250</v>
      </c>
      <c r="B73" s="64" t="s">
        <v>248</v>
      </c>
      <c r="C73" s="65" t="s">
        <v>2471</v>
      </c>
      <c r="D73" s="66">
        <v>3</v>
      </c>
      <c r="E73" s="67" t="s">
        <v>132</v>
      </c>
      <c r="F73" s="68">
        <v>35</v>
      </c>
      <c r="G73" s="65"/>
      <c r="H73" s="69"/>
      <c r="I73" s="70"/>
      <c r="J73" s="70"/>
      <c r="K73" s="34" t="s">
        <v>65</v>
      </c>
      <c r="L73" s="77">
        <v>73</v>
      </c>
      <c r="M73" s="77"/>
      <c r="N73" s="72"/>
      <c r="O73" s="79" t="s">
        <v>306</v>
      </c>
      <c r="P73" s="81">
        <v>43539.531689814816</v>
      </c>
      <c r="Q73" s="79" t="s">
        <v>337</v>
      </c>
      <c r="R73" s="79"/>
      <c r="S73" s="79"/>
      <c r="T73" s="79" t="s">
        <v>554</v>
      </c>
      <c r="U73" s="79"/>
      <c r="V73" s="83" t="s">
        <v>640</v>
      </c>
      <c r="W73" s="81">
        <v>43539.531689814816</v>
      </c>
      <c r="X73" s="83" t="s">
        <v>709</v>
      </c>
      <c r="Y73" s="79"/>
      <c r="Z73" s="79"/>
      <c r="AA73" s="85" t="s">
        <v>844</v>
      </c>
      <c r="AB73" s="79"/>
      <c r="AC73" s="79" t="b">
        <v>0</v>
      </c>
      <c r="AD73" s="79">
        <v>0</v>
      </c>
      <c r="AE73" s="85" t="s">
        <v>932</v>
      </c>
      <c r="AF73" s="79" t="b">
        <v>0</v>
      </c>
      <c r="AG73" s="79" t="s">
        <v>937</v>
      </c>
      <c r="AH73" s="79"/>
      <c r="AI73" s="85" t="s">
        <v>932</v>
      </c>
      <c r="AJ73" s="79" t="b">
        <v>0</v>
      </c>
      <c r="AK73" s="79">
        <v>4</v>
      </c>
      <c r="AL73" s="85" t="s">
        <v>843</v>
      </c>
      <c r="AM73" s="79" t="s">
        <v>951</v>
      </c>
      <c r="AN73" s="79" t="b">
        <v>0</v>
      </c>
      <c r="AO73" s="85" t="s">
        <v>843</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17</v>
      </c>
      <c r="BK73" s="49">
        <v>100</v>
      </c>
      <c r="BL73" s="48">
        <v>17</v>
      </c>
    </row>
    <row r="74" spans="1:64" ht="15">
      <c r="A74" s="64" t="s">
        <v>233</v>
      </c>
      <c r="B74" s="64" t="s">
        <v>290</v>
      </c>
      <c r="C74" s="65" t="s">
        <v>2471</v>
      </c>
      <c r="D74" s="66">
        <v>3</v>
      </c>
      <c r="E74" s="67" t="s">
        <v>132</v>
      </c>
      <c r="F74" s="68">
        <v>35</v>
      </c>
      <c r="G74" s="65"/>
      <c r="H74" s="69"/>
      <c r="I74" s="70"/>
      <c r="J74" s="70"/>
      <c r="K74" s="34" t="s">
        <v>65</v>
      </c>
      <c r="L74" s="77">
        <v>74</v>
      </c>
      <c r="M74" s="77"/>
      <c r="N74" s="72"/>
      <c r="O74" s="79" t="s">
        <v>306</v>
      </c>
      <c r="P74" s="81">
        <v>43536.426574074074</v>
      </c>
      <c r="Q74" s="79" t="s">
        <v>328</v>
      </c>
      <c r="R74" s="79"/>
      <c r="S74" s="79"/>
      <c r="T74" s="79" t="s">
        <v>548</v>
      </c>
      <c r="U74" s="79"/>
      <c r="V74" s="83" t="s">
        <v>624</v>
      </c>
      <c r="W74" s="81">
        <v>43536.426574074074</v>
      </c>
      <c r="X74" s="83" t="s">
        <v>684</v>
      </c>
      <c r="Y74" s="79"/>
      <c r="Z74" s="79"/>
      <c r="AA74" s="85" t="s">
        <v>819</v>
      </c>
      <c r="AB74" s="79"/>
      <c r="AC74" s="79" t="b">
        <v>0</v>
      </c>
      <c r="AD74" s="79">
        <v>4</v>
      </c>
      <c r="AE74" s="85" t="s">
        <v>932</v>
      </c>
      <c r="AF74" s="79" t="b">
        <v>0</v>
      </c>
      <c r="AG74" s="79" t="s">
        <v>937</v>
      </c>
      <c r="AH74" s="79"/>
      <c r="AI74" s="85" t="s">
        <v>932</v>
      </c>
      <c r="AJ74" s="79" t="b">
        <v>0</v>
      </c>
      <c r="AK74" s="79">
        <v>1</v>
      </c>
      <c r="AL74" s="85" t="s">
        <v>932</v>
      </c>
      <c r="AM74" s="79" t="s">
        <v>948</v>
      </c>
      <c r="AN74" s="79" t="b">
        <v>0</v>
      </c>
      <c r="AO74" s="85" t="s">
        <v>819</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251</v>
      </c>
      <c r="B75" s="64" t="s">
        <v>290</v>
      </c>
      <c r="C75" s="65" t="s">
        <v>2471</v>
      </c>
      <c r="D75" s="66">
        <v>3</v>
      </c>
      <c r="E75" s="67" t="s">
        <v>132</v>
      </c>
      <c r="F75" s="68">
        <v>35</v>
      </c>
      <c r="G75" s="65"/>
      <c r="H75" s="69"/>
      <c r="I75" s="70"/>
      <c r="J75" s="70"/>
      <c r="K75" s="34" t="s">
        <v>65</v>
      </c>
      <c r="L75" s="77">
        <v>75</v>
      </c>
      <c r="M75" s="77"/>
      <c r="N75" s="72"/>
      <c r="O75" s="79" t="s">
        <v>306</v>
      </c>
      <c r="P75" s="81">
        <v>43539.58578703704</v>
      </c>
      <c r="Q75" s="79" t="s">
        <v>331</v>
      </c>
      <c r="R75" s="79"/>
      <c r="S75" s="79"/>
      <c r="T75" s="79"/>
      <c r="U75" s="79"/>
      <c r="V75" s="83" t="s">
        <v>641</v>
      </c>
      <c r="W75" s="81">
        <v>43539.58578703704</v>
      </c>
      <c r="X75" s="83" t="s">
        <v>710</v>
      </c>
      <c r="Y75" s="79"/>
      <c r="Z75" s="79"/>
      <c r="AA75" s="85" t="s">
        <v>845</v>
      </c>
      <c r="AB75" s="79"/>
      <c r="AC75" s="79" t="b">
        <v>0</v>
      </c>
      <c r="AD75" s="79">
        <v>0</v>
      </c>
      <c r="AE75" s="85" t="s">
        <v>932</v>
      </c>
      <c r="AF75" s="79" t="b">
        <v>0</v>
      </c>
      <c r="AG75" s="79" t="s">
        <v>937</v>
      </c>
      <c r="AH75" s="79"/>
      <c r="AI75" s="85" t="s">
        <v>932</v>
      </c>
      <c r="AJ75" s="79" t="b">
        <v>0</v>
      </c>
      <c r="AK75" s="79">
        <v>3</v>
      </c>
      <c r="AL75" s="85" t="s">
        <v>819</v>
      </c>
      <c r="AM75" s="79" t="s">
        <v>951</v>
      </c>
      <c r="AN75" s="79" t="b">
        <v>0</v>
      </c>
      <c r="AO75" s="85" t="s">
        <v>819</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233</v>
      </c>
      <c r="B76" s="64" t="s">
        <v>251</v>
      </c>
      <c r="C76" s="65" t="s">
        <v>2471</v>
      </c>
      <c r="D76" s="66">
        <v>3</v>
      </c>
      <c r="E76" s="67" t="s">
        <v>132</v>
      </c>
      <c r="F76" s="68">
        <v>35</v>
      </c>
      <c r="G76" s="65"/>
      <c r="H76" s="69"/>
      <c r="I76" s="70"/>
      <c r="J76" s="70"/>
      <c r="K76" s="34" t="s">
        <v>66</v>
      </c>
      <c r="L76" s="77">
        <v>76</v>
      </c>
      <c r="M76" s="77"/>
      <c r="N76" s="72"/>
      <c r="O76" s="79" t="s">
        <v>306</v>
      </c>
      <c r="P76" s="81">
        <v>43536.426574074074</v>
      </c>
      <c r="Q76" s="79" t="s">
        <v>328</v>
      </c>
      <c r="R76" s="79"/>
      <c r="S76" s="79"/>
      <c r="T76" s="79" t="s">
        <v>548</v>
      </c>
      <c r="U76" s="79"/>
      <c r="V76" s="83" t="s">
        <v>624</v>
      </c>
      <c r="W76" s="81">
        <v>43536.426574074074</v>
      </c>
      <c r="X76" s="83" t="s">
        <v>684</v>
      </c>
      <c r="Y76" s="79"/>
      <c r="Z76" s="79"/>
      <c r="AA76" s="85" t="s">
        <v>819</v>
      </c>
      <c r="AB76" s="79"/>
      <c r="AC76" s="79" t="b">
        <v>0</v>
      </c>
      <c r="AD76" s="79">
        <v>4</v>
      </c>
      <c r="AE76" s="85" t="s">
        <v>932</v>
      </c>
      <c r="AF76" s="79" t="b">
        <v>0</v>
      </c>
      <c r="AG76" s="79" t="s">
        <v>937</v>
      </c>
      <c r="AH76" s="79"/>
      <c r="AI76" s="85" t="s">
        <v>932</v>
      </c>
      <c r="AJ76" s="79" t="b">
        <v>0</v>
      </c>
      <c r="AK76" s="79">
        <v>1</v>
      </c>
      <c r="AL76" s="85" t="s">
        <v>932</v>
      </c>
      <c r="AM76" s="79" t="s">
        <v>948</v>
      </c>
      <c r="AN76" s="79" t="b">
        <v>0</v>
      </c>
      <c r="AO76" s="85" t="s">
        <v>819</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1</v>
      </c>
      <c r="BE76" s="49">
        <v>2.7027027027027026</v>
      </c>
      <c r="BF76" s="48">
        <v>0</v>
      </c>
      <c r="BG76" s="49">
        <v>0</v>
      </c>
      <c r="BH76" s="48">
        <v>0</v>
      </c>
      <c r="BI76" s="49">
        <v>0</v>
      </c>
      <c r="BJ76" s="48">
        <v>36</v>
      </c>
      <c r="BK76" s="49">
        <v>97.29729729729729</v>
      </c>
      <c r="BL76" s="48">
        <v>37</v>
      </c>
    </row>
    <row r="77" spans="1:64" ht="15">
      <c r="A77" s="64" t="s">
        <v>251</v>
      </c>
      <c r="B77" s="64" t="s">
        <v>233</v>
      </c>
      <c r="C77" s="65" t="s">
        <v>2471</v>
      </c>
      <c r="D77" s="66">
        <v>3</v>
      </c>
      <c r="E77" s="67" t="s">
        <v>132</v>
      </c>
      <c r="F77" s="68">
        <v>35</v>
      </c>
      <c r="G77" s="65"/>
      <c r="H77" s="69"/>
      <c r="I77" s="70"/>
      <c r="J77" s="70"/>
      <c r="K77" s="34" t="s">
        <v>66</v>
      </c>
      <c r="L77" s="77">
        <v>77</v>
      </c>
      <c r="M77" s="77"/>
      <c r="N77" s="72"/>
      <c r="O77" s="79" t="s">
        <v>306</v>
      </c>
      <c r="P77" s="81">
        <v>43539.58578703704</v>
      </c>
      <c r="Q77" s="79" t="s">
        <v>331</v>
      </c>
      <c r="R77" s="79"/>
      <c r="S77" s="79"/>
      <c r="T77" s="79"/>
      <c r="U77" s="79"/>
      <c r="V77" s="83" t="s">
        <v>641</v>
      </c>
      <c r="W77" s="81">
        <v>43539.58578703704</v>
      </c>
      <c r="X77" s="83" t="s">
        <v>710</v>
      </c>
      <c r="Y77" s="79"/>
      <c r="Z77" s="79"/>
      <c r="AA77" s="85" t="s">
        <v>845</v>
      </c>
      <c r="AB77" s="79"/>
      <c r="AC77" s="79" t="b">
        <v>0</v>
      </c>
      <c r="AD77" s="79">
        <v>0</v>
      </c>
      <c r="AE77" s="85" t="s">
        <v>932</v>
      </c>
      <c r="AF77" s="79" t="b">
        <v>0</v>
      </c>
      <c r="AG77" s="79" t="s">
        <v>937</v>
      </c>
      <c r="AH77" s="79"/>
      <c r="AI77" s="85" t="s">
        <v>932</v>
      </c>
      <c r="AJ77" s="79" t="b">
        <v>0</v>
      </c>
      <c r="AK77" s="79">
        <v>3</v>
      </c>
      <c r="AL77" s="85" t="s">
        <v>819</v>
      </c>
      <c r="AM77" s="79" t="s">
        <v>951</v>
      </c>
      <c r="AN77" s="79" t="b">
        <v>0</v>
      </c>
      <c r="AO77" s="85" t="s">
        <v>819</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21</v>
      </c>
      <c r="BK77" s="49">
        <v>100</v>
      </c>
      <c r="BL77" s="48">
        <v>21</v>
      </c>
    </row>
    <row r="78" spans="1:64" ht="15">
      <c r="A78" s="64" t="s">
        <v>252</v>
      </c>
      <c r="B78" s="64" t="s">
        <v>264</v>
      </c>
      <c r="C78" s="65" t="s">
        <v>2471</v>
      </c>
      <c r="D78" s="66">
        <v>3</v>
      </c>
      <c r="E78" s="67" t="s">
        <v>132</v>
      </c>
      <c r="F78" s="68">
        <v>35</v>
      </c>
      <c r="G78" s="65"/>
      <c r="H78" s="69"/>
      <c r="I78" s="70"/>
      <c r="J78" s="70"/>
      <c r="K78" s="34" t="s">
        <v>65</v>
      </c>
      <c r="L78" s="77">
        <v>78</v>
      </c>
      <c r="M78" s="77"/>
      <c r="N78" s="72"/>
      <c r="O78" s="79" t="s">
        <v>306</v>
      </c>
      <c r="P78" s="81">
        <v>43539.653020833335</v>
      </c>
      <c r="Q78" s="79" t="s">
        <v>344</v>
      </c>
      <c r="R78" s="79"/>
      <c r="S78" s="79"/>
      <c r="T78" s="79" t="s">
        <v>561</v>
      </c>
      <c r="U78" s="79"/>
      <c r="V78" s="83" t="s">
        <v>642</v>
      </c>
      <c r="W78" s="81">
        <v>43539.653020833335</v>
      </c>
      <c r="X78" s="83" t="s">
        <v>711</v>
      </c>
      <c r="Y78" s="79"/>
      <c r="Z78" s="79"/>
      <c r="AA78" s="85" t="s">
        <v>846</v>
      </c>
      <c r="AB78" s="79"/>
      <c r="AC78" s="79" t="b">
        <v>0</v>
      </c>
      <c r="AD78" s="79">
        <v>0</v>
      </c>
      <c r="AE78" s="85" t="s">
        <v>932</v>
      </c>
      <c r="AF78" s="79" t="b">
        <v>0</v>
      </c>
      <c r="AG78" s="79" t="s">
        <v>937</v>
      </c>
      <c r="AH78" s="79"/>
      <c r="AI78" s="85" t="s">
        <v>932</v>
      </c>
      <c r="AJ78" s="79" t="b">
        <v>0</v>
      </c>
      <c r="AK78" s="79">
        <v>1</v>
      </c>
      <c r="AL78" s="85" t="s">
        <v>866</v>
      </c>
      <c r="AM78" s="79" t="s">
        <v>943</v>
      </c>
      <c r="AN78" s="79" t="b">
        <v>0</v>
      </c>
      <c r="AO78" s="85" t="s">
        <v>866</v>
      </c>
      <c r="AP78" s="79" t="s">
        <v>176</v>
      </c>
      <c r="AQ78" s="79">
        <v>0</v>
      </c>
      <c r="AR78" s="79">
        <v>0</v>
      </c>
      <c r="AS78" s="79"/>
      <c r="AT78" s="79"/>
      <c r="AU78" s="79"/>
      <c r="AV78" s="79"/>
      <c r="AW78" s="79"/>
      <c r="AX78" s="79"/>
      <c r="AY78" s="79"/>
      <c r="AZ78" s="79"/>
      <c r="BA78">
        <v>1</v>
      </c>
      <c r="BB78" s="78" t="str">
        <f>REPLACE(INDEX(GroupVertices[Group],MATCH(Edges[[#This Row],[Vertex 1]],GroupVertices[Vertex],0)),1,1,"")</f>
        <v>10</v>
      </c>
      <c r="BC78" s="78" t="str">
        <f>REPLACE(INDEX(GroupVertices[Group],MATCH(Edges[[#This Row],[Vertex 2]],GroupVertices[Vertex],0)),1,1,"")</f>
        <v>10</v>
      </c>
      <c r="BD78" s="48">
        <v>2</v>
      </c>
      <c r="BE78" s="49">
        <v>13.333333333333334</v>
      </c>
      <c r="BF78" s="48">
        <v>0</v>
      </c>
      <c r="BG78" s="49">
        <v>0</v>
      </c>
      <c r="BH78" s="48">
        <v>0</v>
      </c>
      <c r="BI78" s="49">
        <v>0</v>
      </c>
      <c r="BJ78" s="48">
        <v>13</v>
      </c>
      <c r="BK78" s="49">
        <v>86.66666666666667</v>
      </c>
      <c r="BL78" s="48">
        <v>15</v>
      </c>
    </row>
    <row r="79" spans="1:64" ht="15">
      <c r="A79" s="64" t="s">
        <v>253</v>
      </c>
      <c r="B79" s="64" t="s">
        <v>254</v>
      </c>
      <c r="C79" s="65" t="s">
        <v>2471</v>
      </c>
      <c r="D79" s="66">
        <v>3</v>
      </c>
      <c r="E79" s="67" t="s">
        <v>132</v>
      </c>
      <c r="F79" s="68">
        <v>35</v>
      </c>
      <c r="G79" s="65"/>
      <c r="H79" s="69"/>
      <c r="I79" s="70"/>
      <c r="J79" s="70"/>
      <c r="K79" s="34" t="s">
        <v>65</v>
      </c>
      <c r="L79" s="77">
        <v>79</v>
      </c>
      <c r="M79" s="77"/>
      <c r="N79" s="72"/>
      <c r="O79" s="79" t="s">
        <v>306</v>
      </c>
      <c r="P79" s="81">
        <v>43539.76658564815</v>
      </c>
      <c r="Q79" s="79" t="s">
        <v>345</v>
      </c>
      <c r="R79" s="79"/>
      <c r="S79" s="79"/>
      <c r="T79" s="79"/>
      <c r="U79" s="79"/>
      <c r="V79" s="83" t="s">
        <v>643</v>
      </c>
      <c r="W79" s="81">
        <v>43539.76658564815</v>
      </c>
      <c r="X79" s="83" t="s">
        <v>712</v>
      </c>
      <c r="Y79" s="79"/>
      <c r="Z79" s="79"/>
      <c r="AA79" s="85" t="s">
        <v>847</v>
      </c>
      <c r="AB79" s="79"/>
      <c r="AC79" s="79" t="b">
        <v>0</v>
      </c>
      <c r="AD79" s="79">
        <v>0</v>
      </c>
      <c r="AE79" s="85" t="s">
        <v>932</v>
      </c>
      <c r="AF79" s="79" t="b">
        <v>0</v>
      </c>
      <c r="AG79" s="79" t="s">
        <v>937</v>
      </c>
      <c r="AH79" s="79"/>
      <c r="AI79" s="85" t="s">
        <v>932</v>
      </c>
      <c r="AJ79" s="79" t="b">
        <v>0</v>
      </c>
      <c r="AK79" s="79">
        <v>2</v>
      </c>
      <c r="AL79" s="85" t="s">
        <v>849</v>
      </c>
      <c r="AM79" s="79" t="s">
        <v>943</v>
      </c>
      <c r="AN79" s="79" t="b">
        <v>0</v>
      </c>
      <c r="AO79" s="85" t="s">
        <v>849</v>
      </c>
      <c r="AP79" s="79" t="s">
        <v>176</v>
      </c>
      <c r="AQ79" s="79">
        <v>0</v>
      </c>
      <c r="AR79" s="79">
        <v>0</v>
      </c>
      <c r="AS79" s="79"/>
      <c r="AT79" s="79"/>
      <c r="AU79" s="79"/>
      <c r="AV79" s="79"/>
      <c r="AW79" s="79"/>
      <c r="AX79" s="79"/>
      <c r="AY79" s="79"/>
      <c r="AZ79" s="79"/>
      <c r="BA79">
        <v>1</v>
      </c>
      <c r="BB79" s="78" t="str">
        <f>REPLACE(INDEX(GroupVertices[Group],MATCH(Edges[[#This Row],[Vertex 1]],GroupVertices[Vertex],0)),1,1,"")</f>
        <v>12</v>
      </c>
      <c r="BC79" s="78" t="str">
        <f>REPLACE(INDEX(GroupVertices[Group],MATCH(Edges[[#This Row],[Vertex 2]],GroupVertices[Vertex],0)),1,1,"")</f>
        <v>12</v>
      </c>
      <c r="BD79" s="48">
        <v>1</v>
      </c>
      <c r="BE79" s="49">
        <v>4.3478260869565215</v>
      </c>
      <c r="BF79" s="48">
        <v>0</v>
      </c>
      <c r="BG79" s="49">
        <v>0</v>
      </c>
      <c r="BH79" s="48">
        <v>0</v>
      </c>
      <c r="BI79" s="49">
        <v>0</v>
      </c>
      <c r="BJ79" s="48">
        <v>22</v>
      </c>
      <c r="BK79" s="49">
        <v>95.65217391304348</v>
      </c>
      <c r="BL79" s="48">
        <v>23</v>
      </c>
    </row>
    <row r="80" spans="1:64" ht="15">
      <c r="A80" s="64" t="s">
        <v>254</v>
      </c>
      <c r="B80" s="64" t="s">
        <v>254</v>
      </c>
      <c r="C80" s="65" t="s">
        <v>2472</v>
      </c>
      <c r="D80" s="66">
        <v>5.333333333333334</v>
      </c>
      <c r="E80" s="67" t="s">
        <v>136</v>
      </c>
      <c r="F80" s="68">
        <v>27.333333333333332</v>
      </c>
      <c r="G80" s="65"/>
      <c r="H80" s="69"/>
      <c r="I80" s="70"/>
      <c r="J80" s="70"/>
      <c r="K80" s="34" t="s">
        <v>65</v>
      </c>
      <c r="L80" s="77">
        <v>80</v>
      </c>
      <c r="M80" s="77"/>
      <c r="N80" s="72"/>
      <c r="O80" s="79" t="s">
        <v>176</v>
      </c>
      <c r="P80" s="81">
        <v>43535.693402777775</v>
      </c>
      <c r="Q80" s="79" t="s">
        <v>346</v>
      </c>
      <c r="R80" s="83" t="s">
        <v>441</v>
      </c>
      <c r="S80" s="79" t="s">
        <v>521</v>
      </c>
      <c r="T80" s="79" t="s">
        <v>547</v>
      </c>
      <c r="U80" s="79"/>
      <c r="V80" s="83" t="s">
        <v>644</v>
      </c>
      <c r="W80" s="81">
        <v>43535.693402777775</v>
      </c>
      <c r="X80" s="83" t="s">
        <v>713</v>
      </c>
      <c r="Y80" s="79"/>
      <c r="Z80" s="79"/>
      <c r="AA80" s="85" t="s">
        <v>848</v>
      </c>
      <c r="AB80" s="79"/>
      <c r="AC80" s="79" t="b">
        <v>0</v>
      </c>
      <c r="AD80" s="79">
        <v>0</v>
      </c>
      <c r="AE80" s="85" t="s">
        <v>932</v>
      </c>
      <c r="AF80" s="79" t="b">
        <v>0</v>
      </c>
      <c r="AG80" s="79" t="s">
        <v>937</v>
      </c>
      <c r="AH80" s="79"/>
      <c r="AI80" s="85" t="s">
        <v>932</v>
      </c>
      <c r="AJ80" s="79" t="b">
        <v>0</v>
      </c>
      <c r="AK80" s="79">
        <v>0</v>
      </c>
      <c r="AL80" s="85" t="s">
        <v>932</v>
      </c>
      <c r="AM80" s="79" t="s">
        <v>943</v>
      </c>
      <c r="AN80" s="79" t="b">
        <v>0</v>
      </c>
      <c r="AO80" s="85" t="s">
        <v>848</v>
      </c>
      <c r="AP80" s="79" t="s">
        <v>176</v>
      </c>
      <c r="AQ80" s="79">
        <v>0</v>
      </c>
      <c r="AR80" s="79">
        <v>0</v>
      </c>
      <c r="AS80" s="79"/>
      <c r="AT80" s="79"/>
      <c r="AU80" s="79"/>
      <c r="AV80" s="79"/>
      <c r="AW80" s="79"/>
      <c r="AX80" s="79"/>
      <c r="AY80" s="79"/>
      <c r="AZ80" s="79"/>
      <c r="BA80">
        <v>2</v>
      </c>
      <c r="BB80" s="78" t="str">
        <f>REPLACE(INDEX(GroupVertices[Group],MATCH(Edges[[#This Row],[Vertex 1]],GroupVertices[Vertex],0)),1,1,"")</f>
        <v>12</v>
      </c>
      <c r="BC80" s="78" t="str">
        <f>REPLACE(INDEX(GroupVertices[Group],MATCH(Edges[[#This Row],[Vertex 2]],GroupVertices[Vertex],0)),1,1,"")</f>
        <v>12</v>
      </c>
      <c r="BD80" s="48">
        <v>3</v>
      </c>
      <c r="BE80" s="49">
        <v>8.571428571428571</v>
      </c>
      <c r="BF80" s="48">
        <v>1</v>
      </c>
      <c r="BG80" s="49">
        <v>2.857142857142857</v>
      </c>
      <c r="BH80" s="48">
        <v>0</v>
      </c>
      <c r="BI80" s="49">
        <v>0</v>
      </c>
      <c r="BJ80" s="48">
        <v>31</v>
      </c>
      <c r="BK80" s="49">
        <v>88.57142857142857</v>
      </c>
      <c r="BL80" s="48">
        <v>35</v>
      </c>
    </row>
    <row r="81" spans="1:64" ht="15">
      <c r="A81" s="64" t="s">
        <v>254</v>
      </c>
      <c r="B81" s="64" t="s">
        <v>254</v>
      </c>
      <c r="C81" s="65" t="s">
        <v>2472</v>
      </c>
      <c r="D81" s="66">
        <v>5.333333333333334</v>
      </c>
      <c r="E81" s="67" t="s">
        <v>136</v>
      </c>
      <c r="F81" s="68">
        <v>27.333333333333332</v>
      </c>
      <c r="G81" s="65"/>
      <c r="H81" s="69"/>
      <c r="I81" s="70"/>
      <c r="J81" s="70"/>
      <c r="K81" s="34" t="s">
        <v>65</v>
      </c>
      <c r="L81" s="77">
        <v>81</v>
      </c>
      <c r="M81" s="77"/>
      <c r="N81" s="72"/>
      <c r="O81" s="79" t="s">
        <v>176</v>
      </c>
      <c r="P81" s="81">
        <v>43539.65013888889</v>
      </c>
      <c r="Q81" s="79" t="s">
        <v>347</v>
      </c>
      <c r="R81" s="83" t="s">
        <v>441</v>
      </c>
      <c r="S81" s="79" t="s">
        <v>521</v>
      </c>
      <c r="T81" s="79" t="s">
        <v>562</v>
      </c>
      <c r="U81" s="79"/>
      <c r="V81" s="83" t="s">
        <v>644</v>
      </c>
      <c r="W81" s="81">
        <v>43539.65013888889</v>
      </c>
      <c r="X81" s="83" t="s">
        <v>714</v>
      </c>
      <c r="Y81" s="79"/>
      <c r="Z81" s="79"/>
      <c r="AA81" s="85" t="s">
        <v>849</v>
      </c>
      <c r="AB81" s="79"/>
      <c r="AC81" s="79" t="b">
        <v>0</v>
      </c>
      <c r="AD81" s="79">
        <v>1</v>
      </c>
      <c r="AE81" s="85" t="s">
        <v>932</v>
      </c>
      <c r="AF81" s="79" t="b">
        <v>0</v>
      </c>
      <c r="AG81" s="79" t="s">
        <v>937</v>
      </c>
      <c r="AH81" s="79"/>
      <c r="AI81" s="85" t="s">
        <v>932</v>
      </c>
      <c r="AJ81" s="79" t="b">
        <v>0</v>
      </c>
      <c r="AK81" s="79">
        <v>2</v>
      </c>
      <c r="AL81" s="85" t="s">
        <v>932</v>
      </c>
      <c r="AM81" s="79" t="s">
        <v>943</v>
      </c>
      <c r="AN81" s="79" t="b">
        <v>0</v>
      </c>
      <c r="AO81" s="85" t="s">
        <v>849</v>
      </c>
      <c r="AP81" s="79" t="s">
        <v>176</v>
      </c>
      <c r="AQ81" s="79">
        <v>0</v>
      </c>
      <c r="AR81" s="79">
        <v>0</v>
      </c>
      <c r="AS81" s="79"/>
      <c r="AT81" s="79"/>
      <c r="AU81" s="79"/>
      <c r="AV81" s="79"/>
      <c r="AW81" s="79"/>
      <c r="AX81" s="79"/>
      <c r="AY81" s="79"/>
      <c r="AZ81" s="79"/>
      <c r="BA81">
        <v>2</v>
      </c>
      <c r="BB81" s="78" t="str">
        <f>REPLACE(INDEX(GroupVertices[Group],MATCH(Edges[[#This Row],[Vertex 1]],GroupVertices[Vertex],0)),1,1,"")</f>
        <v>12</v>
      </c>
      <c r="BC81" s="78" t="str">
        <f>REPLACE(INDEX(GroupVertices[Group],MATCH(Edges[[#This Row],[Vertex 2]],GroupVertices[Vertex],0)),1,1,"")</f>
        <v>12</v>
      </c>
      <c r="BD81" s="48">
        <v>3</v>
      </c>
      <c r="BE81" s="49">
        <v>7.894736842105263</v>
      </c>
      <c r="BF81" s="48">
        <v>0</v>
      </c>
      <c r="BG81" s="49">
        <v>0</v>
      </c>
      <c r="BH81" s="48">
        <v>0</v>
      </c>
      <c r="BI81" s="49">
        <v>0</v>
      </c>
      <c r="BJ81" s="48">
        <v>35</v>
      </c>
      <c r="BK81" s="49">
        <v>92.10526315789474</v>
      </c>
      <c r="BL81" s="48">
        <v>38</v>
      </c>
    </row>
    <row r="82" spans="1:64" ht="15">
      <c r="A82" s="64" t="s">
        <v>255</v>
      </c>
      <c r="B82" s="64" t="s">
        <v>254</v>
      </c>
      <c r="C82" s="65" t="s">
        <v>2471</v>
      </c>
      <c r="D82" s="66">
        <v>3</v>
      </c>
      <c r="E82" s="67" t="s">
        <v>132</v>
      </c>
      <c r="F82" s="68">
        <v>35</v>
      </c>
      <c r="G82" s="65"/>
      <c r="H82" s="69"/>
      <c r="I82" s="70"/>
      <c r="J82" s="70"/>
      <c r="K82" s="34" t="s">
        <v>65</v>
      </c>
      <c r="L82" s="77">
        <v>82</v>
      </c>
      <c r="M82" s="77"/>
      <c r="N82" s="72"/>
      <c r="O82" s="79" t="s">
        <v>306</v>
      </c>
      <c r="P82" s="81">
        <v>43539.81711805556</v>
      </c>
      <c r="Q82" s="79" t="s">
        <v>345</v>
      </c>
      <c r="R82" s="79"/>
      <c r="S82" s="79"/>
      <c r="T82" s="79"/>
      <c r="U82" s="79"/>
      <c r="V82" s="83" t="s">
        <v>645</v>
      </c>
      <c r="W82" s="81">
        <v>43539.81711805556</v>
      </c>
      <c r="X82" s="83" t="s">
        <v>715</v>
      </c>
      <c r="Y82" s="79"/>
      <c r="Z82" s="79"/>
      <c r="AA82" s="85" t="s">
        <v>850</v>
      </c>
      <c r="AB82" s="79"/>
      <c r="AC82" s="79" t="b">
        <v>0</v>
      </c>
      <c r="AD82" s="79">
        <v>0</v>
      </c>
      <c r="AE82" s="85" t="s">
        <v>932</v>
      </c>
      <c r="AF82" s="79" t="b">
        <v>0</v>
      </c>
      <c r="AG82" s="79" t="s">
        <v>937</v>
      </c>
      <c r="AH82" s="79"/>
      <c r="AI82" s="85" t="s">
        <v>932</v>
      </c>
      <c r="AJ82" s="79" t="b">
        <v>0</v>
      </c>
      <c r="AK82" s="79">
        <v>2</v>
      </c>
      <c r="AL82" s="85" t="s">
        <v>849</v>
      </c>
      <c r="AM82" s="79" t="s">
        <v>951</v>
      </c>
      <c r="AN82" s="79" t="b">
        <v>0</v>
      </c>
      <c r="AO82" s="85" t="s">
        <v>849</v>
      </c>
      <c r="AP82" s="79" t="s">
        <v>176</v>
      </c>
      <c r="AQ82" s="79">
        <v>0</v>
      </c>
      <c r="AR82" s="79">
        <v>0</v>
      </c>
      <c r="AS82" s="79"/>
      <c r="AT82" s="79"/>
      <c r="AU82" s="79"/>
      <c r="AV82" s="79"/>
      <c r="AW82" s="79"/>
      <c r="AX82" s="79"/>
      <c r="AY82" s="79"/>
      <c r="AZ82" s="79"/>
      <c r="BA82">
        <v>1</v>
      </c>
      <c r="BB82" s="78" t="str">
        <f>REPLACE(INDEX(GroupVertices[Group],MATCH(Edges[[#This Row],[Vertex 1]],GroupVertices[Vertex],0)),1,1,"")</f>
        <v>12</v>
      </c>
      <c r="BC82" s="78" t="str">
        <f>REPLACE(INDEX(GroupVertices[Group],MATCH(Edges[[#This Row],[Vertex 2]],GroupVertices[Vertex],0)),1,1,"")</f>
        <v>12</v>
      </c>
      <c r="BD82" s="48">
        <v>1</v>
      </c>
      <c r="BE82" s="49">
        <v>4.3478260869565215</v>
      </c>
      <c r="BF82" s="48">
        <v>0</v>
      </c>
      <c r="BG82" s="49">
        <v>0</v>
      </c>
      <c r="BH82" s="48">
        <v>0</v>
      </c>
      <c r="BI82" s="49">
        <v>0</v>
      </c>
      <c r="BJ82" s="48">
        <v>22</v>
      </c>
      <c r="BK82" s="49">
        <v>95.65217391304348</v>
      </c>
      <c r="BL82" s="48">
        <v>23</v>
      </c>
    </row>
    <row r="83" spans="1:64" ht="15">
      <c r="A83" s="64" t="s">
        <v>256</v>
      </c>
      <c r="B83" s="64" t="s">
        <v>270</v>
      </c>
      <c r="C83" s="65" t="s">
        <v>2471</v>
      </c>
      <c r="D83" s="66">
        <v>3</v>
      </c>
      <c r="E83" s="67" t="s">
        <v>132</v>
      </c>
      <c r="F83" s="68">
        <v>35</v>
      </c>
      <c r="G83" s="65"/>
      <c r="H83" s="69"/>
      <c r="I83" s="70"/>
      <c r="J83" s="70"/>
      <c r="K83" s="34" t="s">
        <v>65</v>
      </c>
      <c r="L83" s="77">
        <v>83</v>
      </c>
      <c r="M83" s="77"/>
      <c r="N83" s="72"/>
      <c r="O83" s="79" t="s">
        <v>306</v>
      </c>
      <c r="P83" s="81">
        <v>43539.836168981485</v>
      </c>
      <c r="Q83" s="79" t="s">
        <v>348</v>
      </c>
      <c r="R83" s="79"/>
      <c r="S83" s="79"/>
      <c r="T83" s="79" t="s">
        <v>563</v>
      </c>
      <c r="U83" s="79"/>
      <c r="V83" s="83" t="s">
        <v>646</v>
      </c>
      <c r="W83" s="81">
        <v>43539.836168981485</v>
      </c>
      <c r="X83" s="83" t="s">
        <v>716</v>
      </c>
      <c r="Y83" s="79"/>
      <c r="Z83" s="79"/>
      <c r="AA83" s="85" t="s">
        <v>851</v>
      </c>
      <c r="AB83" s="79"/>
      <c r="AC83" s="79" t="b">
        <v>0</v>
      </c>
      <c r="AD83" s="79">
        <v>0</v>
      </c>
      <c r="AE83" s="85" t="s">
        <v>932</v>
      </c>
      <c r="AF83" s="79" t="b">
        <v>0</v>
      </c>
      <c r="AG83" s="79" t="s">
        <v>937</v>
      </c>
      <c r="AH83" s="79"/>
      <c r="AI83" s="85" t="s">
        <v>932</v>
      </c>
      <c r="AJ83" s="79" t="b">
        <v>0</v>
      </c>
      <c r="AK83" s="79">
        <v>1</v>
      </c>
      <c r="AL83" s="85" t="s">
        <v>873</v>
      </c>
      <c r="AM83" s="79" t="s">
        <v>943</v>
      </c>
      <c r="AN83" s="79" t="b">
        <v>0</v>
      </c>
      <c r="AO83" s="85" t="s">
        <v>873</v>
      </c>
      <c r="AP83" s="79" t="s">
        <v>176</v>
      </c>
      <c r="AQ83" s="79">
        <v>0</v>
      </c>
      <c r="AR83" s="79">
        <v>0</v>
      </c>
      <c r="AS83" s="79"/>
      <c r="AT83" s="79"/>
      <c r="AU83" s="79"/>
      <c r="AV83" s="79"/>
      <c r="AW83" s="79"/>
      <c r="AX83" s="79"/>
      <c r="AY83" s="79"/>
      <c r="AZ83" s="79"/>
      <c r="BA83">
        <v>1</v>
      </c>
      <c r="BB83" s="78" t="str">
        <f>REPLACE(INDEX(GroupVertices[Group],MATCH(Edges[[#This Row],[Vertex 1]],GroupVertices[Vertex],0)),1,1,"")</f>
        <v>14</v>
      </c>
      <c r="BC83" s="78" t="str">
        <f>REPLACE(INDEX(GroupVertices[Group],MATCH(Edges[[#This Row],[Vertex 2]],GroupVertices[Vertex],0)),1,1,"")</f>
        <v>14</v>
      </c>
      <c r="BD83" s="48">
        <v>0</v>
      </c>
      <c r="BE83" s="49">
        <v>0</v>
      </c>
      <c r="BF83" s="48">
        <v>0</v>
      </c>
      <c r="BG83" s="49">
        <v>0</v>
      </c>
      <c r="BH83" s="48">
        <v>0</v>
      </c>
      <c r="BI83" s="49">
        <v>0</v>
      </c>
      <c r="BJ83" s="48">
        <v>20</v>
      </c>
      <c r="BK83" s="49">
        <v>100</v>
      </c>
      <c r="BL83" s="48">
        <v>20</v>
      </c>
    </row>
    <row r="84" spans="1:64" ht="15">
      <c r="A84" s="64" t="s">
        <v>257</v>
      </c>
      <c r="B84" s="64" t="s">
        <v>212</v>
      </c>
      <c r="C84" s="65" t="s">
        <v>2472</v>
      </c>
      <c r="D84" s="66">
        <v>5.333333333333334</v>
      </c>
      <c r="E84" s="67" t="s">
        <v>136</v>
      </c>
      <c r="F84" s="68">
        <v>27.333333333333332</v>
      </c>
      <c r="G84" s="65"/>
      <c r="H84" s="69"/>
      <c r="I84" s="70"/>
      <c r="J84" s="70"/>
      <c r="K84" s="34" t="s">
        <v>65</v>
      </c>
      <c r="L84" s="77">
        <v>84</v>
      </c>
      <c r="M84" s="77"/>
      <c r="N84" s="72"/>
      <c r="O84" s="79" t="s">
        <v>306</v>
      </c>
      <c r="P84" s="81">
        <v>43538.40416666667</v>
      </c>
      <c r="Q84" s="79" t="s">
        <v>349</v>
      </c>
      <c r="R84" s="83" t="s">
        <v>423</v>
      </c>
      <c r="S84" s="79" t="s">
        <v>508</v>
      </c>
      <c r="T84" s="79" t="s">
        <v>564</v>
      </c>
      <c r="U84" s="79"/>
      <c r="V84" s="83" t="s">
        <v>647</v>
      </c>
      <c r="W84" s="81">
        <v>43538.40416666667</v>
      </c>
      <c r="X84" s="83" t="s">
        <v>717</v>
      </c>
      <c r="Y84" s="79"/>
      <c r="Z84" s="79"/>
      <c r="AA84" s="85" t="s">
        <v>852</v>
      </c>
      <c r="AB84" s="79"/>
      <c r="AC84" s="79" t="b">
        <v>0</v>
      </c>
      <c r="AD84" s="79">
        <v>0</v>
      </c>
      <c r="AE84" s="85" t="s">
        <v>932</v>
      </c>
      <c r="AF84" s="79" t="b">
        <v>0</v>
      </c>
      <c r="AG84" s="79" t="s">
        <v>936</v>
      </c>
      <c r="AH84" s="79"/>
      <c r="AI84" s="85" t="s">
        <v>932</v>
      </c>
      <c r="AJ84" s="79" t="b">
        <v>0</v>
      </c>
      <c r="AK84" s="79">
        <v>3</v>
      </c>
      <c r="AL84" s="85" t="s">
        <v>797</v>
      </c>
      <c r="AM84" s="79" t="s">
        <v>944</v>
      </c>
      <c r="AN84" s="79" t="b">
        <v>0</v>
      </c>
      <c r="AO84" s="85" t="s">
        <v>797</v>
      </c>
      <c r="AP84" s="79" t="s">
        <v>176</v>
      </c>
      <c r="AQ84" s="79">
        <v>0</v>
      </c>
      <c r="AR84" s="79">
        <v>0</v>
      </c>
      <c r="AS84" s="79"/>
      <c r="AT84" s="79"/>
      <c r="AU84" s="79"/>
      <c r="AV84" s="79"/>
      <c r="AW84" s="79"/>
      <c r="AX84" s="79"/>
      <c r="AY84" s="79"/>
      <c r="AZ84" s="79"/>
      <c r="BA84">
        <v>2</v>
      </c>
      <c r="BB84" s="78" t="str">
        <f>REPLACE(INDEX(GroupVertices[Group],MATCH(Edges[[#This Row],[Vertex 1]],GroupVertices[Vertex],0)),1,1,"")</f>
        <v>16</v>
      </c>
      <c r="BC84" s="78" t="str">
        <f>REPLACE(INDEX(GroupVertices[Group],MATCH(Edges[[#This Row],[Vertex 2]],GroupVertices[Vertex],0)),1,1,"")</f>
        <v>16</v>
      </c>
      <c r="BD84" s="48">
        <v>0</v>
      </c>
      <c r="BE84" s="49">
        <v>0</v>
      </c>
      <c r="BF84" s="48">
        <v>0</v>
      </c>
      <c r="BG84" s="49">
        <v>0</v>
      </c>
      <c r="BH84" s="48">
        <v>0</v>
      </c>
      <c r="BI84" s="49">
        <v>0</v>
      </c>
      <c r="BJ84" s="48">
        <v>15</v>
      </c>
      <c r="BK84" s="49">
        <v>100</v>
      </c>
      <c r="BL84" s="48">
        <v>15</v>
      </c>
    </row>
    <row r="85" spans="1:64" ht="15">
      <c r="A85" s="64" t="s">
        <v>257</v>
      </c>
      <c r="B85" s="64" t="s">
        <v>212</v>
      </c>
      <c r="C85" s="65" t="s">
        <v>2472</v>
      </c>
      <c r="D85" s="66">
        <v>5.333333333333334</v>
      </c>
      <c r="E85" s="67" t="s">
        <v>136</v>
      </c>
      <c r="F85" s="68">
        <v>27.333333333333332</v>
      </c>
      <c r="G85" s="65"/>
      <c r="H85" s="69"/>
      <c r="I85" s="70"/>
      <c r="J85" s="70"/>
      <c r="K85" s="34" t="s">
        <v>65</v>
      </c>
      <c r="L85" s="77">
        <v>85</v>
      </c>
      <c r="M85" s="77"/>
      <c r="N85" s="72"/>
      <c r="O85" s="79" t="s">
        <v>306</v>
      </c>
      <c r="P85" s="81">
        <v>43540.50681712963</v>
      </c>
      <c r="Q85" s="79" t="s">
        <v>349</v>
      </c>
      <c r="R85" s="83" t="s">
        <v>423</v>
      </c>
      <c r="S85" s="79" t="s">
        <v>508</v>
      </c>
      <c r="T85" s="79" t="s">
        <v>564</v>
      </c>
      <c r="U85" s="79"/>
      <c r="V85" s="83" t="s">
        <v>647</v>
      </c>
      <c r="W85" s="81">
        <v>43540.50681712963</v>
      </c>
      <c r="X85" s="83" t="s">
        <v>718</v>
      </c>
      <c r="Y85" s="79"/>
      <c r="Z85" s="79"/>
      <c r="AA85" s="85" t="s">
        <v>853</v>
      </c>
      <c r="AB85" s="79"/>
      <c r="AC85" s="79" t="b">
        <v>0</v>
      </c>
      <c r="AD85" s="79">
        <v>0</v>
      </c>
      <c r="AE85" s="85" t="s">
        <v>932</v>
      </c>
      <c r="AF85" s="79" t="b">
        <v>0</v>
      </c>
      <c r="AG85" s="79" t="s">
        <v>936</v>
      </c>
      <c r="AH85" s="79"/>
      <c r="AI85" s="85" t="s">
        <v>932</v>
      </c>
      <c r="AJ85" s="79" t="b">
        <v>0</v>
      </c>
      <c r="AK85" s="79">
        <v>5</v>
      </c>
      <c r="AL85" s="85" t="s">
        <v>797</v>
      </c>
      <c r="AM85" s="79" t="s">
        <v>944</v>
      </c>
      <c r="AN85" s="79" t="b">
        <v>0</v>
      </c>
      <c r="AO85" s="85" t="s">
        <v>797</v>
      </c>
      <c r="AP85" s="79" t="s">
        <v>176</v>
      </c>
      <c r="AQ85" s="79">
        <v>0</v>
      </c>
      <c r="AR85" s="79">
        <v>0</v>
      </c>
      <c r="AS85" s="79"/>
      <c r="AT85" s="79"/>
      <c r="AU85" s="79"/>
      <c r="AV85" s="79"/>
      <c r="AW85" s="79"/>
      <c r="AX85" s="79"/>
      <c r="AY85" s="79"/>
      <c r="AZ85" s="79"/>
      <c r="BA85">
        <v>2</v>
      </c>
      <c r="BB85" s="78" t="str">
        <f>REPLACE(INDEX(GroupVertices[Group],MATCH(Edges[[#This Row],[Vertex 1]],GroupVertices[Vertex],0)),1,1,"")</f>
        <v>16</v>
      </c>
      <c r="BC85" s="78" t="str">
        <f>REPLACE(INDEX(GroupVertices[Group],MATCH(Edges[[#This Row],[Vertex 2]],GroupVertices[Vertex],0)),1,1,"")</f>
        <v>16</v>
      </c>
      <c r="BD85" s="48">
        <v>0</v>
      </c>
      <c r="BE85" s="49">
        <v>0</v>
      </c>
      <c r="BF85" s="48">
        <v>0</v>
      </c>
      <c r="BG85" s="49">
        <v>0</v>
      </c>
      <c r="BH85" s="48">
        <v>0</v>
      </c>
      <c r="BI85" s="49">
        <v>0</v>
      </c>
      <c r="BJ85" s="48">
        <v>15</v>
      </c>
      <c r="BK85" s="49">
        <v>100</v>
      </c>
      <c r="BL85" s="48">
        <v>15</v>
      </c>
    </row>
    <row r="86" spans="1:64" ht="15">
      <c r="A86" s="64" t="s">
        <v>258</v>
      </c>
      <c r="B86" s="64" t="s">
        <v>296</v>
      </c>
      <c r="C86" s="65" t="s">
        <v>2471</v>
      </c>
      <c r="D86" s="66">
        <v>3</v>
      </c>
      <c r="E86" s="67" t="s">
        <v>132</v>
      </c>
      <c r="F86" s="68">
        <v>35</v>
      </c>
      <c r="G86" s="65"/>
      <c r="H86" s="69"/>
      <c r="I86" s="70"/>
      <c r="J86" s="70"/>
      <c r="K86" s="34" t="s">
        <v>65</v>
      </c>
      <c r="L86" s="77">
        <v>86</v>
      </c>
      <c r="M86" s="77"/>
      <c r="N86" s="72"/>
      <c r="O86" s="79" t="s">
        <v>306</v>
      </c>
      <c r="P86" s="81">
        <v>43540.60290509259</v>
      </c>
      <c r="Q86" s="79" t="s">
        <v>350</v>
      </c>
      <c r="R86" s="79"/>
      <c r="S86" s="79"/>
      <c r="T86" s="79" t="s">
        <v>565</v>
      </c>
      <c r="U86" s="83" t="s">
        <v>595</v>
      </c>
      <c r="V86" s="83" t="s">
        <v>595</v>
      </c>
      <c r="W86" s="81">
        <v>43540.60290509259</v>
      </c>
      <c r="X86" s="83" t="s">
        <v>719</v>
      </c>
      <c r="Y86" s="79"/>
      <c r="Z86" s="79"/>
      <c r="AA86" s="85" t="s">
        <v>854</v>
      </c>
      <c r="AB86" s="79"/>
      <c r="AC86" s="79" t="b">
        <v>0</v>
      </c>
      <c r="AD86" s="79">
        <v>3</v>
      </c>
      <c r="AE86" s="85" t="s">
        <v>932</v>
      </c>
      <c r="AF86" s="79" t="b">
        <v>0</v>
      </c>
      <c r="AG86" s="79" t="s">
        <v>937</v>
      </c>
      <c r="AH86" s="79"/>
      <c r="AI86" s="85" t="s">
        <v>932</v>
      </c>
      <c r="AJ86" s="79" t="b">
        <v>0</v>
      </c>
      <c r="AK86" s="79">
        <v>0</v>
      </c>
      <c r="AL86" s="85" t="s">
        <v>932</v>
      </c>
      <c r="AM86" s="79" t="s">
        <v>951</v>
      </c>
      <c r="AN86" s="79" t="b">
        <v>0</v>
      </c>
      <c r="AO86" s="85" t="s">
        <v>854</v>
      </c>
      <c r="AP86" s="79" t="s">
        <v>176</v>
      </c>
      <c r="AQ86" s="79">
        <v>0</v>
      </c>
      <c r="AR86" s="79">
        <v>0</v>
      </c>
      <c r="AS86" s="79"/>
      <c r="AT86" s="79"/>
      <c r="AU86" s="79"/>
      <c r="AV86" s="79"/>
      <c r="AW86" s="79"/>
      <c r="AX86" s="79"/>
      <c r="AY86" s="79"/>
      <c r="AZ86" s="79"/>
      <c r="BA86">
        <v>1</v>
      </c>
      <c r="BB86" s="78" t="str">
        <f>REPLACE(INDEX(GroupVertices[Group],MATCH(Edges[[#This Row],[Vertex 1]],GroupVertices[Vertex],0)),1,1,"")</f>
        <v>11</v>
      </c>
      <c r="BC86" s="78" t="str">
        <f>REPLACE(INDEX(GroupVertices[Group],MATCH(Edges[[#This Row],[Vertex 2]],GroupVertices[Vertex],0)),1,1,"")</f>
        <v>11</v>
      </c>
      <c r="BD86" s="48"/>
      <c r="BE86" s="49"/>
      <c r="BF86" s="48"/>
      <c r="BG86" s="49"/>
      <c r="BH86" s="48"/>
      <c r="BI86" s="49"/>
      <c r="BJ86" s="48"/>
      <c r="BK86" s="49"/>
      <c r="BL86" s="48"/>
    </row>
    <row r="87" spans="1:64" ht="15">
      <c r="A87" s="64" t="s">
        <v>258</v>
      </c>
      <c r="B87" s="64" t="s">
        <v>297</v>
      </c>
      <c r="C87" s="65" t="s">
        <v>2471</v>
      </c>
      <c r="D87" s="66">
        <v>3</v>
      </c>
      <c r="E87" s="67" t="s">
        <v>132</v>
      </c>
      <c r="F87" s="68">
        <v>35</v>
      </c>
      <c r="G87" s="65"/>
      <c r="H87" s="69"/>
      <c r="I87" s="70"/>
      <c r="J87" s="70"/>
      <c r="K87" s="34" t="s">
        <v>65</v>
      </c>
      <c r="L87" s="77">
        <v>87</v>
      </c>
      <c r="M87" s="77"/>
      <c r="N87" s="72"/>
      <c r="O87" s="79" t="s">
        <v>306</v>
      </c>
      <c r="P87" s="81">
        <v>43540.60290509259</v>
      </c>
      <c r="Q87" s="79" t="s">
        <v>350</v>
      </c>
      <c r="R87" s="79"/>
      <c r="S87" s="79"/>
      <c r="T87" s="79" t="s">
        <v>565</v>
      </c>
      <c r="U87" s="83" t="s">
        <v>595</v>
      </c>
      <c r="V87" s="83" t="s">
        <v>595</v>
      </c>
      <c r="W87" s="81">
        <v>43540.60290509259</v>
      </c>
      <c r="X87" s="83" t="s">
        <v>719</v>
      </c>
      <c r="Y87" s="79"/>
      <c r="Z87" s="79"/>
      <c r="AA87" s="85" t="s">
        <v>854</v>
      </c>
      <c r="AB87" s="79"/>
      <c r="AC87" s="79" t="b">
        <v>0</v>
      </c>
      <c r="AD87" s="79">
        <v>3</v>
      </c>
      <c r="AE87" s="85" t="s">
        <v>932</v>
      </c>
      <c r="AF87" s="79" t="b">
        <v>0</v>
      </c>
      <c r="AG87" s="79" t="s">
        <v>937</v>
      </c>
      <c r="AH87" s="79"/>
      <c r="AI87" s="85" t="s">
        <v>932</v>
      </c>
      <c r="AJ87" s="79" t="b">
        <v>0</v>
      </c>
      <c r="AK87" s="79">
        <v>0</v>
      </c>
      <c r="AL87" s="85" t="s">
        <v>932</v>
      </c>
      <c r="AM87" s="79" t="s">
        <v>951</v>
      </c>
      <c r="AN87" s="79" t="b">
        <v>0</v>
      </c>
      <c r="AO87" s="85" t="s">
        <v>854</v>
      </c>
      <c r="AP87" s="79" t="s">
        <v>176</v>
      </c>
      <c r="AQ87" s="79">
        <v>0</v>
      </c>
      <c r="AR87" s="79">
        <v>0</v>
      </c>
      <c r="AS87" s="79"/>
      <c r="AT87" s="79"/>
      <c r="AU87" s="79"/>
      <c r="AV87" s="79"/>
      <c r="AW87" s="79"/>
      <c r="AX87" s="79"/>
      <c r="AY87" s="79"/>
      <c r="AZ87" s="79"/>
      <c r="BA87">
        <v>1</v>
      </c>
      <c r="BB87" s="78" t="str">
        <f>REPLACE(INDEX(GroupVertices[Group],MATCH(Edges[[#This Row],[Vertex 1]],GroupVertices[Vertex],0)),1,1,"")</f>
        <v>11</v>
      </c>
      <c r="BC87" s="78" t="str">
        <f>REPLACE(INDEX(GroupVertices[Group],MATCH(Edges[[#This Row],[Vertex 2]],GroupVertices[Vertex],0)),1,1,"")</f>
        <v>11</v>
      </c>
      <c r="BD87" s="48"/>
      <c r="BE87" s="49"/>
      <c r="BF87" s="48"/>
      <c r="BG87" s="49"/>
      <c r="BH87" s="48"/>
      <c r="BI87" s="49"/>
      <c r="BJ87" s="48"/>
      <c r="BK87" s="49"/>
      <c r="BL87" s="48"/>
    </row>
    <row r="88" spans="1:64" ht="15">
      <c r="A88" s="64" t="s">
        <v>258</v>
      </c>
      <c r="B88" s="64" t="s">
        <v>298</v>
      </c>
      <c r="C88" s="65" t="s">
        <v>2471</v>
      </c>
      <c r="D88" s="66">
        <v>3</v>
      </c>
      <c r="E88" s="67" t="s">
        <v>132</v>
      </c>
      <c r="F88" s="68">
        <v>35</v>
      </c>
      <c r="G88" s="65"/>
      <c r="H88" s="69"/>
      <c r="I88" s="70"/>
      <c r="J88" s="70"/>
      <c r="K88" s="34" t="s">
        <v>65</v>
      </c>
      <c r="L88" s="77">
        <v>88</v>
      </c>
      <c r="M88" s="77"/>
      <c r="N88" s="72"/>
      <c r="O88" s="79" t="s">
        <v>306</v>
      </c>
      <c r="P88" s="81">
        <v>43540.60290509259</v>
      </c>
      <c r="Q88" s="79" t="s">
        <v>350</v>
      </c>
      <c r="R88" s="79"/>
      <c r="S88" s="79"/>
      <c r="T88" s="79" t="s">
        <v>565</v>
      </c>
      <c r="U88" s="83" t="s">
        <v>595</v>
      </c>
      <c r="V88" s="83" t="s">
        <v>595</v>
      </c>
      <c r="W88" s="81">
        <v>43540.60290509259</v>
      </c>
      <c r="X88" s="83" t="s">
        <v>719</v>
      </c>
      <c r="Y88" s="79"/>
      <c r="Z88" s="79"/>
      <c r="AA88" s="85" t="s">
        <v>854</v>
      </c>
      <c r="AB88" s="79"/>
      <c r="AC88" s="79" t="b">
        <v>0</v>
      </c>
      <c r="AD88" s="79">
        <v>3</v>
      </c>
      <c r="AE88" s="85" t="s">
        <v>932</v>
      </c>
      <c r="AF88" s="79" t="b">
        <v>0</v>
      </c>
      <c r="AG88" s="79" t="s">
        <v>937</v>
      </c>
      <c r="AH88" s="79"/>
      <c r="AI88" s="85" t="s">
        <v>932</v>
      </c>
      <c r="AJ88" s="79" t="b">
        <v>0</v>
      </c>
      <c r="AK88" s="79">
        <v>0</v>
      </c>
      <c r="AL88" s="85" t="s">
        <v>932</v>
      </c>
      <c r="AM88" s="79" t="s">
        <v>951</v>
      </c>
      <c r="AN88" s="79" t="b">
        <v>0</v>
      </c>
      <c r="AO88" s="85" t="s">
        <v>854</v>
      </c>
      <c r="AP88" s="79" t="s">
        <v>176</v>
      </c>
      <c r="AQ88" s="79">
        <v>0</v>
      </c>
      <c r="AR88" s="79">
        <v>0</v>
      </c>
      <c r="AS88" s="79"/>
      <c r="AT88" s="79"/>
      <c r="AU88" s="79"/>
      <c r="AV88" s="79"/>
      <c r="AW88" s="79"/>
      <c r="AX88" s="79"/>
      <c r="AY88" s="79"/>
      <c r="AZ88" s="79"/>
      <c r="BA88">
        <v>1</v>
      </c>
      <c r="BB88" s="78" t="str">
        <f>REPLACE(INDEX(GroupVertices[Group],MATCH(Edges[[#This Row],[Vertex 1]],GroupVertices[Vertex],0)),1,1,"")</f>
        <v>11</v>
      </c>
      <c r="BC88" s="78" t="str">
        <f>REPLACE(INDEX(GroupVertices[Group],MATCH(Edges[[#This Row],[Vertex 2]],GroupVertices[Vertex],0)),1,1,"")</f>
        <v>11</v>
      </c>
      <c r="BD88" s="48">
        <v>4</v>
      </c>
      <c r="BE88" s="49">
        <v>11.11111111111111</v>
      </c>
      <c r="BF88" s="48">
        <v>1</v>
      </c>
      <c r="BG88" s="49">
        <v>2.7777777777777777</v>
      </c>
      <c r="BH88" s="48">
        <v>0</v>
      </c>
      <c r="BI88" s="49">
        <v>0</v>
      </c>
      <c r="BJ88" s="48">
        <v>31</v>
      </c>
      <c r="BK88" s="49">
        <v>86.11111111111111</v>
      </c>
      <c r="BL88" s="48">
        <v>36</v>
      </c>
    </row>
    <row r="89" spans="1:64" ht="15">
      <c r="A89" s="64" t="s">
        <v>258</v>
      </c>
      <c r="B89" s="64" t="s">
        <v>258</v>
      </c>
      <c r="C89" s="65" t="s">
        <v>2471</v>
      </c>
      <c r="D89" s="66">
        <v>3</v>
      </c>
      <c r="E89" s="67" t="s">
        <v>132</v>
      </c>
      <c r="F89" s="68">
        <v>35</v>
      </c>
      <c r="G89" s="65"/>
      <c r="H89" s="69"/>
      <c r="I89" s="70"/>
      <c r="J89" s="70"/>
      <c r="K89" s="34" t="s">
        <v>65</v>
      </c>
      <c r="L89" s="77">
        <v>89</v>
      </c>
      <c r="M89" s="77"/>
      <c r="N89" s="72"/>
      <c r="O89" s="79" t="s">
        <v>176</v>
      </c>
      <c r="P89" s="81">
        <v>43539.95302083333</v>
      </c>
      <c r="Q89" s="79" t="s">
        <v>351</v>
      </c>
      <c r="R89" s="83" t="s">
        <v>442</v>
      </c>
      <c r="S89" s="79" t="s">
        <v>522</v>
      </c>
      <c r="T89" s="79" t="s">
        <v>566</v>
      </c>
      <c r="U89" s="79"/>
      <c r="V89" s="83" t="s">
        <v>648</v>
      </c>
      <c r="W89" s="81">
        <v>43539.95302083333</v>
      </c>
      <c r="X89" s="83" t="s">
        <v>720</v>
      </c>
      <c r="Y89" s="79"/>
      <c r="Z89" s="79"/>
      <c r="AA89" s="85" t="s">
        <v>855</v>
      </c>
      <c r="AB89" s="79"/>
      <c r="AC89" s="79" t="b">
        <v>0</v>
      </c>
      <c r="AD89" s="79">
        <v>1</v>
      </c>
      <c r="AE89" s="85" t="s">
        <v>932</v>
      </c>
      <c r="AF89" s="79" t="b">
        <v>0</v>
      </c>
      <c r="AG89" s="79" t="s">
        <v>937</v>
      </c>
      <c r="AH89" s="79"/>
      <c r="AI89" s="85" t="s">
        <v>932</v>
      </c>
      <c r="AJ89" s="79" t="b">
        <v>0</v>
      </c>
      <c r="AK89" s="79">
        <v>0</v>
      </c>
      <c r="AL89" s="85" t="s">
        <v>932</v>
      </c>
      <c r="AM89" s="79" t="s">
        <v>951</v>
      </c>
      <c r="AN89" s="79" t="b">
        <v>0</v>
      </c>
      <c r="AO89" s="85" t="s">
        <v>855</v>
      </c>
      <c r="AP89" s="79" t="s">
        <v>176</v>
      </c>
      <c r="AQ89" s="79">
        <v>0</v>
      </c>
      <c r="AR89" s="79">
        <v>0</v>
      </c>
      <c r="AS89" s="79"/>
      <c r="AT89" s="79"/>
      <c r="AU89" s="79"/>
      <c r="AV89" s="79"/>
      <c r="AW89" s="79"/>
      <c r="AX89" s="79"/>
      <c r="AY89" s="79"/>
      <c r="AZ89" s="79"/>
      <c r="BA89">
        <v>1</v>
      </c>
      <c r="BB89" s="78" t="str">
        <f>REPLACE(INDEX(GroupVertices[Group],MATCH(Edges[[#This Row],[Vertex 1]],GroupVertices[Vertex],0)),1,1,"")</f>
        <v>11</v>
      </c>
      <c r="BC89" s="78" t="str">
        <f>REPLACE(INDEX(GroupVertices[Group],MATCH(Edges[[#This Row],[Vertex 2]],GroupVertices[Vertex],0)),1,1,"")</f>
        <v>11</v>
      </c>
      <c r="BD89" s="48">
        <v>3</v>
      </c>
      <c r="BE89" s="49">
        <v>7.142857142857143</v>
      </c>
      <c r="BF89" s="48">
        <v>0</v>
      </c>
      <c r="BG89" s="49">
        <v>0</v>
      </c>
      <c r="BH89" s="48">
        <v>0</v>
      </c>
      <c r="BI89" s="49">
        <v>0</v>
      </c>
      <c r="BJ89" s="48">
        <v>39</v>
      </c>
      <c r="BK89" s="49">
        <v>92.85714285714286</v>
      </c>
      <c r="BL89" s="48">
        <v>42</v>
      </c>
    </row>
    <row r="90" spans="1:64" ht="15">
      <c r="A90" s="64" t="s">
        <v>259</v>
      </c>
      <c r="B90" s="64" t="s">
        <v>273</v>
      </c>
      <c r="C90" s="65" t="s">
        <v>2471</v>
      </c>
      <c r="D90" s="66">
        <v>3</v>
      </c>
      <c r="E90" s="67" t="s">
        <v>132</v>
      </c>
      <c r="F90" s="68">
        <v>35</v>
      </c>
      <c r="G90" s="65"/>
      <c r="H90" s="69"/>
      <c r="I90" s="70"/>
      <c r="J90" s="70"/>
      <c r="K90" s="34" t="s">
        <v>65</v>
      </c>
      <c r="L90" s="77">
        <v>90</v>
      </c>
      <c r="M90" s="77"/>
      <c r="N90" s="72"/>
      <c r="O90" s="79" t="s">
        <v>306</v>
      </c>
      <c r="P90" s="81">
        <v>43540.76181712963</v>
      </c>
      <c r="Q90" s="79" t="s">
        <v>352</v>
      </c>
      <c r="R90" s="83" t="s">
        <v>443</v>
      </c>
      <c r="S90" s="79" t="s">
        <v>511</v>
      </c>
      <c r="T90" s="79" t="s">
        <v>567</v>
      </c>
      <c r="U90" s="79"/>
      <c r="V90" s="83" t="s">
        <v>649</v>
      </c>
      <c r="W90" s="81">
        <v>43540.76181712963</v>
      </c>
      <c r="X90" s="83" t="s">
        <v>721</v>
      </c>
      <c r="Y90" s="79"/>
      <c r="Z90" s="79"/>
      <c r="AA90" s="85" t="s">
        <v>856</v>
      </c>
      <c r="AB90" s="79"/>
      <c r="AC90" s="79" t="b">
        <v>0</v>
      </c>
      <c r="AD90" s="79">
        <v>0</v>
      </c>
      <c r="AE90" s="85" t="s">
        <v>932</v>
      </c>
      <c r="AF90" s="79" t="b">
        <v>0</v>
      </c>
      <c r="AG90" s="79" t="s">
        <v>937</v>
      </c>
      <c r="AH90" s="79"/>
      <c r="AI90" s="85" t="s">
        <v>932</v>
      </c>
      <c r="AJ90" s="79" t="b">
        <v>0</v>
      </c>
      <c r="AK90" s="79">
        <v>1</v>
      </c>
      <c r="AL90" s="85" t="s">
        <v>917</v>
      </c>
      <c r="AM90" s="79" t="s">
        <v>952</v>
      </c>
      <c r="AN90" s="79" t="b">
        <v>0</v>
      </c>
      <c r="AO90" s="85" t="s">
        <v>917</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v>1</v>
      </c>
      <c r="BE90" s="49">
        <v>7.6923076923076925</v>
      </c>
      <c r="BF90" s="48">
        <v>0</v>
      </c>
      <c r="BG90" s="49">
        <v>0</v>
      </c>
      <c r="BH90" s="48">
        <v>0</v>
      </c>
      <c r="BI90" s="49">
        <v>0</v>
      </c>
      <c r="BJ90" s="48">
        <v>12</v>
      </c>
      <c r="BK90" s="49">
        <v>92.3076923076923</v>
      </c>
      <c r="BL90" s="48">
        <v>13</v>
      </c>
    </row>
    <row r="91" spans="1:64" ht="15">
      <c r="A91" s="64" t="s">
        <v>260</v>
      </c>
      <c r="B91" s="64" t="s">
        <v>260</v>
      </c>
      <c r="C91" s="65" t="s">
        <v>2472</v>
      </c>
      <c r="D91" s="66">
        <v>5.333333333333334</v>
      </c>
      <c r="E91" s="67" t="s">
        <v>136</v>
      </c>
      <c r="F91" s="68">
        <v>27.333333333333332</v>
      </c>
      <c r="G91" s="65"/>
      <c r="H91" s="69"/>
      <c r="I91" s="70"/>
      <c r="J91" s="70"/>
      <c r="K91" s="34" t="s">
        <v>65</v>
      </c>
      <c r="L91" s="77">
        <v>91</v>
      </c>
      <c r="M91" s="77"/>
      <c r="N91" s="72"/>
      <c r="O91" s="79" t="s">
        <v>176</v>
      </c>
      <c r="P91" s="81">
        <v>43532.79207175926</v>
      </c>
      <c r="Q91" s="79" t="s">
        <v>353</v>
      </c>
      <c r="R91" s="83" t="s">
        <v>444</v>
      </c>
      <c r="S91" s="79" t="s">
        <v>523</v>
      </c>
      <c r="T91" s="79" t="s">
        <v>568</v>
      </c>
      <c r="U91" s="79"/>
      <c r="V91" s="83" t="s">
        <v>650</v>
      </c>
      <c r="W91" s="81">
        <v>43532.79207175926</v>
      </c>
      <c r="X91" s="83" t="s">
        <v>722</v>
      </c>
      <c r="Y91" s="79"/>
      <c r="Z91" s="79"/>
      <c r="AA91" s="85" t="s">
        <v>857</v>
      </c>
      <c r="AB91" s="79"/>
      <c r="AC91" s="79" t="b">
        <v>0</v>
      </c>
      <c r="AD91" s="79">
        <v>0</v>
      </c>
      <c r="AE91" s="85" t="s">
        <v>932</v>
      </c>
      <c r="AF91" s="79" t="b">
        <v>0</v>
      </c>
      <c r="AG91" s="79" t="s">
        <v>937</v>
      </c>
      <c r="AH91" s="79"/>
      <c r="AI91" s="85" t="s">
        <v>932</v>
      </c>
      <c r="AJ91" s="79" t="b">
        <v>0</v>
      </c>
      <c r="AK91" s="79">
        <v>0</v>
      </c>
      <c r="AL91" s="85" t="s">
        <v>932</v>
      </c>
      <c r="AM91" s="79" t="s">
        <v>953</v>
      </c>
      <c r="AN91" s="79" t="b">
        <v>0</v>
      </c>
      <c r="AO91" s="85" t="s">
        <v>857</v>
      </c>
      <c r="AP91" s="79" t="s">
        <v>176</v>
      </c>
      <c r="AQ91" s="79">
        <v>0</v>
      </c>
      <c r="AR91" s="79">
        <v>0</v>
      </c>
      <c r="AS91" s="79"/>
      <c r="AT91" s="79"/>
      <c r="AU91" s="79"/>
      <c r="AV91" s="79"/>
      <c r="AW91" s="79"/>
      <c r="AX91" s="79"/>
      <c r="AY91" s="79"/>
      <c r="AZ91" s="79"/>
      <c r="BA91">
        <v>2</v>
      </c>
      <c r="BB91" s="78" t="str">
        <f>REPLACE(INDEX(GroupVertices[Group],MATCH(Edges[[#This Row],[Vertex 1]],GroupVertices[Vertex],0)),1,1,"")</f>
        <v>8</v>
      </c>
      <c r="BC91" s="78" t="str">
        <f>REPLACE(INDEX(GroupVertices[Group],MATCH(Edges[[#This Row],[Vertex 2]],GroupVertices[Vertex],0)),1,1,"")</f>
        <v>8</v>
      </c>
      <c r="BD91" s="48">
        <v>0</v>
      </c>
      <c r="BE91" s="49">
        <v>0</v>
      </c>
      <c r="BF91" s="48">
        <v>1</v>
      </c>
      <c r="BG91" s="49">
        <v>8.333333333333334</v>
      </c>
      <c r="BH91" s="48">
        <v>0</v>
      </c>
      <c r="BI91" s="49">
        <v>0</v>
      </c>
      <c r="BJ91" s="48">
        <v>11</v>
      </c>
      <c r="BK91" s="49">
        <v>91.66666666666667</v>
      </c>
      <c r="BL91" s="48">
        <v>12</v>
      </c>
    </row>
    <row r="92" spans="1:64" ht="15">
      <c r="A92" s="64" t="s">
        <v>260</v>
      </c>
      <c r="B92" s="64" t="s">
        <v>260</v>
      </c>
      <c r="C92" s="65" t="s">
        <v>2472</v>
      </c>
      <c r="D92" s="66">
        <v>5.333333333333334</v>
      </c>
      <c r="E92" s="67" t="s">
        <v>136</v>
      </c>
      <c r="F92" s="68">
        <v>27.333333333333332</v>
      </c>
      <c r="G92" s="65"/>
      <c r="H92" s="69"/>
      <c r="I92" s="70"/>
      <c r="J92" s="70"/>
      <c r="K92" s="34" t="s">
        <v>65</v>
      </c>
      <c r="L92" s="77">
        <v>92</v>
      </c>
      <c r="M92" s="77"/>
      <c r="N92" s="72"/>
      <c r="O92" s="79" t="s">
        <v>176</v>
      </c>
      <c r="P92" s="81">
        <v>43540.791817129626</v>
      </c>
      <c r="Q92" s="79" t="s">
        <v>354</v>
      </c>
      <c r="R92" s="83" t="s">
        <v>445</v>
      </c>
      <c r="S92" s="79" t="s">
        <v>523</v>
      </c>
      <c r="T92" s="79" t="s">
        <v>568</v>
      </c>
      <c r="U92" s="79"/>
      <c r="V92" s="83" t="s">
        <v>650</v>
      </c>
      <c r="W92" s="81">
        <v>43540.791817129626</v>
      </c>
      <c r="X92" s="83" t="s">
        <v>723</v>
      </c>
      <c r="Y92" s="79"/>
      <c r="Z92" s="79"/>
      <c r="AA92" s="85" t="s">
        <v>858</v>
      </c>
      <c r="AB92" s="79"/>
      <c r="AC92" s="79" t="b">
        <v>0</v>
      </c>
      <c r="AD92" s="79">
        <v>0</v>
      </c>
      <c r="AE92" s="85" t="s">
        <v>932</v>
      </c>
      <c r="AF92" s="79" t="b">
        <v>0</v>
      </c>
      <c r="AG92" s="79" t="s">
        <v>937</v>
      </c>
      <c r="AH92" s="79"/>
      <c r="AI92" s="85" t="s">
        <v>932</v>
      </c>
      <c r="AJ92" s="79" t="b">
        <v>0</v>
      </c>
      <c r="AK92" s="79">
        <v>0</v>
      </c>
      <c r="AL92" s="85" t="s">
        <v>932</v>
      </c>
      <c r="AM92" s="79" t="s">
        <v>953</v>
      </c>
      <c r="AN92" s="79" t="b">
        <v>0</v>
      </c>
      <c r="AO92" s="85" t="s">
        <v>858</v>
      </c>
      <c r="AP92" s="79" t="s">
        <v>176</v>
      </c>
      <c r="AQ92" s="79">
        <v>0</v>
      </c>
      <c r="AR92" s="79">
        <v>0</v>
      </c>
      <c r="AS92" s="79"/>
      <c r="AT92" s="79"/>
      <c r="AU92" s="79"/>
      <c r="AV92" s="79"/>
      <c r="AW92" s="79"/>
      <c r="AX92" s="79"/>
      <c r="AY92" s="79"/>
      <c r="AZ92" s="79"/>
      <c r="BA92">
        <v>2</v>
      </c>
      <c r="BB92" s="78" t="str">
        <f>REPLACE(INDEX(GroupVertices[Group],MATCH(Edges[[#This Row],[Vertex 1]],GroupVertices[Vertex],0)),1,1,"")</f>
        <v>8</v>
      </c>
      <c r="BC92" s="78" t="str">
        <f>REPLACE(INDEX(GroupVertices[Group],MATCH(Edges[[#This Row],[Vertex 2]],GroupVertices[Vertex],0)),1,1,"")</f>
        <v>8</v>
      </c>
      <c r="BD92" s="48">
        <v>0</v>
      </c>
      <c r="BE92" s="49">
        <v>0</v>
      </c>
      <c r="BF92" s="48">
        <v>1</v>
      </c>
      <c r="BG92" s="49">
        <v>6.666666666666667</v>
      </c>
      <c r="BH92" s="48">
        <v>0</v>
      </c>
      <c r="BI92" s="49">
        <v>0</v>
      </c>
      <c r="BJ92" s="48">
        <v>14</v>
      </c>
      <c r="BK92" s="49">
        <v>93.33333333333333</v>
      </c>
      <c r="BL92" s="48">
        <v>15</v>
      </c>
    </row>
    <row r="93" spans="1:64" ht="15">
      <c r="A93" s="64" t="s">
        <v>261</v>
      </c>
      <c r="B93" s="64" t="s">
        <v>299</v>
      </c>
      <c r="C93" s="65" t="s">
        <v>2471</v>
      </c>
      <c r="D93" s="66">
        <v>3</v>
      </c>
      <c r="E93" s="67" t="s">
        <v>132</v>
      </c>
      <c r="F93" s="68">
        <v>35</v>
      </c>
      <c r="G93" s="65"/>
      <c r="H93" s="69"/>
      <c r="I93" s="70"/>
      <c r="J93" s="70"/>
      <c r="K93" s="34" t="s">
        <v>65</v>
      </c>
      <c r="L93" s="77">
        <v>93</v>
      </c>
      <c r="M93" s="77"/>
      <c r="N93" s="72"/>
      <c r="O93" s="79" t="s">
        <v>306</v>
      </c>
      <c r="P93" s="81">
        <v>43540.799166666664</v>
      </c>
      <c r="Q93" s="79" t="s">
        <v>355</v>
      </c>
      <c r="R93" s="83" t="s">
        <v>446</v>
      </c>
      <c r="S93" s="79" t="s">
        <v>524</v>
      </c>
      <c r="T93" s="79" t="s">
        <v>537</v>
      </c>
      <c r="U93" s="79"/>
      <c r="V93" s="83" t="s">
        <v>651</v>
      </c>
      <c r="W93" s="81">
        <v>43540.799166666664</v>
      </c>
      <c r="X93" s="83" t="s">
        <v>724</v>
      </c>
      <c r="Y93" s="79"/>
      <c r="Z93" s="79"/>
      <c r="AA93" s="85" t="s">
        <v>859</v>
      </c>
      <c r="AB93" s="79"/>
      <c r="AC93" s="79" t="b">
        <v>0</v>
      </c>
      <c r="AD93" s="79">
        <v>0</v>
      </c>
      <c r="AE93" s="85" t="s">
        <v>932</v>
      </c>
      <c r="AF93" s="79" t="b">
        <v>0</v>
      </c>
      <c r="AG93" s="79" t="s">
        <v>937</v>
      </c>
      <c r="AH93" s="79"/>
      <c r="AI93" s="85" t="s">
        <v>932</v>
      </c>
      <c r="AJ93" s="79" t="b">
        <v>0</v>
      </c>
      <c r="AK93" s="79">
        <v>0</v>
      </c>
      <c r="AL93" s="85" t="s">
        <v>932</v>
      </c>
      <c r="AM93" s="79" t="s">
        <v>943</v>
      </c>
      <c r="AN93" s="79" t="b">
        <v>0</v>
      </c>
      <c r="AO93" s="85" t="s">
        <v>859</v>
      </c>
      <c r="AP93" s="79" t="s">
        <v>176</v>
      </c>
      <c r="AQ93" s="79">
        <v>0</v>
      </c>
      <c r="AR93" s="79">
        <v>0</v>
      </c>
      <c r="AS93" s="79"/>
      <c r="AT93" s="79"/>
      <c r="AU93" s="79"/>
      <c r="AV93" s="79"/>
      <c r="AW93" s="79"/>
      <c r="AX93" s="79"/>
      <c r="AY93" s="79"/>
      <c r="AZ93" s="79"/>
      <c r="BA93">
        <v>1</v>
      </c>
      <c r="BB93" s="78" t="str">
        <f>REPLACE(INDEX(GroupVertices[Group],MATCH(Edges[[#This Row],[Vertex 1]],GroupVertices[Vertex],0)),1,1,"")</f>
        <v>15</v>
      </c>
      <c r="BC93" s="78" t="str">
        <f>REPLACE(INDEX(GroupVertices[Group],MATCH(Edges[[#This Row],[Vertex 2]],GroupVertices[Vertex],0)),1,1,"")</f>
        <v>15</v>
      </c>
      <c r="BD93" s="48"/>
      <c r="BE93" s="49"/>
      <c r="BF93" s="48"/>
      <c r="BG93" s="49"/>
      <c r="BH93" s="48"/>
      <c r="BI93" s="49"/>
      <c r="BJ93" s="48"/>
      <c r="BK93" s="49"/>
      <c r="BL93" s="48"/>
    </row>
    <row r="94" spans="1:64" ht="15">
      <c r="A94" s="64" t="s">
        <v>261</v>
      </c>
      <c r="B94" s="64" t="s">
        <v>300</v>
      </c>
      <c r="C94" s="65" t="s">
        <v>2471</v>
      </c>
      <c r="D94" s="66">
        <v>3</v>
      </c>
      <c r="E94" s="67" t="s">
        <v>132</v>
      </c>
      <c r="F94" s="68">
        <v>35</v>
      </c>
      <c r="G94" s="65"/>
      <c r="H94" s="69"/>
      <c r="I94" s="70"/>
      <c r="J94" s="70"/>
      <c r="K94" s="34" t="s">
        <v>65</v>
      </c>
      <c r="L94" s="77">
        <v>94</v>
      </c>
      <c r="M94" s="77"/>
      <c r="N94" s="72"/>
      <c r="O94" s="79" t="s">
        <v>306</v>
      </c>
      <c r="P94" s="81">
        <v>43540.799166666664</v>
      </c>
      <c r="Q94" s="79" t="s">
        <v>355</v>
      </c>
      <c r="R94" s="83" t="s">
        <v>446</v>
      </c>
      <c r="S94" s="79" t="s">
        <v>524</v>
      </c>
      <c r="T94" s="79" t="s">
        <v>537</v>
      </c>
      <c r="U94" s="79"/>
      <c r="V94" s="83" t="s">
        <v>651</v>
      </c>
      <c r="W94" s="81">
        <v>43540.799166666664</v>
      </c>
      <c r="X94" s="83" t="s">
        <v>724</v>
      </c>
      <c r="Y94" s="79"/>
      <c r="Z94" s="79"/>
      <c r="AA94" s="85" t="s">
        <v>859</v>
      </c>
      <c r="AB94" s="79"/>
      <c r="AC94" s="79" t="b">
        <v>0</v>
      </c>
      <c r="AD94" s="79">
        <v>0</v>
      </c>
      <c r="AE94" s="85" t="s">
        <v>932</v>
      </c>
      <c r="AF94" s="79" t="b">
        <v>0</v>
      </c>
      <c r="AG94" s="79" t="s">
        <v>937</v>
      </c>
      <c r="AH94" s="79"/>
      <c r="AI94" s="85" t="s">
        <v>932</v>
      </c>
      <c r="AJ94" s="79" t="b">
        <v>0</v>
      </c>
      <c r="AK94" s="79">
        <v>0</v>
      </c>
      <c r="AL94" s="85" t="s">
        <v>932</v>
      </c>
      <c r="AM94" s="79" t="s">
        <v>943</v>
      </c>
      <c r="AN94" s="79" t="b">
        <v>0</v>
      </c>
      <c r="AO94" s="85" t="s">
        <v>859</v>
      </c>
      <c r="AP94" s="79" t="s">
        <v>176</v>
      </c>
      <c r="AQ94" s="79">
        <v>0</v>
      </c>
      <c r="AR94" s="79">
        <v>0</v>
      </c>
      <c r="AS94" s="79"/>
      <c r="AT94" s="79"/>
      <c r="AU94" s="79"/>
      <c r="AV94" s="79"/>
      <c r="AW94" s="79"/>
      <c r="AX94" s="79"/>
      <c r="AY94" s="79"/>
      <c r="AZ94" s="79"/>
      <c r="BA94">
        <v>1</v>
      </c>
      <c r="BB94" s="78" t="str">
        <f>REPLACE(INDEX(GroupVertices[Group],MATCH(Edges[[#This Row],[Vertex 1]],GroupVertices[Vertex],0)),1,1,"")</f>
        <v>15</v>
      </c>
      <c r="BC94" s="78" t="str">
        <f>REPLACE(INDEX(GroupVertices[Group],MATCH(Edges[[#This Row],[Vertex 2]],GroupVertices[Vertex],0)),1,1,"")</f>
        <v>15</v>
      </c>
      <c r="BD94" s="48">
        <v>2</v>
      </c>
      <c r="BE94" s="49">
        <v>6.666666666666667</v>
      </c>
      <c r="BF94" s="48">
        <v>0</v>
      </c>
      <c r="BG94" s="49">
        <v>0</v>
      </c>
      <c r="BH94" s="48">
        <v>0</v>
      </c>
      <c r="BI94" s="49">
        <v>0</v>
      </c>
      <c r="BJ94" s="48">
        <v>28</v>
      </c>
      <c r="BK94" s="49">
        <v>93.33333333333333</v>
      </c>
      <c r="BL94" s="48">
        <v>30</v>
      </c>
    </row>
    <row r="95" spans="1:64" ht="15">
      <c r="A95" s="64" t="s">
        <v>262</v>
      </c>
      <c r="B95" s="64" t="s">
        <v>264</v>
      </c>
      <c r="C95" s="65" t="s">
        <v>2471</v>
      </c>
      <c r="D95" s="66">
        <v>3</v>
      </c>
      <c r="E95" s="67" t="s">
        <v>132</v>
      </c>
      <c r="F95" s="68">
        <v>35</v>
      </c>
      <c r="G95" s="65"/>
      <c r="H95" s="69"/>
      <c r="I95" s="70"/>
      <c r="J95" s="70"/>
      <c r="K95" s="34" t="s">
        <v>65</v>
      </c>
      <c r="L95" s="77">
        <v>95</v>
      </c>
      <c r="M95" s="77"/>
      <c r="N95" s="72"/>
      <c r="O95" s="79" t="s">
        <v>306</v>
      </c>
      <c r="P95" s="81">
        <v>43542.519953703704</v>
      </c>
      <c r="Q95" s="79" t="s">
        <v>356</v>
      </c>
      <c r="R95" s="83" t="s">
        <v>447</v>
      </c>
      <c r="S95" s="79" t="s">
        <v>525</v>
      </c>
      <c r="T95" s="79" t="s">
        <v>569</v>
      </c>
      <c r="U95" s="83" t="s">
        <v>596</v>
      </c>
      <c r="V95" s="83" t="s">
        <v>596</v>
      </c>
      <c r="W95" s="81">
        <v>43542.519953703704</v>
      </c>
      <c r="X95" s="83" t="s">
        <v>725</v>
      </c>
      <c r="Y95" s="79"/>
      <c r="Z95" s="79"/>
      <c r="AA95" s="85" t="s">
        <v>860</v>
      </c>
      <c r="AB95" s="79"/>
      <c r="AC95" s="79" t="b">
        <v>0</v>
      </c>
      <c r="AD95" s="79">
        <v>0</v>
      </c>
      <c r="AE95" s="85" t="s">
        <v>932</v>
      </c>
      <c r="AF95" s="79" t="b">
        <v>0</v>
      </c>
      <c r="AG95" s="79" t="s">
        <v>937</v>
      </c>
      <c r="AH95" s="79"/>
      <c r="AI95" s="85" t="s">
        <v>932</v>
      </c>
      <c r="AJ95" s="79" t="b">
        <v>0</v>
      </c>
      <c r="AK95" s="79">
        <v>1</v>
      </c>
      <c r="AL95" s="85" t="s">
        <v>865</v>
      </c>
      <c r="AM95" s="79" t="s">
        <v>943</v>
      </c>
      <c r="AN95" s="79" t="b">
        <v>0</v>
      </c>
      <c r="AO95" s="85" t="s">
        <v>865</v>
      </c>
      <c r="AP95" s="79" t="s">
        <v>176</v>
      </c>
      <c r="AQ95" s="79">
        <v>0</v>
      </c>
      <c r="AR95" s="79">
        <v>0</v>
      </c>
      <c r="AS95" s="79"/>
      <c r="AT95" s="79"/>
      <c r="AU95" s="79"/>
      <c r="AV95" s="79"/>
      <c r="AW95" s="79"/>
      <c r="AX95" s="79"/>
      <c r="AY95" s="79"/>
      <c r="AZ95" s="79"/>
      <c r="BA95">
        <v>1</v>
      </c>
      <c r="BB95" s="78" t="str">
        <f>REPLACE(INDEX(GroupVertices[Group],MATCH(Edges[[#This Row],[Vertex 1]],GroupVertices[Vertex],0)),1,1,"")</f>
        <v>10</v>
      </c>
      <c r="BC95" s="78" t="str">
        <f>REPLACE(INDEX(GroupVertices[Group],MATCH(Edges[[#This Row],[Vertex 2]],GroupVertices[Vertex],0)),1,1,"")</f>
        <v>10</v>
      </c>
      <c r="BD95" s="48">
        <v>0</v>
      </c>
      <c r="BE95" s="49">
        <v>0</v>
      </c>
      <c r="BF95" s="48">
        <v>0</v>
      </c>
      <c r="BG95" s="49">
        <v>0</v>
      </c>
      <c r="BH95" s="48">
        <v>0</v>
      </c>
      <c r="BI95" s="49">
        <v>0</v>
      </c>
      <c r="BJ95" s="48">
        <v>8</v>
      </c>
      <c r="BK95" s="49">
        <v>100</v>
      </c>
      <c r="BL95" s="48">
        <v>8</v>
      </c>
    </row>
    <row r="96" spans="1:64" ht="15">
      <c r="A96" s="64" t="s">
        <v>241</v>
      </c>
      <c r="B96" s="64" t="s">
        <v>241</v>
      </c>
      <c r="C96" s="65" t="s">
        <v>2472</v>
      </c>
      <c r="D96" s="66">
        <v>5.333333333333334</v>
      </c>
      <c r="E96" s="67" t="s">
        <v>136</v>
      </c>
      <c r="F96" s="68">
        <v>27.333333333333332</v>
      </c>
      <c r="G96" s="65"/>
      <c r="H96" s="69"/>
      <c r="I96" s="70"/>
      <c r="J96" s="70"/>
      <c r="K96" s="34" t="s">
        <v>65</v>
      </c>
      <c r="L96" s="77">
        <v>96</v>
      </c>
      <c r="M96" s="77"/>
      <c r="N96" s="72"/>
      <c r="O96" s="79" t="s">
        <v>176</v>
      </c>
      <c r="P96" s="81">
        <v>43532.7843287037</v>
      </c>
      <c r="Q96" s="79" t="s">
        <v>357</v>
      </c>
      <c r="R96" s="83" t="s">
        <v>434</v>
      </c>
      <c r="S96" s="79" t="s">
        <v>516</v>
      </c>
      <c r="T96" s="79" t="s">
        <v>570</v>
      </c>
      <c r="U96" s="83" t="s">
        <v>597</v>
      </c>
      <c r="V96" s="83" t="s">
        <v>597</v>
      </c>
      <c r="W96" s="81">
        <v>43532.7843287037</v>
      </c>
      <c r="X96" s="83" t="s">
        <v>726</v>
      </c>
      <c r="Y96" s="79"/>
      <c r="Z96" s="79"/>
      <c r="AA96" s="85" t="s">
        <v>861</v>
      </c>
      <c r="AB96" s="79"/>
      <c r="AC96" s="79" t="b">
        <v>0</v>
      </c>
      <c r="AD96" s="79">
        <v>3</v>
      </c>
      <c r="AE96" s="85" t="s">
        <v>932</v>
      </c>
      <c r="AF96" s="79" t="b">
        <v>0</v>
      </c>
      <c r="AG96" s="79" t="s">
        <v>937</v>
      </c>
      <c r="AH96" s="79"/>
      <c r="AI96" s="85" t="s">
        <v>932</v>
      </c>
      <c r="AJ96" s="79" t="b">
        <v>0</v>
      </c>
      <c r="AK96" s="79">
        <v>2</v>
      </c>
      <c r="AL96" s="85" t="s">
        <v>932</v>
      </c>
      <c r="AM96" s="79" t="s">
        <v>943</v>
      </c>
      <c r="AN96" s="79" t="b">
        <v>0</v>
      </c>
      <c r="AO96" s="85" t="s">
        <v>861</v>
      </c>
      <c r="AP96" s="79" t="s">
        <v>176</v>
      </c>
      <c r="AQ96" s="79">
        <v>0</v>
      </c>
      <c r="AR96" s="79">
        <v>0</v>
      </c>
      <c r="AS96" s="79"/>
      <c r="AT96" s="79"/>
      <c r="AU96" s="79"/>
      <c r="AV96" s="79"/>
      <c r="AW96" s="79"/>
      <c r="AX96" s="79"/>
      <c r="AY96" s="79"/>
      <c r="AZ96" s="79"/>
      <c r="BA96">
        <v>2</v>
      </c>
      <c r="BB96" s="78" t="str">
        <f>REPLACE(INDEX(GroupVertices[Group],MATCH(Edges[[#This Row],[Vertex 1]],GroupVertices[Vertex],0)),1,1,"")</f>
        <v>9</v>
      </c>
      <c r="BC96" s="78" t="str">
        <f>REPLACE(INDEX(GroupVertices[Group],MATCH(Edges[[#This Row],[Vertex 2]],GroupVertices[Vertex],0)),1,1,"")</f>
        <v>9</v>
      </c>
      <c r="BD96" s="48">
        <v>0</v>
      </c>
      <c r="BE96" s="49">
        <v>0</v>
      </c>
      <c r="BF96" s="48">
        <v>0</v>
      </c>
      <c r="BG96" s="49">
        <v>0</v>
      </c>
      <c r="BH96" s="48">
        <v>0</v>
      </c>
      <c r="BI96" s="49">
        <v>0</v>
      </c>
      <c r="BJ96" s="48">
        <v>27</v>
      </c>
      <c r="BK96" s="49">
        <v>100</v>
      </c>
      <c r="BL96" s="48">
        <v>27</v>
      </c>
    </row>
    <row r="97" spans="1:64" ht="15">
      <c r="A97" s="64" t="s">
        <v>241</v>
      </c>
      <c r="B97" s="64" t="s">
        <v>241</v>
      </c>
      <c r="C97" s="65" t="s">
        <v>2472</v>
      </c>
      <c r="D97" s="66">
        <v>5.333333333333334</v>
      </c>
      <c r="E97" s="67" t="s">
        <v>136</v>
      </c>
      <c r="F97" s="68">
        <v>27.333333333333332</v>
      </c>
      <c r="G97" s="65"/>
      <c r="H97" s="69"/>
      <c r="I97" s="70"/>
      <c r="J97" s="70"/>
      <c r="K97" s="34" t="s">
        <v>65</v>
      </c>
      <c r="L97" s="77">
        <v>97</v>
      </c>
      <c r="M97" s="77"/>
      <c r="N97" s="72"/>
      <c r="O97" s="79" t="s">
        <v>176</v>
      </c>
      <c r="P97" s="81">
        <v>43533.0375</v>
      </c>
      <c r="Q97" s="79" t="s">
        <v>318</v>
      </c>
      <c r="R97" s="79"/>
      <c r="S97" s="79"/>
      <c r="T97" s="79" t="s">
        <v>541</v>
      </c>
      <c r="U97" s="79"/>
      <c r="V97" s="83" t="s">
        <v>652</v>
      </c>
      <c r="W97" s="81">
        <v>43533.0375</v>
      </c>
      <c r="X97" s="83" t="s">
        <v>727</v>
      </c>
      <c r="Y97" s="79"/>
      <c r="Z97" s="79"/>
      <c r="AA97" s="85" t="s">
        <v>862</v>
      </c>
      <c r="AB97" s="79"/>
      <c r="AC97" s="79" t="b">
        <v>0</v>
      </c>
      <c r="AD97" s="79">
        <v>0</v>
      </c>
      <c r="AE97" s="85" t="s">
        <v>932</v>
      </c>
      <c r="AF97" s="79" t="b">
        <v>0</v>
      </c>
      <c r="AG97" s="79" t="s">
        <v>937</v>
      </c>
      <c r="AH97" s="79"/>
      <c r="AI97" s="85" t="s">
        <v>932</v>
      </c>
      <c r="AJ97" s="79" t="b">
        <v>0</v>
      </c>
      <c r="AK97" s="79">
        <v>2</v>
      </c>
      <c r="AL97" s="85" t="s">
        <v>861</v>
      </c>
      <c r="AM97" s="79" t="s">
        <v>943</v>
      </c>
      <c r="AN97" s="79" t="b">
        <v>0</v>
      </c>
      <c r="AO97" s="85" t="s">
        <v>861</v>
      </c>
      <c r="AP97" s="79" t="s">
        <v>176</v>
      </c>
      <c r="AQ97" s="79">
        <v>0</v>
      </c>
      <c r="AR97" s="79">
        <v>0</v>
      </c>
      <c r="AS97" s="79"/>
      <c r="AT97" s="79"/>
      <c r="AU97" s="79"/>
      <c r="AV97" s="79"/>
      <c r="AW97" s="79"/>
      <c r="AX97" s="79"/>
      <c r="AY97" s="79"/>
      <c r="AZ97" s="79"/>
      <c r="BA97">
        <v>2</v>
      </c>
      <c r="BB97" s="78" t="str">
        <f>REPLACE(INDEX(GroupVertices[Group],MATCH(Edges[[#This Row],[Vertex 1]],GroupVertices[Vertex],0)),1,1,"")</f>
        <v>9</v>
      </c>
      <c r="BC97" s="78" t="str">
        <f>REPLACE(INDEX(GroupVertices[Group],MATCH(Edges[[#This Row],[Vertex 2]],GroupVertices[Vertex],0)),1,1,"")</f>
        <v>9</v>
      </c>
      <c r="BD97" s="48">
        <v>0</v>
      </c>
      <c r="BE97" s="49">
        <v>0</v>
      </c>
      <c r="BF97" s="48">
        <v>0</v>
      </c>
      <c r="BG97" s="49">
        <v>0</v>
      </c>
      <c r="BH97" s="48">
        <v>0</v>
      </c>
      <c r="BI97" s="49">
        <v>0</v>
      </c>
      <c r="BJ97" s="48">
        <v>20</v>
      </c>
      <c r="BK97" s="49">
        <v>100</v>
      </c>
      <c r="BL97" s="48">
        <v>20</v>
      </c>
    </row>
    <row r="98" spans="1:64" ht="15">
      <c r="A98" s="64" t="s">
        <v>263</v>
      </c>
      <c r="B98" s="64" t="s">
        <v>241</v>
      </c>
      <c r="C98" s="65" t="s">
        <v>2471</v>
      </c>
      <c r="D98" s="66">
        <v>3</v>
      </c>
      <c r="E98" s="67" t="s">
        <v>132</v>
      </c>
      <c r="F98" s="68">
        <v>35</v>
      </c>
      <c r="G98" s="65"/>
      <c r="H98" s="69"/>
      <c r="I98" s="70"/>
      <c r="J98" s="70"/>
      <c r="K98" s="34" t="s">
        <v>65</v>
      </c>
      <c r="L98" s="77">
        <v>98</v>
      </c>
      <c r="M98" s="77"/>
      <c r="N98" s="72"/>
      <c r="O98" s="79" t="s">
        <v>306</v>
      </c>
      <c r="P98" s="81">
        <v>43542.69584490741</v>
      </c>
      <c r="Q98" s="79" t="s">
        <v>318</v>
      </c>
      <c r="R98" s="79"/>
      <c r="S98" s="79"/>
      <c r="T98" s="79" t="s">
        <v>541</v>
      </c>
      <c r="U98" s="79"/>
      <c r="V98" s="83" t="s">
        <v>653</v>
      </c>
      <c r="W98" s="81">
        <v>43542.69584490741</v>
      </c>
      <c r="X98" s="83" t="s">
        <v>728</v>
      </c>
      <c r="Y98" s="79"/>
      <c r="Z98" s="79"/>
      <c r="AA98" s="85" t="s">
        <v>863</v>
      </c>
      <c r="AB98" s="79"/>
      <c r="AC98" s="79" t="b">
        <v>0</v>
      </c>
      <c r="AD98" s="79">
        <v>0</v>
      </c>
      <c r="AE98" s="85" t="s">
        <v>932</v>
      </c>
      <c r="AF98" s="79" t="b">
        <v>0</v>
      </c>
      <c r="AG98" s="79" t="s">
        <v>937</v>
      </c>
      <c r="AH98" s="79"/>
      <c r="AI98" s="85" t="s">
        <v>932</v>
      </c>
      <c r="AJ98" s="79" t="b">
        <v>0</v>
      </c>
      <c r="AK98" s="79">
        <v>3</v>
      </c>
      <c r="AL98" s="85" t="s">
        <v>861</v>
      </c>
      <c r="AM98" s="79" t="s">
        <v>944</v>
      </c>
      <c r="AN98" s="79" t="b">
        <v>0</v>
      </c>
      <c r="AO98" s="85" t="s">
        <v>861</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v>0</v>
      </c>
      <c r="BE98" s="49">
        <v>0</v>
      </c>
      <c r="BF98" s="48">
        <v>0</v>
      </c>
      <c r="BG98" s="49">
        <v>0</v>
      </c>
      <c r="BH98" s="48">
        <v>0</v>
      </c>
      <c r="BI98" s="49">
        <v>0</v>
      </c>
      <c r="BJ98" s="48">
        <v>20</v>
      </c>
      <c r="BK98" s="49">
        <v>100</v>
      </c>
      <c r="BL98" s="48">
        <v>20</v>
      </c>
    </row>
    <row r="99" spans="1:64" ht="15">
      <c r="A99" s="64" t="s">
        <v>264</v>
      </c>
      <c r="B99" s="64" t="s">
        <v>264</v>
      </c>
      <c r="C99" s="65" t="s">
        <v>2473</v>
      </c>
      <c r="D99" s="66">
        <v>10</v>
      </c>
      <c r="E99" s="67" t="s">
        <v>136</v>
      </c>
      <c r="F99" s="68">
        <v>12</v>
      </c>
      <c r="G99" s="65"/>
      <c r="H99" s="69"/>
      <c r="I99" s="70"/>
      <c r="J99" s="70"/>
      <c r="K99" s="34" t="s">
        <v>65</v>
      </c>
      <c r="L99" s="77">
        <v>99</v>
      </c>
      <c r="M99" s="77"/>
      <c r="N99" s="72"/>
      <c r="O99" s="79" t="s">
        <v>176</v>
      </c>
      <c r="P99" s="81">
        <v>43501.70846064815</v>
      </c>
      <c r="Q99" s="79" t="s">
        <v>358</v>
      </c>
      <c r="R99" s="83" t="s">
        <v>429</v>
      </c>
      <c r="S99" s="79" t="s">
        <v>514</v>
      </c>
      <c r="T99" s="79" t="s">
        <v>571</v>
      </c>
      <c r="U99" s="83" t="s">
        <v>598</v>
      </c>
      <c r="V99" s="83" t="s">
        <v>598</v>
      </c>
      <c r="W99" s="81">
        <v>43501.70846064815</v>
      </c>
      <c r="X99" s="83" t="s">
        <v>729</v>
      </c>
      <c r="Y99" s="79"/>
      <c r="Z99" s="79"/>
      <c r="AA99" s="85" t="s">
        <v>864</v>
      </c>
      <c r="AB99" s="79"/>
      <c r="AC99" s="79" t="b">
        <v>0</v>
      </c>
      <c r="AD99" s="79">
        <v>7</v>
      </c>
      <c r="AE99" s="85" t="s">
        <v>932</v>
      </c>
      <c r="AF99" s="79" t="b">
        <v>0</v>
      </c>
      <c r="AG99" s="79" t="s">
        <v>937</v>
      </c>
      <c r="AH99" s="79"/>
      <c r="AI99" s="85" t="s">
        <v>932</v>
      </c>
      <c r="AJ99" s="79" t="b">
        <v>0</v>
      </c>
      <c r="AK99" s="79">
        <v>6</v>
      </c>
      <c r="AL99" s="85" t="s">
        <v>932</v>
      </c>
      <c r="AM99" s="79" t="s">
        <v>954</v>
      </c>
      <c r="AN99" s="79" t="b">
        <v>0</v>
      </c>
      <c r="AO99" s="85" t="s">
        <v>864</v>
      </c>
      <c r="AP99" s="79" t="s">
        <v>957</v>
      </c>
      <c r="AQ99" s="79">
        <v>0</v>
      </c>
      <c r="AR99" s="79">
        <v>0</v>
      </c>
      <c r="AS99" s="79"/>
      <c r="AT99" s="79"/>
      <c r="AU99" s="79"/>
      <c r="AV99" s="79"/>
      <c r="AW99" s="79"/>
      <c r="AX99" s="79"/>
      <c r="AY99" s="79"/>
      <c r="AZ99" s="79"/>
      <c r="BA99">
        <v>4</v>
      </c>
      <c r="BB99" s="78" t="str">
        <f>REPLACE(INDEX(GroupVertices[Group],MATCH(Edges[[#This Row],[Vertex 1]],GroupVertices[Vertex],0)),1,1,"")</f>
        <v>10</v>
      </c>
      <c r="BC99" s="78" t="str">
        <f>REPLACE(INDEX(GroupVertices[Group],MATCH(Edges[[#This Row],[Vertex 2]],GroupVertices[Vertex],0)),1,1,"")</f>
        <v>10</v>
      </c>
      <c r="BD99" s="48">
        <v>2</v>
      </c>
      <c r="BE99" s="49">
        <v>11.11111111111111</v>
      </c>
      <c r="BF99" s="48">
        <v>1</v>
      </c>
      <c r="BG99" s="49">
        <v>5.555555555555555</v>
      </c>
      <c r="BH99" s="48">
        <v>0</v>
      </c>
      <c r="BI99" s="49">
        <v>0</v>
      </c>
      <c r="BJ99" s="48">
        <v>15</v>
      </c>
      <c r="BK99" s="49">
        <v>83.33333333333333</v>
      </c>
      <c r="BL99" s="48">
        <v>18</v>
      </c>
    </row>
    <row r="100" spans="1:64" ht="15">
      <c r="A100" s="64" t="s">
        <v>264</v>
      </c>
      <c r="B100" s="64" t="s">
        <v>264</v>
      </c>
      <c r="C100" s="65" t="s">
        <v>2473</v>
      </c>
      <c r="D100" s="66">
        <v>10</v>
      </c>
      <c r="E100" s="67" t="s">
        <v>136</v>
      </c>
      <c r="F100" s="68">
        <v>12</v>
      </c>
      <c r="G100" s="65"/>
      <c r="H100" s="69"/>
      <c r="I100" s="70"/>
      <c r="J100" s="70"/>
      <c r="K100" s="34" t="s">
        <v>65</v>
      </c>
      <c r="L100" s="77">
        <v>100</v>
      </c>
      <c r="M100" s="77"/>
      <c r="N100" s="72"/>
      <c r="O100" s="79" t="s">
        <v>176</v>
      </c>
      <c r="P100" s="81">
        <v>43533.61255787037</v>
      </c>
      <c r="Q100" s="79" t="s">
        <v>359</v>
      </c>
      <c r="R100" s="83" t="s">
        <v>447</v>
      </c>
      <c r="S100" s="79" t="s">
        <v>525</v>
      </c>
      <c r="T100" s="79" t="s">
        <v>569</v>
      </c>
      <c r="U100" s="83" t="s">
        <v>596</v>
      </c>
      <c r="V100" s="83" t="s">
        <v>596</v>
      </c>
      <c r="W100" s="81">
        <v>43533.61255787037</v>
      </c>
      <c r="X100" s="83" t="s">
        <v>730</v>
      </c>
      <c r="Y100" s="79"/>
      <c r="Z100" s="79"/>
      <c r="AA100" s="85" t="s">
        <v>865</v>
      </c>
      <c r="AB100" s="79"/>
      <c r="AC100" s="79" t="b">
        <v>0</v>
      </c>
      <c r="AD100" s="79">
        <v>1</v>
      </c>
      <c r="AE100" s="85" t="s">
        <v>932</v>
      </c>
      <c r="AF100" s="79" t="b">
        <v>0</v>
      </c>
      <c r="AG100" s="79" t="s">
        <v>937</v>
      </c>
      <c r="AH100" s="79"/>
      <c r="AI100" s="85" t="s">
        <v>932</v>
      </c>
      <c r="AJ100" s="79" t="b">
        <v>0</v>
      </c>
      <c r="AK100" s="79">
        <v>0</v>
      </c>
      <c r="AL100" s="85" t="s">
        <v>932</v>
      </c>
      <c r="AM100" s="79" t="s">
        <v>954</v>
      </c>
      <c r="AN100" s="79" t="b">
        <v>0</v>
      </c>
      <c r="AO100" s="85" t="s">
        <v>865</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10</v>
      </c>
      <c r="BC100" s="78" t="str">
        <f>REPLACE(INDEX(GroupVertices[Group],MATCH(Edges[[#This Row],[Vertex 2]],GroupVertices[Vertex],0)),1,1,"")</f>
        <v>10</v>
      </c>
      <c r="BD100" s="48">
        <v>0</v>
      </c>
      <c r="BE100" s="49">
        <v>0</v>
      </c>
      <c r="BF100" s="48">
        <v>0</v>
      </c>
      <c r="BG100" s="49">
        <v>0</v>
      </c>
      <c r="BH100" s="48">
        <v>0</v>
      </c>
      <c r="BI100" s="49">
        <v>0</v>
      </c>
      <c r="BJ100" s="48">
        <v>6</v>
      </c>
      <c r="BK100" s="49">
        <v>100</v>
      </c>
      <c r="BL100" s="48">
        <v>6</v>
      </c>
    </row>
    <row r="101" spans="1:64" ht="15">
      <c r="A101" s="64" t="s">
        <v>264</v>
      </c>
      <c r="B101" s="64" t="s">
        <v>264</v>
      </c>
      <c r="C101" s="65" t="s">
        <v>2473</v>
      </c>
      <c r="D101" s="66">
        <v>10</v>
      </c>
      <c r="E101" s="67" t="s">
        <v>136</v>
      </c>
      <c r="F101" s="68">
        <v>12</v>
      </c>
      <c r="G101" s="65"/>
      <c r="H101" s="69"/>
      <c r="I101" s="70"/>
      <c r="J101" s="70"/>
      <c r="K101" s="34" t="s">
        <v>65</v>
      </c>
      <c r="L101" s="77">
        <v>101</v>
      </c>
      <c r="M101" s="77"/>
      <c r="N101" s="72"/>
      <c r="O101" s="79" t="s">
        <v>176</v>
      </c>
      <c r="P101" s="81">
        <v>43535.50011574074</v>
      </c>
      <c r="Q101" s="79" t="s">
        <v>360</v>
      </c>
      <c r="R101" s="83" t="s">
        <v>448</v>
      </c>
      <c r="S101" s="79" t="s">
        <v>526</v>
      </c>
      <c r="T101" s="79" t="s">
        <v>572</v>
      </c>
      <c r="U101" s="83" t="s">
        <v>599</v>
      </c>
      <c r="V101" s="83" t="s">
        <v>599</v>
      </c>
      <c r="W101" s="81">
        <v>43535.50011574074</v>
      </c>
      <c r="X101" s="83" t="s">
        <v>731</v>
      </c>
      <c r="Y101" s="79"/>
      <c r="Z101" s="79"/>
      <c r="AA101" s="85" t="s">
        <v>866</v>
      </c>
      <c r="AB101" s="79"/>
      <c r="AC101" s="79" t="b">
        <v>0</v>
      </c>
      <c r="AD101" s="79">
        <v>0</v>
      </c>
      <c r="AE101" s="85" t="s">
        <v>932</v>
      </c>
      <c r="AF101" s="79" t="b">
        <v>0</v>
      </c>
      <c r="AG101" s="79" t="s">
        <v>937</v>
      </c>
      <c r="AH101" s="79"/>
      <c r="AI101" s="85" t="s">
        <v>932</v>
      </c>
      <c r="AJ101" s="79" t="b">
        <v>0</v>
      </c>
      <c r="AK101" s="79">
        <v>0</v>
      </c>
      <c r="AL101" s="85" t="s">
        <v>932</v>
      </c>
      <c r="AM101" s="79" t="s">
        <v>954</v>
      </c>
      <c r="AN101" s="79" t="b">
        <v>0</v>
      </c>
      <c r="AO101" s="85" t="s">
        <v>866</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10</v>
      </c>
      <c r="BC101" s="78" t="str">
        <f>REPLACE(INDEX(GroupVertices[Group],MATCH(Edges[[#This Row],[Vertex 2]],GroupVertices[Vertex],0)),1,1,"")</f>
        <v>10</v>
      </c>
      <c r="BD101" s="48">
        <v>2</v>
      </c>
      <c r="BE101" s="49">
        <v>13.333333333333334</v>
      </c>
      <c r="BF101" s="48">
        <v>0</v>
      </c>
      <c r="BG101" s="49">
        <v>0</v>
      </c>
      <c r="BH101" s="48">
        <v>0</v>
      </c>
      <c r="BI101" s="49">
        <v>0</v>
      </c>
      <c r="BJ101" s="48">
        <v>13</v>
      </c>
      <c r="BK101" s="49">
        <v>86.66666666666667</v>
      </c>
      <c r="BL101" s="48">
        <v>15</v>
      </c>
    </row>
    <row r="102" spans="1:64" ht="15">
      <c r="A102" s="64" t="s">
        <v>264</v>
      </c>
      <c r="B102" s="64" t="s">
        <v>264</v>
      </c>
      <c r="C102" s="65" t="s">
        <v>2473</v>
      </c>
      <c r="D102" s="66">
        <v>10</v>
      </c>
      <c r="E102" s="67" t="s">
        <v>136</v>
      </c>
      <c r="F102" s="68">
        <v>12</v>
      </c>
      <c r="G102" s="65"/>
      <c r="H102" s="69"/>
      <c r="I102" s="70"/>
      <c r="J102" s="70"/>
      <c r="K102" s="34" t="s">
        <v>65</v>
      </c>
      <c r="L102" s="77">
        <v>102</v>
      </c>
      <c r="M102" s="77"/>
      <c r="N102" s="72"/>
      <c r="O102" s="79" t="s">
        <v>176</v>
      </c>
      <c r="P102" s="81">
        <v>43543.250127314815</v>
      </c>
      <c r="Q102" s="79" t="s">
        <v>361</v>
      </c>
      <c r="R102" s="83" t="s">
        <v>449</v>
      </c>
      <c r="S102" s="79" t="s">
        <v>527</v>
      </c>
      <c r="T102" s="79" t="s">
        <v>573</v>
      </c>
      <c r="U102" s="83" t="s">
        <v>600</v>
      </c>
      <c r="V102" s="83" t="s">
        <v>600</v>
      </c>
      <c r="W102" s="81">
        <v>43543.250127314815</v>
      </c>
      <c r="X102" s="83" t="s">
        <v>732</v>
      </c>
      <c r="Y102" s="79"/>
      <c r="Z102" s="79"/>
      <c r="AA102" s="85" t="s">
        <v>867</v>
      </c>
      <c r="AB102" s="79"/>
      <c r="AC102" s="79" t="b">
        <v>0</v>
      </c>
      <c r="AD102" s="79">
        <v>2</v>
      </c>
      <c r="AE102" s="85" t="s">
        <v>932</v>
      </c>
      <c r="AF102" s="79" t="b">
        <v>0</v>
      </c>
      <c r="AG102" s="79" t="s">
        <v>938</v>
      </c>
      <c r="AH102" s="79"/>
      <c r="AI102" s="85" t="s">
        <v>932</v>
      </c>
      <c r="AJ102" s="79" t="b">
        <v>0</v>
      </c>
      <c r="AK102" s="79">
        <v>0</v>
      </c>
      <c r="AL102" s="85" t="s">
        <v>932</v>
      </c>
      <c r="AM102" s="79" t="s">
        <v>954</v>
      </c>
      <c r="AN102" s="79" t="b">
        <v>0</v>
      </c>
      <c r="AO102" s="85" t="s">
        <v>867</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10</v>
      </c>
      <c r="BC102" s="78" t="str">
        <f>REPLACE(INDEX(GroupVertices[Group],MATCH(Edges[[#This Row],[Vertex 2]],GroupVertices[Vertex],0)),1,1,"")</f>
        <v>10</v>
      </c>
      <c r="BD102" s="48">
        <v>0</v>
      </c>
      <c r="BE102" s="49">
        <v>0</v>
      </c>
      <c r="BF102" s="48">
        <v>0</v>
      </c>
      <c r="BG102" s="49">
        <v>0</v>
      </c>
      <c r="BH102" s="48">
        <v>0</v>
      </c>
      <c r="BI102" s="49">
        <v>0</v>
      </c>
      <c r="BJ102" s="48">
        <v>13</v>
      </c>
      <c r="BK102" s="49">
        <v>100</v>
      </c>
      <c r="BL102" s="48">
        <v>13</v>
      </c>
    </row>
    <row r="103" spans="1:64" ht="15">
      <c r="A103" s="64" t="s">
        <v>265</v>
      </c>
      <c r="B103" s="64" t="s">
        <v>301</v>
      </c>
      <c r="C103" s="65" t="s">
        <v>2471</v>
      </c>
      <c r="D103" s="66">
        <v>3</v>
      </c>
      <c r="E103" s="67" t="s">
        <v>132</v>
      </c>
      <c r="F103" s="68">
        <v>35</v>
      </c>
      <c r="G103" s="65"/>
      <c r="H103" s="69"/>
      <c r="I103" s="70"/>
      <c r="J103" s="70"/>
      <c r="K103" s="34" t="s">
        <v>65</v>
      </c>
      <c r="L103" s="77">
        <v>103</v>
      </c>
      <c r="M103" s="77"/>
      <c r="N103" s="72"/>
      <c r="O103" s="79" t="s">
        <v>306</v>
      </c>
      <c r="P103" s="81">
        <v>43543.93849537037</v>
      </c>
      <c r="Q103" s="79" t="s">
        <v>362</v>
      </c>
      <c r="R103" s="79"/>
      <c r="S103" s="79"/>
      <c r="T103" s="79" t="s">
        <v>574</v>
      </c>
      <c r="U103" s="79"/>
      <c r="V103" s="83" t="s">
        <v>654</v>
      </c>
      <c r="W103" s="81">
        <v>43543.93849537037</v>
      </c>
      <c r="X103" s="83" t="s">
        <v>733</v>
      </c>
      <c r="Y103" s="79"/>
      <c r="Z103" s="79"/>
      <c r="AA103" s="85" t="s">
        <v>868</v>
      </c>
      <c r="AB103" s="79"/>
      <c r="AC103" s="79" t="b">
        <v>0</v>
      </c>
      <c r="AD103" s="79">
        <v>0</v>
      </c>
      <c r="AE103" s="85" t="s">
        <v>932</v>
      </c>
      <c r="AF103" s="79" t="b">
        <v>0</v>
      </c>
      <c r="AG103" s="79" t="s">
        <v>937</v>
      </c>
      <c r="AH103" s="79"/>
      <c r="AI103" s="85" t="s">
        <v>932</v>
      </c>
      <c r="AJ103" s="79" t="b">
        <v>0</v>
      </c>
      <c r="AK103" s="79">
        <v>3</v>
      </c>
      <c r="AL103" s="85" t="s">
        <v>870</v>
      </c>
      <c r="AM103" s="79" t="s">
        <v>944</v>
      </c>
      <c r="AN103" s="79" t="b">
        <v>0</v>
      </c>
      <c r="AO103" s="85" t="s">
        <v>870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6</v>
      </c>
      <c r="BD103" s="48"/>
      <c r="BE103" s="49"/>
      <c r="BF103" s="48"/>
      <c r="BG103" s="49"/>
      <c r="BH103" s="48"/>
      <c r="BI103" s="49"/>
      <c r="BJ103" s="48"/>
      <c r="BK103" s="49"/>
      <c r="BL103" s="48"/>
    </row>
    <row r="104" spans="1:64" ht="15">
      <c r="A104" s="64" t="s">
        <v>265</v>
      </c>
      <c r="B104" s="64" t="s">
        <v>267</v>
      </c>
      <c r="C104" s="65" t="s">
        <v>2471</v>
      </c>
      <c r="D104" s="66">
        <v>3</v>
      </c>
      <c r="E104" s="67" t="s">
        <v>132</v>
      </c>
      <c r="F104" s="68">
        <v>35</v>
      </c>
      <c r="G104" s="65"/>
      <c r="H104" s="69"/>
      <c r="I104" s="70"/>
      <c r="J104" s="70"/>
      <c r="K104" s="34" t="s">
        <v>65</v>
      </c>
      <c r="L104" s="77">
        <v>104</v>
      </c>
      <c r="M104" s="77"/>
      <c r="N104" s="72"/>
      <c r="O104" s="79" t="s">
        <v>306</v>
      </c>
      <c r="P104" s="81">
        <v>43543.93849537037</v>
      </c>
      <c r="Q104" s="79" t="s">
        <v>362</v>
      </c>
      <c r="R104" s="79"/>
      <c r="S104" s="79"/>
      <c r="T104" s="79" t="s">
        <v>574</v>
      </c>
      <c r="U104" s="79"/>
      <c r="V104" s="83" t="s">
        <v>654</v>
      </c>
      <c r="W104" s="81">
        <v>43543.93849537037</v>
      </c>
      <c r="X104" s="83" t="s">
        <v>733</v>
      </c>
      <c r="Y104" s="79"/>
      <c r="Z104" s="79"/>
      <c r="AA104" s="85" t="s">
        <v>868</v>
      </c>
      <c r="AB104" s="79"/>
      <c r="AC104" s="79" t="b">
        <v>0</v>
      </c>
      <c r="AD104" s="79">
        <v>0</v>
      </c>
      <c r="AE104" s="85" t="s">
        <v>932</v>
      </c>
      <c r="AF104" s="79" t="b">
        <v>0</v>
      </c>
      <c r="AG104" s="79" t="s">
        <v>937</v>
      </c>
      <c r="AH104" s="79"/>
      <c r="AI104" s="85" t="s">
        <v>932</v>
      </c>
      <c r="AJ104" s="79" t="b">
        <v>0</v>
      </c>
      <c r="AK104" s="79">
        <v>3</v>
      </c>
      <c r="AL104" s="85" t="s">
        <v>870</v>
      </c>
      <c r="AM104" s="79" t="s">
        <v>944</v>
      </c>
      <c r="AN104" s="79" t="b">
        <v>0</v>
      </c>
      <c r="AO104" s="85" t="s">
        <v>870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v>1</v>
      </c>
      <c r="BE104" s="49">
        <v>4.761904761904762</v>
      </c>
      <c r="BF104" s="48">
        <v>0</v>
      </c>
      <c r="BG104" s="49">
        <v>0</v>
      </c>
      <c r="BH104" s="48">
        <v>0</v>
      </c>
      <c r="BI104" s="49">
        <v>0</v>
      </c>
      <c r="BJ104" s="48">
        <v>20</v>
      </c>
      <c r="BK104" s="49">
        <v>95.23809523809524</v>
      </c>
      <c r="BL104" s="48">
        <v>21</v>
      </c>
    </row>
    <row r="105" spans="1:64" ht="15">
      <c r="A105" s="64" t="s">
        <v>266</v>
      </c>
      <c r="B105" s="64" t="s">
        <v>301</v>
      </c>
      <c r="C105" s="65" t="s">
        <v>2471</v>
      </c>
      <c r="D105" s="66">
        <v>3</v>
      </c>
      <c r="E105" s="67" t="s">
        <v>132</v>
      </c>
      <c r="F105" s="68">
        <v>35</v>
      </c>
      <c r="G105" s="65"/>
      <c r="H105" s="69"/>
      <c r="I105" s="70"/>
      <c r="J105" s="70"/>
      <c r="K105" s="34" t="s">
        <v>65</v>
      </c>
      <c r="L105" s="77">
        <v>105</v>
      </c>
      <c r="M105" s="77"/>
      <c r="N105" s="72"/>
      <c r="O105" s="79" t="s">
        <v>306</v>
      </c>
      <c r="P105" s="81">
        <v>43543.94341435185</v>
      </c>
      <c r="Q105" s="79" t="s">
        <v>362</v>
      </c>
      <c r="R105" s="79"/>
      <c r="S105" s="79"/>
      <c r="T105" s="79" t="s">
        <v>574</v>
      </c>
      <c r="U105" s="79"/>
      <c r="V105" s="83" t="s">
        <v>655</v>
      </c>
      <c r="W105" s="81">
        <v>43543.94341435185</v>
      </c>
      <c r="X105" s="83" t="s">
        <v>734</v>
      </c>
      <c r="Y105" s="79"/>
      <c r="Z105" s="79"/>
      <c r="AA105" s="85" t="s">
        <v>869</v>
      </c>
      <c r="AB105" s="79"/>
      <c r="AC105" s="79" t="b">
        <v>0</v>
      </c>
      <c r="AD105" s="79">
        <v>0</v>
      </c>
      <c r="AE105" s="85" t="s">
        <v>932</v>
      </c>
      <c r="AF105" s="79" t="b">
        <v>0</v>
      </c>
      <c r="AG105" s="79" t="s">
        <v>937</v>
      </c>
      <c r="AH105" s="79"/>
      <c r="AI105" s="85" t="s">
        <v>932</v>
      </c>
      <c r="AJ105" s="79" t="b">
        <v>0</v>
      </c>
      <c r="AK105" s="79">
        <v>3</v>
      </c>
      <c r="AL105" s="85" t="s">
        <v>870</v>
      </c>
      <c r="AM105" s="79" t="s">
        <v>944</v>
      </c>
      <c r="AN105" s="79" t="b">
        <v>0</v>
      </c>
      <c r="AO105" s="85" t="s">
        <v>870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c r="BE105" s="49"/>
      <c r="BF105" s="48"/>
      <c r="BG105" s="49"/>
      <c r="BH105" s="48"/>
      <c r="BI105" s="49"/>
      <c r="BJ105" s="48"/>
      <c r="BK105" s="49"/>
      <c r="BL105" s="48"/>
    </row>
    <row r="106" spans="1:64" ht="15">
      <c r="A106" s="64" t="s">
        <v>266</v>
      </c>
      <c r="B106" s="64" t="s">
        <v>267</v>
      </c>
      <c r="C106" s="65" t="s">
        <v>2471</v>
      </c>
      <c r="D106" s="66">
        <v>3</v>
      </c>
      <c r="E106" s="67" t="s">
        <v>132</v>
      </c>
      <c r="F106" s="68">
        <v>35</v>
      </c>
      <c r="G106" s="65"/>
      <c r="H106" s="69"/>
      <c r="I106" s="70"/>
      <c r="J106" s="70"/>
      <c r="K106" s="34" t="s">
        <v>65</v>
      </c>
      <c r="L106" s="77">
        <v>106</v>
      </c>
      <c r="M106" s="77"/>
      <c r="N106" s="72"/>
      <c r="O106" s="79" t="s">
        <v>306</v>
      </c>
      <c r="P106" s="81">
        <v>43543.94341435185</v>
      </c>
      <c r="Q106" s="79" t="s">
        <v>362</v>
      </c>
      <c r="R106" s="79"/>
      <c r="S106" s="79"/>
      <c r="T106" s="79" t="s">
        <v>574</v>
      </c>
      <c r="U106" s="79"/>
      <c r="V106" s="83" t="s">
        <v>655</v>
      </c>
      <c r="W106" s="81">
        <v>43543.94341435185</v>
      </c>
      <c r="X106" s="83" t="s">
        <v>734</v>
      </c>
      <c r="Y106" s="79"/>
      <c r="Z106" s="79"/>
      <c r="AA106" s="85" t="s">
        <v>869</v>
      </c>
      <c r="AB106" s="79"/>
      <c r="AC106" s="79" t="b">
        <v>0</v>
      </c>
      <c r="AD106" s="79">
        <v>0</v>
      </c>
      <c r="AE106" s="85" t="s">
        <v>932</v>
      </c>
      <c r="AF106" s="79" t="b">
        <v>0</v>
      </c>
      <c r="AG106" s="79" t="s">
        <v>937</v>
      </c>
      <c r="AH106" s="79"/>
      <c r="AI106" s="85" t="s">
        <v>932</v>
      </c>
      <c r="AJ106" s="79" t="b">
        <v>0</v>
      </c>
      <c r="AK106" s="79">
        <v>3</v>
      </c>
      <c r="AL106" s="85" t="s">
        <v>870</v>
      </c>
      <c r="AM106" s="79" t="s">
        <v>944</v>
      </c>
      <c r="AN106" s="79" t="b">
        <v>0</v>
      </c>
      <c r="AO106" s="85" t="s">
        <v>870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v>1</v>
      </c>
      <c r="BE106" s="49">
        <v>4.761904761904762</v>
      </c>
      <c r="BF106" s="48">
        <v>0</v>
      </c>
      <c r="BG106" s="49">
        <v>0</v>
      </c>
      <c r="BH106" s="48">
        <v>0</v>
      </c>
      <c r="BI106" s="49">
        <v>0</v>
      </c>
      <c r="BJ106" s="48">
        <v>20</v>
      </c>
      <c r="BK106" s="49">
        <v>95.23809523809524</v>
      </c>
      <c r="BL106" s="48">
        <v>21</v>
      </c>
    </row>
    <row r="107" spans="1:64" ht="15">
      <c r="A107" s="64" t="s">
        <v>267</v>
      </c>
      <c r="B107" s="64" t="s">
        <v>301</v>
      </c>
      <c r="C107" s="65" t="s">
        <v>2471</v>
      </c>
      <c r="D107" s="66">
        <v>3</v>
      </c>
      <c r="E107" s="67" t="s">
        <v>132</v>
      </c>
      <c r="F107" s="68">
        <v>35</v>
      </c>
      <c r="G107" s="65"/>
      <c r="H107" s="69"/>
      <c r="I107" s="70"/>
      <c r="J107" s="70"/>
      <c r="K107" s="34" t="s">
        <v>65</v>
      </c>
      <c r="L107" s="77">
        <v>107</v>
      </c>
      <c r="M107" s="77"/>
      <c r="N107" s="72"/>
      <c r="O107" s="79" t="s">
        <v>306</v>
      </c>
      <c r="P107" s="81">
        <v>43543.56239583333</v>
      </c>
      <c r="Q107" s="79" t="s">
        <v>363</v>
      </c>
      <c r="R107" s="83" t="s">
        <v>450</v>
      </c>
      <c r="S107" s="79" t="s">
        <v>528</v>
      </c>
      <c r="T107" s="79" t="s">
        <v>575</v>
      </c>
      <c r="U107" s="79"/>
      <c r="V107" s="83" t="s">
        <v>656</v>
      </c>
      <c r="W107" s="81">
        <v>43543.56239583333</v>
      </c>
      <c r="X107" s="83" t="s">
        <v>735</v>
      </c>
      <c r="Y107" s="79"/>
      <c r="Z107" s="79"/>
      <c r="AA107" s="85" t="s">
        <v>870</v>
      </c>
      <c r="AB107" s="79"/>
      <c r="AC107" s="79" t="b">
        <v>0</v>
      </c>
      <c r="AD107" s="79">
        <v>0</v>
      </c>
      <c r="AE107" s="85" t="s">
        <v>935</v>
      </c>
      <c r="AF107" s="79" t="b">
        <v>0</v>
      </c>
      <c r="AG107" s="79" t="s">
        <v>937</v>
      </c>
      <c r="AH107" s="79"/>
      <c r="AI107" s="85" t="s">
        <v>932</v>
      </c>
      <c r="AJ107" s="79" t="b">
        <v>0</v>
      </c>
      <c r="AK107" s="79">
        <v>3</v>
      </c>
      <c r="AL107" s="85" t="s">
        <v>932</v>
      </c>
      <c r="AM107" s="79" t="s">
        <v>955</v>
      </c>
      <c r="AN107" s="79" t="b">
        <v>0</v>
      </c>
      <c r="AO107" s="85" t="s">
        <v>870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6</v>
      </c>
      <c r="BC107" s="78" t="str">
        <f>REPLACE(INDEX(GroupVertices[Group],MATCH(Edges[[#This Row],[Vertex 2]],GroupVertices[Vertex],0)),1,1,"")</f>
        <v>6</v>
      </c>
      <c r="BD107" s="48">
        <v>1</v>
      </c>
      <c r="BE107" s="49">
        <v>4.761904761904762</v>
      </c>
      <c r="BF107" s="48">
        <v>0</v>
      </c>
      <c r="BG107" s="49">
        <v>0</v>
      </c>
      <c r="BH107" s="48">
        <v>0</v>
      </c>
      <c r="BI107" s="49">
        <v>0</v>
      </c>
      <c r="BJ107" s="48">
        <v>20</v>
      </c>
      <c r="BK107" s="49">
        <v>95.23809523809524</v>
      </c>
      <c r="BL107" s="48">
        <v>21</v>
      </c>
    </row>
    <row r="108" spans="1:64" ht="15">
      <c r="A108" s="64" t="s">
        <v>268</v>
      </c>
      <c r="B108" s="64" t="s">
        <v>301</v>
      </c>
      <c r="C108" s="65" t="s">
        <v>2471</v>
      </c>
      <c r="D108" s="66">
        <v>3</v>
      </c>
      <c r="E108" s="67" t="s">
        <v>132</v>
      </c>
      <c r="F108" s="68">
        <v>35</v>
      </c>
      <c r="G108" s="65"/>
      <c r="H108" s="69"/>
      <c r="I108" s="70"/>
      <c r="J108" s="70"/>
      <c r="K108" s="34" t="s">
        <v>65</v>
      </c>
      <c r="L108" s="77">
        <v>108</v>
      </c>
      <c r="M108" s="77"/>
      <c r="N108" s="72"/>
      <c r="O108" s="79" t="s">
        <v>306</v>
      </c>
      <c r="P108" s="81">
        <v>43543.99743055556</v>
      </c>
      <c r="Q108" s="79" t="s">
        <v>362</v>
      </c>
      <c r="R108" s="79"/>
      <c r="S108" s="79"/>
      <c r="T108" s="79" t="s">
        <v>574</v>
      </c>
      <c r="U108" s="79"/>
      <c r="V108" s="83" t="s">
        <v>657</v>
      </c>
      <c r="W108" s="81">
        <v>43543.99743055556</v>
      </c>
      <c r="X108" s="83" t="s">
        <v>736</v>
      </c>
      <c r="Y108" s="79"/>
      <c r="Z108" s="79"/>
      <c r="AA108" s="85" t="s">
        <v>871</v>
      </c>
      <c r="AB108" s="79"/>
      <c r="AC108" s="79" t="b">
        <v>0</v>
      </c>
      <c r="AD108" s="79">
        <v>0</v>
      </c>
      <c r="AE108" s="85" t="s">
        <v>932</v>
      </c>
      <c r="AF108" s="79" t="b">
        <v>0</v>
      </c>
      <c r="AG108" s="79" t="s">
        <v>937</v>
      </c>
      <c r="AH108" s="79"/>
      <c r="AI108" s="85" t="s">
        <v>932</v>
      </c>
      <c r="AJ108" s="79" t="b">
        <v>0</v>
      </c>
      <c r="AK108" s="79">
        <v>3</v>
      </c>
      <c r="AL108" s="85" t="s">
        <v>870</v>
      </c>
      <c r="AM108" s="79" t="s">
        <v>951</v>
      </c>
      <c r="AN108" s="79" t="b">
        <v>0</v>
      </c>
      <c r="AO108" s="85" t="s">
        <v>870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c r="BE108" s="49"/>
      <c r="BF108" s="48"/>
      <c r="BG108" s="49"/>
      <c r="BH108" s="48"/>
      <c r="BI108" s="49"/>
      <c r="BJ108" s="48"/>
      <c r="BK108" s="49"/>
      <c r="BL108" s="48"/>
    </row>
    <row r="109" spans="1:64" ht="15">
      <c r="A109" s="64" t="s">
        <v>268</v>
      </c>
      <c r="B109" s="64" t="s">
        <v>267</v>
      </c>
      <c r="C109" s="65" t="s">
        <v>2471</v>
      </c>
      <c r="D109" s="66">
        <v>3</v>
      </c>
      <c r="E109" s="67" t="s">
        <v>132</v>
      </c>
      <c r="F109" s="68">
        <v>35</v>
      </c>
      <c r="G109" s="65"/>
      <c r="H109" s="69"/>
      <c r="I109" s="70"/>
      <c r="J109" s="70"/>
      <c r="K109" s="34" t="s">
        <v>65</v>
      </c>
      <c r="L109" s="77">
        <v>109</v>
      </c>
      <c r="M109" s="77"/>
      <c r="N109" s="72"/>
      <c r="O109" s="79" t="s">
        <v>306</v>
      </c>
      <c r="P109" s="81">
        <v>43543.99743055556</v>
      </c>
      <c r="Q109" s="79" t="s">
        <v>362</v>
      </c>
      <c r="R109" s="79"/>
      <c r="S109" s="79"/>
      <c r="T109" s="79" t="s">
        <v>574</v>
      </c>
      <c r="U109" s="79"/>
      <c r="V109" s="83" t="s">
        <v>657</v>
      </c>
      <c r="W109" s="81">
        <v>43543.99743055556</v>
      </c>
      <c r="X109" s="83" t="s">
        <v>736</v>
      </c>
      <c r="Y109" s="79"/>
      <c r="Z109" s="79"/>
      <c r="AA109" s="85" t="s">
        <v>871</v>
      </c>
      <c r="AB109" s="79"/>
      <c r="AC109" s="79" t="b">
        <v>0</v>
      </c>
      <c r="AD109" s="79">
        <v>0</v>
      </c>
      <c r="AE109" s="85" t="s">
        <v>932</v>
      </c>
      <c r="AF109" s="79" t="b">
        <v>0</v>
      </c>
      <c r="AG109" s="79" t="s">
        <v>937</v>
      </c>
      <c r="AH109" s="79"/>
      <c r="AI109" s="85" t="s">
        <v>932</v>
      </c>
      <c r="AJ109" s="79" t="b">
        <v>0</v>
      </c>
      <c r="AK109" s="79">
        <v>3</v>
      </c>
      <c r="AL109" s="85" t="s">
        <v>870</v>
      </c>
      <c r="AM109" s="79" t="s">
        <v>951</v>
      </c>
      <c r="AN109" s="79" t="b">
        <v>0</v>
      </c>
      <c r="AO109" s="85" t="s">
        <v>870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v>1</v>
      </c>
      <c r="BE109" s="49">
        <v>4.761904761904762</v>
      </c>
      <c r="BF109" s="48">
        <v>0</v>
      </c>
      <c r="BG109" s="49">
        <v>0</v>
      </c>
      <c r="BH109" s="48">
        <v>0</v>
      </c>
      <c r="BI109" s="49">
        <v>0</v>
      </c>
      <c r="BJ109" s="48">
        <v>20</v>
      </c>
      <c r="BK109" s="49">
        <v>95.23809523809524</v>
      </c>
      <c r="BL109" s="48">
        <v>21</v>
      </c>
    </row>
    <row r="110" spans="1:64" ht="15">
      <c r="A110" s="64" t="s">
        <v>269</v>
      </c>
      <c r="B110" s="64" t="s">
        <v>269</v>
      </c>
      <c r="C110" s="65" t="s">
        <v>2471</v>
      </c>
      <c r="D110" s="66">
        <v>3</v>
      </c>
      <c r="E110" s="67" t="s">
        <v>132</v>
      </c>
      <c r="F110" s="68">
        <v>35</v>
      </c>
      <c r="G110" s="65"/>
      <c r="H110" s="69"/>
      <c r="I110" s="70"/>
      <c r="J110" s="70"/>
      <c r="K110" s="34" t="s">
        <v>65</v>
      </c>
      <c r="L110" s="77">
        <v>110</v>
      </c>
      <c r="M110" s="77"/>
      <c r="N110" s="72"/>
      <c r="O110" s="79" t="s">
        <v>176</v>
      </c>
      <c r="P110" s="81">
        <v>43544.573067129626</v>
      </c>
      <c r="Q110" s="79" t="s">
        <v>364</v>
      </c>
      <c r="R110" s="83" t="s">
        <v>451</v>
      </c>
      <c r="S110" s="79" t="s">
        <v>529</v>
      </c>
      <c r="T110" s="79" t="s">
        <v>547</v>
      </c>
      <c r="U110" s="79"/>
      <c r="V110" s="83" t="s">
        <v>658</v>
      </c>
      <c r="W110" s="81">
        <v>43544.573067129626</v>
      </c>
      <c r="X110" s="83" t="s">
        <v>737</v>
      </c>
      <c r="Y110" s="79"/>
      <c r="Z110" s="79"/>
      <c r="AA110" s="85" t="s">
        <v>872</v>
      </c>
      <c r="AB110" s="79"/>
      <c r="AC110" s="79" t="b">
        <v>0</v>
      </c>
      <c r="AD110" s="79">
        <v>0</v>
      </c>
      <c r="AE110" s="85" t="s">
        <v>932</v>
      </c>
      <c r="AF110" s="79" t="b">
        <v>0</v>
      </c>
      <c r="AG110" s="79" t="s">
        <v>937</v>
      </c>
      <c r="AH110" s="79"/>
      <c r="AI110" s="85" t="s">
        <v>932</v>
      </c>
      <c r="AJ110" s="79" t="b">
        <v>0</v>
      </c>
      <c r="AK110" s="79">
        <v>0</v>
      </c>
      <c r="AL110" s="85" t="s">
        <v>932</v>
      </c>
      <c r="AM110" s="79" t="s">
        <v>950</v>
      </c>
      <c r="AN110" s="79" t="b">
        <v>0</v>
      </c>
      <c r="AO110" s="85" t="s">
        <v>872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2</v>
      </c>
      <c r="BE110" s="49">
        <v>5.2631578947368425</v>
      </c>
      <c r="BF110" s="48">
        <v>0</v>
      </c>
      <c r="BG110" s="49">
        <v>0</v>
      </c>
      <c r="BH110" s="48">
        <v>0</v>
      </c>
      <c r="BI110" s="49">
        <v>0</v>
      </c>
      <c r="BJ110" s="48">
        <v>36</v>
      </c>
      <c r="BK110" s="49">
        <v>94.73684210526316</v>
      </c>
      <c r="BL110" s="48">
        <v>38</v>
      </c>
    </row>
    <row r="111" spans="1:64" ht="15">
      <c r="A111" s="64" t="s">
        <v>270</v>
      </c>
      <c r="B111" s="64" t="s">
        <v>270</v>
      </c>
      <c r="C111" s="65" t="s">
        <v>2471</v>
      </c>
      <c r="D111" s="66">
        <v>3</v>
      </c>
      <c r="E111" s="67" t="s">
        <v>132</v>
      </c>
      <c r="F111" s="68">
        <v>35</v>
      </c>
      <c r="G111" s="65"/>
      <c r="H111" s="69"/>
      <c r="I111" s="70"/>
      <c r="J111" s="70"/>
      <c r="K111" s="34" t="s">
        <v>65</v>
      </c>
      <c r="L111" s="77">
        <v>111</v>
      </c>
      <c r="M111" s="77"/>
      <c r="N111" s="72"/>
      <c r="O111" s="79" t="s">
        <v>176</v>
      </c>
      <c r="P111" s="81">
        <v>43539.802395833336</v>
      </c>
      <c r="Q111" s="79" t="s">
        <v>365</v>
      </c>
      <c r="R111" s="83" t="s">
        <v>452</v>
      </c>
      <c r="S111" s="79" t="s">
        <v>530</v>
      </c>
      <c r="T111" s="79" t="s">
        <v>563</v>
      </c>
      <c r="U111" s="83" t="s">
        <v>601</v>
      </c>
      <c r="V111" s="83" t="s">
        <v>601</v>
      </c>
      <c r="W111" s="81">
        <v>43539.802395833336</v>
      </c>
      <c r="X111" s="83" t="s">
        <v>738</v>
      </c>
      <c r="Y111" s="79"/>
      <c r="Z111" s="79"/>
      <c r="AA111" s="85" t="s">
        <v>873</v>
      </c>
      <c r="AB111" s="79"/>
      <c r="AC111" s="79" t="b">
        <v>0</v>
      </c>
      <c r="AD111" s="79">
        <v>1</v>
      </c>
      <c r="AE111" s="85" t="s">
        <v>932</v>
      </c>
      <c r="AF111" s="79" t="b">
        <v>0</v>
      </c>
      <c r="AG111" s="79" t="s">
        <v>937</v>
      </c>
      <c r="AH111" s="79"/>
      <c r="AI111" s="85" t="s">
        <v>932</v>
      </c>
      <c r="AJ111" s="79" t="b">
        <v>0</v>
      </c>
      <c r="AK111" s="79">
        <v>1</v>
      </c>
      <c r="AL111" s="85" t="s">
        <v>932</v>
      </c>
      <c r="AM111" s="79" t="s">
        <v>943</v>
      </c>
      <c r="AN111" s="79" t="b">
        <v>0</v>
      </c>
      <c r="AO111" s="85" t="s">
        <v>873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14</v>
      </c>
      <c r="BC111" s="78" t="str">
        <f>REPLACE(INDEX(GroupVertices[Group],MATCH(Edges[[#This Row],[Vertex 2]],GroupVertices[Vertex],0)),1,1,"")</f>
        <v>14</v>
      </c>
      <c r="BD111" s="48">
        <v>0</v>
      </c>
      <c r="BE111" s="49">
        <v>0</v>
      </c>
      <c r="BF111" s="48">
        <v>0</v>
      </c>
      <c r="BG111" s="49">
        <v>0</v>
      </c>
      <c r="BH111" s="48">
        <v>0</v>
      </c>
      <c r="BI111" s="49">
        <v>0</v>
      </c>
      <c r="BJ111" s="48">
        <v>17</v>
      </c>
      <c r="BK111" s="49">
        <v>100</v>
      </c>
      <c r="BL111" s="48">
        <v>17</v>
      </c>
    </row>
    <row r="112" spans="1:64" ht="15">
      <c r="A112" s="64" t="s">
        <v>271</v>
      </c>
      <c r="B112" s="64" t="s">
        <v>270</v>
      </c>
      <c r="C112" s="65" t="s">
        <v>2471</v>
      </c>
      <c r="D112" s="66">
        <v>3</v>
      </c>
      <c r="E112" s="67" t="s">
        <v>132</v>
      </c>
      <c r="F112" s="68">
        <v>35</v>
      </c>
      <c r="G112" s="65"/>
      <c r="H112" s="69"/>
      <c r="I112" s="70"/>
      <c r="J112" s="70"/>
      <c r="K112" s="34" t="s">
        <v>65</v>
      </c>
      <c r="L112" s="77">
        <v>112</v>
      </c>
      <c r="M112" s="77"/>
      <c r="N112" s="72"/>
      <c r="O112" s="79" t="s">
        <v>306</v>
      </c>
      <c r="P112" s="81">
        <v>43544.629791666666</v>
      </c>
      <c r="Q112" s="79" t="s">
        <v>348</v>
      </c>
      <c r="R112" s="79"/>
      <c r="S112" s="79"/>
      <c r="T112" s="79" t="s">
        <v>563</v>
      </c>
      <c r="U112" s="79"/>
      <c r="V112" s="83" t="s">
        <v>659</v>
      </c>
      <c r="W112" s="81">
        <v>43544.629791666666</v>
      </c>
      <c r="X112" s="83" t="s">
        <v>739</v>
      </c>
      <c r="Y112" s="79"/>
      <c r="Z112" s="79"/>
      <c r="AA112" s="85" t="s">
        <v>874</v>
      </c>
      <c r="AB112" s="79"/>
      <c r="AC112" s="79" t="b">
        <v>0</v>
      </c>
      <c r="AD112" s="79">
        <v>0</v>
      </c>
      <c r="AE112" s="85" t="s">
        <v>932</v>
      </c>
      <c r="AF112" s="79" t="b">
        <v>0</v>
      </c>
      <c r="AG112" s="79" t="s">
        <v>937</v>
      </c>
      <c r="AH112" s="79"/>
      <c r="AI112" s="85" t="s">
        <v>932</v>
      </c>
      <c r="AJ112" s="79" t="b">
        <v>0</v>
      </c>
      <c r="AK112" s="79">
        <v>2</v>
      </c>
      <c r="AL112" s="85" t="s">
        <v>873</v>
      </c>
      <c r="AM112" s="79" t="s">
        <v>943</v>
      </c>
      <c r="AN112" s="79" t="b">
        <v>0</v>
      </c>
      <c r="AO112" s="85" t="s">
        <v>873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14</v>
      </c>
      <c r="BC112" s="78" t="str">
        <f>REPLACE(INDEX(GroupVertices[Group],MATCH(Edges[[#This Row],[Vertex 2]],GroupVertices[Vertex],0)),1,1,"")</f>
        <v>14</v>
      </c>
      <c r="BD112" s="48">
        <v>0</v>
      </c>
      <c r="BE112" s="49">
        <v>0</v>
      </c>
      <c r="BF112" s="48">
        <v>0</v>
      </c>
      <c r="BG112" s="49">
        <v>0</v>
      </c>
      <c r="BH112" s="48">
        <v>0</v>
      </c>
      <c r="BI112" s="49">
        <v>0</v>
      </c>
      <c r="BJ112" s="48">
        <v>20</v>
      </c>
      <c r="BK112" s="49">
        <v>100</v>
      </c>
      <c r="BL112" s="48">
        <v>20</v>
      </c>
    </row>
    <row r="113" spans="1:64" ht="15">
      <c r="A113" s="64" t="s">
        <v>272</v>
      </c>
      <c r="B113" s="64" t="s">
        <v>275</v>
      </c>
      <c r="C113" s="65" t="s">
        <v>2471</v>
      </c>
      <c r="D113" s="66">
        <v>3</v>
      </c>
      <c r="E113" s="67" t="s">
        <v>132</v>
      </c>
      <c r="F113" s="68">
        <v>35</v>
      </c>
      <c r="G113" s="65"/>
      <c r="H113" s="69"/>
      <c r="I113" s="70"/>
      <c r="J113" s="70"/>
      <c r="K113" s="34" t="s">
        <v>65</v>
      </c>
      <c r="L113" s="77">
        <v>113</v>
      </c>
      <c r="M113" s="77"/>
      <c r="N113" s="72"/>
      <c r="O113" s="79" t="s">
        <v>306</v>
      </c>
      <c r="P113" s="81">
        <v>43531.4321875</v>
      </c>
      <c r="Q113" s="79" t="s">
        <v>366</v>
      </c>
      <c r="R113" s="83" t="s">
        <v>453</v>
      </c>
      <c r="S113" s="79" t="s">
        <v>531</v>
      </c>
      <c r="T113" s="79" t="s">
        <v>576</v>
      </c>
      <c r="U113" s="79"/>
      <c r="V113" s="83" t="s">
        <v>660</v>
      </c>
      <c r="W113" s="81">
        <v>43531.4321875</v>
      </c>
      <c r="X113" s="83" t="s">
        <v>740</v>
      </c>
      <c r="Y113" s="79"/>
      <c r="Z113" s="79"/>
      <c r="AA113" s="85" t="s">
        <v>875</v>
      </c>
      <c r="AB113" s="79"/>
      <c r="AC113" s="79" t="b">
        <v>0</v>
      </c>
      <c r="AD113" s="79">
        <v>2</v>
      </c>
      <c r="AE113" s="85" t="s">
        <v>932</v>
      </c>
      <c r="AF113" s="79" t="b">
        <v>0</v>
      </c>
      <c r="AG113" s="79" t="s">
        <v>937</v>
      </c>
      <c r="AH113" s="79"/>
      <c r="AI113" s="85" t="s">
        <v>932</v>
      </c>
      <c r="AJ113" s="79" t="b">
        <v>0</v>
      </c>
      <c r="AK113" s="79">
        <v>1</v>
      </c>
      <c r="AL113" s="85" t="s">
        <v>932</v>
      </c>
      <c r="AM113" s="79" t="s">
        <v>955</v>
      </c>
      <c r="AN113" s="79" t="b">
        <v>0</v>
      </c>
      <c r="AO113" s="85" t="s">
        <v>875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272</v>
      </c>
      <c r="B114" s="64" t="s">
        <v>276</v>
      </c>
      <c r="C114" s="65" t="s">
        <v>2471</v>
      </c>
      <c r="D114" s="66">
        <v>3</v>
      </c>
      <c r="E114" s="67" t="s">
        <v>132</v>
      </c>
      <c r="F114" s="68">
        <v>35</v>
      </c>
      <c r="G114" s="65"/>
      <c r="H114" s="69"/>
      <c r="I114" s="70"/>
      <c r="J114" s="70"/>
      <c r="K114" s="34" t="s">
        <v>65</v>
      </c>
      <c r="L114" s="77">
        <v>114</v>
      </c>
      <c r="M114" s="77"/>
      <c r="N114" s="72"/>
      <c r="O114" s="79" t="s">
        <v>306</v>
      </c>
      <c r="P114" s="81">
        <v>43531.4321875</v>
      </c>
      <c r="Q114" s="79" t="s">
        <v>366</v>
      </c>
      <c r="R114" s="83" t="s">
        <v>453</v>
      </c>
      <c r="S114" s="79" t="s">
        <v>531</v>
      </c>
      <c r="T114" s="79" t="s">
        <v>576</v>
      </c>
      <c r="U114" s="79"/>
      <c r="V114" s="83" t="s">
        <v>660</v>
      </c>
      <c r="W114" s="81">
        <v>43531.4321875</v>
      </c>
      <c r="X114" s="83" t="s">
        <v>740</v>
      </c>
      <c r="Y114" s="79"/>
      <c r="Z114" s="79"/>
      <c r="AA114" s="85" t="s">
        <v>875</v>
      </c>
      <c r="AB114" s="79"/>
      <c r="AC114" s="79" t="b">
        <v>0</v>
      </c>
      <c r="AD114" s="79">
        <v>2</v>
      </c>
      <c r="AE114" s="85" t="s">
        <v>932</v>
      </c>
      <c r="AF114" s="79" t="b">
        <v>0</v>
      </c>
      <c r="AG114" s="79" t="s">
        <v>937</v>
      </c>
      <c r="AH114" s="79"/>
      <c r="AI114" s="85" t="s">
        <v>932</v>
      </c>
      <c r="AJ114" s="79" t="b">
        <v>0</v>
      </c>
      <c r="AK114" s="79">
        <v>1</v>
      </c>
      <c r="AL114" s="85" t="s">
        <v>932</v>
      </c>
      <c r="AM114" s="79" t="s">
        <v>955</v>
      </c>
      <c r="AN114" s="79" t="b">
        <v>0</v>
      </c>
      <c r="AO114" s="85" t="s">
        <v>875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272</v>
      </c>
      <c r="B115" s="64" t="s">
        <v>277</v>
      </c>
      <c r="C115" s="65" t="s">
        <v>2471</v>
      </c>
      <c r="D115" s="66">
        <v>3</v>
      </c>
      <c r="E115" s="67" t="s">
        <v>132</v>
      </c>
      <c r="F115" s="68">
        <v>35</v>
      </c>
      <c r="G115" s="65"/>
      <c r="H115" s="69"/>
      <c r="I115" s="70"/>
      <c r="J115" s="70"/>
      <c r="K115" s="34" t="s">
        <v>65</v>
      </c>
      <c r="L115" s="77">
        <v>115</v>
      </c>
      <c r="M115" s="77"/>
      <c r="N115" s="72"/>
      <c r="O115" s="79" t="s">
        <v>306</v>
      </c>
      <c r="P115" s="81">
        <v>43531.4321875</v>
      </c>
      <c r="Q115" s="79" t="s">
        <v>366</v>
      </c>
      <c r="R115" s="83" t="s">
        <v>453</v>
      </c>
      <c r="S115" s="79" t="s">
        <v>531</v>
      </c>
      <c r="T115" s="79" t="s">
        <v>576</v>
      </c>
      <c r="U115" s="79"/>
      <c r="V115" s="83" t="s">
        <v>660</v>
      </c>
      <c r="W115" s="81">
        <v>43531.4321875</v>
      </c>
      <c r="X115" s="83" t="s">
        <v>740</v>
      </c>
      <c r="Y115" s="79"/>
      <c r="Z115" s="79"/>
      <c r="AA115" s="85" t="s">
        <v>875</v>
      </c>
      <c r="AB115" s="79"/>
      <c r="AC115" s="79" t="b">
        <v>0</v>
      </c>
      <c r="AD115" s="79">
        <v>2</v>
      </c>
      <c r="AE115" s="85" t="s">
        <v>932</v>
      </c>
      <c r="AF115" s="79" t="b">
        <v>0</v>
      </c>
      <c r="AG115" s="79" t="s">
        <v>937</v>
      </c>
      <c r="AH115" s="79"/>
      <c r="AI115" s="85" t="s">
        <v>932</v>
      </c>
      <c r="AJ115" s="79" t="b">
        <v>0</v>
      </c>
      <c r="AK115" s="79">
        <v>1</v>
      </c>
      <c r="AL115" s="85" t="s">
        <v>932</v>
      </c>
      <c r="AM115" s="79" t="s">
        <v>955</v>
      </c>
      <c r="AN115" s="79" t="b">
        <v>0</v>
      </c>
      <c r="AO115" s="85" t="s">
        <v>875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272</v>
      </c>
      <c r="B116" s="64" t="s">
        <v>278</v>
      </c>
      <c r="C116" s="65" t="s">
        <v>2471</v>
      </c>
      <c r="D116" s="66">
        <v>3</v>
      </c>
      <c r="E116" s="67" t="s">
        <v>132</v>
      </c>
      <c r="F116" s="68">
        <v>35</v>
      </c>
      <c r="G116" s="65"/>
      <c r="H116" s="69"/>
      <c r="I116" s="70"/>
      <c r="J116" s="70"/>
      <c r="K116" s="34" t="s">
        <v>65</v>
      </c>
      <c r="L116" s="77">
        <v>116</v>
      </c>
      <c r="M116" s="77"/>
      <c r="N116" s="72"/>
      <c r="O116" s="79" t="s">
        <v>306</v>
      </c>
      <c r="P116" s="81">
        <v>43531.4321875</v>
      </c>
      <c r="Q116" s="79" t="s">
        <v>366</v>
      </c>
      <c r="R116" s="83" t="s">
        <v>453</v>
      </c>
      <c r="S116" s="79" t="s">
        <v>531</v>
      </c>
      <c r="T116" s="79" t="s">
        <v>576</v>
      </c>
      <c r="U116" s="79"/>
      <c r="V116" s="83" t="s">
        <v>660</v>
      </c>
      <c r="W116" s="81">
        <v>43531.4321875</v>
      </c>
      <c r="X116" s="83" t="s">
        <v>740</v>
      </c>
      <c r="Y116" s="79"/>
      <c r="Z116" s="79"/>
      <c r="AA116" s="85" t="s">
        <v>875</v>
      </c>
      <c r="AB116" s="79"/>
      <c r="AC116" s="79" t="b">
        <v>0</v>
      </c>
      <c r="AD116" s="79">
        <v>2</v>
      </c>
      <c r="AE116" s="85" t="s">
        <v>932</v>
      </c>
      <c r="AF116" s="79" t="b">
        <v>0</v>
      </c>
      <c r="AG116" s="79" t="s">
        <v>937</v>
      </c>
      <c r="AH116" s="79"/>
      <c r="AI116" s="85" t="s">
        <v>932</v>
      </c>
      <c r="AJ116" s="79" t="b">
        <v>0</v>
      </c>
      <c r="AK116" s="79">
        <v>1</v>
      </c>
      <c r="AL116" s="85" t="s">
        <v>932</v>
      </c>
      <c r="AM116" s="79" t="s">
        <v>955</v>
      </c>
      <c r="AN116" s="79" t="b">
        <v>0</v>
      </c>
      <c r="AO116" s="85" t="s">
        <v>875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36</v>
      </c>
      <c r="BK116" s="49">
        <v>100</v>
      </c>
      <c r="BL116" s="48">
        <v>36</v>
      </c>
    </row>
    <row r="117" spans="1:64" ht="15">
      <c r="A117" s="64" t="s">
        <v>272</v>
      </c>
      <c r="B117" s="64" t="s">
        <v>291</v>
      </c>
      <c r="C117" s="65" t="s">
        <v>2471</v>
      </c>
      <c r="D117" s="66">
        <v>3</v>
      </c>
      <c r="E117" s="67" t="s">
        <v>132</v>
      </c>
      <c r="F117" s="68">
        <v>35</v>
      </c>
      <c r="G117" s="65"/>
      <c r="H117" s="69"/>
      <c r="I117" s="70"/>
      <c r="J117" s="70"/>
      <c r="K117" s="34" t="s">
        <v>65</v>
      </c>
      <c r="L117" s="77">
        <v>117</v>
      </c>
      <c r="M117" s="77"/>
      <c r="N117" s="72"/>
      <c r="O117" s="79" t="s">
        <v>306</v>
      </c>
      <c r="P117" s="81">
        <v>43536.511296296296</v>
      </c>
      <c r="Q117" s="79" t="s">
        <v>367</v>
      </c>
      <c r="R117" s="83" t="s">
        <v>454</v>
      </c>
      <c r="S117" s="79" t="s">
        <v>531</v>
      </c>
      <c r="T117" s="79" t="s">
        <v>577</v>
      </c>
      <c r="U117" s="83" t="s">
        <v>602</v>
      </c>
      <c r="V117" s="83" t="s">
        <v>602</v>
      </c>
      <c r="W117" s="81">
        <v>43536.511296296296</v>
      </c>
      <c r="X117" s="83" t="s">
        <v>741</v>
      </c>
      <c r="Y117" s="79"/>
      <c r="Z117" s="79"/>
      <c r="AA117" s="85" t="s">
        <v>876</v>
      </c>
      <c r="AB117" s="79"/>
      <c r="AC117" s="79" t="b">
        <v>0</v>
      </c>
      <c r="AD117" s="79">
        <v>0</v>
      </c>
      <c r="AE117" s="85" t="s">
        <v>932</v>
      </c>
      <c r="AF117" s="79" t="b">
        <v>0</v>
      </c>
      <c r="AG117" s="79" t="s">
        <v>937</v>
      </c>
      <c r="AH117" s="79"/>
      <c r="AI117" s="85" t="s">
        <v>932</v>
      </c>
      <c r="AJ117" s="79" t="b">
        <v>0</v>
      </c>
      <c r="AK117" s="79">
        <v>0</v>
      </c>
      <c r="AL117" s="85" t="s">
        <v>932</v>
      </c>
      <c r="AM117" s="79" t="s">
        <v>955</v>
      </c>
      <c r="AN117" s="79" t="b">
        <v>0</v>
      </c>
      <c r="AO117" s="85" t="s">
        <v>876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25</v>
      </c>
      <c r="BK117" s="49">
        <v>100</v>
      </c>
      <c r="BL117" s="48">
        <v>25</v>
      </c>
    </row>
    <row r="118" spans="1:64" ht="15">
      <c r="A118" s="64" t="s">
        <v>272</v>
      </c>
      <c r="B118" s="64" t="s">
        <v>302</v>
      </c>
      <c r="C118" s="65" t="s">
        <v>2471</v>
      </c>
      <c r="D118" s="66">
        <v>3</v>
      </c>
      <c r="E118" s="67" t="s">
        <v>132</v>
      </c>
      <c r="F118" s="68">
        <v>35</v>
      </c>
      <c r="G118" s="65"/>
      <c r="H118" s="69"/>
      <c r="I118" s="70"/>
      <c r="J118" s="70"/>
      <c r="K118" s="34" t="s">
        <v>65</v>
      </c>
      <c r="L118" s="77">
        <v>118</v>
      </c>
      <c r="M118" s="77"/>
      <c r="N118" s="72"/>
      <c r="O118" s="79" t="s">
        <v>306</v>
      </c>
      <c r="P118" s="81">
        <v>43538.40173611111</v>
      </c>
      <c r="Q118" s="79" t="s">
        <v>368</v>
      </c>
      <c r="R118" s="83" t="s">
        <v>455</v>
      </c>
      <c r="S118" s="79" t="s">
        <v>531</v>
      </c>
      <c r="T118" s="79" t="s">
        <v>578</v>
      </c>
      <c r="U118" s="83" t="s">
        <v>603</v>
      </c>
      <c r="V118" s="83" t="s">
        <v>603</v>
      </c>
      <c r="W118" s="81">
        <v>43538.40173611111</v>
      </c>
      <c r="X118" s="83" t="s">
        <v>742</v>
      </c>
      <c r="Y118" s="79"/>
      <c r="Z118" s="79"/>
      <c r="AA118" s="85" t="s">
        <v>877</v>
      </c>
      <c r="AB118" s="79"/>
      <c r="AC118" s="79" t="b">
        <v>0</v>
      </c>
      <c r="AD118" s="79">
        <v>0</v>
      </c>
      <c r="AE118" s="85" t="s">
        <v>932</v>
      </c>
      <c r="AF118" s="79" t="b">
        <v>0</v>
      </c>
      <c r="AG118" s="79" t="s">
        <v>937</v>
      </c>
      <c r="AH118" s="79"/>
      <c r="AI118" s="85" t="s">
        <v>932</v>
      </c>
      <c r="AJ118" s="79" t="b">
        <v>0</v>
      </c>
      <c r="AK118" s="79">
        <v>0</v>
      </c>
      <c r="AL118" s="85" t="s">
        <v>932</v>
      </c>
      <c r="AM118" s="79" t="s">
        <v>955</v>
      </c>
      <c r="AN118" s="79" t="b">
        <v>0</v>
      </c>
      <c r="AO118" s="85" t="s">
        <v>877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34</v>
      </c>
      <c r="BK118" s="49">
        <v>100</v>
      </c>
      <c r="BL118" s="48">
        <v>34</v>
      </c>
    </row>
    <row r="119" spans="1:64" ht="15">
      <c r="A119" s="64" t="s">
        <v>272</v>
      </c>
      <c r="B119" s="64" t="s">
        <v>272</v>
      </c>
      <c r="C119" s="65" t="s">
        <v>2472</v>
      </c>
      <c r="D119" s="66">
        <v>5.333333333333334</v>
      </c>
      <c r="E119" s="67" t="s">
        <v>136</v>
      </c>
      <c r="F119" s="68">
        <v>27.333333333333332</v>
      </c>
      <c r="G119" s="65"/>
      <c r="H119" s="69"/>
      <c r="I119" s="70"/>
      <c r="J119" s="70"/>
      <c r="K119" s="34" t="s">
        <v>65</v>
      </c>
      <c r="L119" s="77">
        <v>119</v>
      </c>
      <c r="M119" s="77"/>
      <c r="N119" s="72"/>
      <c r="O119" s="79" t="s">
        <v>176</v>
      </c>
      <c r="P119" s="81">
        <v>43535.42369212963</v>
      </c>
      <c r="Q119" s="79" t="s">
        <v>369</v>
      </c>
      <c r="R119" s="83" t="s">
        <v>456</v>
      </c>
      <c r="S119" s="79" t="s">
        <v>531</v>
      </c>
      <c r="T119" s="79" t="s">
        <v>547</v>
      </c>
      <c r="U119" s="83" t="s">
        <v>604</v>
      </c>
      <c r="V119" s="83" t="s">
        <v>604</v>
      </c>
      <c r="W119" s="81">
        <v>43535.42369212963</v>
      </c>
      <c r="X119" s="83" t="s">
        <v>743</v>
      </c>
      <c r="Y119" s="79"/>
      <c r="Z119" s="79"/>
      <c r="AA119" s="85" t="s">
        <v>878</v>
      </c>
      <c r="AB119" s="79"/>
      <c r="AC119" s="79" t="b">
        <v>0</v>
      </c>
      <c r="AD119" s="79">
        <v>1</v>
      </c>
      <c r="AE119" s="85" t="s">
        <v>932</v>
      </c>
      <c r="AF119" s="79" t="b">
        <v>0</v>
      </c>
      <c r="AG119" s="79" t="s">
        <v>937</v>
      </c>
      <c r="AH119" s="79"/>
      <c r="AI119" s="85" t="s">
        <v>932</v>
      </c>
      <c r="AJ119" s="79" t="b">
        <v>0</v>
      </c>
      <c r="AK119" s="79">
        <v>0</v>
      </c>
      <c r="AL119" s="85" t="s">
        <v>932</v>
      </c>
      <c r="AM119" s="79" t="s">
        <v>955</v>
      </c>
      <c r="AN119" s="79" t="b">
        <v>0</v>
      </c>
      <c r="AO119" s="85" t="s">
        <v>878</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v>0</v>
      </c>
      <c r="BE119" s="49">
        <v>0</v>
      </c>
      <c r="BF119" s="48">
        <v>2</v>
      </c>
      <c r="BG119" s="49">
        <v>4.651162790697675</v>
      </c>
      <c r="BH119" s="48">
        <v>0</v>
      </c>
      <c r="BI119" s="49">
        <v>0</v>
      </c>
      <c r="BJ119" s="48">
        <v>41</v>
      </c>
      <c r="BK119" s="49">
        <v>95.34883720930233</v>
      </c>
      <c r="BL119" s="48">
        <v>43</v>
      </c>
    </row>
    <row r="120" spans="1:64" ht="15">
      <c r="A120" s="64" t="s">
        <v>272</v>
      </c>
      <c r="B120" s="64" t="s">
        <v>272</v>
      </c>
      <c r="C120" s="65" t="s">
        <v>2472</v>
      </c>
      <c r="D120" s="66">
        <v>5.333333333333334</v>
      </c>
      <c r="E120" s="67" t="s">
        <v>136</v>
      </c>
      <c r="F120" s="68">
        <v>27.333333333333332</v>
      </c>
      <c r="G120" s="65"/>
      <c r="H120" s="69"/>
      <c r="I120" s="70"/>
      <c r="J120" s="70"/>
      <c r="K120" s="34" t="s">
        <v>65</v>
      </c>
      <c r="L120" s="77">
        <v>120</v>
      </c>
      <c r="M120" s="77"/>
      <c r="N120" s="72"/>
      <c r="O120" s="79" t="s">
        <v>176</v>
      </c>
      <c r="P120" s="81">
        <v>43544.67652777778</v>
      </c>
      <c r="Q120" s="79" t="s">
        <v>370</v>
      </c>
      <c r="R120" s="83" t="s">
        <v>457</v>
      </c>
      <c r="S120" s="79" t="s">
        <v>531</v>
      </c>
      <c r="T120" s="79" t="s">
        <v>579</v>
      </c>
      <c r="U120" s="83" t="s">
        <v>605</v>
      </c>
      <c r="V120" s="83" t="s">
        <v>605</v>
      </c>
      <c r="W120" s="81">
        <v>43544.67652777778</v>
      </c>
      <c r="X120" s="83" t="s">
        <v>744</v>
      </c>
      <c r="Y120" s="79"/>
      <c r="Z120" s="79"/>
      <c r="AA120" s="85" t="s">
        <v>879</v>
      </c>
      <c r="AB120" s="79"/>
      <c r="AC120" s="79" t="b">
        <v>0</v>
      </c>
      <c r="AD120" s="79">
        <v>0</v>
      </c>
      <c r="AE120" s="85" t="s">
        <v>932</v>
      </c>
      <c r="AF120" s="79" t="b">
        <v>0</v>
      </c>
      <c r="AG120" s="79" t="s">
        <v>937</v>
      </c>
      <c r="AH120" s="79"/>
      <c r="AI120" s="85" t="s">
        <v>932</v>
      </c>
      <c r="AJ120" s="79" t="b">
        <v>0</v>
      </c>
      <c r="AK120" s="79">
        <v>0</v>
      </c>
      <c r="AL120" s="85" t="s">
        <v>932</v>
      </c>
      <c r="AM120" s="79" t="s">
        <v>955</v>
      </c>
      <c r="AN120" s="79" t="b">
        <v>0</v>
      </c>
      <c r="AO120" s="85" t="s">
        <v>879</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2</v>
      </c>
      <c r="BE120" s="49">
        <v>20</v>
      </c>
      <c r="BF120" s="48">
        <v>0</v>
      </c>
      <c r="BG120" s="49">
        <v>0</v>
      </c>
      <c r="BH120" s="48">
        <v>0</v>
      </c>
      <c r="BI120" s="49">
        <v>0</v>
      </c>
      <c r="BJ120" s="48">
        <v>8</v>
      </c>
      <c r="BK120" s="49">
        <v>80</v>
      </c>
      <c r="BL120" s="48">
        <v>10</v>
      </c>
    </row>
    <row r="121" spans="1:64" ht="15">
      <c r="A121" s="64" t="s">
        <v>273</v>
      </c>
      <c r="B121" s="64" t="s">
        <v>303</v>
      </c>
      <c r="C121" s="65" t="s">
        <v>2471</v>
      </c>
      <c r="D121" s="66">
        <v>3</v>
      </c>
      <c r="E121" s="67" t="s">
        <v>132</v>
      </c>
      <c r="F121" s="68">
        <v>35</v>
      </c>
      <c r="G121" s="65"/>
      <c r="H121" s="69"/>
      <c r="I121" s="70"/>
      <c r="J121" s="70"/>
      <c r="K121" s="34" t="s">
        <v>65</v>
      </c>
      <c r="L121" s="77">
        <v>121</v>
      </c>
      <c r="M121" s="77"/>
      <c r="N121" s="72"/>
      <c r="O121" s="79" t="s">
        <v>306</v>
      </c>
      <c r="P121" s="81">
        <v>43531.35412037037</v>
      </c>
      <c r="Q121" s="79" t="s">
        <v>371</v>
      </c>
      <c r="R121" s="83" t="s">
        <v>458</v>
      </c>
      <c r="S121" s="79" t="s">
        <v>511</v>
      </c>
      <c r="T121" s="79" t="s">
        <v>580</v>
      </c>
      <c r="U121" s="79"/>
      <c r="V121" s="83" t="s">
        <v>661</v>
      </c>
      <c r="W121" s="81">
        <v>43531.35412037037</v>
      </c>
      <c r="X121" s="83" t="s">
        <v>745</v>
      </c>
      <c r="Y121" s="79"/>
      <c r="Z121" s="79"/>
      <c r="AA121" s="85" t="s">
        <v>880</v>
      </c>
      <c r="AB121" s="79"/>
      <c r="AC121" s="79" t="b">
        <v>0</v>
      </c>
      <c r="AD121" s="79">
        <v>0</v>
      </c>
      <c r="AE121" s="85" t="s">
        <v>932</v>
      </c>
      <c r="AF121" s="79" t="b">
        <v>0</v>
      </c>
      <c r="AG121" s="79" t="s">
        <v>937</v>
      </c>
      <c r="AH121" s="79"/>
      <c r="AI121" s="85" t="s">
        <v>932</v>
      </c>
      <c r="AJ121" s="79" t="b">
        <v>0</v>
      </c>
      <c r="AK121" s="79">
        <v>0</v>
      </c>
      <c r="AL121" s="85" t="s">
        <v>932</v>
      </c>
      <c r="AM121" s="79" t="s">
        <v>956</v>
      </c>
      <c r="AN121" s="79" t="b">
        <v>0</v>
      </c>
      <c r="AO121" s="85" t="s">
        <v>880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1</v>
      </c>
      <c r="BE121" s="49">
        <v>14.285714285714286</v>
      </c>
      <c r="BF121" s="48">
        <v>0</v>
      </c>
      <c r="BG121" s="49">
        <v>0</v>
      </c>
      <c r="BH121" s="48">
        <v>0</v>
      </c>
      <c r="BI121" s="49">
        <v>0</v>
      </c>
      <c r="BJ121" s="48">
        <v>6</v>
      </c>
      <c r="BK121" s="49">
        <v>85.71428571428571</v>
      </c>
      <c r="BL121" s="48">
        <v>7</v>
      </c>
    </row>
    <row r="122" spans="1:64" ht="15">
      <c r="A122" s="64" t="s">
        <v>273</v>
      </c>
      <c r="B122" s="64" t="s">
        <v>304</v>
      </c>
      <c r="C122" s="65" t="s">
        <v>2471</v>
      </c>
      <c r="D122" s="66">
        <v>3</v>
      </c>
      <c r="E122" s="67" t="s">
        <v>132</v>
      </c>
      <c r="F122" s="68">
        <v>35</v>
      </c>
      <c r="G122" s="65"/>
      <c r="H122" s="69"/>
      <c r="I122" s="70"/>
      <c r="J122" s="70"/>
      <c r="K122" s="34" t="s">
        <v>65</v>
      </c>
      <c r="L122" s="77">
        <v>122</v>
      </c>
      <c r="M122" s="77"/>
      <c r="N122" s="72"/>
      <c r="O122" s="79" t="s">
        <v>306</v>
      </c>
      <c r="P122" s="81">
        <v>43532.63054398148</v>
      </c>
      <c r="Q122" s="79" t="s">
        <v>372</v>
      </c>
      <c r="R122" s="83" t="s">
        <v>459</v>
      </c>
      <c r="S122" s="79" t="s">
        <v>511</v>
      </c>
      <c r="T122" s="79" t="s">
        <v>581</v>
      </c>
      <c r="U122" s="79"/>
      <c r="V122" s="83" t="s">
        <v>661</v>
      </c>
      <c r="W122" s="81">
        <v>43532.63054398148</v>
      </c>
      <c r="X122" s="83" t="s">
        <v>746</v>
      </c>
      <c r="Y122" s="79"/>
      <c r="Z122" s="79"/>
      <c r="AA122" s="85" t="s">
        <v>881</v>
      </c>
      <c r="AB122" s="79"/>
      <c r="AC122" s="79" t="b">
        <v>0</v>
      </c>
      <c r="AD122" s="79">
        <v>0</v>
      </c>
      <c r="AE122" s="85" t="s">
        <v>932</v>
      </c>
      <c r="AF122" s="79" t="b">
        <v>0</v>
      </c>
      <c r="AG122" s="79" t="s">
        <v>937</v>
      </c>
      <c r="AH122" s="79"/>
      <c r="AI122" s="85" t="s">
        <v>932</v>
      </c>
      <c r="AJ122" s="79" t="b">
        <v>0</v>
      </c>
      <c r="AK122" s="79">
        <v>0</v>
      </c>
      <c r="AL122" s="85" t="s">
        <v>932</v>
      </c>
      <c r="AM122" s="79" t="s">
        <v>956</v>
      </c>
      <c r="AN122" s="79" t="b">
        <v>0</v>
      </c>
      <c r="AO122" s="85" t="s">
        <v>881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v>1</v>
      </c>
      <c r="BE122" s="49">
        <v>14.285714285714286</v>
      </c>
      <c r="BF122" s="48">
        <v>0</v>
      </c>
      <c r="BG122" s="49">
        <v>0</v>
      </c>
      <c r="BH122" s="48">
        <v>0</v>
      </c>
      <c r="BI122" s="49">
        <v>0</v>
      </c>
      <c r="BJ122" s="48">
        <v>6</v>
      </c>
      <c r="BK122" s="49">
        <v>85.71428571428571</v>
      </c>
      <c r="BL122" s="48">
        <v>7</v>
      </c>
    </row>
    <row r="123" spans="1:64" ht="15">
      <c r="A123" s="64" t="s">
        <v>273</v>
      </c>
      <c r="B123" s="64" t="s">
        <v>305</v>
      </c>
      <c r="C123" s="65" t="s">
        <v>2471</v>
      </c>
      <c r="D123" s="66">
        <v>3</v>
      </c>
      <c r="E123" s="67" t="s">
        <v>132</v>
      </c>
      <c r="F123" s="68">
        <v>35</v>
      </c>
      <c r="G123" s="65"/>
      <c r="H123" s="69"/>
      <c r="I123" s="70"/>
      <c r="J123" s="70"/>
      <c r="K123" s="34" t="s">
        <v>65</v>
      </c>
      <c r="L123" s="77">
        <v>123</v>
      </c>
      <c r="M123" s="77"/>
      <c r="N123" s="72"/>
      <c r="O123" s="79" t="s">
        <v>306</v>
      </c>
      <c r="P123" s="81">
        <v>43536.88475694445</v>
      </c>
      <c r="Q123" s="79" t="s">
        <v>373</v>
      </c>
      <c r="R123" s="83" t="s">
        <v>460</v>
      </c>
      <c r="S123" s="79" t="s">
        <v>511</v>
      </c>
      <c r="T123" s="79" t="s">
        <v>582</v>
      </c>
      <c r="U123" s="79"/>
      <c r="V123" s="83" t="s">
        <v>661</v>
      </c>
      <c r="W123" s="81">
        <v>43536.88475694445</v>
      </c>
      <c r="X123" s="83" t="s">
        <v>747</v>
      </c>
      <c r="Y123" s="79"/>
      <c r="Z123" s="79"/>
      <c r="AA123" s="85" t="s">
        <v>882</v>
      </c>
      <c r="AB123" s="79"/>
      <c r="AC123" s="79" t="b">
        <v>0</v>
      </c>
      <c r="AD123" s="79">
        <v>0</v>
      </c>
      <c r="AE123" s="85" t="s">
        <v>932</v>
      </c>
      <c r="AF123" s="79" t="b">
        <v>0</v>
      </c>
      <c r="AG123" s="79" t="s">
        <v>937</v>
      </c>
      <c r="AH123" s="79"/>
      <c r="AI123" s="85" t="s">
        <v>932</v>
      </c>
      <c r="AJ123" s="79" t="b">
        <v>0</v>
      </c>
      <c r="AK123" s="79">
        <v>0</v>
      </c>
      <c r="AL123" s="85" t="s">
        <v>932</v>
      </c>
      <c r="AM123" s="79" t="s">
        <v>956</v>
      </c>
      <c r="AN123" s="79" t="b">
        <v>0</v>
      </c>
      <c r="AO123" s="85" t="s">
        <v>882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v>1</v>
      </c>
      <c r="BE123" s="49">
        <v>12.5</v>
      </c>
      <c r="BF123" s="48">
        <v>0</v>
      </c>
      <c r="BG123" s="49">
        <v>0</v>
      </c>
      <c r="BH123" s="48">
        <v>0</v>
      </c>
      <c r="BI123" s="49">
        <v>0</v>
      </c>
      <c r="BJ123" s="48">
        <v>7</v>
      </c>
      <c r="BK123" s="49">
        <v>87.5</v>
      </c>
      <c r="BL123" s="48">
        <v>8</v>
      </c>
    </row>
    <row r="124" spans="1:64" ht="15">
      <c r="A124" s="64" t="s">
        <v>273</v>
      </c>
      <c r="B124" s="64" t="s">
        <v>273</v>
      </c>
      <c r="C124" s="65" t="s">
        <v>2473</v>
      </c>
      <c r="D124" s="66">
        <v>10</v>
      </c>
      <c r="E124" s="67" t="s">
        <v>136</v>
      </c>
      <c r="F124" s="68">
        <v>12</v>
      </c>
      <c r="G124" s="65"/>
      <c r="H124" s="69"/>
      <c r="I124" s="70"/>
      <c r="J124" s="70"/>
      <c r="K124" s="34" t="s">
        <v>65</v>
      </c>
      <c r="L124" s="77">
        <v>124</v>
      </c>
      <c r="M124" s="77"/>
      <c r="N124" s="72"/>
      <c r="O124" s="79" t="s">
        <v>176</v>
      </c>
      <c r="P124" s="81">
        <v>43531.27077546297</v>
      </c>
      <c r="Q124" s="79" t="s">
        <v>374</v>
      </c>
      <c r="R124" s="83" t="s">
        <v>461</v>
      </c>
      <c r="S124" s="79" t="s">
        <v>511</v>
      </c>
      <c r="T124" s="79" t="s">
        <v>547</v>
      </c>
      <c r="U124" s="79"/>
      <c r="V124" s="83" t="s">
        <v>661</v>
      </c>
      <c r="W124" s="81">
        <v>43531.27077546297</v>
      </c>
      <c r="X124" s="83" t="s">
        <v>748</v>
      </c>
      <c r="Y124" s="79"/>
      <c r="Z124" s="79"/>
      <c r="AA124" s="85" t="s">
        <v>883</v>
      </c>
      <c r="AB124" s="79"/>
      <c r="AC124" s="79" t="b">
        <v>0</v>
      </c>
      <c r="AD124" s="79">
        <v>0</v>
      </c>
      <c r="AE124" s="85" t="s">
        <v>932</v>
      </c>
      <c r="AF124" s="79" t="b">
        <v>0</v>
      </c>
      <c r="AG124" s="79" t="s">
        <v>937</v>
      </c>
      <c r="AH124" s="79"/>
      <c r="AI124" s="85" t="s">
        <v>932</v>
      </c>
      <c r="AJ124" s="79" t="b">
        <v>0</v>
      </c>
      <c r="AK124" s="79">
        <v>0</v>
      </c>
      <c r="AL124" s="85" t="s">
        <v>932</v>
      </c>
      <c r="AM124" s="79" t="s">
        <v>956</v>
      </c>
      <c r="AN124" s="79" t="b">
        <v>0</v>
      </c>
      <c r="AO124" s="85" t="s">
        <v>883</v>
      </c>
      <c r="AP124" s="79" t="s">
        <v>176</v>
      </c>
      <c r="AQ124" s="79">
        <v>0</v>
      </c>
      <c r="AR124" s="79">
        <v>0</v>
      </c>
      <c r="AS124" s="79"/>
      <c r="AT124" s="79"/>
      <c r="AU124" s="79"/>
      <c r="AV124" s="79"/>
      <c r="AW124" s="79"/>
      <c r="AX124" s="79"/>
      <c r="AY124" s="79"/>
      <c r="AZ124" s="79"/>
      <c r="BA124">
        <v>49</v>
      </c>
      <c r="BB124" s="78" t="str">
        <f>REPLACE(INDEX(GroupVertices[Group],MATCH(Edges[[#This Row],[Vertex 1]],GroupVertices[Vertex],0)),1,1,"")</f>
        <v>5</v>
      </c>
      <c r="BC124" s="78" t="str">
        <f>REPLACE(INDEX(GroupVertices[Group],MATCH(Edges[[#This Row],[Vertex 2]],GroupVertices[Vertex],0)),1,1,"")</f>
        <v>5</v>
      </c>
      <c r="BD124" s="48">
        <v>0</v>
      </c>
      <c r="BE124" s="49">
        <v>0</v>
      </c>
      <c r="BF124" s="48">
        <v>0</v>
      </c>
      <c r="BG124" s="49">
        <v>0</v>
      </c>
      <c r="BH124" s="48">
        <v>0</v>
      </c>
      <c r="BI124" s="49">
        <v>0</v>
      </c>
      <c r="BJ124" s="48">
        <v>9</v>
      </c>
      <c r="BK124" s="49">
        <v>100</v>
      </c>
      <c r="BL124" s="48">
        <v>9</v>
      </c>
    </row>
    <row r="125" spans="1:64" ht="15">
      <c r="A125" s="64" t="s">
        <v>273</v>
      </c>
      <c r="B125" s="64" t="s">
        <v>273</v>
      </c>
      <c r="C125" s="65" t="s">
        <v>2473</v>
      </c>
      <c r="D125" s="66">
        <v>10</v>
      </c>
      <c r="E125" s="67" t="s">
        <v>136</v>
      </c>
      <c r="F125" s="68">
        <v>12</v>
      </c>
      <c r="G125" s="65"/>
      <c r="H125" s="69"/>
      <c r="I125" s="70"/>
      <c r="J125" s="70"/>
      <c r="K125" s="34" t="s">
        <v>65</v>
      </c>
      <c r="L125" s="77">
        <v>125</v>
      </c>
      <c r="M125" s="77"/>
      <c r="N125" s="72"/>
      <c r="O125" s="79" t="s">
        <v>176</v>
      </c>
      <c r="P125" s="81">
        <v>43531.884675925925</v>
      </c>
      <c r="Q125" s="79" t="s">
        <v>375</v>
      </c>
      <c r="R125" s="83" t="s">
        <v>462</v>
      </c>
      <c r="S125" s="79" t="s">
        <v>511</v>
      </c>
      <c r="T125" s="79" t="s">
        <v>547</v>
      </c>
      <c r="U125" s="79"/>
      <c r="V125" s="83" t="s">
        <v>661</v>
      </c>
      <c r="W125" s="81">
        <v>43531.884675925925</v>
      </c>
      <c r="X125" s="83" t="s">
        <v>749</v>
      </c>
      <c r="Y125" s="79"/>
      <c r="Z125" s="79"/>
      <c r="AA125" s="85" t="s">
        <v>884</v>
      </c>
      <c r="AB125" s="79"/>
      <c r="AC125" s="79" t="b">
        <v>0</v>
      </c>
      <c r="AD125" s="79">
        <v>0</v>
      </c>
      <c r="AE125" s="85" t="s">
        <v>932</v>
      </c>
      <c r="AF125" s="79" t="b">
        <v>0</v>
      </c>
      <c r="AG125" s="79" t="s">
        <v>937</v>
      </c>
      <c r="AH125" s="79"/>
      <c r="AI125" s="85" t="s">
        <v>932</v>
      </c>
      <c r="AJ125" s="79" t="b">
        <v>0</v>
      </c>
      <c r="AK125" s="79">
        <v>0</v>
      </c>
      <c r="AL125" s="85" t="s">
        <v>932</v>
      </c>
      <c r="AM125" s="79" t="s">
        <v>956</v>
      </c>
      <c r="AN125" s="79" t="b">
        <v>0</v>
      </c>
      <c r="AO125" s="85" t="s">
        <v>884</v>
      </c>
      <c r="AP125" s="79" t="s">
        <v>176</v>
      </c>
      <c r="AQ125" s="79">
        <v>0</v>
      </c>
      <c r="AR125" s="79">
        <v>0</v>
      </c>
      <c r="AS125" s="79"/>
      <c r="AT125" s="79"/>
      <c r="AU125" s="79"/>
      <c r="AV125" s="79"/>
      <c r="AW125" s="79"/>
      <c r="AX125" s="79"/>
      <c r="AY125" s="79"/>
      <c r="AZ125" s="79"/>
      <c r="BA125">
        <v>49</v>
      </c>
      <c r="BB125" s="78" t="str">
        <f>REPLACE(INDEX(GroupVertices[Group],MATCH(Edges[[#This Row],[Vertex 1]],GroupVertices[Vertex],0)),1,1,"")</f>
        <v>5</v>
      </c>
      <c r="BC125" s="78" t="str">
        <f>REPLACE(INDEX(GroupVertices[Group],MATCH(Edges[[#This Row],[Vertex 2]],GroupVertices[Vertex],0)),1,1,"")</f>
        <v>5</v>
      </c>
      <c r="BD125" s="48">
        <v>0</v>
      </c>
      <c r="BE125" s="49">
        <v>0</v>
      </c>
      <c r="BF125" s="48">
        <v>0</v>
      </c>
      <c r="BG125" s="49">
        <v>0</v>
      </c>
      <c r="BH125" s="48">
        <v>0</v>
      </c>
      <c r="BI125" s="49">
        <v>0</v>
      </c>
      <c r="BJ125" s="48">
        <v>9</v>
      </c>
      <c r="BK125" s="49">
        <v>100</v>
      </c>
      <c r="BL125" s="48">
        <v>9</v>
      </c>
    </row>
    <row r="126" spans="1:64" ht="15">
      <c r="A126" s="64" t="s">
        <v>273</v>
      </c>
      <c r="B126" s="64" t="s">
        <v>273</v>
      </c>
      <c r="C126" s="65" t="s">
        <v>2473</v>
      </c>
      <c r="D126" s="66">
        <v>10</v>
      </c>
      <c r="E126" s="67" t="s">
        <v>136</v>
      </c>
      <c r="F126" s="68">
        <v>12</v>
      </c>
      <c r="G126" s="65"/>
      <c r="H126" s="69"/>
      <c r="I126" s="70"/>
      <c r="J126" s="70"/>
      <c r="K126" s="34" t="s">
        <v>65</v>
      </c>
      <c r="L126" s="77">
        <v>126</v>
      </c>
      <c r="M126" s="77"/>
      <c r="N126" s="72"/>
      <c r="O126" s="79" t="s">
        <v>176</v>
      </c>
      <c r="P126" s="81">
        <v>43532.3846875</v>
      </c>
      <c r="Q126" s="79" t="s">
        <v>376</v>
      </c>
      <c r="R126" s="83" t="s">
        <v>426</v>
      </c>
      <c r="S126" s="79" t="s">
        <v>511</v>
      </c>
      <c r="T126" s="79" t="s">
        <v>537</v>
      </c>
      <c r="U126" s="79"/>
      <c r="V126" s="83" t="s">
        <v>661</v>
      </c>
      <c r="W126" s="81">
        <v>43532.3846875</v>
      </c>
      <c r="X126" s="83" t="s">
        <v>750</v>
      </c>
      <c r="Y126" s="79"/>
      <c r="Z126" s="79"/>
      <c r="AA126" s="85" t="s">
        <v>885</v>
      </c>
      <c r="AB126" s="79"/>
      <c r="AC126" s="79" t="b">
        <v>0</v>
      </c>
      <c r="AD126" s="79">
        <v>0</v>
      </c>
      <c r="AE126" s="85" t="s">
        <v>932</v>
      </c>
      <c r="AF126" s="79" t="b">
        <v>0</v>
      </c>
      <c r="AG126" s="79" t="s">
        <v>937</v>
      </c>
      <c r="AH126" s="79"/>
      <c r="AI126" s="85" t="s">
        <v>932</v>
      </c>
      <c r="AJ126" s="79" t="b">
        <v>0</v>
      </c>
      <c r="AK126" s="79">
        <v>1</v>
      </c>
      <c r="AL126" s="85" t="s">
        <v>932</v>
      </c>
      <c r="AM126" s="79" t="s">
        <v>956</v>
      </c>
      <c r="AN126" s="79" t="b">
        <v>0</v>
      </c>
      <c r="AO126" s="85" t="s">
        <v>885</v>
      </c>
      <c r="AP126" s="79" t="s">
        <v>176</v>
      </c>
      <c r="AQ126" s="79">
        <v>0</v>
      </c>
      <c r="AR126" s="79">
        <v>0</v>
      </c>
      <c r="AS126" s="79"/>
      <c r="AT126" s="79"/>
      <c r="AU126" s="79"/>
      <c r="AV126" s="79"/>
      <c r="AW126" s="79"/>
      <c r="AX126" s="79"/>
      <c r="AY126" s="79"/>
      <c r="AZ126" s="79"/>
      <c r="BA126">
        <v>49</v>
      </c>
      <c r="BB126" s="78" t="str">
        <f>REPLACE(INDEX(GroupVertices[Group],MATCH(Edges[[#This Row],[Vertex 1]],GroupVertices[Vertex],0)),1,1,"")</f>
        <v>5</v>
      </c>
      <c r="BC126" s="78" t="str">
        <f>REPLACE(INDEX(GroupVertices[Group],MATCH(Edges[[#This Row],[Vertex 2]],GroupVertices[Vertex],0)),1,1,"")</f>
        <v>5</v>
      </c>
      <c r="BD126" s="48">
        <v>1</v>
      </c>
      <c r="BE126" s="49">
        <v>11.11111111111111</v>
      </c>
      <c r="BF126" s="48">
        <v>0</v>
      </c>
      <c r="BG126" s="49">
        <v>0</v>
      </c>
      <c r="BH126" s="48">
        <v>0</v>
      </c>
      <c r="BI126" s="49">
        <v>0</v>
      </c>
      <c r="BJ126" s="48">
        <v>8</v>
      </c>
      <c r="BK126" s="49">
        <v>88.88888888888889</v>
      </c>
      <c r="BL126" s="48">
        <v>9</v>
      </c>
    </row>
    <row r="127" spans="1:64" ht="15">
      <c r="A127" s="64" t="s">
        <v>273</v>
      </c>
      <c r="B127" s="64" t="s">
        <v>273</v>
      </c>
      <c r="C127" s="65" t="s">
        <v>2473</v>
      </c>
      <c r="D127" s="66">
        <v>10</v>
      </c>
      <c r="E127" s="67" t="s">
        <v>136</v>
      </c>
      <c r="F127" s="68">
        <v>12</v>
      </c>
      <c r="G127" s="65"/>
      <c r="H127" s="69"/>
      <c r="I127" s="70"/>
      <c r="J127" s="70"/>
      <c r="K127" s="34" t="s">
        <v>65</v>
      </c>
      <c r="L127" s="77">
        <v>127</v>
      </c>
      <c r="M127" s="77"/>
      <c r="N127" s="72"/>
      <c r="O127" s="79" t="s">
        <v>176</v>
      </c>
      <c r="P127" s="81">
        <v>43532.76107638889</v>
      </c>
      <c r="Q127" s="79" t="s">
        <v>377</v>
      </c>
      <c r="R127" s="83" t="s">
        <v>463</v>
      </c>
      <c r="S127" s="79" t="s">
        <v>511</v>
      </c>
      <c r="T127" s="79" t="s">
        <v>547</v>
      </c>
      <c r="U127" s="79"/>
      <c r="V127" s="83" t="s">
        <v>661</v>
      </c>
      <c r="W127" s="81">
        <v>43532.76107638889</v>
      </c>
      <c r="X127" s="83" t="s">
        <v>751</v>
      </c>
      <c r="Y127" s="79"/>
      <c r="Z127" s="79"/>
      <c r="AA127" s="85" t="s">
        <v>886</v>
      </c>
      <c r="AB127" s="79"/>
      <c r="AC127" s="79" t="b">
        <v>0</v>
      </c>
      <c r="AD127" s="79">
        <v>0</v>
      </c>
      <c r="AE127" s="85" t="s">
        <v>932</v>
      </c>
      <c r="AF127" s="79" t="b">
        <v>0</v>
      </c>
      <c r="AG127" s="79" t="s">
        <v>937</v>
      </c>
      <c r="AH127" s="79"/>
      <c r="AI127" s="85" t="s">
        <v>932</v>
      </c>
      <c r="AJ127" s="79" t="b">
        <v>0</v>
      </c>
      <c r="AK127" s="79">
        <v>0</v>
      </c>
      <c r="AL127" s="85" t="s">
        <v>932</v>
      </c>
      <c r="AM127" s="79" t="s">
        <v>956</v>
      </c>
      <c r="AN127" s="79" t="b">
        <v>0</v>
      </c>
      <c r="AO127" s="85" t="s">
        <v>886</v>
      </c>
      <c r="AP127" s="79" t="s">
        <v>176</v>
      </c>
      <c r="AQ127" s="79">
        <v>0</v>
      </c>
      <c r="AR127" s="79">
        <v>0</v>
      </c>
      <c r="AS127" s="79"/>
      <c r="AT127" s="79"/>
      <c r="AU127" s="79"/>
      <c r="AV127" s="79"/>
      <c r="AW127" s="79"/>
      <c r="AX127" s="79"/>
      <c r="AY127" s="79"/>
      <c r="AZ127" s="79"/>
      <c r="BA127">
        <v>49</v>
      </c>
      <c r="BB127" s="78" t="str">
        <f>REPLACE(INDEX(GroupVertices[Group],MATCH(Edges[[#This Row],[Vertex 1]],GroupVertices[Vertex],0)),1,1,"")</f>
        <v>5</v>
      </c>
      <c r="BC127" s="78" t="str">
        <f>REPLACE(INDEX(GroupVertices[Group],MATCH(Edges[[#This Row],[Vertex 2]],GroupVertices[Vertex],0)),1,1,"")</f>
        <v>5</v>
      </c>
      <c r="BD127" s="48">
        <v>0</v>
      </c>
      <c r="BE127" s="49">
        <v>0</v>
      </c>
      <c r="BF127" s="48">
        <v>0</v>
      </c>
      <c r="BG127" s="49">
        <v>0</v>
      </c>
      <c r="BH127" s="48">
        <v>0</v>
      </c>
      <c r="BI127" s="49">
        <v>0</v>
      </c>
      <c r="BJ127" s="48">
        <v>9</v>
      </c>
      <c r="BK127" s="49">
        <v>100</v>
      </c>
      <c r="BL127" s="48">
        <v>9</v>
      </c>
    </row>
    <row r="128" spans="1:64" ht="15">
      <c r="A128" s="64" t="s">
        <v>273</v>
      </c>
      <c r="B128" s="64" t="s">
        <v>273</v>
      </c>
      <c r="C128" s="65" t="s">
        <v>2473</v>
      </c>
      <c r="D128" s="66">
        <v>10</v>
      </c>
      <c r="E128" s="67" t="s">
        <v>136</v>
      </c>
      <c r="F128" s="68">
        <v>12</v>
      </c>
      <c r="G128" s="65"/>
      <c r="H128" s="69"/>
      <c r="I128" s="70"/>
      <c r="J128" s="70"/>
      <c r="K128" s="34" t="s">
        <v>65</v>
      </c>
      <c r="L128" s="77">
        <v>128</v>
      </c>
      <c r="M128" s="77"/>
      <c r="N128" s="72"/>
      <c r="O128" s="79" t="s">
        <v>176</v>
      </c>
      <c r="P128" s="81">
        <v>43533.00554398148</v>
      </c>
      <c r="Q128" s="79" t="s">
        <v>378</v>
      </c>
      <c r="R128" s="83" t="s">
        <v>464</v>
      </c>
      <c r="S128" s="79" t="s">
        <v>511</v>
      </c>
      <c r="T128" s="79" t="s">
        <v>547</v>
      </c>
      <c r="U128" s="79"/>
      <c r="V128" s="83" t="s">
        <v>661</v>
      </c>
      <c r="W128" s="81">
        <v>43533.00554398148</v>
      </c>
      <c r="X128" s="83" t="s">
        <v>752</v>
      </c>
      <c r="Y128" s="79"/>
      <c r="Z128" s="79"/>
      <c r="AA128" s="85" t="s">
        <v>887</v>
      </c>
      <c r="AB128" s="79"/>
      <c r="AC128" s="79" t="b">
        <v>0</v>
      </c>
      <c r="AD128" s="79">
        <v>0</v>
      </c>
      <c r="AE128" s="85" t="s">
        <v>932</v>
      </c>
      <c r="AF128" s="79" t="b">
        <v>0</v>
      </c>
      <c r="AG128" s="79" t="s">
        <v>937</v>
      </c>
      <c r="AH128" s="79"/>
      <c r="AI128" s="85" t="s">
        <v>932</v>
      </c>
      <c r="AJ128" s="79" t="b">
        <v>0</v>
      </c>
      <c r="AK128" s="79">
        <v>0</v>
      </c>
      <c r="AL128" s="85" t="s">
        <v>932</v>
      </c>
      <c r="AM128" s="79" t="s">
        <v>956</v>
      </c>
      <c r="AN128" s="79" t="b">
        <v>0</v>
      </c>
      <c r="AO128" s="85" t="s">
        <v>887</v>
      </c>
      <c r="AP128" s="79" t="s">
        <v>176</v>
      </c>
      <c r="AQ128" s="79">
        <v>0</v>
      </c>
      <c r="AR128" s="79">
        <v>0</v>
      </c>
      <c r="AS128" s="79"/>
      <c r="AT128" s="79"/>
      <c r="AU128" s="79"/>
      <c r="AV128" s="79"/>
      <c r="AW128" s="79"/>
      <c r="AX128" s="79"/>
      <c r="AY128" s="79"/>
      <c r="AZ128" s="79"/>
      <c r="BA128">
        <v>49</v>
      </c>
      <c r="BB128" s="78" t="str">
        <f>REPLACE(INDEX(GroupVertices[Group],MATCH(Edges[[#This Row],[Vertex 1]],GroupVertices[Vertex],0)),1,1,"")</f>
        <v>5</v>
      </c>
      <c r="BC128" s="78" t="str">
        <f>REPLACE(INDEX(GroupVertices[Group],MATCH(Edges[[#This Row],[Vertex 2]],GroupVertices[Vertex],0)),1,1,"")</f>
        <v>5</v>
      </c>
      <c r="BD128" s="48">
        <v>2</v>
      </c>
      <c r="BE128" s="49">
        <v>16.666666666666668</v>
      </c>
      <c r="BF128" s="48">
        <v>0</v>
      </c>
      <c r="BG128" s="49">
        <v>0</v>
      </c>
      <c r="BH128" s="48">
        <v>0</v>
      </c>
      <c r="BI128" s="49">
        <v>0</v>
      </c>
      <c r="BJ128" s="48">
        <v>10</v>
      </c>
      <c r="BK128" s="49">
        <v>83.33333333333333</v>
      </c>
      <c r="BL128" s="48">
        <v>12</v>
      </c>
    </row>
    <row r="129" spans="1:64" ht="15">
      <c r="A129" s="64" t="s">
        <v>273</v>
      </c>
      <c r="B129" s="64" t="s">
        <v>273</v>
      </c>
      <c r="C129" s="65" t="s">
        <v>2473</v>
      </c>
      <c r="D129" s="66">
        <v>10</v>
      </c>
      <c r="E129" s="67" t="s">
        <v>136</v>
      </c>
      <c r="F129" s="68">
        <v>12</v>
      </c>
      <c r="G129" s="65"/>
      <c r="H129" s="69"/>
      <c r="I129" s="70"/>
      <c r="J129" s="70"/>
      <c r="K129" s="34" t="s">
        <v>65</v>
      </c>
      <c r="L129" s="77">
        <v>129</v>
      </c>
      <c r="M129" s="77"/>
      <c r="N129" s="72"/>
      <c r="O129" s="79" t="s">
        <v>176</v>
      </c>
      <c r="P129" s="81">
        <v>43533.05136574074</v>
      </c>
      <c r="Q129" s="79" t="s">
        <v>379</v>
      </c>
      <c r="R129" s="83" t="s">
        <v>465</v>
      </c>
      <c r="S129" s="79" t="s">
        <v>511</v>
      </c>
      <c r="T129" s="79" t="s">
        <v>547</v>
      </c>
      <c r="U129" s="79"/>
      <c r="V129" s="83" t="s">
        <v>661</v>
      </c>
      <c r="W129" s="81">
        <v>43533.05136574074</v>
      </c>
      <c r="X129" s="83" t="s">
        <v>753</v>
      </c>
      <c r="Y129" s="79"/>
      <c r="Z129" s="79"/>
      <c r="AA129" s="85" t="s">
        <v>888</v>
      </c>
      <c r="AB129" s="79"/>
      <c r="AC129" s="79" t="b">
        <v>0</v>
      </c>
      <c r="AD129" s="79">
        <v>0</v>
      </c>
      <c r="AE129" s="85" t="s">
        <v>932</v>
      </c>
      <c r="AF129" s="79" t="b">
        <v>0</v>
      </c>
      <c r="AG129" s="79" t="s">
        <v>937</v>
      </c>
      <c r="AH129" s="79"/>
      <c r="AI129" s="85" t="s">
        <v>932</v>
      </c>
      <c r="AJ129" s="79" t="b">
        <v>0</v>
      </c>
      <c r="AK129" s="79">
        <v>0</v>
      </c>
      <c r="AL129" s="85" t="s">
        <v>932</v>
      </c>
      <c r="AM129" s="79" t="s">
        <v>956</v>
      </c>
      <c r="AN129" s="79" t="b">
        <v>0</v>
      </c>
      <c r="AO129" s="85" t="s">
        <v>888</v>
      </c>
      <c r="AP129" s="79" t="s">
        <v>176</v>
      </c>
      <c r="AQ129" s="79">
        <v>0</v>
      </c>
      <c r="AR129" s="79">
        <v>0</v>
      </c>
      <c r="AS129" s="79"/>
      <c r="AT129" s="79"/>
      <c r="AU129" s="79"/>
      <c r="AV129" s="79"/>
      <c r="AW129" s="79"/>
      <c r="AX129" s="79"/>
      <c r="AY129" s="79"/>
      <c r="AZ129" s="79"/>
      <c r="BA129">
        <v>49</v>
      </c>
      <c r="BB129" s="78" t="str">
        <f>REPLACE(INDEX(GroupVertices[Group],MATCH(Edges[[#This Row],[Vertex 1]],GroupVertices[Vertex],0)),1,1,"")</f>
        <v>5</v>
      </c>
      <c r="BC129" s="78" t="str">
        <f>REPLACE(INDEX(GroupVertices[Group],MATCH(Edges[[#This Row],[Vertex 2]],GroupVertices[Vertex],0)),1,1,"")</f>
        <v>5</v>
      </c>
      <c r="BD129" s="48">
        <v>0</v>
      </c>
      <c r="BE129" s="49">
        <v>0</v>
      </c>
      <c r="BF129" s="48">
        <v>0</v>
      </c>
      <c r="BG129" s="49">
        <v>0</v>
      </c>
      <c r="BH129" s="48">
        <v>0</v>
      </c>
      <c r="BI129" s="49">
        <v>0</v>
      </c>
      <c r="BJ129" s="48">
        <v>10</v>
      </c>
      <c r="BK129" s="49">
        <v>100</v>
      </c>
      <c r="BL129" s="48">
        <v>10</v>
      </c>
    </row>
    <row r="130" spans="1:64" ht="15">
      <c r="A130" s="64" t="s">
        <v>273</v>
      </c>
      <c r="B130" s="64" t="s">
        <v>273</v>
      </c>
      <c r="C130" s="65" t="s">
        <v>2473</v>
      </c>
      <c r="D130" s="66">
        <v>10</v>
      </c>
      <c r="E130" s="67" t="s">
        <v>136</v>
      </c>
      <c r="F130" s="68">
        <v>12</v>
      </c>
      <c r="G130" s="65"/>
      <c r="H130" s="69"/>
      <c r="I130" s="70"/>
      <c r="J130" s="70"/>
      <c r="K130" s="34" t="s">
        <v>65</v>
      </c>
      <c r="L130" s="77">
        <v>130</v>
      </c>
      <c r="M130" s="77"/>
      <c r="N130" s="72"/>
      <c r="O130" s="79" t="s">
        <v>176</v>
      </c>
      <c r="P130" s="81">
        <v>43533.27081018518</v>
      </c>
      <c r="Q130" s="79" t="s">
        <v>380</v>
      </c>
      <c r="R130" s="83" t="s">
        <v>466</v>
      </c>
      <c r="S130" s="79" t="s">
        <v>511</v>
      </c>
      <c r="T130" s="79" t="s">
        <v>547</v>
      </c>
      <c r="U130" s="79"/>
      <c r="V130" s="83" t="s">
        <v>661</v>
      </c>
      <c r="W130" s="81">
        <v>43533.27081018518</v>
      </c>
      <c r="X130" s="83" t="s">
        <v>754</v>
      </c>
      <c r="Y130" s="79"/>
      <c r="Z130" s="79"/>
      <c r="AA130" s="85" t="s">
        <v>889</v>
      </c>
      <c r="AB130" s="79"/>
      <c r="AC130" s="79" t="b">
        <v>0</v>
      </c>
      <c r="AD130" s="79">
        <v>0</v>
      </c>
      <c r="AE130" s="85" t="s">
        <v>932</v>
      </c>
      <c r="AF130" s="79" t="b">
        <v>0</v>
      </c>
      <c r="AG130" s="79" t="s">
        <v>937</v>
      </c>
      <c r="AH130" s="79"/>
      <c r="AI130" s="85" t="s">
        <v>932</v>
      </c>
      <c r="AJ130" s="79" t="b">
        <v>0</v>
      </c>
      <c r="AK130" s="79">
        <v>0</v>
      </c>
      <c r="AL130" s="85" t="s">
        <v>932</v>
      </c>
      <c r="AM130" s="79" t="s">
        <v>956</v>
      </c>
      <c r="AN130" s="79" t="b">
        <v>0</v>
      </c>
      <c r="AO130" s="85" t="s">
        <v>889</v>
      </c>
      <c r="AP130" s="79" t="s">
        <v>176</v>
      </c>
      <c r="AQ130" s="79">
        <v>0</v>
      </c>
      <c r="AR130" s="79">
        <v>0</v>
      </c>
      <c r="AS130" s="79"/>
      <c r="AT130" s="79"/>
      <c r="AU130" s="79"/>
      <c r="AV130" s="79"/>
      <c r="AW130" s="79"/>
      <c r="AX130" s="79"/>
      <c r="AY130" s="79"/>
      <c r="AZ130" s="79"/>
      <c r="BA130">
        <v>49</v>
      </c>
      <c r="BB130" s="78" t="str">
        <f>REPLACE(INDEX(GroupVertices[Group],MATCH(Edges[[#This Row],[Vertex 1]],GroupVertices[Vertex],0)),1,1,"")</f>
        <v>5</v>
      </c>
      <c r="BC130" s="78" t="str">
        <f>REPLACE(INDEX(GroupVertices[Group],MATCH(Edges[[#This Row],[Vertex 2]],GroupVertices[Vertex],0)),1,1,"")</f>
        <v>5</v>
      </c>
      <c r="BD130" s="48">
        <v>1</v>
      </c>
      <c r="BE130" s="49">
        <v>11.11111111111111</v>
      </c>
      <c r="BF130" s="48">
        <v>0</v>
      </c>
      <c r="BG130" s="49">
        <v>0</v>
      </c>
      <c r="BH130" s="48">
        <v>0</v>
      </c>
      <c r="BI130" s="49">
        <v>0</v>
      </c>
      <c r="BJ130" s="48">
        <v>8</v>
      </c>
      <c r="BK130" s="49">
        <v>88.88888888888889</v>
      </c>
      <c r="BL130" s="48">
        <v>9</v>
      </c>
    </row>
    <row r="131" spans="1:64" ht="15">
      <c r="A131" s="64" t="s">
        <v>273</v>
      </c>
      <c r="B131" s="64" t="s">
        <v>273</v>
      </c>
      <c r="C131" s="65" t="s">
        <v>2473</v>
      </c>
      <c r="D131" s="66">
        <v>10</v>
      </c>
      <c r="E131" s="67" t="s">
        <v>136</v>
      </c>
      <c r="F131" s="68">
        <v>12</v>
      </c>
      <c r="G131" s="65"/>
      <c r="H131" s="69"/>
      <c r="I131" s="70"/>
      <c r="J131" s="70"/>
      <c r="K131" s="34" t="s">
        <v>65</v>
      </c>
      <c r="L131" s="77">
        <v>131</v>
      </c>
      <c r="M131" s="77"/>
      <c r="N131" s="72"/>
      <c r="O131" s="79" t="s">
        <v>176</v>
      </c>
      <c r="P131" s="81">
        <v>43533.42222222222</v>
      </c>
      <c r="Q131" s="79" t="s">
        <v>381</v>
      </c>
      <c r="R131" s="83" t="s">
        <v>467</v>
      </c>
      <c r="S131" s="79" t="s">
        <v>511</v>
      </c>
      <c r="T131" s="79" t="s">
        <v>547</v>
      </c>
      <c r="U131" s="79"/>
      <c r="V131" s="83" t="s">
        <v>661</v>
      </c>
      <c r="W131" s="81">
        <v>43533.42222222222</v>
      </c>
      <c r="X131" s="83" t="s">
        <v>755</v>
      </c>
      <c r="Y131" s="79"/>
      <c r="Z131" s="79"/>
      <c r="AA131" s="85" t="s">
        <v>890</v>
      </c>
      <c r="AB131" s="79"/>
      <c r="AC131" s="79" t="b">
        <v>0</v>
      </c>
      <c r="AD131" s="79">
        <v>0</v>
      </c>
      <c r="AE131" s="85" t="s">
        <v>932</v>
      </c>
      <c r="AF131" s="79" t="b">
        <v>0</v>
      </c>
      <c r="AG131" s="79" t="s">
        <v>937</v>
      </c>
      <c r="AH131" s="79"/>
      <c r="AI131" s="85" t="s">
        <v>932</v>
      </c>
      <c r="AJ131" s="79" t="b">
        <v>0</v>
      </c>
      <c r="AK131" s="79">
        <v>0</v>
      </c>
      <c r="AL131" s="85" t="s">
        <v>932</v>
      </c>
      <c r="AM131" s="79" t="s">
        <v>956</v>
      </c>
      <c r="AN131" s="79" t="b">
        <v>0</v>
      </c>
      <c r="AO131" s="85" t="s">
        <v>890</v>
      </c>
      <c r="AP131" s="79" t="s">
        <v>176</v>
      </c>
      <c r="AQ131" s="79">
        <v>0</v>
      </c>
      <c r="AR131" s="79">
        <v>0</v>
      </c>
      <c r="AS131" s="79"/>
      <c r="AT131" s="79"/>
      <c r="AU131" s="79"/>
      <c r="AV131" s="79"/>
      <c r="AW131" s="79"/>
      <c r="AX131" s="79"/>
      <c r="AY131" s="79"/>
      <c r="AZ131" s="79"/>
      <c r="BA131">
        <v>49</v>
      </c>
      <c r="BB131" s="78" t="str">
        <f>REPLACE(INDEX(GroupVertices[Group],MATCH(Edges[[#This Row],[Vertex 1]],GroupVertices[Vertex],0)),1,1,"")</f>
        <v>5</v>
      </c>
      <c r="BC131" s="78" t="str">
        <f>REPLACE(INDEX(GroupVertices[Group],MATCH(Edges[[#This Row],[Vertex 2]],GroupVertices[Vertex],0)),1,1,"")</f>
        <v>5</v>
      </c>
      <c r="BD131" s="48">
        <v>1</v>
      </c>
      <c r="BE131" s="49">
        <v>8.333333333333334</v>
      </c>
      <c r="BF131" s="48">
        <v>0</v>
      </c>
      <c r="BG131" s="49">
        <v>0</v>
      </c>
      <c r="BH131" s="48">
        <v>0</v>
      </c>
      <c r="BI131" s="49">
        <v>0</v>
      </c>
      <c r="BJ131" s="48">
        <v>11</v>
      </c>
      <c r="BK131" s="49">
        <v>91.66666666666667</v>
      </c>
      <c r="BL131" s="48">
        <v>12</v>
      </c>
    </row>
    <row r="132" spans="1:64" ht="15">
      <c r="A132" s="64" t="s">
        <v>273</v>
      </c>
      <c r="B132" s="64" t="s">
        <v>273</v>
      </c>
      <c r="C132" s="65" t="s">
        <v>2473</v>
      </c>
      <c r="D132" s="66">
        <v>10</v>
      </c>
      <c r="E132" s="67" t="s">
        <v>136</v>
      </c>
      <c r="F132" s="68">
        <v>12</v>
      </c>
      <c r="G132" s="65"/>
      <c r="H132" s="69"/>
      <c r="I132" s="70"/>
      <c r="J132" s="70"/>
      <c r="K132" s="34" t="s">
        <v>65</v>
      </c>
      <c r="L132" s="77">
        <v>132</v>
      </c>
      <c r="M132" s="77"/>
      <c r="N132" s="72"/>
      <c r="O132" s="79" t="s">
        <v>176</v>
      </c>
      <c r="P132" s="81">
        <v>43533.58888888889</v>
      </c>
      <c r="Q132" s="79" t="s">
        <v>382</v>
      </c>
      <c r="R132" s="83" t="s">
        <v>468</v>
      </c>
      <c r="S132" s="79" t="s">
        <v>511</v>
      </c>
      <c r="T132" s="79" t="s">
        <v>537</v>
      </c>
      <c r="U132" s="79"/>
      <c r="V132" s="83" t="s">
        <v>661</v>
      </c>
      <c r="W132" s="81">
        <v>43533.58888888889</v>
      </c>
      <c r="X132" s="83" t="s">
        <v>756</v>
      </c>
      <c r="Y132" s="79"/>
      <c r="Z132" s="79"/>
      <c r="AA132" s="85" t="s">
        <v>891</v>
      </c>
      <c r="AB132" s="79"/>
      <c r="AC132" s="79" t="b">
        <v>0</v>
      </c>
      <c r="AD132" s="79">
        <v>0</v>
      </c>
      <c r="AE132" s="85" t="s">
        <v>932</v>
      </c>
      <c r="AF132" s="79" t="b">
        <v>0</v>
      </c>
      <c r="AG132" s="79" t="s">
        <v>937</v>
      </c>
      <c r="AH132" s="79"/>
      <c r="AI132" s="85" t="s">
        <v>932</v>
      </c>
      <c r="AJ132" s="79" t="b">
        <v>0</v>
      </c>
      <c r="AK132" s="79">
        <v>0</v>
      </c>
      <c r="AL132" s="85" t="s">
        <v>932</v>
      </c>
      <c r="AM132" s="79" t="s">
        <v>956</v>
      </c>
      <c r="AN132" s="79" t="b">
        <v>0</v>
      </c>
      <c r="AO132" s="85" t="s">
        <v>891</v>
      </c>
      <c r="AP132" s="79" t="s">
        <v>176</v>
      </c>
      <c r="AQ132" s="79">
        <v>0</v>
      </c>
      <c r="AR132" s="79">
        <v>0</v>
      </c>
      <c r="AS132" s="79"/>
      <c r="AT132" s="79"/>
      <c r="AU132" s="79"/>
      <c r="AV132" s="79"/>
      <c r="AW132" s="79"/>
      <c r="AX132" s="79"/>
      <c r="AY132" s="79"/>
      <c r="AZ132" s="79"/>
      <c r="BA132">
        <v>49</v>
      </c>
      <c r="BB132" s="78" t="str">
        <f>REPLACE(INDEX(GroupVertices[Group],MATCH(Edges[[#This Row],[Vertex 1]],GroupVertices[Vertex],0)),1,1,"")</f>
        <v>5</v>
      </c>
      <c r="BC132" s="78" t="str">
        <f>REPLACE(INDEX(GroupVertices[Group],MATCH(Edges[[#This Row],[Vertex 2]],GroupVertices[Vertex],0)),1,1,"")</f>
        <v>5</v>
      </c>
      <c r="BD132" s="48">
        <v>2</v>
      </c>
      <c r="BE132" s="49">
        <v>20</v>
      </c>
      <c r="BF132" s="48">
        <v>0</v>
      </c>
      <c r="BG132" s="49">
        <v>0</v>
      </c>
      <c r="BH132" s="48">
        <v>0</v>
      </c>
      <c r="BI132" s="49">
        <v>0</v>
      </c>
      <c r="BJ132" s="48">
        <v>8</v>
      </c>
      <c r="BK132" s="49">
        <v>80</v>
      </c>
      <c r="BL132" s="48">
        <v>10</v>
      </c>
    </row>
    <row r="133" spans="1:64" ht="15">
      <c r="A133" s="64" t="s">
        <v>273</v>
      </c>
      <c r="B133" s="64" t="s">
        <v>273</v>
      </c>
      <c r="C133" s="65" t="s">
        <v>2473</v>
      </c>
      <c r="D133" s="66">
        <v>10</v>
      </c>
      <c r="E133" s="67" t="s">
        <v>136</v>
      </c>
      <c r="F133" s="68">
        <v>12</v>
      </c>
      <c r="G133" s="65"/>
      <c r="H133" s="69"/>
      <c r="I133" s="70"/>
      <c r="J133" s="70"/>
      <c r="K133" s="34" t="s">
        <v>65</v>
      </c>
      <c r="L133" s="77">
        <v>133</v>
      </c>
      <c r="M133" s="77"/>
      <c r="N133" s="72"/>
      <c r="O133" s="79" t="s">
        <v>176</v>
      </c>
      <c r="P133" s="81">
        <v>43533.67637731481</v>
      </c>
      <c r="Q133" s="79" t="s">
        <v>383</v>
      </c>
      <c r="R133" s="83" t="s">
        <v>469</v>
      </c>
      <c r="S133" s="79" t="s">
        <v>511</v>
      </c>
      <c r="T133" s="79" t="s">
        <v>547</v>
      </c>
      <c r="U133" s="79"/>
      <c r="V133" s="83" t="s">
        <v>661</v>
      </c>
      <c r="W133" s="81">
        <v>43533.67637731481</v>
      </c>
      <c r="X133" s="83" t="s">
        <v>757</v>
      </c>
      <c r="Y133" s="79"/>
      <c r="Z133" s="79"/>
      <c r="AA133" s="85" t="s">
        <v>892</v>
      </c>
      <c r="AB133" s="79"/>
      <c r="AC133" s="79" t="b">
        <v>0</v>
      </c>
      <c r="AD133" s="79">
        <v>0</v>
      </c>
      <c r="AE133" s="85" t="s">
        <v>932</v>
      </c>
      <c r="AF133" s="79" t="b">
        <v>0</v>
      </c>
      <c r="AG133" s="79" t="s">
        <v>937</v>
      </c>
      <c r="AH133" s="79"/>
      <c r="AI133" s="85" t="s">
        <v>932</v>
      </c>
      <c r="AJ133" s="79" t="b">
        <v>0</v>
      </c>
      <c r="AK133" s="79">
        <v>0</v>
      </c>
      <c r="AL133" s="85" t="s">
        <v>932</v>
      </c>
      <c r="AM133" s="79" t="s">
        <v>956</v>
      </c>
      <c r="AN133" s="79" t="b">
        <v>0</v>
      </c>
      <c r="AO133" s="85" t="s">
        <v>892</v>
      </c>
      <c r="AP133" s="79" t="s">
        <v>176</v>
      </c>
      <c r="AQ133" s="79">
        <v>0</v>
      </c>
      <c r="AR133" s="79">
        <v>0</v>
      </c>
      <c r="AS133" s="79"/>
      <c r="AT133" s="79"/>
      <c r="AU133" s="79"/>
      <c r="AV133" s="79"/>
      <c r="AW133" s="79"/>
      <c r="AX133" s="79"/>
      <c r="AY133" s="79"/>
      <c r="AZ133" s="79"/>
      <c r="BA133">
        <v>49</v>
      </c>
      <c r="BB133" s="78" t="str">
        <f>REPLACE(INDEX(GroupVertices[Group],MATCH(Edges[[#This Row],[Vertex 1]],GroupVertices[Vertex],0)),1,1,"")</f>
        <v>5</v>
      </c>
      <c r="BC133" s="78" t="str">
        <f>REPLACE(INDEX(GroupVertices[Group],MATCH(Edges[[#This Row],[Vertex 2]],GroupVertices[Vertex],0)),1,1,"")</f>
        <v>5</v>
      </c>
      <c r="BD133" s="48">
        <v>0</v>
      </c>
      <c r="BE133" s="49">
        <v>0</v>
      </c>
      <c r="BF133" s="48">
        <v>0</v>
      </c>
      <c r="BG133" s="49">
        <v>0</v>
      </c>
      <c r="BH133" s="48">
        <v>0</v>
      </c>
      <c r="BI133" s="49">
        <v>0</v>
      </c>
      <c r="BJ133" s="48">
        <v>10</v>
      </c>
      <c r="BK133" s="49">
        <v>100</v>
      </c>
      <c r="BL133" s="48">
        <v>10</v>
      </c>
    </row>
    <row r="134" spans="1:64" ht="15">
      <c r="A134" s="64" t="s">
        <v>273</v>
      </c>
      <c r="B134" s="64" t="s">
        <v>273</v>
      </c>
      <c r="C134" s="65" t="s">
        <v>2473</v>
      </c>
      <c r="D134" s="66">
        <v>10</v>
      </c>
      <c r="E134" s="67" t="s">
        <v>136</v>
      </c>
      <c r="F134" s="68">
        <v>12</v>
      </c>
      <c r="G134" s="65"/>
      <c r="H134" s="69"/>
      <c r="I134" s="70"/>
      <c r="J134" s="70"/>
      <c r="K134" s="34" t="s">
        <v>65</v>
      </c>
      <c r="L134" s="77">
        <v>134</v>
      </c>
      <c r="M134" s="77"/>
      <c r="N134" s="72"/>
      <c r="O134" s="79" t="s">
        <v>176</v>
      </c>
      <c r="P134" s="81">
        <v>43533.81248842592</v>
      </c>
      <c r="Q134" s="79" t="s">
        <v>384</v>
      </c>
      <c r="R134" s="83" t="s">
        <v>470</v>
      </c>
      <c r="S134" s="79" t="s">
        <v>511</v>
      </c>
      <c r="T134" s="79" t="s">
        <v>547</v>
      </c>
      <c r="U134" s="79"/>
      <c r="V134" s="83" t="s">
        <v>661</v>
      </c>
      <c r="W134" s="81">
        <v>43533.81248842592</v>
      </c>
      <c r="X134" s="83" t="s">
        <v>758</v>
      </c>
      <c r="Y134" s="79"/>
      <c r="Z134" s="79"/>
      <c r="AA134" s="85" t="s">
        <v>893</v>
      </c>
      <c r="AB134" s="79"/>
      <c r="AC134" s="79" t="b">
        <v>0</v>
      </c>
      <c r="AD134" s="79">
        <v>0</v>
      </c>
      <c r="AE134" s="85" t="s">
        <v>932</v>
      </c>
      <c r="AF134" s="79" t="b">
        <v>0</v>
      </c>
      <c r="AG134" s="79" t="s">
        <v>937</v>
      </c>
      <c r="AH134" s="79"/>
      <c r="AI134" s="85" t="s">
        <v>932</v>
      </c>
      <c r="AJ134" s="79" t="b">
        <v>0</v>
      </c>
      <c r="AK134" s="79">
        <v>0</v>
      </c>
      <c r="AL134" s="85" t="s">
        <v>932</v>
      </c>
      <c r="AM134" s="79" t="s">
        <v>956</v>
      </c>
      <c r="AN134" s="79" t="b">
        <v>0</v>
      </c>
      <c r="AO134" s="85" t="s">
        <v>893</v>
      </c>
      <c r="AP134" s="79" t="s">
        <v>176</v>
      </c>
      <c r="AQ134" s="79">
        <v>0</v>
      </c>
      <c r="AR134" s="79">
        <v>0</v>
      </c>
      <c r="AS134" s="79"/>
      <c r="AT134" s="79"/>
      <c r="AU134" s="79"/>
      <c r="AV134" s="79"/>
      <c r="AW134" s="79"/>
      <c r="AX134" s="79"/>
      <c r="AY134" s="79"/>
      <c r="AZ134" s="79"/>
      <c r="BA134">
        <v>49</v>
      </c>
      <c r="BB134" s="78" t="str">
        <f>REPLACE(INDEX(GroupVertices[Group],MATCH(Edges[[#This Row],[Vertex 1]],GroupVertices[Vertex],0)),1,1,"")</f>
        <v>5</v>
      </c>
      <c r="BC134" s="78" t="str">
        <f>REPLACE(INDEX(GroupVertices[Group],MATCH(Edges[[#This Row],[Vertex 2]],GroupVertices[Vertex],0)),1,1,"")</f>
        <v>5</v>
      </c>
      <c r="BD134" s="48">
        <v>2</v>
      </c>
      <c r="BE134" s="49">
        <v>20</v>
      </c>
      <c r="BF134" s="48">
        <v>0</v>
      </c>
      <c r="BG134" s="49">
        <v>0</v>
      </c>
      <c r="BH134" s="48">
        <v>0</v>
      </c>
      <c r="BI134" s="49">
        <v>0</v>
      </c>
      <c r="BJ134" s="48">
        <v>8</v>
      </c>
      <c r="BK134" s="49">
        <v>80</v>
      </c>
      <c r="BL134" s="48">
        <v>10</v>
      </c>
    </row>
    <row r="135" spans="1:64" ht="15">
      <c r="A135" s="64" t="s">
        <v>273</v>
      </c>
      <c r="B135" s="64" t="s">
        <v>273</v>
      </c>
      <c r="C135" s="65" t="s">
        <v>2473</v>
      </c>
      <c r="D135" s="66">
        <v>10</v>
      </c>
      <c r="E135" s="67" t="s">
        <v>136</v>
      </c>
      <c r="F135" s="68">
        <v>12</v>
      </c>
      <c r="G135" s="65"/>
      <c r="H135" s="69"/>
      <c r="I135" s="70"/>
      <c r="J135" s="70"/>
      <c r="K135" s="34" t="s">
        <v>65</v>
      </c>
      <c r="L135" s="77">
        <v>135</v>
      </c>
      <c r="M135" s="77"/>
      <c r="N135" s="72"/>
      <c r="O135" s="79" t="s">
        <v>176</v>
      </c>
      <c r="P135" s="81">
        <v>43533.968043981484</v>
      </c>
      <c r="Q135" s="79" t="s">
        <v>385</v>
      </c>
      <c r="R135" s="83" t="s">
        <v>471</v>
      </c>
      <c r="S135" s="79" t="s">
        <v>511</v>
      </c>
      <c r="T135" s="79" t="s">
        <v>547</v>
      </c>
      <c r="U135" s="79"/>
      <c r="V135" s="83" t="s">
        <v>661</v>
      </c>
      <c r="W135" s="81">
        <v>43533.968043981484</v>
      </c>
      <c r="X135" s="83" t="s">
        <v>759</v>
      </c>
      <c r="Y135" s="79"/>
      <c r="Z135" s="79"/>
      <c r="AA135" s="85" t="s">
        <v>894</v>
      </c>
      <c r="AB135" s="79"/>
      <c r="AC135" s="79" t="b">
        <v>0</v>
      </c>
      <c r="AD135" s="79">
        <v>0</v>
      </c>
      <c r="AE135" s="85" t="s">
        <v>932</v>
      </c>
      <c r="AF135" s="79" t="b">
        <v>0</v>
      </c>
      <c r="AG135" s="79" t="s">
        <v>937</v>
      </c>
      <c r="AH135" s="79"/>
      <c r="AI135" s="85" t="s">
        <v>932</v>
      </c>
      <c r="AJ135" s="79" t="b">
        <v>0</v>
      </c>
      <c r="AK135" s="79">
        <v>0</v>
      </c>
      <c r="AL135" s="85" t="s">
        <v>932</v>
      </c>
      <c r="AM135" s="79" t="s">
        <v>956</v>
      </c>
      <c r="AN135" s="79" t="b">
        <v>0</v>
      </c>
      <c r="AO135" s="85" t="s">
        <v>894</v>
      </c>
      <c r="AP135" s="79" t="s">
        <v>176</v>
      </c>
      <c r="AQ135" s="79">
        <v>0</v>
      </c>
      <c r="AR135" s="79">
        <v>0</v>
      </c>
      <c r="AS135" s="79"/>
      <c r="AT135" s="79"/>
      <c r="AU135" s="79"/>
      <c r="AV135" s="79"/>
      <c r="AW135" s="79"/>
      <c r="AX135" s="79"/>
      <c r="AY135" s="79"/>
      <c r="AZ135" s="79"/>
      <c r="BA135">
        <v>49</v>
      </c>
      <c r="BB135" s="78" t="str">
        <f>REPLACE(INDEX(GroupVertices[Group],MATCH(Edges[[#This Row],[Vertex 1]],GroupVertices[Vertex],0)),1,1,"")</f>
        <v>5</v>
      </c>
      <c r="BC135" s="78" t="str">
        <f>REPLACE(INDEX(GroupVertices[Group],MATCH(Edges[[#This Row],[Vertex 2]],GroupVertices[Vertex],0)),1,1,"")</f>
        <v>5</v>
      </c>
      <c r="BD135" s="48">
        <v>2</v>
      </c>
      <c r="BE135" s="49">
        <v>20</v>
      </c>
      <c r="BF135" s="48">
        <v>0</v>
      </c>
      <c r="BG135" s="49">
        <v>0</v>
      </c>
      <c r="BH135" s="48">
        <v>0</v>
      </c>
      <c r="BI135" s="49">
        <v>0</v>
      </c>
      <c r="BJ135" s="48">
        <v>8</v>
      </c>
      <c r="BK135" s="49">
        <v>80</v>
      </c>
      <c r="BL135" s="48">
        <v>10</v>
      </c>
    </row>
    <row r="136" spans="1:64" ht="15">
      <c r="A136" s="64" t="s">
        <v>273</v>
      </c>
      <c r="B136" s="64" t="s">
        <v>273</v>
      </c>
      <c r="C136" s="65" t="s">
        <v>2473</v>
      </c>
      <c r="D136" s="66">
        <v>10</v>
      </c>
      <c r="E136" s="67" t="s">
        <v>136</v>
      </c>
      <c r="F136" s="68">
        <v>12</v>
      </c>
      <c r="G136" s="65"/>
      <c r="H136" s="69"/>
      <c r="I136" s="70"/>
      <c r="J136" s="70"/>
      <c r="K136" s="34" t="s">
        <v>65</v>
      </c>
      <c r="L136" s="77">
        <v>136</v>
      </c>
      <c r="M136" s="77"/>
      <c r="N136" s="72"/>
      <c r="O136" s="79" t="s">
        <v>176</v>
      </c>
      <c r="P136" s="81">
        <v>43534.00555555556</v>
      </c>
      <c r="Q136" s="79" t="s">
        <v>386</v>
      </c>
      <c r="R136" s="83" t="s">
        <v>472</v>
      </c>
      <c r="S136" s="79" t="s">
        <v>511</v>
      </c>
      <c r="T136" s="79" t="s">
        <v>547</v>
      </c>
      <c r="U136" s="79"/>
      <c r="V136" s="83" t="s">
        <v>661</v>
      </c>
      <c r="W136" s="81">
        <v>43534.00555555556</v>
      </c>
      <c r="X136" s="83" t="s">
        <v>760</v>
      </c>
      <c r="Y136" s="79"/>
      <c r="Z136" s="79"/>
      <c r="AA136" s="85" t="s">
        <v>895</v>
      </c>
      <c r="AB136" s="79"/>
      <c r="AC136" s="79" t="b">
        <v>0</v>
      </c>
      <c r="AD136" s="79">
        <v>0</v>
      </c>
      <c r="AE136" s="85" t="s">
        <v>932</v>
      </c>
      <c r="AF136" s="79" t="b">
        <v>0</v>
      </c>
      <c r="AG136" s="79" t="s">
        <v>937</v>
      </c>
      <c r="AH136" s="79"/>
      <c r="AI136" s="85" t="s">
        <v>932</v>
      </c>
      <c r="AJ136" s="79" t="b">
        <v>0</v>
      </c>
      <c r="AK136" s="79">
        <v>0</v>
      </c>
      <c r="AL136" s="85" t="s">
        <v>932</v>
      </c>
      <c r="AM136" s="79" t="s">
        <v>956</v>
      </c>
      <c r="AN136" s="79" t="b">
        <v>0</v>
      </c>
      <c r="AO136" s="85" t="s">
        <v>895</v>
      </c>
      <c r="AP136" s="79" t="s">
        <v>176</v>
      </c>
      <c r="AQ136" s="79">
        <v>0</v>
      </c>
      <c r="AR136" s="79">
        <v>0</v>
      </c>
      <c r="AS136" s="79"/>
      <c r="AT136" s="79"/>
      <c r="AU136" s="79"/>
      <c r="AV136" s="79"/>
      <c r="AW136" s="79"/>
      <c r="AX136" s="79"/>
      <c r="AY136" s="79"/>
      <c r="AZ136" s="79"/>
      <c r="BA136">
        <v>49</v>
      </c>
      <c r="BB136" s="78" t="str">
        <f>REPLACE(INDEX(GroupVertices[Group],MATCH(Edges[[#This Row],[Vertex 1]],GroupVertices[Vertex],0)),1,1,"")</f>
        <v>5</v>
      </c>
      <c r="BC136" s="78" t="str">
        <f>REPLACE(INDEX(GroupVertices[Group],MATCH(Edges[[#This Row],[Vertex 2]],GroupVertices[Vertex],0)),1,1,"")</f>
        <v>5</v>
      </c>
      <c r="BD136" s="48">
        <v>2</v>
      </c>
      <c r="BE136" s="49">
        <v>18.181818181818183</v>
      </c>
      <c r="BF136" s="48">
        <v>0</v>
      </c>
      <c r="BG136" s="49">
        <v>0</v>
      </c>
      <c r="BH136" s="48">
        <v>0</v>
      </c>
      <c r="BI136" s="49">
        <v>0</v>
      </c>
      <c r="BJ136" s="48">
        <v>9</v>
      </c>
      <c r="BK136" s="49">
        <v>81.81818181818181</v>
      </c>
      <c r="BL136" s="48">
        <v>11</v>
      </c>
    </row>
    <row r="137" spans="1:64" ht="15">
      <c r="A137" s="64" t="s">
        <v>273</v>
      </c>
      <c r="B137" s="64" t="s">
        <v>273</v>
      </c>
      <c r="C137" s="65" t="s">
        <v>2473</v>
      </c>
      <c r="D137" s="66">
        <v>10</v>
      </c>
      <c r="E137" s="67" t="s">
        <v>136</v>
      </c>
      <c r="F137" s="68">
        <v>12</v>
      </c>
      <c r="G137" s="65"/>
      <c r="H137" s="69"/>
      <c r="I137" s="70"/>
      <c r="J137" s="70"/>
      <c r="K137" s="34" t="s">
        <v>65</v>
      </c>
      <c r="L137" s="77">
        <v>137</v>
      </c>
      <c r="M137" s="77"/>
      <c r="N137" s="72"/>
      <c r="O137" s="79" t="s">
        <v>176</v>
      </c>
      <c r="P137" s="81">
        <v>43534.50556712963</v>
      </c>
      <c r="Q137" s="79" t="s">
        <v>387</v>
      </c>
      <c r="R137" s="83" t="s">
        <v>473</v>
      </c>
      <c r="S137" s="79" t="s">
        <v>511</v>
      </c>
      <c r="T137" s="79" t="s">
        <v>537</v>
      </c>
      <c r="U137" s="79"/>
      <c r="V137" s="83" t="s">
        <v>661</v>
      </c>
      <c r="W137" s="81">
        <v>43534.50556712963</v>
      </c>
      <c r="X137" s="83" t="s">
        <v>761</v>
      </c>
      <c r="Y137" s="79"/>
      <c r="Z137" s="79"/>
      <c r="AA137" s="85" t="s">
        <v>896</v>
      </c>
      <c r="AB137" s="79"/>
      <c r="AC137" s="79" t="b">
        <v>0</v>
      </c>
      <c r="AD137" s="79">
        <v>1</v>
      </c>
      <c r="AE137" s="85" t="s">
        <v>932</v>
      </c>
      <c r="AF137" s="79" t="b">
        <v>0</v>
      </c>
      <c r="AG137" s="79" t="s">
        <v>937</v>
      </c>
      <c r="AH137" s="79"/>
      <c r="AI137" s="85" t="s">
        <v>932</v>
      </c>
      <c r="AJ137" s="79" t="b">
        <v>0</v>
      </c>
      <c r="AK137" s="79">
        <v>0</v>
      </c>
      <c r="AL137" s="85" t="s">
        <v>932</v>
      </c>
      <c r="AM137" s="79" t="s">
        <v>956</v>
      </c>
      <c r="AN137" s="79" t="b">
        <v>0</v>
      </c>
      <c r="AO137" s="85" t="s">
        <v>896</v>
      </c>
      <c r="AP137" s="79" t="s">
        <v>176</v>
      </c>
      <c r="AQ137" s="79">
        <v>0</v>
      </c>
      <c r="AR137" s="79">
        <v>0</v>
      </c>
      <c r="AS137" s="79"/>
      <c r="AT137" s="79"/>
      <c r="AU137" s="79"/>
      <c r="AV137" s="79"/>
      <c r="AW137" s="79"/>
      <c r="AX137" s="79"/>
      <c r="AY137" s="79"/>
      <c r="AZ137" s="79"/>
      <c r="BA137">
        <v>49</v>
      </c>
      <c r="BB137" s="78" t="str">
        <f>REPLACE(INDEX(GroupVertices[Group],MATCH(Edges[[#This Row],[Vertex 1]],GroupVertices[Vertex],0)),1,1,"")</f>
        <v>5</v>
      </c>
      <c r="BC137" s="78" t="str">
        <f>REPLACE(INDEX(GroupVertices[Group],MATCH(Edges[[#This Row],[Vertex 2]],GroupVertices[Vertex],0)),1,1,"")</f>
        <v>5</v>
      </c>
      <c r="BD137" s="48">
        <v>1</v>
      </c>
      <c r="BE137" s="49">
        <v>9.090909090909092</v>
      </c>
      <c r="BF137" s="48">
        <v>0</v>
      </c>
      <c r="BG137" s="49">
        <v>0</v>
      </c>
      <c r="BH137" s="48">
        <v>0</v>
      </c>
      <c r="BI137" s="49">
        <v>0</v>
      </c>
      <c r="BJ137" s="48">
        <v>10</v>
      </c>
      <c r="BK137" s="49">
        <v>90.9090909090909</v>
      </c>
      <c r="BL137" s="48">
        <v>11</v>
      </c>
    </row>
    <row r="138" spans="1:64" ht="15">
      <c r="A138" s="64" t="s">
        <v>273</v>
      </c>
      <c r="B138" s="64" t="s">
        <v>273</v>
      </c>
      <c r="C138" s="65" t="s">
        <v>2473</v>
      </c>
      <c r="D138" s="66">
        <v>10</v>
      </c>
      <c r="E138" s="67" t="s">
        <v>136</v>
      </c>
      <c r="F138" s="68">
        <v>12</v>
      </c>
      <c r="G138" s="65"/>
      <c r="H138" s="69"/>
      <c r="I138" s="70"/>
      <c r="J138" s="70"/>
      <c r="K138" s="34" t="s">
        <v>65</v>
      </c>
      <c r="L138" s="77">
        <v>138</v>
      </c>
      <c r="M138" s="77"/>
      <c r="N138" s="72"/>
      <c r="O138" s="79" t="s">
        <v>176</v>
      </c>
      <c r="P138" s="81">
        <v>43534.588912037034</v>
      </c>
      <c r="Q138" s="79" t="s">
        <v>388</v>
      </c>
      <c r="R138" s="83" t="s">
        <v>474</v>
      </c>
      <c r="S138" s="79" t="s">
        <v>511</v>
      </c>
      <c r="T138" s="79" t="s">
        <v>547</v>
      </c>
      <c r="U138" s="79"/>
      <c r="V138" s="83" t="s">
        <v>661</v>
      </c>
      <c r="W138" s="81">
        <v>43534.588912037034</v>
      </c>
      <c r="X138" s="83" t="s">
        <v>762</v>
      </c>
      <c r="Y138" s="79"/>
      <c r="Z138" s="79"/>
      <c r="AA138" s="85" t="s">
        <v>897</v>
      </c>
      <c r="AB138" s="79"/>
      <c r="AC138" s="79" t="b">
        <v>0</v>
      </c>
      <c r="AD138" s="79">
        <v>0</v>
      </c>
      <c r="AE138" s="85" t="s">
        <v>932</v>
      </c>
      <c r="AF138" s="79" t="b">
        <v>0</v>
      </c>
      <c r="AG138" s="79" t="s">
        <v>937</v>
      </c>
      <c r="AH138" s="79"/>
      <c r="AI138" s="85" t="s">
        <v>932</v>
      </c>
      <c r="AJ138" s="79" t="b">
        <v>0</v>
      </c>
      <c r="AK138" s="79">
        <v>0</v>
      </c>
      <c r="AL138" s="85" t="s">
        <v>932</v>
      </c>
      <c r="AM138" s="79" t="s">
        <v>956</v>
      </c>
      <c r="AN138" s="79" t="b">
        <v>0</v>
      </c>
      <c r="AO138" s="85" t="s">
        <v>897</v>
      </c>
      <c r="AP138" s="79" t="s">
        <v>176</v>
      </c>
      <c r="AQ138" s="79">
        <v>0</v>
      </c>
      <c r="AR138" s="79">
        <v>0</v>
      </c>
      <c r="AS138" s="79"/>
      <c r="AT138" s="79"/>
      <c r="AU138" s="79"/>
      <c r="AV138" s="79"/>
      <c r="AW138" s="79"/>
      <c r="AX138" s="79"/>
      <c r="AY138" s="79"/>
      <c r="AZ138" s="79"/>
      <c r="BA138">
        <v>49</v>
      </c>
      <c r="BB138" s="78" t="str">
        <f>REPLACE(INDEX(GroupVertices[Group],MATCH(Edges[[#This Row],[Vertex 1]],GroupVertices[Vertex],0)),1,1,"")</f>
        <v>5</v>
      </c>
      <c r="BC138" s="78" t="str">
        <f>REPLACE(INDEX(GroupVertices[Group],MATCH(Edges[[#This Row],[Vertex 2]],GroupVertices[Vertex],0)),1,1,"")</f>
        <v>5</v>
      </c>
      <c r="BD138" s="48">
        <v>1</v>
      </c>
      <c r="BE138" s="49">
        <v>12.5</v>
      </c>
      <c r="BF138" s="48">
        <v>0</v>
      </c>
      <c r="BG138" s="49">
        <v>0</v>
      </c>
      <c r="BH138" s="48">
        <v>0</v>
      </c>
      <c r="BI138" s="49">
        <v>0</v>
      </c>
      <c r="BJ138" s="48">
        <v>7</v>
      </c>
      <c r="BK138" s="49">
        <v>87.5</v>
      </c>
      <c r="BL138" s="48">
        <v>8</v>
      </c>
    </row>
    <row r="139" spans="1:64" ht="15">
      <c r="A139" s="64" t="s">
        <v>273</v>
      </c>
      <c r="B139" s="64" t="s">
        <v>273</v>
      </c>
      <c r="C139" s="65" t="s">
        <v>2473</v>
      </c>
      <c r="D139" s="66">
        <v>10</v>
      </c>
      <c r="E139" s="67" t="s">
        <v>136</v>
      </c>
      <c r="F139" s="68">
        <v>12</v>
      </c>
      <c r="G139" s="65"/>
      <c r="H139" s="69"/>
      <c r="I139" s="70"/>
      <c r="J139" s="70"/>
      <c r="K139" s="34" t="s">
        <v>65</v>
      </c>
      <c r="L139" s="77">
        <v>139</v>
      </c>
      <c r="M139" s="77"/>
      <c r="N139" s="72"/>
      <c r="O139" s="79" t="s">
        <v>176</v>
      </c>
      <c r="P139" s="81">
        <v>43534.630578703705</v>
      </c>
      <c r="Q139" s="79" t="s">
        <v>389</v>
      </c>
      <c r="R139" s="83" t="s">
        <v>475</v>
      </c>
      <c r="S139" s="79" t="s">
        <v>511</v>
      </c>
      <c r="T139" s="79" t="s">
        <v>547</v>
      </c>
      <c r="U139" s="79"/>
      <c r="V139" s="83" t="s">
        <v>661</v>
      </c>
      <c r="W139" s="81">
        <v>43534.630578703705</v>
      </c>
      <c r="X139" s="83" t="s">
        <v>763</v>
      </c>
      <c r="Y139" s="79"/>
      <c r="Z139" s="79"/>
      <c r="AA139" s="85" t="s">
        <v>898</v>
      </c>
      <c r="AB139" s="79"/>
      <c r="AC139" s="79" t="b">
        <v>0</v>
      </c>
      <c r="AD139" s="79">
        <v>0</v>
      </c>
      <c r="AE139" s="85" t="s">
        <v>932</v>
      </c>
      <c r="AF139" s="79" t="b">
        <v>0</v>
      </c>
      <c r="AG139" s="79" t="s">
        <v>937</v>
      </c>
      <c r="AH139" s="79"/>
      <c r="AI139" s="85" t="s">
        <v>932</v>
      </c>
      <c r="AJ139" s="79" t="b">
        <v>0</v>
      </c>
      <c r="AK139" s="79">
        <v>0</v>
      </c>
      <c r="AL139" s="85" t="s">
        <v>932</v>
      </c>
      <c r="AM139" s="79" t="s">
        <v>956</v>
      </c>
      <c r="AN139" s="79" t="b">
        <v>0</v>
      </c>
      <c r="AO139" s="85" t="s">
        <v>898</v>
      </c>
      <c r="AP139" s="79" t="s">
        <v>176</v>
      </c>
      <c r="AQ139" s="79">
        <v>0</v>
      </c>
      <c r="AR139" s="79">
        <v>0</v>
      </c>
      <c r="AS139" s="79"/>
      <c r="AT139" s="79"/>
      <c r="AU139" s="79"/>
      <c r="AV139" s="79"/>
      <c r="AW139" s="79"/>
      <c r="AX139" s="79"/>
      <c r="AY139" s="79"/>
      <c r="AZ139" s="79"/>
      <c r="BA139">
        <v>49</v>
      </c>
      <c r="BB139" s="78" t="str">
        <f>REPLACE(INDEX(GroupVertices[Group],MATCH(Edges[[#This Row],[Vertex 1]],GroupVertices[Vertex],0)),1,1,"")</f>
        <v>5</v>
      </c>
      <c r="BC139" s="78" t="str">
        <f>REPLACE(INDEX(GroupVertices[Group],MATCH(Edges[[#This Row],[Vertex 2]],GroupVertices[Vertex],0)),1,1,"")</f>
        <v>5</v>
      </c>
      <c r="BD139" s="48">
        <v>1</v>
      </c>
      <c r="BE139" s="49">
        <v>12.5</v>
      </c>
      <c r="BF139" s="48">
        <v>0</v>
      </c>
      <c r="BG139" s="49">
        <v>0</v>
      </c>
      <c r="BH139" s="48">
        <v>0</v>
      </c>
      <c r="BI139" s="49">
        <v>0</v>
      </c>
      <c r="BJ139" s="48">
        <v>7</v>
      </c>
      <c r="BK139" s="49">
        <v>87.5</v>
      </c>
      <c r="BL139" s="48">
        <v>8</v>
      </c>
    </row>
    <row r="140" spans="1:64" ht="15">
      <c r="A140" s="64" t="s">
        <v>273</v>
      </c>
      <c r="B140" s="64" t="s">
        <v>273</v>
      </c>
      <c r="C140" s="65" t="s">
        <v>2473</v>
      </c>
      <c r="D140" s="66">
        <v>10</v>
      </c>
      <c r="E140" s="67" t="s">
        <v>136</v>
      </c>
      <c r="F140" s="68">
        <v>12</v>
      </c>
      <c r="G140" s="65"/>
      <c r="H140" s="69"/>
      <c r="I140" s="70"/>
      <c r="J140" s="70"/>
      <c r="K140" s="34" t="s">
        <v>65</v>
      </c>
      <c r="L140" s="77">
        <v>140</v>
      </c>
      <c r="M140" s="77"/>
      <c r="N140" s="72"/>
      <c r="O140" s="79" t="s">
        <v>176</v>
      </c>
      <c r="P140" s="81">
        <v>43534.838912037034</v>
      </c>
      <c r="Q140" s="79" t="s">
        <v>390</v>
      </c>
      <c r="R140" s="83" t="s">
        <v>476</v>
      </c>
      <c r="S140" s="79" t="s">
        <v>511</v>
      </c>
      <c r="T140" s="79" t="s">
        <v>547</v>
      </c>
      <c r="U140" s="79"/>
      <c r="V140" s="83" t="s">
        <v>661</v>
      </c>
      <c r="W140" s="81">
        <v>43534.838912037034</v>
      </c>
      <c r="X140" s="83" t="s">
        <v>764</v>
      </c>
      <c r="Y140" s="79"/>
      <c r="Z140" s="79"/>
      <c r="AA140" s="85" t="s">
        <v>899</v>
      </c>
      <c r="AB140" s="79"/>
      <c r="AC140" s="79" t="b">
        <v>0</v>
      </c>
      <c r="AD140" s="79">
        <v>0</v>
      </c>
      <c r="AE140" s="85" t="s">
        <v>932</v>
      </c>
      <c r="AF140" s="79" t="b">
        <v>0</v>
      </c>
      <c r="AG140" s="79" t="s">
        <v>937</v>
      </c>
      <c r="AH140" s="79"/>
      <c r="AI140" s="85" t="s">
        <v>932</v>
      </c>
      <c r="AJ140" s="79" t="b">
        <v>0</v>
      </c>
      <c r="AK140" s="79">
        <v>0</v>
      </c>
      <c r="AL140" s="85" t="s">
        <v>932</v>
      </c>
      <c r="AM140" s="79" t="s">
        <v>956</v>
      </c>
      <c r="AN140" s="79" t="b">
        <v>0</v>
      </c>
      <c r="AO140" s="85" t="s">
        <v>899</v>
      </c>
      <c r="AP140" s="79" t="s">
        <v>176</v>
      </c>
      <c r="AQ140" s="79">
        <v>0</v>
      </c>
      <c r="AR140" s="79">
        <v>0</v>
      </c>
      <c r="AS140" s="79"/>
      <c r="AT140" s="79"/>
      <c r="AU140" s="79"/>
      <c r="AV140" s="79"/>
      <c r="AW140" s="79"/>
      <c r="AX140" s="79"/>
      <c r="AY140" s="79"/>
      <c r="AZ140" s="79"/>
      <c r="BA140">
        <v>49</v>
      </c>
      <c r="BB140" s="78" t="str">
        <f>REPLACE(INDEX(GroupVertices[Group],MATCH(Edges[[#This Row],[Vertex 1]],GroupVertices[Vertex],0)),1,1,"")</f>
        <v>5</v>
      </c>
      <c r="BC140" s="78" t="str">
        <f>REPLACE(INDEX(GroupVertices[Group],MATCH(Edges[[#This Row],[Vertex 2]],GroupVertices[Vertex],0)),1,1,"")</f>
        <v>5</v>
      </c>
      <c r="BD140" s="48">
        <v>2</v>
      </c>
      <c r="BE140" s="49">
        <v>18.181818181818183</v>
      </c>
      <c r="BF140" s="48">
        <v>0</v>
      </c>
      <c r="BG140" s="49">
        <v>0</v>
      </c>
      <c r="BH140" s="48">
        <v>0</v>
      </c>
      <c r="BI140" s="49">
        <v>0</v>
      </c>
      <c r="BJ140" s="48">
        <v>9</v>
      </c>
      <c r="BK140" s="49">
        <v>81.81818181818181</v>
      </c>
      <c r="BL140" s="48">
        <v>11</v>
      </c>
    </row>
    <row r="141" spans="1:64" ht="15">
      <c r="A141" s="64" t="s">
        <v>273</v>
      </c>
      <c r="B141" s="64" t="s">
        <v>273</v>
      </c>
      <c r="C141" s="65" t="s">
        <v>2473</v>
      </c>
      <c r="D141" s="66">
        <v>10</v>
      </c>
      <c r="E141" s="67" t="s">
        <v>136</v>
      </c>
      <c r="F141" s="68">
        <v>12</v>
      </c>
      <c r="G141" s="65"/>
      <c r="H141" s="69"/>
      <c r="I141" s="70"/>
      <c r="J141" s="70"/>
      <c r="K141" s="34" t="s">
        <v>65</v>
      </c>
      <c r="L141" s="77">
        <v>141</v>
      </c>
      <c r="M141" s="77"/>
      <c r="N141" s="72"/>
      <c r="O141" s="79" t="s">
        <v>176</v>
      </c>
      <c r="P141" s="81">
        <v>43535.005590277775</v>
      </c>
      <c r="Q141" s="79" t="s">
        <v>391</v>
      </c>
      <c r="R141" s="83" t="s">
        <v>477</v>
      </c>
      <c r="S141" s="79" t="s">
        <v>511</v>
      </c>
      <c r="T141" s="79" t="s">
        <v>547</v>
      </c>
      <c r="U141" s="79"/>
      <c r="V141" s="83" t="s">
        <v>661</v>
      </c>
      <c r="W141" s="81">
        <v>43535.005590277775</v>
      </c>
      <c r="X141" s="83" t="s">
        <v>765</v>
      </c>
      <c r="Y141" s="79"/>
      <c r="Z141" s="79"/>
      <c r="AA141" s="85" t="s">
        <v>900</v>
      </c>
      <c r="AB141" s="79"/>
      <c r="AC141" s="79" t="b">
        <v>0</v>
      </c>
      <c r="AD141" s="79">
        <v>0</v>
      </c>
      <c r="AE141" s="85" t="s">
        <v>932</v>
      </c>
      <c r="AF141" s="79" t="b">
        <v>0</v>
      </c>
      <c r="AG141" s="79" t="s">
        <v>937</v>
      </c>
      <c r="AH141" s="79"/>
      <c r="AI141" s="85" t="s">
        <v>932</v>
      </c>
      <c r="AJ141" s="79" t="b">
        <v>0</v>
      </c>
      <c r="AK141" s="79">
        <v>0</v>
      </c>
      <c r="AL141" s="85" t="s">
        <v>932</v>
      </c>
      <c r="AM141" s="79" t="s">
        <v>956</v>
      </c>
      <c r="AN141" s="79" t="b">
        <v>0</v>
      </c>
      <c r="AO141" s="85" t="s">
        <v>900</v>
      </c>
      <c r="AP141" s="79" t="s">
        <v>176</v>
      </c>
      <c r="AQ141" s="79">
        <v>0</v>
      </c>
      <c r="AR141" s="79">
        <v>0</v>
      </c>
      <c r="AS141" s="79"/>
      <c r="AT141" s="79"/>
      <c r="AU141" s="79"/>
      <c r="AV141" s="79"/>
      <c r="AW141" s="79"/>
      <c r="AX141" s="79"/>
      <c r="AY141" s="79"/>
      <c r="AZ141" s="79"/>
      <c r="BA141">
        <v>49</v>
      </c>
      <c r="BB141" s="78" t="str">
        <f>REPLACE(INDEX(GroupVertices[Group],MATCH(Edges[[#This Row],[Vertex 1]],GroupVertices[Vertex],0)),1,1,"")</f>
        <v>5</v>
      </c>
      <c r="BC141" s="78" t="str">
        <f>REPLACE(INDEX(GroupVertices[Group],MATCH(Edges[[#This Row],[Vertex 2]],GroupVertices[Vertex],0)),1,1,"")</f>
        <v>5</v>
      </c>
      <c r="BD141" s="48">
        <v>1</v>
      </c>
      <c r="BE141" s="49">
        <v>9.090909090909092</v>
      </c>
      <c r="BF141" s="48">
        <v>0</v>
      </c>
      <c r="BG141" s="49">
        <v>0</v>
      </c>
      <c r="BH141" s="48">
        <v>0</v>
      </c>
      <c r="BI141" s="49">
        <v>0</v>
      </c>
      <c r="BJ141" s="48">
        <v>10</v>
      </c>
      <c r="BK141" s="49">
        <v>90.9090909090909</v>
      </c>
      <c r="BL141" s="48">
        <v>11</v>
      </c>
    </row>
    <row r="142" spans="1:64" ht="15">
      <c r="A142" s="64" t="s">
        <v>273</v>
      </c>
      <c r="B142" s="64" t="s">
        <v>273</v>
      </c>
      <c r="C142" s="65" t="s">
        <v>2473</v>
      </c>
      <c r="D142" s="66">
        <v>10</v>
      </c>
      <c r="E142" s="67" t="s">
        <v>136</v>
      </c>
      <c r="F142" s="68">
        <v>12</v>
      </c>
      <c r="G142" s="65"/>
      <c r="H142" s="69"/>
      <c r="I142" s="70"/>
      <c r="J142" s="70"/>
      <c r="K142" s="34" t="s">
        <v>65</v>
      </c>
      <c r="L142" s="77">
        <v>142</v>
      </c>
      <c r="M142" s="77"/>
      <c r="N142" s="72"/>
      <c r="O142" s="79" t="s">
        <v>176</v>
      </c>
      <c r="P142" s="81">
        <v>43535.55280092593</v>
      </c>
      <c r="Q142" s="79" t="s">
        <v>392</v>
      </c>
      <c r="R142" s="83" t="s">
        <v>478</v>
      </c>
      <c r="S142" s="79" t="s">
        <v>511</v>
      </c>
      <c r="T142" s="79" t="s">
        <v>547</v>
      </c>
      <c r="U142" s="79"/>
      <c r="V142" s="83" t="s">
        <v>661</v>
      </c>
      <c r="W142" s="81">
        <v>43535.55280092593</v>
      </c>
      <c r="X142" s="83" t="s">
        <v>766</v>
      </c>
      <c r="Y142" s="79"/>
      <c r="Z142" s="79"/>
      <c r="AA142" s="85" t="s">
        <v>901</v>
      </c>
      <c r="AB142" s="79"/>
      <c r="AC142" s="79" t="b">
        <v>0</v>
      </c>
      <c r="AD142" s="79">
        <v>0</v>
      </c>
      <c r="AE142" s="85" t="s">
        <v>932</v>
      </c>
      <c r="AF142" s="79" t="b">
        <v>0</v>
      </c>
      <c r="AG142" s="79" t="s">
        <v>937</v>
      </c>
      <c r="AH142" s="79"/>
      <c r="AI142" s="85" t="s">
        <v>932</v>
      </c>
      <c r="AJ142" s="79" t="b">
        <v>0</v>
      </c>
      <c r="AK142" s="79">
        <v>0</v>
      </c>
      <c r="AL142" s="85" t="s">
        <v>932</v>
      </c>
      <c r="AM142" s="79" t="s">
        <v>956</v>
      </c>
      <c r="AN142" s="79" t="b">
        <v>0</v>
      </c>
      <c r="AO142" s="85" t="s">
        <v>901</v>
      </c>
      <c r="AP142" s="79" t="s">
        <v>176</v>
      </c>
      <c r="AQ142" s="79">
        <v>0</v>
      </c>
      <c r="AR142" s="79">
        <v>0</v>
      </c>
      <c r="AS142" s="79"/>
      <c r="AT142" s="79"/>
      <c r="AU142" s="79"/>
      <c r="AV142" s="79"/>
      <c r="AW142" s="79"/>
      <c r="AX142" s="79"/>
      <c r="AY142" s="79"/>
      <c r="AZ142" s="79"/>
      <c r="BA142">
        <v>49</v>
      </c>
      <c r="BB142" s="78" t="str">
        <f>REPLACE(INDEX(GroupVertices[Group],MATCH(Edges[[#This Row],[Vertex 1]],GroupVertices[Vertex],0)),1,1,"")</f>
        <v>5</v>
      </c>
      <c r="BC142" s="78" t="str">
        <f>REPLACE(INDEX(GroupVertices[Group],MATCH(Edges[[#This Row],[Vertex 2]],GroupVertices[Vertex],0)),1,1,"")</f>
        <v>5</v>
      </c>
      <c r="BD142" s="48">
        <v>1</v>
      </c>
      <c r="BE142" s="49">
        <v>11.11111111111111</v>
      </c>
      <c r="BF142" s="48">
        <v>0</v>
      </c>
      <c r="BG142" s="49">
        <v>0</v>
      </c>
      <c r="BH142" s="48">
        <v>0</v>
      </c>
      <c r="BI142" s="49">
        <v>0</v>
      </c>
      <c r="BJ142" s="48">
        <v>8</v>
      </c>
      <c r="BK142" s="49">
        <v>88.88888888888889</v>
      </c>
      <c r="BL142" s="48">
        <v>9</v>
      </c>
    </row>
    <row r="143" spans="1:64" ht="15">
      <c r="A143" s="64" t="s">
        <v>273</v>
      </c>
      <c r="B143" s="64" t="s">
        <v>273</v>
      </c>
      <c r="C143" s="65" t="s">
        <v>2473</v>
      </c>
      <c r="D143" s="66">
        <v>10</v>
      </c>
      <c r="E143" s="67" t="s">
        <v>136</v>
      </c>
      <c r="F143" s="68">
        <v>12</v>
      </c>
      <c r="G143" s="65"/>
      <c r="H143" s="69"/>
      <c r="I143" s="70"/>
      <c r="J143" s="70"/>
      <c r="K143" s="34" t="s">
        <v>65</v>
      </c>
      <c r="L143" s="77">
        <v>143</v>
      </c>
      <c r="M143" s="77"/>
      <c r="N143" s="72"/>
      <c r="O143" s="79" t="s">
        <v>176</v>
      </c>
      <c r="P143" s="81">
        <v>43535.812523148146</v>
      </c>
      <c r="Q143" s="79" t="s">
        <v>393</v>
      </c>
      <c r="R143" s="83" t="s">
        <v>479</v>
      </c>
      <c r="S143" s="79" t="s">
        <v>511</v>
      </c>
      <c r="T143" s="79" t="s">
        <v>583</v>
      </c>
      <c r="U143" s="79"/>
      <c r="V143" s="83" t="s">
        <v>661</v>
      </c>
      <c r="W143" s="81">
        <v>43535.812523148146</v>
      </c>
      <c r="X143" s="83" t="s">
        <v>767</v>
      </c>
      <c r="Y143" s="79"/>
      <c r="Z143" s="79"/>
      <c r="AA143" s="85" t="s">
        <v>902</v>
      </c>
      <c r="AB143" s="79"/>
      <c r="AC143" s="79" t="b">
        <v>0</v>
      </c>
      <c r="AD143" s="79">
        <v>0</v>
      </c>
      <c r="AE143" s="85" t="s">
        <v>932</v>
      </c>
      <c r="AF143" s="79" t="b">
        <v>0</v>
      </c>
      <c r="AG143" s="79" t="s">
        <v>937</v>
      </c>
      <c r="AH143" s="79"/>
      <c r="AI143" s="85" t="s">
        <v>932</v>
      </c>
      <c r="AJ143" s="79" t="b">
        <v>0</v>
      </c>
      <c r="AK143" s="79">
        <v>0</v>
      </c>
      <c r="AL143" s="85" t="s">
        <v>932</v>
      </c>
      <c r="AM143" s="79" t="s">
        <v>956</v>
      </c>
      <c r="AN143" s="79" t="b">
        <v>0</v>
      </c>
      <c r="AO143" s="85" t="s">
        <v>902</v>
      </c>
      <c r="AP143" s="79" t="s">
        <v>176</v>
      </c>
      <c r="AQ143" s="79">
        <v>0</v>
      </c>
      <c r="AR143" s="79">
        <v>0</v>
      </c>
      <c r="AS143" s="79"/>
      <c r="AT143" s="79"/>
      <c r="AU143" s="79"/>
      <c r="AV143" s="79"/>
      <c r="AW143" s="79"/>
      <c r="AX143" s="79"/>
      <c r="AY143" s="79"/>
      <c r="AZ143" s="79"/>
      <c r="BA143">
        <v>49</v>
      </c>
      <c r="BB143" s="78" t="str">
        <f>REPLACE(INDEX(GroupVertices[Group],MATCH(Edges[[#This Row],[Vertex 1]],GroupVertices[Vertex],0)),1,1,"")</f>
        <v>5</v>
      </c>
      <c r="BC143" s="78" t="str">
        <f>REPLACE(INDEX(GroupVertices[Group],MATCH(Edges[[#This Row],[Vertex 2]],GroupVertices[Vertex],0)),1,1,"")</f>
        <v>5</v>
      </c>
      <c r="BD143" s="48">
        <v>1</v>
      </c>
      <c r="BE143" s="49">
        <v>8.333333333333334</v>
      </c>
      <c r="BF143" s="48">
        <v>0</v>
      </c>
      <c r="BG143" s="49">
        <v>0</v>
      </c>
      <c r="BH143" s="48">
        <v>0</v>
      </c>
      <c r="BI143" s="49">
        <v>0</v>
      </c>
      <c r="BJ143" s="48">
        <v>11</v>
      </c>
      <c r="BK143" s="49">
        <v>91.66666666666667</v>
      </c>
      <c r="BL143" s="48">
        <v>12</v>
      </c>
    </row>
    <row r="144" spans="1:64" ht="15">
      <c r="A144" s="64" t="s">
        <v>273</v>
      </c>
      <c r="B144" s="64" t="s">
        <v>273</v>
      </c>
      <c r="C144" s="65" t="s">
        <v>2473</v>
      </c>
      <c r="D144" s="66">
        <v>10</v>
      </c>
      <c r="E144" s="67" t="s">
        <v>136</v>
      </c>
      <c r="F144" s="68">
        <v>12</v>
      </c>
      <c r="G144" s="65"/>
      <c r="H144" s="69"/>
      <c r="I144" s="70"/>
      <c r="J144" s="70"/>
      <c r="K144" s="34" t="s">
        <v>65</v>
      </c>
      <c r="L144" s="77">
        <v>144</v>
      </c>
      <c r="M144" s="77"/>
      <c r="N144" s="72"/>
      <c r="O144" s="79" t="s">
        <v>176</v>
      </c>
      <c r="P144" s="81">
        <v>43535.83893518519</v>
      </c>
      <c r="Q144" s="79" t="s">
        <v>394</v>
      </c>
      <c r="R144" s="83" t="s">
        <v>480</v>
      </c>
      <c r="S144" s="79" t="s">
        <v>511</v>
      </c>
      <c r="T144" s="79" t="s">
        <v>547</v>
      </c>
      <c r="U144" s="79"/>
      <c r="V144" s="83" t="s">
        <v>661</v>
      </c>
      <c r="W144" s="81">
        <v>43535.83893518519</v>
      </c>
      <c r="X144" s="83" t="s">
        <v>768</v>
      </c>
      <c r="Y144" s="79"/>
      <c r="Z144" s="79"/>
      <c r="AA144" s="85" t="s">
        <v>903</v>
      </c>
      <c r="AB144" s="79"/>
      <c r="AC144" s="79" t="b">
        <v>0</v>
      </c>
      <c r="AD144" s="79">
        <v>0</v>
      </c>
      <c r="AE144" s="85" t="s">
        <v>932</v>
      </c>
      <c r="AF144" s="79" t="b">
        <v>0</v>
      </c>
      <c r="AG144" s="79" t="s">
        <v>937</v>
      </c>
      <c r="AH144" s="79"/>
      <c r="AI144" s="85" t="s">
        <v>932</v>
      </c>
      <c r="AJ144" s="79" t="b">
        <v>0</v>
      </c>
      <c r="AK144" s="79">
        <v>0</v>
      </c>
      <c r="AL144" s="85" t="s">
        <v>932</v>
      </c>
      <c r="AM144" s="79" t="s">
        <v>956</v>
      </c>
      <c r="AN144" s="79" t="b">
        <v>0</v>
      </c>
      <c r="AO144" s="85" t="s">
        <v>903</v>
      </c>
      <c r="AP144" s="79" t="s">
        <v>176</v>
      </c>
      <c r="AQ144" s="79">
        <v>0</v>
      </c>
      <c r="AR144" s="79">
        <v>0</v>
      </c>
      <c r="AS144" s="79"/>
      <c r="AT144" s="79"/>
      <c r="AU144" s="79"/>
      <c r="AV144" s="79"/>
      <c r="AW144" s="79"/>
      <c r="AX144" s="79"/>
      <c r="AY144" s="79"/>
      <c r="AZ144" s="79"/>
      <c r="BA144">
        <v>49</v>
      </c>
      <c r="BB144" s="78" t="str">
        <f>REPLACE(INDEX(GroupVertices[Group],MATCH(Edges[[#This Row],[Vertex 1]],GroupVertices[Vertex],0)),1,1,"")</f>
        <v>5</v>
      </c>
      <c r="BC144" s="78" t="str">
        <f>REPLACE(INDEX(GroupVertices[Group],MATCH(Edges[[#This Row],[Vertex 2]],GroupVertices[Vertex],0)),1,1,"")</f>
        <v>5</v>
      </c>
      <c r="BD144" s="48">
        <v>1</v>
      </c>
      <c r="BE144" s="49">
        <v>11.11111111111111</v>
      </c>
      <c r="BF144" s="48">
        <v>0</v>
      </c>
      <c r="BG144" s="49">
        <v>0</v>
      </c>
      <c r="BH144" s="48">
        <v>0</v>
      </c>
      <c r="BI144" s="49">
        <v>0</v>
      </c>
      <c r="BJ144" s="48">
        <v>8</v>
      </c>
      <c r="BK144" s="49">
        <v>88.88888888888889</v>
      </c>
      <c r="BL144" s="48">
        <v>9</v>
      </c>
    </row>
    <row r="145" spans="1:64" ht="15">
      <c r="A145" s="64" t="s">
        <v>273</v>
      </c>
      <c r="B145" s="64" t="s">
        <v>273</v>
      </c>
      <c r="C145" s="65" t="s">
        <v>2473</v>
      </c>
      <c r="D145" s="66">
        <v>10</v>
      </c>
      <c r="E145" s="67" t="s">
        <v>136</v>
      </c>
      <c r="F145" s="68">
        <v>12</v>
      </c>
      <c r="G145" s="65"/>
      <c r="H145" s="69"/>
      <c r="I145" s="70"/>
      <c r="J145" s="70"/>
      <c r="K145" s="34" t="s">
        <v>65</v>
      </c>
      <c r="L145" s="77">
        <v>145</v>
      </c>
      <c r="M145" s="77"/>
      <c r="N145" s="72"/>
      <c r="O145" s="79" t="s">
        <v>176</v>
      </c>
      <c r="P145" s="81">
        <v>43535.92780092593</v>
      </c>
      <c r="Q145" s="79" t="s">
        <v>395</v>
      </c>
      <c r="R145" s="83" t="s">
        <v>481</v>
      </c>
      <c r="S145" s="79" t="s">
        <v>511</v>
      </c>
      <c r="T145" s="79" t="s">
        <v>547</v>
      </c>
      <c r="U145" s="79"/>
      <c r="V145" s="83" t="s">
        <v>661</v>
      </c>
      <c r="W145" s="81">
        <v>43535.92780092593</v>
      </c>
      <c r="X145" s="83" t="s">
        <v>769</v>
      </c>
      <c r="Y145" s="79"/>
      <c r="Z145" s="79"/>
      <c r="AA145" s="85" t="s">
        <v>904</v>
      </c>
      <c r="AB145" s="79"/>
      <c r="AC145" s="79" t="b">
        <v>0</v>
      </c>
      <c r="AD145" s="79">
        <v>0</v>
      </c>
      <c r="AE145" s="85" t="s">
        <v>932</v>
      </c>
      <c r="AF145" s="79" t="b">
        <v>0</v>
      </c>
      <c r="AG145" s="79" t="s">
        <v>937</v>
      </c>
      <c r="AH145" s="79"/>
      <c r="AI145" s="85" t="s">
        <v>932</v>
      </c>
      <c r="AJ145" s="79" t="b">
        <v>0</v>
      </c>
      <c r="AK145" s="79">
        <v>0</v>
      </c>
      <c r="AL145" s="85" t="s">
        <v>932</v>
      </c>
      <c r="AM145" s="79" t="s">
        <v>956</v>
      </c>
      <c r="AN145" s="79" t="b">
        <v>0</v>
      </c>
      <c r="AO145" s="85" t="s">
        <v>904</v>
      </c>
      <c r="AP145" s="79" t="s">
        <v>176</v>
      </c>
      <c r="AQ145" s="79">
        <v>0</v>
      </c>
      <c r="AR145" s="79">
        <v>0</v>
      </c>
      <c r="AS145" s="79"/>
      <c r="AT145" s="79"/>
      <c r="AU145" s="79"/>
      <c r="AV145" s="79"/>
      <c r="AW145" s="79"/>
      <c r="AX145" s="79"/>
      <c r="AY145" s="79"/>
      <c r="AZ145" s="79"/>
      <c r="BA145">
        <v>49</v>
      </c>
      <c r="BB145" s="78" t="str">
        <f>REPLACE(INDEX(GroupVertices[Group],MATCH(Edges[[#This Row],[Vertex 1]],GroupVertices[Vertex],0)),1,1,"")</f>
        <v>5</v>
      </c>
      <c r="BC145" s="78" t="str">
        <f>REPLACE(INDEX(GroupVertices[Group],MATCH(Edges[[#This Row],[Vertex 2]],GroupVertices[Vertex],0)),1,1,"")</f>
        <v>5</v>
      </c>
      <c r="BD145" s="48">
        <v>1</v>
      </c>
      <c r="BE145" s="49">
        <v>9.090909090909092</v>
      </c>
      <c r="BF145" s="48">
        <v>0</v>
      </c>
      <c r="BG145" s="49">
        <v>0</v>
      </c>
      <c r="BH145" s="48">
        <v>0</v>
      </c>
      <c r="BI145" s="49">
        <v>0</v>
      </c>
      <c r="BJ145" s="48">
        <v>10</v>
      </c>
      <c r="BK145" s="49">
        <v>90.9090909090909</v>
      </c>
      <c r="BL145" s="48">
        <v>11</v>
      </c>
    </row>
    <row r="146" spans="1:64" ht="15">
      <c r="A146" s="64" t="s">
        <v>273</v>
      </c>
      <c r="B146" s="64" t="s">
        <v>273</v>
      </c>
      <c r="C146" s="65" t="s">
        <v>2473</v>
      </c>
      <c r="D146" s="66">
        <v>10</v>
      </c>
      <c r="E146" s="67" t="s">
        <v>136</v>
      </c>
      <c r="F146" s="68">
        <v>12</v>
      </c>
      <c r="G146" s="65"/>
      <c r="H146" s="69"/>
      <c r="I146" s="70"/>
      <c r="J146" s="70"/>
      <c r="K146" s="34" t="s">
        <v>65</v>
      </c>
      <c r="L146" s="77">
        <v>146</v>
      </c>
      <c r="M146" s="77"/>
      <c r="N146" s="72"/>
      <c r="O146" s="79" t="s">
        <v>176</v>
      </c>
      <c r="P146" s="81">
        <v>43536.051412037035</v>
      </c>
      <c r="Q146" s="79" t="s">
        <v>396</v>
      </c>
      <c r="R146" s="83" t="s">
        <v>482</v>
      </c>
      <c r="S146" s="79" t="s">
        <v>511</v>
      </c>
      <c r="T146" s="79" t="s">
        <v>537</v>
      </c>
      <c r="U146" s="79"/>
      <c r="V146" s="83" t="s">
        <v>661</v>
      </c>
      <c r="W146" s="81">
        <v>43536.051412037035</v>
      </c>
      <c r="X146" s="83" t="s">
        <v>770</v>
      </c>
      <c r="Y146" s="79"/>
      <c r="Z146" s="79"/>
      <c r="AA146" s="85" t="s">
        <v>905</v>
      </c>
      <c r="AB146" s="79"/>
      <c r="AC146" s="79" t="b">
        <v>0</v>
      </c>
      <c r="AD146" s="79">
        <v>0</v>
      </c>
      <c r="AE146" s="85" t="s">
        <v>932</v>
      </c>
      <c r="AF146" s="79" t="b">
        <v>0</v>
      </c>
      <c r="AG146" s="79" t="s">
        <v>937</v>
      </c>
      <c r="AH146" s="79"/>
      <c r="AI146" s="85" t="s">
        <v>932</v>
      </c>
      <c r="AJ146" s="79" t="b">
        <v>0</v>
      </c>
      <c r="AK146" s="79">
        <v>0</v>
      </c>
      <c r="AL146" s="85" t="s">
        <v>932</v>
      </c>
      <c r="AM146" s="79" t="s">
        <v>956</v>
      </c>
      <c r="AN146" s="79" t="b">
        <v>0</v>
      </c>
      <c r="AO146" s="85" t="s">
        <v>905</v>
      </c>
      <c r="AP146" s="79" t="s">
        <v>176</v>
      </c>
      <c r="AQ146" s="79">
        <v>0</v>
      </c>
      <c r="AR146" s="79">
        <v>0</v>
      </c>
      <c r="AS146" s="79"/>
      <c r="AT146" s="79"/>
      <c r="AU146" s="79"/>
      <c r="AV146" s="79"/>
      <c r="AW146" s="79"/>
      <c r="AX146" s="79"/>
      <c r="AY146" s="79"/>
      <c r="AZ146" s="79"/>
      <c r="BA146">
        <v>49</v>
      </c>
      <c r="BB146" s="78" t="str">
        <f>REPLACE(INDEX(GroupVertices[Group],MATCH(Edges[[#This Row],[Vertex 1]],GroupVertices[Vertex],0)),1,1,"")</f>
        <v>5</v>
      </c>
      <c r="BC146" s="78" t="str">
        <f>REPLACE(INDEX(GroupVertices[Group],MATCH(Edges[[#This Row],[Vertex 2]],GroupVertices[Vertex],0)),1,1,"")</f>
        <v>5</v>
      </c>
      <c r="BD146" s="48">
        <v>1</v>
      </c>
      <c r="BE146" s="49">
        <v>10</v>
      </c>
      <c r="BF146" s="48">
        <v>0</v>
      </c>
      <c r="BG146" s="49">
        <v>0</v>
      </c>
      <c r="BH146" s="48">
        <v>0</v>
      </c>
      <c r="BI146" s="49">
        <v>0</v>
      </c>
      <c r="BJ146" s="48">
        <v>9</v>
      </c>
      <c r="BK146" s="49">
        <v>90</v>
      </c>
      <c r="BL146" s="48">
        <v>10</v>
      </c>
    </row>
    <row r="147" spans="1:64" ht="15">
      <c r="A147" s="64" t="s">
        <v>273</v>
      </c>
      <c r="B147" s="64" t="s">
        <v>273</v>
      </c>
      <c r="C147" s="65" t="s">
        <v>2473</v>
      </c>
      <c r="D147" s="66">
        <v>10</v>
      </c>
      <c r="E147" s="67" t="s">
        <v>136</v>
      </c>
      <c r="F147" s="68">
        <v>12</v>
      </c>
      <c r="G147" s="65"/>
      <c r="H147" s="69"/>
      <c r="I147" s="70"/>
      <c r="J147" s="70"/>
      <c r="K147" s="34" t="s">
        <v>65</v>
      </c>
      <c r="L147" s="77">
        <v>147</v>
      </c>
      <c r="M147" s="77"/>
      <c r="N147" s="72"/>
      <c r="O147" s="79" t="s">
        <v>176</v>
      </c>
      <c r="P147" s="81">
        <v>43536.27086805556</v>
      </c>
      <c r="Q147" s="79" t="s">
        <v>397</v>
      </c>
      <c r="R147" s="83" t="s">
        <v>483</v>
      </c>
      <c r="S147" s="79" t="s">
        <v>511</v>
      </c>
      <c r="T147" s="79" t="s">
        <v>584</v>
      </c>
      <c r="U147" s="79"/>
      <c r="V147" s="83" t="s">
        <v>661</v>
      </c>
      <c r="W147" s="81">
        <v>43536.27086805556</v>
      </c>
      <c r="X147" s="83" t="s">
        <v>771</v>
      </c>
      <c r="Y147" s="79"/>
      <c r="Z147" s="79"/>
      <c r="AA147" s="85" t="s">
        <v>906</v>
      </c>
      <c r="AB147" s="79"/>
      <c r="AC147" s="79" t="b">
        <v>0</v>
      </c>
      <c r="AD147" s="79">
        <v>0</v>
      </c>
      <c r="AE147" s="85" t="s">
        <v>932</v>
      </c>
      <c r="AF147" s="79" t="b">
        <v>0</v>
      </c>
      <c r="AG147" s="79" t="s">
        <v>937</v>
      </c>
      <c r="AH147" s="79"/>
      <c r="AI147" s="85" t="s">
        <v>932</v>
      </c>
      <c r="AJ147" s="79" t="b">
        <v>0</v>
      </c>
      <c r="AK147" s="79">
        <v>0</v>
      </c>
      <c r="AL147" s="85" t="s">
        <v>932</v>
      </c>
      <c r="AM147" s="79" t="s">
        <v>956</v>
      </c>
      <c r="AN147" s="79" t="b">
        <v>0</v>
      </c>
      <c r="AO147" s="85" t="s">
        <v>906</v>
      </c>
      <c r="AP147" s="79" t="s">
        <v>176</v>
      </c>
      <c r="AQ147" s="79">
        <v>0</v>
      </c>
      <c r="AR147" s="79">
        <v>0</v>
      </c>
      <c r="AS147" s="79"/>
      <c r="AT147" s="79"/>
      <c r="AU147" s="79"/>
      <c r="AV147" s="79"/>
      <c r="AW147" s="79"/>
      <c r="AX147" s="79"/>
      <c r="AY147" s="79"/>
      <c r="AZ147" s="79"/>
      <c r="BA147">
        <v>49</v>
      </c>
      <c r="BB147" s="78" t="str">
        <f>REPLACE(INDEX(GroupVertices[Group],MATCH(Edges[[#This Row],[Vertex 1]],GroupVertices[Vertex],0)),1,1,"")</f>
        <v>5</v>
      </c>
      <c r="BC147" s="78" t="str">
        <f>REPLACE(INDEX(GroupVertices[Group],MATCH(Edges[[#This Row],[Vertex 2]],GroupVertices[Vertex],0)),1,1,"")</f>
        <v>5</v>
      </c>
      <c r="BD147" s="48">
        <v>1</v>
      </c>
      <c r="BE147" s="49">
        <v>11.11111111111111</v>
      </c>
      <c r="BF147" s="48">
        <v>0</v>
      </c>
      <c r="BG147" s="49">
        <v>0</v>
      </c>
      <c r="BH147" s="48">
        <v>0</v>
      </c>
      <c r="BI147" s="49">
        <v>0</v>
      </c>
      <c r="BJ147" s="48">
        <v>8</v>
      </c>
      <c r="BK147" s="49">
        <v>88.88888888888889</v>
      </c>
      <c r="BL147" s="48">
        <v>9</v>
      </c>
    </row>
    <row r="148" spans="1:64" ht="15">
      <c r="A148" s="64" t="s">
        <v>273</v>
      </c>
      <c r="B148" s="64" t="s">
        <v>273</v>
      </c>
      <c r="C148" s="65" t="s">
        <v>2473</v>
      </c>
      <c r="D148" s="66">
        <v>10</v>
      </c>
      <c r="E148" s="67" t="s">
        <v>136</v>
      </c>
      <c r="F148" s="68">
        <v>12</v>
      </c>
      <c r="G148" s="65"/>
      <c r="H148" s="69"/>
      <c r="I148" s="70"/>
      <c r="J148" s="70"/>
      <c r="K148" s="34" t="s">
        <v>65</v>
      </c>
      <c r="L148" s="77">
        <v>148</v>
      </c>
      <c r="M148" s="77"/>
      <c r="N148" s="72"/>
      <c r="O148" s="79" t="s">
        <v>176</v>
      </c>
      <c r="P148" s="81">
        <v>43536.422268518516</v>
      </c>
      <c r="Q148" s="79" t="s">
        <v>398</v>
      </c>
      <c r="R148" s="83" t="s">
        <v>484</v>
      </c>
      <c r="S148" s="79" t="s">
        <v>511</v>
      </c>
      <c r="T148" s="79" t="s">
        <v>547</v>
      </c>
      <c r="U148" s="79"/>
      <c r="V148" s="83" t="s">
        <v>661</v>
      </c>
      <c r="W148" s="81">
        <v>43536.422268518516</v>
      </c>
      <c r="X148" s="83" t="s">
        <v>772</v>
      </c>
      <c r="Y148" s="79"/>
      <c r="Z148" s="79"/>
      <c r="AA148" s="85" t="s">
        <v>907</v>
      </c>
      <c r="AB148" s="79"/>
      <c r="AC148" s="79" t="b">
        <v>0</v>
      </c>
      <c r="AD148" s="79">
        <v>0</v>
      </c>
      <c r="AE148" s="85" t="s">
        <v>932</v>
      </c>
      <c r="AF148" s="79" t="b">
        <v>0</v>
      </c>
      <c r="AG148" s="79" t="s">
        <v>937</v>
      </c>
      <c r="AH148" s="79"/>
      <c r="AI148" s="85" t="s">
        <v>932</v>
      </c>
      <c r="AJ148" s="79" t="b">
        <v>0</v>
      </c>
      <c r="AK148" s="79">
        <v>0</v>
      </c>
      <c r="AL148" s="85" t="s">
        <v>932</v>
      </c>
      <c r="AM148" s="79" t="s">
        <v>956</v>
      </c>
      <c r="AN148" s="79" t="b">
        <v>0</v>
      </c>
      <c r="AO148" s="85" t="s">
        <v>907</v>
      </c>
      <c r="AP148" s="79" t="s">
        <v>176</v>
      </c>
      <c r="AQ148" s="79">
        <v>0</v>
      </c>
      <c r="AR148" s="79">
        <v>0</v>
      </c>
      <c r="AS148" s="79"/>
      <c r="AT148" s="79"/>
      <c r="AU148" s="79"/>
      <c r="AV148" s="79"/>
      <c r="AW148" s="79"/>
      <c r="AX148" s="79"/>
      <c r="AY148" s="79"/>
      <c r="AZ148" s="79"/>
      <c r="BA148">
        <v>49</v>
      </c>
      <c r="BB148" s="78" t="str">
        <f>REPLACE(INDEX(GroupVertices[Group],MATCH(Edges[[#This Row],[Vertex 1]],GroupVertices[Vertex],0)),1,1,"")</f>
        <v>5</v>
      </c>
      <c r="BC148" s="78" t="str">
        <f>REPLACE(INDEX(GroupVertices[Group],MATCH(Edges[[#This Row],[Vertex 2]],GroupVertices[Vertex],0)),1,1,"")</f>
        <v>5</v>
      </c>
      <c r="BD148" s="48">
        <v>1</v>
      </c>
      <c r="BE148" s="49">
        <v>8.333333333333334</v>
      </c>
      <c r="BF148" s="48">
        <v>0</v>
      </c>
      <c r="BG148" s="49">
        <v>0</v>
      </c>
      <c r="BH148" s="48">
        <v>0</v>
      </c>
      <c r="BI148" s="49">
        <v>0</v>
      </c>
      <c r="BJ148" s="48">
        <v>11</v>
      </c>
      <c r="BK148" s="49">
        <v>91.66666666666667</v>
      </c>
      <c r="BL148" s="48">
        <v>12</v>
      </c>
    </row>
    <row r="149" spans="1:64" ht="15">
      <c r="A149" s="64" t="s">
        <v>273</v>
      </c>
      <c r="B149" s="64" t="s">
        <v>273</v>
      </c>
      <c r="C149" s="65" t="s">
        <v>2473</v>
      </c>
      <c r="D149" s="66">
        <v>10</v>
      </c>
      <c r="E149" s="67" t="s">
        <v>136</v>
      </c>
      <c r="F149" s="68">
        <v>12</v>
      </c>
      <c r="G149" s="65"/>
      <c r="H149" s="69"/>
      <c r="I149" s="70"/>
      <c r="J149" s="70"/>
      <c r="K149" s="34" t="s">
        <v>65</v>
      </c>
      <c r="L149" s="77">
        <v>149</v>
      </c>
      <c r="M149" s="77"/>
      <c r="N149" s="72"/>
      <c r="O149" s="79" t="s">
        <v>176</v>
      </c>
      <c r="P149" s="81">
        <v>43537.29728009259</v>
      </c>
      <c r="Q149" s="79" t="s">
        <v>399</v>
      </c>
      <c r="R149" s="83" t="s">
        <v>485</v>
      </c>
      <c r="S149" s="79" t="s">
        <v>511</v>
      </c>
      <c r="T149" s="79" t="s">
        <v>547</v>
      </c>
      <c r="U149" s="79"/>
      <c r="V149" s="83" t="s">
        <v>661</v>
      </c>
      <c r="W149" s="81">
        <v>43537.29728009259</v>
      </c>
      <c r="X149" s="83" t="s">
        <v>773</v>
      </c>
      <c r="Y149" s="79"/>
      <c r="Z149" s="79"/>
      <c r="AA149" s="85" t="s">
        <v>908</v>
      </c>
      <c r="AB149" s="79"/>
      <c r="AC149" s="79" t="b">
        <v>0</v>
      </c>
      <c r="AD149" s="79">
        <v>0</v>
      </c>
      <c r="AE149" s="85" t="s">
        <v>932</v>
      </c>
      <c r="AF149" s="79" t="b">
        <v>0</v>
      </c>
      <c r="AG149" s="79" t="s">
        <v>937</v>
      </c>
      <c r="AH149" s="79"/>
      <c r="AI149" s="85" t="s">
        <v>932</v>
      </c>
      <c r="AJ149" s="79" t="b">
        <v>0</v>
      </c>
      <c r="AK149" s="79">
        <v>0</v>
      </c>
      <c r="AL149" s="85" t="s">
        <v>932</v>
      </c>
      <c r="AM149" s="79" t="s">
        <v>956</v>
      </c>
      <c r="AN149" s="79" t="b">
        <v>0</v>
      </c>
      <c r="AO149" s="85" t="s">
        <v>908</v>
      </c>
      <c r="AP149" s="79" t="s">
        <v>176</v>
      </c>
      <c r="AQ149" s="79">
        <v>0</v>
      </c>
      <c r="AR149" s="79">
        <v>0</v>
      </c>
      <c r="AS149" s="79"/>
      <c r="AT149" s="79"/>
      <c r="AU149" s="79"/>
      <c r="AV149" s="79"/>
      <c r="AW149" s="79"/>
      <c r="AX149" s="79"/>
      <c r="AY149" s="79"/>
      <c r="AZ149" s="79"/>
      <c r="BA149">
        <v>49</v>
      </c>
      <c r="BB149" s="78" t="str">
        <f>REPLACE(INDEX(GroupVertices[Group],MATCH(Edges[[#This Row],[Vertex 1]],GroupVertices[Vertex],0)),1,1,"")</f>
        <v>5</v>
      </c>
      <c r="BC149" s="78" t="str">
        <f>REPLACE(INDEX(GroupVertices[Group],MATCH(Edges[[#This Row],[Vertex 2]],GroupVertices[Vertex],0)),1,1,"")</f>
        <v>5</v>
      </c>
      <c r="BD149" s="48">
        <v>1</v>
      </c>
      <c r="BE149" s="49">
        <v>11.11111111111111</v>
      </c>
      <c r="BF149" s="48">
        <v>0</v>
      </c>
      <c r="BG149" s="49">
        <v>0</v>
      </c>
      <c r="BH149" s="48">
        <v>0</v>
      </c>
      <c r="BI149" s="49">
        <v>0</v>
      </c>
      <c r="BJ149" s="48">
        <v>8</v>
      </c>
      <c r="BK149" s="49">
        <v>88.88888888888889</v>
      </c>
      <c r="BL149" s="48">
        <v>9</v>
      </c>
    </row>
    <row r="150" spans="1:64" ht="15">
      <c r="A150" s="64" t="s">
        <v>273</v>
      </c>
      <c r="B150" s="64" t="s">
        <v>273</v>
      </c>
      <c r="C150" s="65" t="s">
        <v>2473</v>
      </c>
      <c r="D150" s="66">
        <v>10</v>
      </c>
      <c r="E150" s="67" t="s">
        <v>136</v>
      </c>
      <c r="F150" s="68">
        <v>12</v>
      </c>
      <c r="G150" s="65"/>
      <c r="H150" s="69"/>
      <c r="I150" s="70"/>
      <c r="J150" s="70"/>
      <c r="K150" s="34" t="s">
        <v>65</v>
      </c>
      <c r="L150" s="77">
        <v>150</v>
      </c>
      <c r="M150" s="77"/>
      <c r="N150" s="72"/>
      <c r="O150" s="79" t="s">
        <v>176</v>
      </c>
      <c r="P150" s="81">
        <v>43538.05144675926</v>
      </c>
      <c r="Q150" s="79" t="s">
        <v>400</v>
      </c>
      <c r="R150" s="83" t="s">
        <v>486</v>
      </c>
      <c r="S150" s="79" t="s">
        <v>511</v>
      </c>
      <c r="T150" s="79" t="s">
        <v>547</v>
      </c>
      <c r="U150" s="79"/>
      <c r="V150" s="83" t="s">
        <v>661</v>
      </c>
      <c r="W150" s="81">
        <v>43538.05144675926</v>
      </c>
      <c r="X150" s="83" t="s">
        <v>774</v>
      </c>
      <c r="Y150" s="79"/>
      <c r="Z150" s="79"/>
      <c r="AA150" s="85" t="s">
        <v>909</v>
      </c>
      <c r="AB150" s="79"/>
      <c r="AC150" s="79" t="b">
        <v>0</v>
      </c>
      <c r="AD150" s="79">
        <v>0</v>
      </c>
      <c r="AE150" s="85" t="s">
        <v>932</v>
      </c>
      <c r="AF150" s="79" t="b">
        <v>0</v>
      </c>
      <c r="AG150" s="79" t="s">
        <v>937</v>
      </c>
      <c r="AH150" s="79"/>
      <c r="AI150" s="85" t="s">
        <v>932</v>
      </c>
      <c r="AJ150" s="79" t="b">
        <v>0</v>
      </c>
      <c r="AK150" s="79">
        <v>0</v>
      </c>
      <c r="AL150" s="85" t="s">
        <v>932</v>
      </c>
      <c r="AM150" s="79" t="s">
        <v>956</v>
      </c>
      <c r="AN150" s="79" t="b">
        <v>0</v>
      </c>
      <c r="AO150" s="85" t="s">
        <v>909</v>
      </c>
      <c r="AP150" s="79" t="s">
        <v>176</v>
      </c>
      <c r="AQ150" s="79">
        <v>0</v>
      </c>
      <c r="AR150" s="79">
        <v>0</v>
      </c>
      <c r="AS150" s="79"/>
      <c r="AT150" s="79"/>
      <c r="AU150" s="79"/>
      <c r="AV150" s="79"/>
      <c r="AW150" s="79"/>
      <c r="AX150" s="79"/>
      <c r="AY150" s="79"/>
      <c r="AZ150" s="79"/>
      <c r="BA150">
        <v>49</v>
      </c>
      <c r="BB150" s="78" t="str">
        <f>REPLACE(INDEX(GroupVertices[Group],MATCH(Edges[[#This Row],[Vertex 1]],GroupVertices[Vertex],0)),1,1,"")</f>
        <v>5</v>
      </c>
      <c r="BC150" s="78" t="str">
        <f>REPLACE(INDEX(GroupVertices[Group],MATCH(Edges[[#This Row],[Vertex 2]],GroupVertices[Vertex],0)),1,1,"")</f>
        <v>5</v>
      </c>
      <c r="BD150" s="48">
        <v>0</v>
      </c>
      <c r="BE150" s="49">
        <v>0</v>
      </c>
      <c r="BF150" s="48">
        <v>0</v>
      </c>
      <c r="BG150" s="49">
        <v>0</v>
      </c>
      <c r="BH150" s="48">
        <v>0</v>
      </c>
      <c r="BI150" s="49">
        <v>0</v>
      </c>
      <c r="BJ150" s="48">
        <v>8</v>
      </c>
      <c r="BK150" s="49">
        <v>100</v>
      </c>
      <c r="BL150" s="48">
        <v>8</v>
      </c>
    </row>
    <row r="151" spans="1:64" ht="15">
      <c r="A151" s="64" t="s">
        <v>273</v>
      </c>
      <c r="B151" s="64" t="s">
        <v>273</v>
      </c>
      <c r="C151" s="65" t="s">
        <v>2473</v>
      </c>
      <c r="D151" s="66">
        <v>10</v>
      </c>
      <c r="E151" s="67" t="s">
        <v>136</v>
      </c>
      <c r="F151" s="68">
        <v>12</v>
      </c>
      <c r="G151" s="65"/>
      <c r="H151" s="69"/>
      <c r="I151" s="70"/>
      <c r="J151" s="70"/>
      <c r="K151" s="34" t="s">
        <v>65</v>
      </c>
      <c r="L151" s="77">
        <v>151</v>
      </c>
      <c r="M151" s="77"/>
      <c r="N151" s="72"/>
      <c r="O151" s="79" t="s">
        <v>176</v>
      </c>
      <c r="P151" s="81">
        <v>43539.09452546296</v>
      </c>
      <c r="Q151" s="79" t="s">
        <v>401</v>
      </c>
      <c r="R151" s="83" t="s">
        <v>487</v>
      </c>
      <c r="S151" s="79" t="s">
        <v>511</v>
      </c>
      <c r="T151" s="79" t="s">
        <v>585</v>
      </c>
      <c r="U151" s="79"/>
      <c r="V151" s="83" t="s">
        <v>661</v>
      </c>
      <c r="W151" s="81">
        <v>43539.09452546296</v>
      </c>
      <c r="X151" s="83" t="s">
        <v>775</v>
      </c>
      <c r="Y151" s="79"/>
      <c r="Z151" s="79"/>
      <c r="AA151" s="85" t="s">
        <v>910</v>
      </c>
      <c r="AB151" s="79"/>
      <c r="AC151" s="79" t="b">
        <v>0</v>
      </c>
      <c r="AD151" s="79">
        <v>0</v>
      </c>
      <c r="AE151" s="85" t="s">
        <v>932</v>
      </c>
      <c r="AF151" s="79" t="b">
        <v>0</v>
      </c>
      <c r="AG151" s="79" t="s">
        <v>937</v>
      </c>
      <c r="AH151" s="79"/>
      <c r="AI151" s="85" t="s">
        <v>932</v>
      </c>
      <c r="AJ151" s="79" t="b">
        <v>0</v>
      </c>
      <c r="AK151" s="79">
        <v>0</v>
      </c>
      <c r="AL151" s="85" t="s">
        <v>932</v>
      </c>
      <c r="AM151" s="79" t="s">
        <v>956</v>
      </c>
      <c r="AN151" s="79" t="b">
        <v>0</v>
      </c>
      <c r="AO151" s="85" t="s">
        <v>910</v>
      </c>
      <c r="AP151" s="79" t="s">
        <v>176</v>
      </c>
      <c r="AQ151" s="79">
        <v>0</v>
      </c>
      <c r="AR151" s="79">
        <v>0</v>
      </c>
      <c r="AS151" s="79"/>
      <c r="AT151" s="79"/>
      <c r="AU151" s="79"/>
      <c r="AV151" s="79"/>
      <c r="AW151" s="79"/>
      <c r="AX151" s="79"/>
      <c r="AY151" s="79"/>
      <c r="AZ151" s="79"/>
      <c r="BA151">
        <v>49</v>
      </c>
      <c r="BB151" s="78" t="str">
        <f>REPLACE(INDEX(GroupVertices[Group],MATCH(Edges[[#This Row],[Vertex 1]],GroupVertices[Vertex],0)),1,1,"")</f>
        <v>5</v>
      </c>
      <c r="BC151" s="78" t="str">
        <f>REPLACE(INDEX(GroupVertices[Group],MATCH(Edges[[#This Row],[Vertex 2]],GroupVertices[Vertex],0)),1,1,"")</f>
        <v>5</v>
      </c>
      <c r="BD151" s="48">
        <v>1</v>
      </c>
      <c r="BE151" s="49">
        <v>11.11111111111111</v>
      </c>
      <c r="BF151" s="48">
        <v>0</v>
      </c>
      <c r="BG151" s="49">
        <v>0</v>
      </c>
      <c r="BH151" s="48">
        <v>0</v>
      </c>
      <c r="BI151" s="49">
        <v>0</v>
      </c>
      <c r="BJ151" s="48">
        <v>8</v>
      </c>
      <c r="BK151" s="49">
        <v>88.88888888888889</v>
      </c>
      <c r="BL151" s="48">
        <v>9</v>
      </c>
    </row>
    <row r="152" spans="1:64" ht="15">
      <c r="A152" s="64" t="s">
        <v>273</v>
      </c>
      <c r="B152" s="64" t="s">
        <v>273</v>
      </c>
      <c r="C152" s="65" t="s">
        <v>2473</v>
      </c>
      <c r="D152" s="66">
        <v>10</v>
      </c>
      <c r="E152" s="67" t="s">
        <v>136</v>
      </c>
      <c r="F152" s="68">
        <v>12</v>
      </c>
      <c r="G152" s="65"/>
      <c r="H152" s="69"/>
      <c r="I152" s="70"/>
      <c r="J152" s="70"/>
      <c r="K152" s="34" t="s">
        <v>65</v>
      </c>
      <c r="L152" s="77">
        <v>152</v>
      </c>
      <c r="M152" s="77"/>
      <c r="N152" s="72"/>
      <c r="O152" s="79" t="s">
        <v>176</v>
      </c>
      <c r="P152" s="81">
        <v>43539.35425925926</v>
      </c>
      <c r="Q152" s="79" t="s">
        <v>402</v>
      </c>
      <c r="R152" s="83" t="s">
        <v>488</v>
      </c>
      <c r="S152" s="79" t="s">
        <v>511</v>
      </c>
      <c r="T152" s="79" t="s">
        <v>547</v>
      </c>
      <c r="U152" s="79"/>
      <c r="V152" s="83" t="s">
        <v>661</v>
      </c>
      <c r="W152" s="81">
        <v>43539.35425925926</v>
      </c>
      <c r="X152" s="83" t="s">
        <v>776</v>
      </c>
      <c r="Y152" s="79"/>
      <c r="Z152" s="79"/>
      <c r="AA152" s="85" t="s">
        <v>911</v>
      </c>
      <c r="AB152" s="79"/>
      <c r="AC152" s="79" t="b">
        <v>0</v>
      </c>
      <c r="AD152" s="79">
        <v>0</v>
      </c>
      <c r="AE152" s="85" t="s">
        <v>932</v>
      </c>
      <c r="AF152" s="79" t="b">
        <v>0</v>
      </c>
      <c r="AG152" s="79" t="s">
        <v>937</v>
      </c>
      <c r="AH152" s="79"/>
      <c r="AI152" s="85" t="s">
        <v>932</v>
      </c>
      <c r="AJ152" s="79" t="b">
        <v>0</v>
      </c>
      <c r="AK152" s="79">
        <v>0</v>
      </c>
      <c r="AL152" s="85" t="s">
        <v>932</v>
      </c>
      <c r="AM152" s="79" t="s">
        <v>956</v>
      </c>
      <c r="AN152" s="79" t="b">
        <v>0</v>
      </c>
      <c r="AO152" s="85" t="s">
        <v>911</v>
      </c>
      <c r="AP152" s="79" t="s">
        <v>176</v>
      </c>
      <c r="AQ152" s="79">
        <v>0</v>
      </c>
      <c r="AR152" s="79">
        <v>0</v>
      </c>
      <c r="AS152" s="79"/>
      <c r="AT152" s="79"/>
      <c r="AU152" s="79"/>
      <c r="AV152" s="79"/>
      <c r="AW152" s="79"/>
      <c r="AX152" s="79"/>
      <c r="AY152" s="79"/>
      <c r="AZ152" s="79"/>
      <c r="BA152">
        <v>49</v>
      </c>
      <c r="BB152" s="78" t="str">
        <f>REPLACE(INDEX(GroupVertices[Group],MATCH(Edges[[#This Row],[Vertex 1]],GroupVertices[Vertex],0)),1,1,"")</f>
        <v>5</v>
      </c>
      <c r="BC152" s="78" t="str">
        <f>REPLACE(INDEX(GroupVertices[Group],MATCH(Edges[[#This Row],[Vertex 2]],GroupVertices[Vertex],0)),1,1,"")</f>
        <v>5</v>
      </c>
      <c r="BD152" s="48">
        <v>1</v>
      </c>
      <c r="BE152" s="49">
        <v>9.090909090909092</v>
      </c>
      <c r="BF152" s="48">
        <v>0</v>
      </c>
      <c r="BG152" s="49">
        <v>0</v>
      </c>
      <c r="BH152" s="48">
        <v>0</v>
      </c>
      <c r="BI152" s="49">
        <v>0</v>
      </c>
      <c r="BJ152" s="48">
        <v>10</v>
      </c>
      <c r="BK152" s="49">
        <v>90.9090909090909</v>
      </c>
      <c r="BL152" s="48">
        <v>11</v>
      </c>
    </row>
    <row r="153" spans="1:64" ht="15">
      <c r="A153" s="64" t="s">
        <v>273</v>
      </c>
      <c r="B153" s="64" t="s">
        <v>273</v>
      </c>
      <c r="C153" s="65" t="s">
        <v>2473</v>
      </c>
      <c r="D153" s="66">
        <v>10</v>
      </c>
      <c r="E153" s="67" t="s">
        <v>136</v>
      </c>
      <c r="F153" s="68">
        <v>12</v>
      </c>
      <c r="G153" s="65"/>
      <c r="H153" s="69"/>
      <c r="I153" s="70"/>
      <c r="J153" s="70"/>
      <c r="K153" s="34" t="s">
        <v>65</v>
      </c>
      <c r="L153" s="77">
        <v>153</v>
      </c>
      <c r="M153" s="77"/>
      <c r="N153" s="72"/>
      <c r="O153" s="79" t="s">
        <v>176</v>
      </c>
      <c r="P153" s="81">
        <v>43539.81259259259</v>
      </c>
      <c r="Q153" s="79" t="s">
        <v>403</v>
      </c>
      <c r="R153" s="83" t="s">
        <v>489</v>
      </c>
      <c r="S153" s="79" t="s">
        <v>511</v>
      </c>
      <c r="T153" s="79" t="s">
        <v>537</v>
      </c>
      <c r="U153" s="79"/>
      <c r="V153" s="83" t="s">
        <v>661</v>
      </c>
      <c r="W153" s="81">
        <v>43539.81259259259</v>
      </c>
      <c r="X153" s="83" t="s">
        <v>777</v>
      </c>
      <c r="Y153" s="79"/>
      <c r="Z153" s="79"/>
      <c r="AA153" s="85" t="s">
        <v>912</v>
      </c>
      <c r="AB153" s="79"/>
      <c r="AC153" s="79" t="b">
        <v>0</v>
      </c>
      <c r="AD153" s="79">
        <v>0</v>
      </c>
      <c r="AE153" s="85" t="s">
        <v>932</v>
      </c>
      <c r="AF153" s="79" t="b">
        <v>0</v>
      </c>
      <c r="AG153" s="79" t="s">
        <v>937</v>
      </c>
      <c r="AH153" s="79"/>
      <c r="AI153" s="85" t="s">
        <v>932</v>
      </c>
      <c r="AJ153" s="79" t="b">
        <v>0</v>
      </c>
      <c r="AK153" s="79">
        <v>0</v>
      </c>
      <c r="AL153" s="85" t="s">
        <v>932</v>
      </c>
      <c r="AM153" s="79" t="s">
        <v>956</v>
      </c>
      <c r="AN153" s="79" t="b">
        <v>0</v>
      </c>
      <c r="AO153" s="85" t="s">
        <v>912</v>
      </c>
      <c r="AP153" s="79" t="s">
        <v>176</v>
      </c>
      <c r="AQ153" s="79">
        <v>0</v>
      </c>
      <c r="AR153" s="79">
        <v>0</v>
      </c>
      <c r="AS153" s="79"/>
      <c r="AT153" s="79"/>
      <c r="AU153" s="79"/>
      <c r="AV153" s="79"/>
      <c r="AW153" s="79"/>
      <c r="AX153" s="79"/>
      <c r="AY153" s="79"/>
      <c r="AZ153" s="79"/>
      <c r="BA153">
        <v>49</v>
      </c>
      <c r="BB153" s="78" t="str">
        <f>REPLACE(INDEX(GroupVertices[Group],MATCH(Edges[[#This Row],[Vertex 1]],GroupVertices[Vertex],0)),1,1,"")</f>
        <v>5</v>
      </c>
      <c r="BC153" s="78" t="str">
        <f>REPLACE(INDEX(GroupVertices[Group],MATCH(Edges[[#This Row],[Vertex 2]],GroupVertices[Vertex],0)),1,1,"")</f>
        <v>5</v>
      </c>
      <c r="BD153" s="48">
        <v>2</v>
      </c>
      <c r="BE153" s="49">
        <v>20</v>
      </c>
      <c r="BF153" s="48">
        <v>0</v>
      </c>
      <c r="BG153" s="49">
        <v>0</v>
      </c>
      <c r="BH153" s="48">
        <v>0</v>
      </c>
      <c r="BI153" s="49">
        <v>0</v>
      </c>
      <c r="BJ153" s="48">
        <v>8</v>
      </c>
      <c r="BK153" s="49">
        <v>80</v>
      </c>
      <c r="BL153" s="48">
        <v>10</v>
      </c>
    </row>
    <row r="154" spans="1:64" ht="15">
      <c r="A154" s="64" t="s">
        <v>273</v>
      </c>
      <c r="B154" s="64" t="s">
        <v>273</v>
      </c>
      <c r="C154" s="65" t="s">
        <v>2473</v>
      </c>
      <c r="D154" s="66">
        <v>10</v>
      </c>
      <c r="E154" s="67" t="s">
        <v>136</v>
      </c>
      <c r="F154" s="68">
        <v>12</v>
      </c>
      <c r="G154" s="65"/>
      <c r="H154" s="69"/>
      <c r="I154" s="70"/>
      <c r="J154" s="70"/>
      <c r="K154" s="34" t="s">
        <v>65</v>
      </c>
      <c r="L154" s="77">
        <v>154</v>
      </c>
      <c r="M154" s="77"/>
      <c r="N154" s="72"/>
      <c r="O154" s="79" t="s">
        <v>176</v>
      </c>
      <c r="P154" s="81">
        <v>43539.839004629626</v>
      </c>
      <c r="Q154" s="79" t="s">
        <v>404</v>
      </c>
      <c r="R154" s="83" t="s">
        <v>490</v>
      </c>
      <c r="S154" s="79" t="s">
        <v>511</v>
      </c>
      <c r="T154" s="79" t="s">
        <v>547</v>
      </c>
      <c r="U154" s="79"/>
      <c r="V154" s="83" t="s">
        <v>661</v>
      </c>
      <c r="W154" s="81">
        <v>43539.839004629626</v>
      </c>
      <c r="X154" s="83" t="s">
        <v>778</v>
      </c>
      <c r="Y154" s="79"/>
      <c r="Z154" s="79"/>
      <c r="AA154" s="85" t="s">
        <v>913</v>
      </c>
      <c r="AB154" s="79"/>
      <c r="AC154" s="79" t="b">
        <v>0</v>
      </c>
      <c r="AD154" s="79">
        <v>0</v>
      </c>
      <c r="AE154" s="85" t="s">
        <v>932</v>
      </c>
      <c r="AF154" s="79" t="b">
        <v>0</v>
      </c>
      <c r="AG154" s="79" t="s">
        <v>937</v>
      </c>
      <c r="AH154" s="79"/>
      <c r="AI154" s="85" t="s">
        <v>932</v>
      </c>
      <c r="AJ154" s="79" t="b">
        <v>0</v>
      </c>
      <c r="AK154" s="79">
        <v>0</v>
      </c>
      <c r="AL154" s="85" t="s">
        <v>932</v>
      </c>
      <c r="AM154" s="79" t="s">
        <v>956</v>
      </c>
      <c r="AN154" s="79" t="b">
        <v>0</v>
      </c>
      <c r="AO154" s="85" t="s">
        <v>913</v>
      </c>
      <c r="AP154" s="79" t="s">
        <v>176</v>
      </c>
      <c r="AQ154" s="79">
        <v>0</v>
      </c>
      <c r="AR154" s="79">
        <v>0</v>
      </c>
      <c r="AS154" s="79"/>
      <c r="AT154" s="79"/>
      <c r="AU154" s="79"/>
      <c r="AV154" s="79"/>
      <c r="AW154" s="79"/>
      <c r="AX154" s="79"/>
      <c r="AY154" s="79"/>
      <c r="AZ154" s="79"/>
      <c r="BA154">
        <v>49</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12</v>
      </c>
      <c r="BK154" s="49">
        <v>100</v>
      </c>
      <c r="BL154" s="48">
        <v>12</v>
      </c>
    </row>
    <row r="155" spans="1:64" ht="15">
      <c r="A155" s="64" t="s">
        <v>273</v>
      </c>
      <c r="B155" s="64" t="s">
        <v>273</v>
      </c>
      <c r="C155" s="65" t="s">
        <v>2473</v>
      </c>
      <c r="D155" s="66">
        <v>10</v>
      </c>
      <c r="E155" s="67" t="s">
        <v>136</v>
      </c>
      <c r="F155" s="68">
        <v>12</v>
      </c>
      <c r="G155" s="65"/>
      <c r="H155" s="69"/>
      <c r="I155" s="70"/>
      <c r="J155" s="70"/>
      <c r="K155" s="34" t="s">
        <v>65</v>
      </c>
      <c r="L155" s="77">
        <v>155</v>
      </c>
      <c r="M155" s="77"/>
      <c r="N155" s="72"/>
      <c r="O155" s="79" t="s">
        <v>176</v>
      </c>
      <c r="P155" s="81">
        <v>43539.92787037037</v>
      </c>
      <c r="Q155" s="79" t="s">
        <v>405</v>
      </c>
      <c r="R155" s="83" t="s">
        <v>491</v>
      </c>
      <c r="S155" s="79" t="s">
        <v>511</v>
      </c>
      <c r="T155" s="79" t="s">
        <v>547</v>
      </c>
      <c r="U155" s="79"/>
      <c r="V155" s="83" t="s">
        <v>661</v>
      </c>
      <c r="W155" s="81">
        <v>43539.92787037037</v>
      </c>
      <c r="X155" s="83" t="s">
        <v>779</v>
      </c>
      <c r="Y155" s="79"/>
      <c r="Z155" s="79"/>
      <c r="AA155" s="85" t="s">
        <v>914</v>
      </c>
      <c r="AB155" s="79"/>
      <c r="AC155" s="79" t="b">
        <v>0</v>
      </c>
      <c r="AD155" s="79">
        <v>0</v>
      </c>
      <c r="AE155" s="85" t="s">
        <v>932</v>
      </c>
      <c r="AF155" s="79" t="b">
        <v>0</v>
      </c>
      <c r="AG155" s="79" t="s">
        <v>937</v>
      </c>
      <c r="AH155" s="79"/>
      <c r="AI155" s="85" t="s">
        <v>932</v>
      </c>
      <c r="AJ155" s="79" t="b">
        <v>0</v>
      </c>
      <c r="AK155" s="79">
        <v>0</v>
      </c>
      <c r="AL155" s="85" t="s">
        <v>932</v>
      </c>
      <c r="AM155" s="79" t="s">
        <v>956</v>
      </c>
      <c r="AN155" s="79" t="b">
        <v>0</v>
      </c>
      <c r="AO155" s="85" t="s">
        <v>914</v>
      </c>
      <c r="AP155" s="79" t="s">
        <v>176</v>
      </c>
      <c r="AQ155" s="79">
        <v>0</v>
      </c>
      <c r="AR155" s="79">
        <v>0</v>
      </c>
      <c r="AS155" s="79"/>
      <c r="AT155" s="79"/>
      <c r="AU155" s="79"/>
      <c r="AV155" s="79"/>
      <c r="AW155" s="79"/>
      <c r="AX155" s="79"/>
      <c r="AY155" s="79"/>
      <c r="AZ155" s="79"/>
      <c r="BA155">
        <v>49</v>
      </c>
      <c r="BB155" s="78" t="str">
        <f>REPLACE(INDEX(GroupVertices[Group],MATCH(Edges[[#This Row],[Vertex 1]],GroupVertices[Vertex],0)),1,1,"")</f>
        <v>5</v>
      </c>
      <c r="BC155" s="78" t="str">
        <f>REPLACE(INDEX(GroupVertices[Group],MATCH(Edges[[#This Row],[Vertex 2]],GroupVertices[Vertex],0)),1,1,"")</f>
        <v>5</v>
      </c>
      <c r="BD155" s="48">
        <v>1</v>
      </c>
      <c r="BE155" s="49">
        <v>7.142857142857143</v>
      </c>
      <c r="BF155" s="48">
        <v>0</v>
      </c>
      <c r="BG155" s="49">
        <v>0</v>
      </c>
      <c r="BH155" s="48">
        <v>0</v>
      </c>
      <c r="BI155" s="49">
        <v>0</v>
      </c>
      <c r="BJ155" s="48">
        <v>13</v>
      </c>
      <c r="BK155" s="49">
        <v>92.85714285714286</v>
      </c>
      <c r="BL155" s="48">
        <v>14</v>
      </c>
    </row>
    <row r="156" spans="1:64" ht="15">
      <c r="A156" s="64" t="s">
        <v>273</v>
      </c>
      <c r="B156" s="64" t="s">
        <v>273</v>
      </c>
      <c r="C156" s="65" t="s">
        <v>2473</v>
      </c>
      <c r="D156" s="66">
        <v>10</v>
      </c>
      <c r="E156" s="67" t="s">
        <v>136</v>
      </c>
      <c r="F156" s="68">
        <v>12</v>
      </c>
      <c r="G156" s="65"/>
      <c r="H156" s="69"/>
      <c r="I156" s="70"/>
      <c r="J156" s="70"/>
      <c r="K156" s="34" t="s">
        <v>65</v>
      </c>
      <c r="L156" s="77">
        <v>156</v>
      </c>
      <c r="M156" s="77"/>
      <c r="N156" s="72"/>
      <c r="O156" s="79" t="s">
        <v>176</v>
      </c>
      <c r="P156" s="81">
        <v>43540.21953703704</v>
      </c>
      <c r="Q156" s="79" t="s">
        <v>406</v>
      </c>
      <c r="R156" s="83" t="s">
        <v>492</v>
      </c>
      <c r="S156" s="79" t="s">
        <v>511</v>
      </c>
      <c r="T156" s="79" t="s">
        <v>547</v>
      </c>
      <c r="U156" s="79"/>
      <c r="V156" s="83" t="s">
        <v>661</v>
      </c>
      <c r="W156" s="81">
        <v>43540.21953703704</v>
      </c>
      <c r="X156" s="83" t="s">
        <v>780</v>
      </c>
      <c r="Y156" s="79"/>
      <c r="Z156" s="79"/>
      <c r="AA156" s="85" t="s">
        <v>915</v>
      </c>
      <c r="AB156" s="79"/>
      <c r="AC156" s="79" t="b">
        <v>0</v>
      </c>
      <c r="AD156" s="79">
        <v>0</v>
      </c>
      <c r="AE156" s="85" t="s">
        <v>932</v>
      </c>
      <c r="AF156" s="79" t="b">
        <v>0</v>
      </c>
      <c r="AG156" s="79" t="s">
        <v>937</v>
      </c>
      <c r="AH156" s="79"/>
      <c r="AI156" s="85" t="s">
        <v>932</v>
      </c>
      <c r="AJ156" s="79" t="b">
        <v>0</v>
      </c>
      <c r="AK156" s="79">
        <v>0</v>
      </c>
      <c r="AL156" s="85" t="s">
        <v>932</v>
      </c>
      <c r="AM156" s="79" t="s">
        <v>956</v>
      </c>
      <c r="AN156" s="79" t="b">
        <v>0</v>
      </c>
      <c r="AO156" s="85" t="s">
        <v>915</v>
      </c>
      <c r="AP156" s="79" t="s">
        <v>176</v>
      </c>
      <c r="AQ156" s="79">
        <v>0</v>
      </c>
      <c r="AR156" s="79">
        <v>0</v>
      </c>
      <c r="AS156" s="79"/>
      <c r="AT156" s="79"/>
      <c r="AU156" s="79"/>
      <c r="AV156" s="79"/>
      <c r="AW156" s="79"/>
      <c r="AX156" s="79"/>
      <c r="AY156" s="79"/>
      <c r="AZ156" s="79"/>
      <c r="BA156">
        <v>49</v>
      </c>
      <c r="BB156" s="78" t="str">
        <f>REPLACE(INDEX(GroupVertices[Group],MATCH(Edges[[#This Row],[Vertex 1]],GroupVertices[Vertex],0)),1,1,"")</f>
        <v>5</v>
      </c>
      <c r="BC156" s="78" t="str">
        <f>REPLACE(INDEX(GroupVertices[Group],MATCH(Edges[[#This Row],[Vertex 2]],GroupVertices[Vertex],0)),1,1,"")</f>
        <v>5</v>
      </c>
      <c r="BD156" s="48">
        <v>1</v>
      </c>
      <c r="BE156" s="49">
        <v>11.11111111111111</v>
      </c>
      <c r="BF156" s="48">
        <v>0</v>
      </c>
      <c r="BG156" s="49">
        <v>0</v>
      </c>
      <c r="BH156" s="48">
        <v>0</v>
      </c>
      <c r="BI156" s="49">
        <v>0</v>
      </c>
      <c r="BJ156" s="48">
        <v>8</v>
      </c>
      <c r="BK156" s="49">
        <v>88.88888888888889</v>
      </c>
      <c r="BL156" s="48">
        <v>9</v>
      </c>
    </row>
    <row r="157" spans="1:64" ht="15">
      <c r="A157" s="64" t="s">
        <v>273</v>
      </c>
      <c r="B157" s="64" t="s">
        <v>273</v>
      </c>
      <c r="C157" s="65" t="s">
        <v>2473</v>
      </c>
      <c r="D157" s="66">
        <v>10</v>
      </c>
      <c r="E157" s="67" t="s">
        <v>136</v>
      </c>
      <c r="F157" s="68">
        <v>12</v>
      </c>
      <c r="G157" s="65"/>
      <c r="H157" s="69"/>
      <c r="I157" s="70"/>
      <c r="J157" s="70"/>
      <c r="K157" s="34" t="s">
        <v>65</v>
      </c>
      <c r="L157" s="77">
        <v>157</v>
      </c>
      <c r="M157" s="77"/>
      <c r="N157" s="72"/>
      <c r="O157" s="79" t="s">
        <v>176</v>
      </c>
      <c r="P157" s="81">
        <v>43540.46815972222</v>
      </c>
      <c r="Q157" s="79" t="s">
        <v>407</v>
      </c>
      <c r="R157" s="83" t="s">
        <v>493</v>
      </c>
      <c r="S157" s="79" t="s">
        <v>511</v>
      </c>
      <c r="T157" s="79" t="s">
        <v>547</v>
      </c>
      <c r="U157" s="79"/>
      <c r="V157" s="83" t="s">
        <v>661</v>
      </c>
      <c r="W157" s="81">
        <v>43540.46815972222</v>
      </c>
      <c r="X157" s="83" t="s">
        <v>781</v>
      </c>
      <c r="Y157" s="79"/>
      <c r="Z157" s="79"/>
      <c r="AA157" s="85" t="s">
        <v>916</v>
      </c>
      <c r="AB157" s="79"/>
      <c r="AC157" s="79" t="b">
        <v>0</v>
      </c>
      <c r="AD157" s="79">
        <v>0</v>
      </c>
      <c r="AE157" s="85" t="s">
        <v>932</v>
      </c>
      <c r="AF157" s="79" t="b">
        <v>0</v>
      </c>
      <c r="AG157" s="79" t="s">
        <v>937</v>
      </c>
      <c r="AH157" s="79"/>
      <c r="AI157" s="85" t="s">
        <v>932</v>
      </c>
      <c r="AJ157" s="79" t="b">
        <v>0</v>
      </c>
      <c r="AK157" s="79">
        <v>0</v>
      </c>
      <c r="AL157" s="85" t="s">
        <v>932</v>
      </c>
      <c r="AM157" s="79" t="s">
        <v>956</v>
      </c>
      <c r="AN157" s="79" t="b">
        <v>0</v>
      </c>
      <c r="AO157" s="85" t="s">
        <v>916</v>
      </c>
      <c r="AP157" s="79" t="s">
        <v>176</v>
      </c>
      <c r="AQ157" s="79">
        <v>0</v>
      </c>
      <c r="AR157" s="79">
        <v>0</v>
      </c>
      <c r="AS157" s="79"/>
      <c r="AT157" s="79"/>
      <c r="AU157" s="79"/>
      <c r="AV157" s="79"/>
      <c r="AW157" s="79"/>
      <c r="AX157" s="79"/>
      <c r="AY157" s="79"/>
      <c r="AZ157" s="79"/>
      <c r="BA157">
        <v>49</v>
      </c>
      <c r="BB157" s="78" t="str">
        <f>REPLACE(INDEX(GroupVertices[Group],MATCH(Edges[[#This Row],[Vertex 1]],GroupVertices[Vertex],0)),1,1,"")</f>
        <v>5</v>
      </c>
      <c r="BC157" s="78" t="str">
        <f>REPLACE(INDEX(GroupVertices[Group],MATCH(Edges[[#This Row],[Vertex 2]],GroupVertices[Vertex],0)),1,1,"")</f>
        <v>5</v>
      </c>
      <c r="BD157" s="48">
        <v>0</v>
      </c>
      <c r="BE157" s="49">
        <v>0</v>
      </c>
      <c r="BF157" s="48">
        <v>0</v>
      </c>
      <c r="BG157" s="49">
        <v>0</v>
      </c>
      <c r="BH157" s="48">
        <v>0</v>
      </c>
      <c r="BI157" s="49">
        <v>0</v>
      </c>
      <c r="BJ157" s="48">
        <v>9</v>
      </c>
      <c r="BK157" s="49">
        <v>100</v>
      </c>
      <c r="BL157" s="48">
        <v>9</v>
      </c>
    </row>
    <row r="158" spans="1:64" ht="15">
      <c r="A158" s="64" t="s">
        <v>273</v>
      </c>
      <c r="B158" s="64" t="s">
        <v>273</v>
      </c>
      <c r="C158" s="65" t="s">
        <v>2473</v>
      </c>
      <c r="D158" s="66">
        <v>10</v>
      </c>
      <c r="E158" s="67" t="s">
        <v>136</v>
      </c>
      <c r="F158" s="68">
        <v>12</v>
      </c>
      <c r="G158" s="65"/>
      <c r="H158" s="69"/>
      <c r="I158" s="70"/>
      <c r="J158" s="70"/>
      <c r="K158" s="34" t="s">
        <v>65</v>
      </c>
      <c r="L158" s="77">
        <v>158</v>
      </c>
      <c r="M158" s="77"/>
      <c r="N158" s="72"/>
      <c r="O158" s="79" t="s">
        <v>176</v>
      </c>
      <c r="P158" s="81">
        <v>43540.76121527778</v>
      </c>
      <c r="Q158" s="79" t="s">
        <v>408</v>
      </c>
      <c r="R158" s="83" t="s">
        <v>443</v>
      </c>
      <c r="S158" s="79" t="s">
        <v>511</v>
      </c>
      <c r="T158" s="79" t="s">
        <v>567</v>
      </c>
      <c r="U158" s="79"/>
      <c r="V158" s="83" t="s">
        <v>661</v>
      </c>
      <c r="W158" s="81">
        <v>43540.76121527778</v>
      </c>
      <c r="X158" s="83" t="s">
        <v>782</v>
      </c>
      <c r="Y158" s="79"/>
      <c r="Z158" s="79"/>
      <c r="AA158" s="85" t="s">
        <v>917</v>
      </c>
      <c r="AB158" s="79"/>
      <c r="AC158" s="79" t="b">
        <v>0</v>
      </c>
      <c r="AD158" s="79">
        <v>0</v>
      </c>
      <c r="AE158" s="85" t="s">
        <v>932</v>
      </c>
      <c r="AF158" s="79" t="b">
        <v>0</v>
      </c>
      <c r="AG158" s="79" t="s">
        <v>937</v>
      </c>
      <c r="AH158" s="79"/>
      <c r="AI158" s="85" t="s">
        <v>932</v>
      </c>
      <c r="AJ158" s="79" t="b">
        <v>0</v>
      </c>
      <c r="AK158" s="79">
        <v>1</v>
      </c>
      <c r="AL158" s="85" t="s">
        <v>932</v>
      </c>
      <c r="AM158" s="79" t="s">
        <v>956</v>
      </c>
      <c r="AN158" s="79" t="b">
        <v>0</v>
      </c>
      <c r="AO158" s="85" t="s">
        <v>917</v>
      </c>
      <c r="AP158" s="79" t="s">
        <v>176</v>
      </c>
      <c r="AQ158" s="79">
        <v>0</v>
      </c>
      <c r="AR158" s="79">
        <v>0</v>
      </c>
      <c r="AS158" s="79"/>
      <c r="AT158" s="79"/>
      <c r="AU158" s="79"/>
      <c r="AV158" s="79"/>
      <c r="AW158" s="79"/>
      <c r="AX158" s="79"/>
      <c r="AY158" s="79"/>
      <c r="AZ158" s="79"/>
      <c r="BA158">
        <v>49</v>
      </c>
      <c r="BB158" s="78" t="str">
        <f>REPLACE(INDEX(GroupVertices[Group],MATCH(Edges[[#This Row],[Vertex 1]],GroupVertices[Vertex],0)),1,1,"")</f>
        <v>5</v>
      </c>
      <c r="BC158" s="78" t="str">
        <f>REPLACE(INDEX(GroupVertices[Group],MATCH(Edges[[#This Row],[Vertex 2]],GroupVertices[Vertex],0)),1,1,"")</f>
        <v>5</v>
      </c>
      <c r="BD158" s="48">
        <v>1</v>
      </c>
      <c r="BE158" s="49">
        <v>9.090909090909092</v>
      </c>
      <c r="BF158" s="48">
        <v>0</v>
      </c>
      <c r="BG158" s="49">
        <v>0</v>
      </c>
      <c r="BH158" s="48">
        <v>0</v>
      </c>
      <c r="BI158" s="49">
        <v>0</v>
      </c>
      <c r="BJ158" s="48">
        <v>10</v>
      </c>
      <c r="BK158" s="49">
        <v>90.9090909090909</v>
      </c>
      <c r="BL158" s="48">
        <v>11</v>
      </c>
    </row>
    <row r="159" spans="1:64" ht="15">
      <c r="A159" s="64" t="s">
        <v>273</v>
      </c>
      <c r="B159" s="64" t="s">
        <v>273</v>
      </c>
      <c r="C159" s="65" t="s">
        <v>2473</v>
      </c>
      <c r="D159" s="66">
        <v>10</v>
      </c>
      <c r="E159" s="67" t="s">
        <v>136</v>
      </c>
      <c r="F159" s="68">
        <v>12</v>
      </c>
      <c r="G159" s="65"/>
      <c r="H159" s="69"/>
      <c r="I159" s="70"/>
      <c r="J159" s="70"/>
      <c r="K159" s="34" t="s">
        <v>65</v>
      </c>
      <c r="L159" s="77">
        <v>159</v>
      </c>
      <c r="M159" s="77"/>
      <c r="N159" s="72"/>
      <c r="O159" s="79" t="s">
        <v>176</v>
      </c>
      <c r="P159" s="81">
        <v>43541.17789351852</v>
      </c>
      <c r="Q159" s="79" t="s">
        <v>409</v>
      </c>
      <c r="R159" s="83" t="s">
        <v>494</v>
      </c>
      <c r="S159" s="79" t="s">
        <v>511</v>
      </c>
      <c r="T159" s="79" t="s">
        <v>547</v>
      </c>
      <c r="U159" s="79"/>
      <c r="V159" s="83" t="s">
        <v>661</v>
      </c>
      <c r="W159" s="81">
        <v>43541.17789351852</v>
      </c>
      <c r="X159" s="83" t="s">
        <v>783</v>
      </c>
      <c r="Y159" s="79"/>
      <c r="Z159" s="79"/>
      <c r="AA159" s="85" t="s">
        <v>918</v>
      </c>
      <c r="AB159" s="79"/>
      <c r="AC159" s="79" t="b">
        <v>0</v>
      </c>
      <c r="AD159" s="79">
        <v>0</v>
      </c>
      <c r="AE159" s="85" t="s">
        <v>932</v>
      </c>
      <c r="AF159" s="79" t="b">
        <v>0</v>
      </c>
      <c r="AG159" s="79" t="s">
        <v>937</v>
      </c>
      <c r="AH159" s="79"/>
      <c r="AI159" s="85" t="s">
        <v>932</v>
      </c>
      <c r="AJ159" s="79" t="b">
        <v>0</v>
      </c>
      <c r="AK159" s="79">
        <v>0</v>
      </c>
      <c r="AL159" s="85" t="s">
        <v>932</v>
      </c>
      <c r="AM159" s="79" t="s">
        <v>956</v>
      </c>
      <c r="AN159" s="79" t="b">
        <v>0</v>
      </c>
      <c r="AO159" s="85" t="s">
        <v>918</v>
      </c>
      <c r="AP159" s="79" t="s">
        <v>176</v>
      </c>
      <c r="AQ159" s="79">
        <v>0</v>
      </c>
      <c r="AR159" s="79">
        <v>0</v>
      </c>
      <c r="AS159" s="79"/>
      <c r="AT159" s="79"/>
      <c r="AU159" s="79"/>
      <c r="AV159" s="79"/>
      <c r="AW159" s="79"/>
      <c r="AX159" s="79"/>
      <c r="AY159" s="79"/>
      <c r="AZ159" s="79"/>
      <c r="BA159">
        <v>49</v>
      </c>
      <c r="BB159" s="78" t="str">
        <f>REPLACE(INDEX(GroupVertices[Group],MATCH(Edges[[#This Row],[Vertex 1]],GroupVertices[Vertex],0)),1,1,"")</f>
        <v>5</v>
      </c>
      <c r="BC159" s="78" t="str">
        <f>REPLACE(INDEX(GroupVertices[Group],MATCH(Edges[[#This Row],[Vertex 2]],GroupVertices[Vertex],0)),1,1,"")</f>
        <v>5</v>
      </c>
      <c r="BD159" s="48">
        <v>0</v>
      </c>
      <c r="BE159" s="49">
        <v>0</v>
      </c>
      <c r="BF159" s="48">
        <v>0</v>
      </c>
      <c r="BG159" s="49">
        <v>0</v>
      </c>
      <c r="BH159" s="48">
        <v>0</v>
      </c>
      <c r="BI159" s="49">
        <v>0</v>
      </c>
      <c r="BJ159" s="48">
        <v>9</v>
      </c>
      <c r="BK159" s="49">
        <v>100</v>
      </c>
      <c r="BL159" s="48">
        <v>9</v>
      </c>
    </row>
    <row r="160" spans="1:64" ht="15">
      <c r="A160" s="64" t="s">
        <v>273</v>
      </c>
      <c r="B160" s="64" t="s">
        <v>273</v>
      </c>
      <c r="C160" s="65" t="s">
        <v>2473</v>
      </c>
      <c r="D160" s="66">
        <v>10</v>
      </c>
      <c r="E160" s="67" t="s">
        <v>136</v>
      </c>
      <c r="F160" s="68">
        <v>12</v>
      </c>
      <c r="G160" s="65"/>
      <c r="H160" s="69"/>
      <c r="I160" s="70"/>
      <c r="J160" s="70"/>
      <c r="K160" s="34" t="s">
        <v>65</v>
      </c>
      <c r="L160" s="77">
        <v>160</v>
      </c>
      <c r="M160" s="77"/>
      <c r="N160" s="72"/>
      <c r="O160" s="79" t="s">
        <v>176</v>
      </c>
      <c r="P160" s="81">
        <v>43541.42234953704</v>
      </c>
      <c r="Q160" s="79" t="s">
        <v>410</v>
      </c>
      <c r="R160" s="83" t="s">
        <v>495</v>
      </c>
      <c r="S160" s="79" t="s">
        <v>511</v>
      </c>
      <c r="T160" s="79" t="s">
        <v>547</v>
      </c>
      <c r="U160" s="79"/>
      <c r="V160" s="83" t="s">
        <v>661</v>
      </c>
      <c r="W160" s="81">
        <v>43541.42234953704</v>
      </c>
      <c r="X160" s="83" t="s">
        <v>784</v>
      </c>
      <c r="Y160" s="79"/>
      <c r="Z160" s="79"/>
      <c r="AA160" s="85" t="s">
        <v>919</v>
      </c>
      <c r="AB160" s="79"/>
      <c r="AC160" s="79" t="b">
        <v>0</v>
      </c>
      <c r="AD160" s="79">
        <v>0</v>
      </c>
      <c r="AE160" s="85" t="s">
        <v>932</v>
      </c>
      <c r="AF160" s="79" t="b">
        <v>0</v>
      </c>
      <c r="AG160" s="79" t="s">
        <v>937</v>
      </c>
      <c r="AH160" s="79"/>
      <c r="AI160" s="85" t="s">
        <v>932</v>
      </c>
      <c r="AJ160" s="79" t="b">
        <v>0</v>
      </c>
      <c r="AK160" s="79">
        <v>0</v>
      </c>
      <c r="AL160" s="85" t="s">
        <v>932</v>
      </c>
      <c r="AM160" s="79" t="s">
        <v>956</v>
      </c>
      <c r="AN160" s="79" t="b">
        <v>0</v>
      </c>
      <c r="AO160" s="85" t="s">
        <v>919</v>
      </c>
      <c r="AP160" s="79" t="s">
        <v>176</v>
      </c>
      <c r="AQ160" s="79">
        <v>0</v>
      </c>
      <c r="AR160" s="79">
        <v>0</v>
      </c>
      <c r="AS160" s="79"/>
      <c r="AT160" s="79"/>
      <c r="AU160" s="79"/>
      <c r="AV160" s="79"/>
      <c r="AW160" s="79"/>
      <c r="AX160" s="79"/>
      <c r="AY160" s="79"/>
      <c r="AZ160" s="79"/>
      <c r="BA160">
        <v>49</v>
      </c>
      <c r="BB160" s="78" t="str">
        <f>REPLACE(INDEX(GroupVertices[Group],MATCH(Edges[[#This Row],[Vertex 1]],GroupVertices[Vertex],0)),1,1,"")</f>
        <v>5</v>
      </c>
      <c r="BC160" s="78" t="str">
        <f>REPLACE(INDEX(GroupVertices[Group],MATCH(Edges[[#This Row],[Vertex 2]],GroupVertices[Vertex],0)),1,1,"")</f>
        <v>5</v>
      </c>
      <c r="BD160" s="48">
        <v>0</v>
      </c>
      <c r="BE160" s="49">
        <v>0</v>
      </c>
      <c r="BF160" s="48">
        <v>0</v>
      </c>
      <c r="BG160" s="49">
        <v>0</v>
      </c>
      <c r="BH160" s="48">
        <v>0</v>
      </c>
      <c r="BI160" s="49">
        <v>0</v>
      </c>
      <c r="BJ160" s="48">
        <v>9</v>
      </c>
      <c r="BK160" s="49">
        <v>100</v>
      </c>
      <c r="BL160" s="48">
        <v>9</v>
      </c>
    </row>
    <row r="161" spans="1:64" ht="15">
      <c r="A161" s="64" t="s">
        <v>273</v>
      </c>
      <c r="B161" s="64" t="s">
        <v>273</v>
      </c>
      <c r="C161" s="65" t="s">
        <v>2473</v>
      </c>
      <c r="D161" s="66">
        <v>10</v>
      </c>
      <c r="E161" s="67" t="s">
        <v>136</v>
      </c>
      <c r="F161" s="68">
        <v>12</v>
      </c>
      <c r="G161" s="65"/>
      <c r="H161" s="69"/>
      <c r="I161" s="70"/>
      <c r="J161" s="70"/>
      <c r="K161" s="34" t="s">
        <v>65</v>
      </c>
      <c r="L161" s="77">
        <v>161</v>
      </c>
      <c r="M161" s="77"/>
      <c r="N161" s="72"/>
      <c r="O161" s="79" t="s">
        <v>176</v>
      </c>
      <c r="P161" s="81">
        <v>43541.72929398148</v>
      </c>
      <c r="Q161" s="79" t="s">
        <v>411</v>
      </c>
      <c r="R161" s="83" t="s">
        <v>496</v>
      </c>
      <c r="S161" s="79" t="s">
        <v>511</v>
      </c>
      <c r="T161" s="79" t="s">
        <v>547</v>
      </c>
      <c r="U161" s="79"/>
      <c r="V161" s="83" t="s">
        <v>661</v>
      </c>
      <c r="W161" s="81">
        <v>43541.72929398148</v>
      </c>
      <c r="X161" s="83" t="s">
        <v>785</v>
      </c>
      <c r="Y161" s="79"/>
      <c r="Z161" s="79"/>
      <c r="AA161" s="85" t="s">
        <v>920</v>
      </c>
      <c r="AB161" s="79"/>
      <c r="AC161" s="79" t="b">
        <v>0</v>
      </c>
      <c r="AD161" s="79">
        <v>0</v>
      </c>
      <c r="AE161" s="85" t="s">
        <v>932</v>
      </c>
      <c r="AF161" s="79" t="b">
        <v>0</v>
      </c>
      <c r="AG161" s="79" t="s">
        <v>937</v>
      </c>
      <c r="AH161" s="79"/>
      <c r="AI161" s="85" t="s">
        <v>932</v>
      </c>
      <c r="AJ161" s="79" t="b">
        <v>0</v>
      </c>
      <c r="AK161" s="79">
        <v>0</v>
      </c>
      <c r="AL161" s="85" t="s">
        <v>932</v>
      </c>
      <c r="AM161" s="79" t="s">
        <v>956</v>
      </c>
      <c r="AN161" s="79" t="b">
        <v>0</v>
      </c>
      <c r="AO161" s="85" t="s">
        <v>920</v>
      </c>
      <c r="AP161" s="79" t="s">
        <v>176</v>
      </c>
      <c r="AQ161" s="79">
        <v>0</v>
      </c>
      <c r="AR161" s="79">
        <v>0</v>
      </c>
      <c r="AS161" s="79"/>
      <c r="AT161" s="79"/>
      <c r="AU161" s="79"/>
      <c r="AV161" s="79"/>
      <c r="AW161" s="79"/>
      <c r="AX161" s="79"/>
      <c r="AY161" s="79"/>
      <c r="AZ161" s="79"/>
      <c r="BA161">
        <v>49</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11</v>
      </c>
      <c r="BK161" s="49">
        <v>100</v>
      </c>
      <c r="BL161" s="48">
        <v>11</v>
      </c>
    </row>
    <row r="162" spans="1:64" ht="15">
      <c r="A162" s="64" t="s">
        <v>273</v>
      </c>
      <c r="B162" s="64" t="s">
        <v>273</v>
      </c>
      <c r="C162" s="65" t="s">
        <v>2473</v>
      </c>
      <c r="D162" s="66">
        <v>10</v>
      </c>
      <c r="E162" s="67" t="s">
        <v>136</v>
      </c>
      <c r="F162" s="68">
        <v>12</v>
      </c>
      <c r="G162" s="65"/>
      <c r="H162" s="69"/>
      <c r="I162" s="70"/>
      <c r="J162" s="70"/>
      <c r="K162" s="34" t="s">
        <v>65</v>
      </c>
      <c r="L162" s="77">
        <v>162</v>
      </c>
      <c r="M162" s="77"/>
      <c r="N162" s="72"/>
      <c r="O162" s="79" t="s">
        <v>176</v>
      </c>
      <c r="P162" s="81">
        <v>43541.812627314815</v>
      </c>
      <c r="Q162" s="79" t="s">
        <v>412</v>
      </c>
      <c r="R162" s="83" t="s">
        <v>497</v>
      </c>
      <c r="S162" s="79" t="s">
        <v>511</v>
      </c>
      <c r="T162" s="79" t="s">
        <v>584</v>
      </c>
      <c r="U162" s="79"/>
      <c r="V162" s="83" t="s">
        <v>661</v>
      </c>
      <c r="W162" s="81">
        <v>43541.812627314815</v>
      </c>
      <c r="X162" s="83" t="s">
        <v>786</v>
      </c>
      <c r="Y162" s="79"/>
      <c r="Z162" s="79"/>
      <c r="AA162" s="85" t="s">
        <v>921</v>
      </c>
      <c r="AB162" s="79"/>
      <c r="AC162" s="79" t="b">
        <v>0</v>
      </c>
      <c r="AD162" s="79">
        <v>0</v>
      </c>
      <c r="AE162" s="85" t="s">
        <v>932</v>
      </c>
      <c r="AF162" s="79" t="b">
        <v>0</v>
      </c>
      <c r="AG162" s="79" t="s">
        <v>937</v>
      </c>
      <c r="AH162" s="79"/>
      <c r="AI162" s="85" t="s">
        <v>932</v>
      </c>
      <c r="AJ162" s="79" t="b">
        <v>0</v>
      </c>
      <c r="AK162" s="79">
        <v>0</v>
      </c>
      <c r="AL162" s="85" t="s">
        <v>932</v>
      </c>
      <c r="AM162" s="79" t="s">
        <v>956</v>
      </c>
      <c r="AN162" s="79" t="b">
        <v>0</v>
      </c>
      <c r="AO162" s="85" t="s">
        <v>921</v>
      </c>
      <c r="AP162" s="79" t="s">
        <v>176</v>
      </c>
      <c r="AQ162" s="79">
        <v>0</v>
      </c>
      <c r="AR162" s="79">
        <v>0</v>
      </c>
      <c r="AS162" s="79"/>
      <c r="AT162" s="79"/>
      <c r="AU162" s="79"/>
      <c r="AV162" s="79"/>
      <c r="AW162" s="79"/>
      <c r="AX162" s="79"/>
      <c r="AY162" s="79"/>
      <c r="AZ162" s="79"/>
      <c r="BA162">
        <v>49</v>
      </c>
      <c r="BB162" s="78" t="str">
        <f>REPLACE(INDEX(GroupVertices[Group],MATCH(Edges[[#This Row],[Vertex 1]],GroupVertices[Vertex],0)),1,1,"")</f>
        <v>5</v>
      </c>
      <c r="BC162" s="78" t="str">
        <f>REPLACE(INDEX(GroupVertices[Group],MATCH(Edges[[#This Row],[Vertex 2]],GroupVertices[Vertex],0)),1,1,"")</f>
        <v>5</v>
      </c>
      <c r="BD162" s="48">
        <v>1</v>
      </c>
      <c r="BE162" s="49">
        <v>9.090909090909092</v>
      </c>
      <c r="BF162" s="48">
        <v>0</v>
      </c>
      <c r="BG162" s="49">
        <v>0</v>
      </c>
      <c r="BH162" s="48">
        <v>0</v>
      </c>
      <c r="BI162" s="49">
        <v>0</v>
      </c>
      <c r="BJ162" s="48">
        <v>10</v>
      </c>
      <c r="BK162" s="49">
        <v>90.9090909090909</v>
      </c>
      <c r="BL162" s="48">
        <v>11</v>
      </c>
    </row>
    <row r="163" spans="1:64" ht="15">
      <c r="A163" s="64" t="s">
        <v>273</v>
      </c>
      <c r="B163" s="64" t="s">
        <v>273</v>
      </c>
      <c r="C163" s="65" t="s">
        <v>2473</v>
      </c>
      <c r="D163" s="66">
        <v>10</v>
      </c>
      <c r="E163" s="67" t="s">
        <v>136</v>
      </c>
      <c r="F163" s="68">
        <v>12</v>
      </c>
      <c r="G163" s="65"/>
      <c r="H163" s="69"/>
      <c r="I163" s="70"/>
      <c r="J163" s="70"/>
      <c r="K163" s="34" t="s">
        <v>65</v>
      </c>
      <c r="L163" s="77">
        <v>163</v>
      </c>
      <c r="M163" s="77"/>
      <c r="N163" s="72"/>
      <c r="O163" s="79" t="s">
        <v>176</v>
      </c>
      <c r="P163" s="81">
        <v>43541.96818287037</v>
      </c>
      <c r="Q163" s="79" t="s">
        <v>413</v>
      </c>
      <c r="R163" s="83" t="s">
        <v>498</v>
      </c>
      <c r="S163" s="79" t="s">
        <v>511</v>
      </c>
      <c r="T163" s="79" t="s">
        <v>584</v>
      </c>
      <c r="U163" s="79"/>
      <c r="V163" s="83" t="s">
        <v>661</v>
      </c>
      <c r="W163" s="81">
        <v>43541.96818287037</v>
      </c>
      <c r="X163" s="83" t="s">
        <v>787</v>
      </c>
      <c r="Y163" s="79"/>
      <c r="Z163" s="79"/>
      <c r="AA163" s="85" t="s">
        <v>922</v>
      </c>
      <c r="AB163" s="79"/>
      <c r="AC163" s="79" t="b">
        <v>0</v>
      </c>
      <c r="AD163" s="79">
        <v>0</v>
      </c>
      <c r="AE163" s="85" t="s">
        <v>932</v>
      </c>
      <c r="AF163" s="79" t="b">
        <v>0</v>
      </c>
      <c r="AG163" s="79" t="s">
        <v>937</v>
      </c>
      <c r="AH163" s="79"/>
      <c r="AI163" s="85" t="s">
        <v>932</v>
      </c>
      <c r="AJ163" s="79" t="b">
        <v>0</v>
      </c>
      <c r="AK163" s="79">
        <v>0</v>
      </c>
      <c r="AL163" s="85" t="s">
        <v>932</v>
      </c>
      <c r="AM163" s="79" t="s">
        <v>956</v>
      </c>
      <c r="AN163" s="79" t="b">
        <v>0</v>
      </c>
      <c r="AO163" s="85" t="s">
        <v>922</v>
      </c>
      <c r="AP163" s="79" t="s">
        <v>176</v>
      </c>
      <c r="AQ163" s="79">
        <v>0</v>
      </c>
      <c r="AR163" s="79">
        <v>0</v>
      </c>
      <c r="AS163" s="79"/>
      <c r="AT163" s="79"/>
      <c r="AU163" s="79"/>
      <c r="AV163" s="79"/>
      <c r="AW163" s="79"/>
      <c r="AX163" s="79"/>
      <c r="AY163" s="79"/>
      <c r="AZ163" s="79"/>
      <c r="BA163">
        <v>49</v>
      </c>
      <c r="BB163" s="78" t="str">
        <f>REPLACE(INDEX(GroupVertices[Group],MATCH(Edges[[#This Row],[Vertex 1]],GroupVertices[Vertex],0)),1,1,"")</f>
        <v>5</v>
      </c>
      <c r="BC163" s="78" t="str">
        <f>REPLACE(INDEX(GroupVertices[Group],MATCH(Edges[[#This Row],[Vertex 2]],GroupVertices[Vertex],0)),1,1,"")</f>
        <v>5</v>
      </c>
      <c r="BD163" s="48">
        <v>1</v>
      </c>
      <c r="BE163" s="49">
        <v>10</v>
      </c>
      <c r="BF163" s="48">
        <v>0</v>
      </c>
      <c r="BG163" s="49">
        <v>0</v>
      </c>
      <c r="BH163" s="48">
        <v>0</v>
      </c>
      <c r="BI163" s="49">
        <v>0</v>
      </c>
      <c r="BJ163" s="48">
        <v>9</v>
      </c>
      <c r="BK163" s="49">
        <v>90</v>
      </c>
      <c r="BL163" s="48">
        <v>10</v>
      </c>
    </row>
    <row r="164" spans="1:64" ht="15">
      <c r="A164" s="64" t="s">
        <v>273</v>
      </c>
      <c r="B164" s="64" t="s">
        <v>273</v>
      </c>
      <c r="C164" s="65" t="s">
        <v>2473</v>
      </c>
      <c r="D164" s="66">
        <v>10</v>
      </c>
      <c r="E164" s="67" t="s">
        <v>136</v>
      </c>
      <c r="F164" s="68">
        <v>12</v>
      </c>
      <c r="G164" s="65"/>
      <c r="H164" s="69"/>
      <c r="I164" s="70"/>
      <c r="J164" s="70"/>
      <c r="K164" s="34" t="s">
        <v>65</v>
      </c>
      <c r="L164" s="77">
        <v>164</v>
      </c>
      <c r="M164" s="77"/>
      <c r="N164" s="72"/>
      <c r="O164" s="79" t="s">
        <v>176</v>
      </c>
      <c r="P164" s="81">
        <v>43542.17790509259</v>
      </c>
      <c r="Q164" s="79" t="s">
        <v>414</v>
      </c>
      <c r="R164" s="83" t="s">
        <v>499</v>
      </c>
      <c r="S164" s="79" t="s">
        <v>511</v>
      </c>
      <c r="T164" s="79" t="s">
        <v>547</v>
      </c>
      <c r="U164" s="79"/>
      <c r="V164" s="83" t="s">
        <v>661</v>
      </c>
      <c r="W164" s="81">
        <v>43542.17790509259</v>
      </c>
      <c r="X164" s="83" t="s">
        <v>788</v>
      </c>
      <c r="Y164" s="79"/>
      <c r="Z164" s="79"/>
      <c r="AA164" s="85" t="s">
        <v>923</v>
      </c>
      <c r="AB164" s="79"/>
      <c r="AC164" s="79" t="b">
        <v>0</v>
      </c>
      <c r="AD164" s="79">
        <v>0</v>
      </c>
      <c r="AE164" s="85" t="s">
        <v>932</v>
      </c>
      <c r="AF164" s="79" t="b">
        <v>0</v>
      </c>
      <c r="AG164" s="79" t="s">
        <v>937</v>
      </c>
      <c r="AH164" s="79"/>
      <c r="AI164" s="85" t="s">
        <v>932</v>
      </c>
      <c r="AJ164" s="79" t="b">
        <v>0</v>
      </c>
      <c r="AK164" s="79">
        <v>0</v>
      </c>
      <c r="AL164" s="85" t="s">
        <v>932</v>
      </c>
      <c r="AM164" s="79" t="s">
        <v>956</v>
      </c>
      <c r="AN164" s="79" t="b">
        <v>0</v>
      </c>
      <c r="AO164" s="85" t="s">
        <v>923</v>
      </c>
      <c r="AP164" s="79" t="s">
        <v>176</v>
      </c>
      <c r="AQ164" s="79">
        <v>0</v>
      </c>
      <c r="AR164" s="79">
        <v>0</v>
      </c>
      <c r="AS164" s="79"/>
      <c r="AT164" s="79"/>
      <c r="AU164" s="79"/>
      <c r="AV164" s="79"/>
      <c r="AW164" s="79"/>
      <c r="AX164" s="79"/>
      <c r="AY164" s="79"/>
      <c r="AZ164" s="79"/>
      <c r="BA164">
        <v>49</v>
      </c>
      <c r="BB164" s="78" t="str">
        <f>REPLACE(INDEX(GroupVertices[Group],MATCH(Edges[[#This Row],[Vertex 1]],GroupVertices[Vertex],0)),1,1,"")</f>
        <v>5</v>
      </c>
      <c r="BC164" s="78" t="str">
        <f>REPLACE(INDEX(GroupVertices[Group],MATCH(Edges[[#This Row],[Vertex 2]],GroupVertices[Vertex],0)),1,1,"")</f>
        <v>5</v>
      </c>
      <c r="BD164" s="48">
        <v>2</v>
      </c>
      <c r="BE164" s="49">
        <v>22.22222222222222</v>
      </c>
      <c r="BF164" s="48">
        <v>0</v>
      </c>
      <c r="BG164" s="49">
        <v>0</v>
      </c>
      <c r="BH164" s="48">
        <v>0</v>
      </c>
      <c r="BI164" s="49">
        <v>0</v>
      </c>
      <c r="BJ164" s="48">
        <v>7</v>
      </c>
      <c r="BK164" s="49">
        <v>77.77777777777777</v>
      </c>
      <c r="BL164" s="48">
        <v>9</v>
      </c>
    </row>
    <row r="165" spans="1:64" ht="15">
      <c r="A165" s="64" t="s">
        <v>273</v>
      </c>
      <c r="B165" s="64" t="s">
        <v>273</v>
      </c>
      <c r="C165" s="65" t="s">
        <v>2473</v>
      </c>
      <c r="D165" s="66">
        <v>10</v>
      </c>
      <c r="E165" s="67" t="s">
        <v>136</v>
      </c>
      <c r="F165" s="68">
        <v>12</v>
      </c>
      <c r="G165" s="65"/>
      <c r="H165" s="69"/>
      <c r="I165" s="70"/>
      <c r="J165" s="70"/>
      <c r="K165" s="34" t="s">
        <v>65</v>
      </c>
      <c r="L165" s="77">
        <v>165</v>
      </c>
      <c r="M165" s="77"/>
      <c r="N165" s="72"/>
      <c r="O165" s="79" t="s">
        <v>176</v>
      </c>
      <c r="P165" s="81">
        <v>43542.55291666667</v>
      </c>
      <c r="Q165" s="79" t="s">
        <v>415</v>
      </c>
      <c r="R165" s="83" t="s">
        <v>500</v>
      </c>
      <c r="S165" s="79" t="s">
        <v>511</v>
      </c>
      <c r="T165" s="79" t="s">
        <v>586</v>
      </c>
      <c r="U165" s="79"/>
      <c r="V165" s="83" t="s">
        <v>661</v>
      </c>
      <c r="W165" s="81">
        <v>43542.55291666667</v>
      </c>
      <c r="X165" s="83" t="s">
        <v>789</v>
      </c>
      <c r="Y165" s="79"/>
      <c r="Z165" s="79"/>
      <c r="AA165" s="85" t="s">
        <v>924</v>
      </c>
      <c r="AB165" s="79"/>
      <c r="AC165" s="79" t="b">
        <v>0</v>
      </c>
      <c r="AD165" s="79">
        <v>0</v>
      </c>
      <c r="AE165" s="85" t="s">
        <v>932</v>
      </c>
      <c r="AF165" s="79" t="b">
        <v>0</v>
      </c>
      <c r="AG165" s="79" t="s">
        <v>937</v>
      </c>
      <c r="AH165" s="79"/>
      <c r="AI165" s="85" t="s">
        <v>932</v>
      </c>
      <c r="AJ165" s="79" t="b">
        <v>0</v>
      </c>
      <c r="AK165" s="79">
        <v>0</v>
      </c>
      <c r="AL165" s="85" t="s">
        <v>932</v>
      </c>
      <c r="AM165" s="79" t="s">
        <v>956</v>
      </c>
      <c r="AN165" s="79" t="b">
        <v>0</v>
      </c>
      <c r="AO165" s="85" t="s">
        <v>924</v>
      </c>
      <c r="AP165" s="79" t="s">
        <v>176</v>
      </c>
      <c r="AQ165" s="79">
        <v>0</v>
      </c>
      <c r="AR165" s="79">
        <v>0</v>
      </c>
      <c r="AS165" s="79"/>
      <c r="AT165" s="79"/>
      <c r="AU165" s="79"/>
      <c r="AV165" s="79"/>
      <c r="AW165" s="79"/>
      <c r="AX165" s="79"/>
      <c r="AY165" s="79"/>
      <c r="AZ165" s="79"/>
      <c r="BA165">
        <v>49</v>
      </c>
      <c r="BB165" s="78" t="str">
        <f>REPLACE(INDEX(GroupVertices[Group],MATCH(Edges[[#This Row],[Vertex 1]],GroupVertices[Vertex],0)),1,1,"")</f>
        <v>5</v>
      </c>
      <c r="BC165" s="78" t="str">
        <f>REPLACE(INDEX(GroupVertices[Group],MATCH(Edges[[#This Row],[Vertex 2]],GroupVertices[Vertex],0)),1,1,"")</f>
        <v>5</v>
      </c>
      <c r="BD165" s="48">
        <v>1</v>
      </c>
      <c r="BE165" s="49">
        <v>10</v>
      </c>
      <c r="BF165" s="48">
        <v>0</v>
      </c>
      <c r="BG165" s="49">
        <v>0</v>
      </c>
      <c r="BH165" s="48">
        <v>0</v>
      </c>
      <c r="BI165" s="49">
        <v>0</v>
      </c>
      <c r="BJ165" s="48">
        <v>9</v>
      </c>
      <c r="BK165" s="49">
        <v>90</v>
      </c>
      <c r="BL165" s="48">
        <v>10</v>
      </c>
    </row>
    <row r="166" spans="1:64" ht="15">
      <c r="A166" s="64" t="s">
        <v>273</v>
      </c>
      <c r="B166" s="64" t="s">
        <v>273</v>
      </c>
      <c r="C166" s="65" t="s">
        <v>2473</v>
      </c>
      <c r="D166" s="66">
        <v>10</v>
      </c>
      <c r="E166" s="67" t="s">
        <v>136</v>
      </c>
      <c r="F166" s="68">
        <v>12</v>
      </c>
      <c r="G166" s="65"/>
      <c r="H166" s="69"/>
      <c r="I166" s="70"/>
      <c r="J166" s="70"/>
      <c r="K166" s="34" t="s">
        <v>65</v>
      </c>
      <c r="L166" s="77">
        <v>166</v>
      </c>
      <c r="M166" s="77"/>
      <c r="N166" s="72"/>
      <c r="O166" s="79" t="s">
        <v>176</v>
      </c>
      <c r="P166" s="81">
        <v>43542.81263888889</v>
      </c>
      <c r="Q166" s="79" t="s">
        <v>416</v>
      </c>
      <c r="R166" s="83" t="s">
        <v>501</v>
      </c>
      <c r="S166" s="79" t="s">
        <v>511</v>
      </c>
      <c r="T166" s="79" t="s">
        <v>547</v>
      </c>
      <c r="U166" s="79"/>
      <c r="V166" s="83" t="s">
        <v>661</v>
      </c>
      <c r="W166" s="81">
        <v>43542.81263888889</v>
      </c>
      <c r="X166" s="83" t="s">
        <v>790</v>
      </c>
      <c r="Y166" s="79"/>
      <c r="Z166" s="79"/>
      <c r="AA166" s="85" t="s">
        <v>925</v>
      </c>
      <c r="AB166" s="79"/>
      <c r="AC166" s="79" t="b">
        <v>0</v>
      </c>
      <c r="AD166" s="79">
        <v>0</v>
      </c>
      <c r="AE166" s="85" t="s">
        <v>932</v>
      </c>
      <c r="AF166" s="79" t="b">
        <v>0</v>
      </c>
      <c r="AG166" s="79" t="s">
        <v>937</v>
      </c>
      <c r="AH166" s="79"/>
      <c r="AI166" s="85" t="s">
        <v>932</v>
      </c>
      <c r="AJ166" s="79" t="b">
        <v>0</v>
      </c>
      <c r="AK166" s="79">
        <v>0</v>
      </c>
      <c r="AL166" s="85" t="s">
        <v>932</v>
      </c>
      <c r="AM166" s="79" t="s">
        <v>956</v>
      </c>
      <c r="AN166" s="79" t="b">
        <v>0</v>
      </c>
      <c r="AO166" s="85" t="s">
        <v>925</v>
      </c>
      <c r="AP166" s="79" t="s">
        <v>176</v>
      </c>
      <c r="AQ166" s="79">
        <v>0</v>
      </c>
      <c r="AR166" s="79">
        <v>0</v>
      </c>
      <c r="AS166" s="79"/>
      <c r="AT166" s="79"/>
      <c r="AU166" s="79"/>
      <c r="AV166" s="79"/>
      <c r="AW166" s="79"/>
      <c r="AX166" s="79"/>
      <c r="AY166" s="79"/>
      <c r="AZ166" s="79"/>
      <c r="BA166">
        <v>49</v>
      </c>
      <c r="BB166" s="78" t="str">
        <f>REPLACE(INDEX(GroupVertices[Group],MATCH(Edges[[#This Row],[Vertex 1]],GroupVertices[Vertex],0)),1,1,"")</f>
        <v>5</v>
      </c>
      <c r="BC166" s="78" t="str">
        <f>REPLACE(INDEX(GroupVertices[Group],MATCH(Edges[[#This Row],[Vertex 2]],GroupVertices[Vertex],0)),1,1,"")</f>
        <v>5</v>
      </c>
      <c r="BD166" s="48">
        <v>0</v>
      </c>
      <c r="BE166" s="49">
        <v>0</v>
      </c>
      <c r="BF166" s="48">
        <v>0</v>
      </c>
      <c r="BG166" s="49">
        <v>0</v>
      </c>
      <c r="BH166" s="48">
        <v>0</v>
      </c>
      <c r="BI166" s="49">
        <v>0</v>
      </c>
      <c r="BJ166" s="48">
        <v>9</v>
      </c>
      <c r="BK166" s="49">
        <v>100</v>
      </c>
      <c r="BL166" s="48">
        <v>9</v>
      </c>
    </row>
    <row r="167" spans="1:64" ht="15">
      <c r="A167" s="64" t="s">
        <v>273</v>
      </c>
      <c r="B167" s="64" t="s">
        <v>273</v>
      </c>
      <c r="C167" s="65" t="s">
        <v>2473</v>
      </c>
      <c r="D167" s="66">
        <v>10</v>
      </c>
      <c r="E167" s="67" t="s">
        <v>136</v>
      </c>
      <c r="F167" s="68">
        <v>12</v>
      </c>
      <c r="G167" s="65"/>
      <c r="H167" s="69"/>
      <c r="I167" s="70"/>
      <c r="J167" s="70"/>
      <c r="K167" s="34" t="s">
        <v>65</v>
      </c>
      <c r="L167" s="77">
        <v>167</v>
      </c>
      <c r="M167" s="77"/>
      <c r="N167" s="72"/>
      <c r="O167" s="79" t="s">
        <v>176</v>
      </c>
      <c r="P167" s="81">
        <v>43543.42239583333</v>
      </c>
      <c r="Q167" s="79" t="s">
        <v>417</v>
      </c>
      <c r="R167" s="83" t="s">
        <v>502</v>
      </c>
      <c r="S167" s="79" t="s">
        <v>511</v>
      </c>
      <c r="T167" s="79" t="s">
        <v>587</v>
      </c>
      <c r="U167" s="79"/>
      <c r="V167" s="83" t="s">
        <v>661</v>
      </c>
      <c r="W167" s="81">
        <v>43543.42239583333</v>
      </c>
      <c r="X167" s="83" t="s">
        <v>791</v>
      </c>
      <c r="Y167" s="79"/>
      <c r="Z167" s="79"/>
      <c r="AA167" s="85" t="s">
        <v>926</v>
      </c>
      <c r="AB167" s="79"/>
      <c r="AC167" s="79" t="b">
        <v>0</v>
      </c>
      <c r="AD167" s="79">
        <v>0</v>
      </c>
      <c r="AE167" s="85" t="s">
        <v>932</v>
      </c>
      <c r="AF167" s="79" t="b">
        <v>0</v>
      </c>
      <c r="AG167" s="79" t="s">
        <v>937</v>
      </c>
      <c r="AH167" s="79"/>
      <c r="AI167" s="85" t="s">
        <v>932</v>
      </c>
      <c r="AJ167" s="79" t="b">
        <v>0</v>
      </c>
      <c r="AK167" s="79">
        <v>0</v>
      </c>
      <c r="AL167" s="85" t="s">
        <v>932</v>
      </c>
      <c r="AM167" s="79" t="s">
        <v>956</v>
      </c>
      <c r="AN167" s="79" t="b">
        <v>0</v>
      </c>
      <c r="AO167" s="85" t="s">
        <v>926</v>
      </c>
      <c r="AP167" s="79" t="s">
        <v>176</v>
      </c>
      <c r="AQ167" s="79">
        <v>0</v>
      </c>
      <c r="AR167" s="79">
        <v>0</v>
      </c>
      <c r="AS167" s="79"/>
      <c r="AT167" s="79"/>
      <c r="AU167" s="79"/>
      <c r="AV167" s="79"/>
      <c r="AW167" s="79"/>
      <c r="AX167" s="79"/>
      <c r="AY167" s="79"/>
      <c r="AZ167" s="79"/>
      <c r="BA167">
        <v>49</v>
      </c>
      <c r="BB167" s="78" t="str">
        <f>REPLACE(INDEX(GroupVertices[Group],MATCH(Edges[[#This Row],[Vertex 1]],GroupVertices[Vertex],0)),1,1,"")</f>
        <v>5</v>
      </c>
      <c r="BC167" s="78" t="str">
        <f>REPLACE(INDEX(GroupVertices[Group],MATCH(Edges[[#This Row],[Vertex 2]],GroupVertices[Vertex],0)),1,1,"")</f>
        <v>5</v>
      </c>
      <c r="BD167" s="48">
        <v>1</v>
      </c>
      <c r="BE167" s="49">
        <v>10</v>
      </c>
      <c r="BF167" s="48">
        <v>0</v>
      </c>
      <c r="BG167" s="49">
        <v>0</v>
      </c>
      <c r="BH167" s="48">
        <v>0</v>
      </c>
      <c r="BI167" s="49">
        <v>0</v>
      </c>
      <c r="BJ167" s="48">
        <v>9</v>
      </c>
      <c r="BK167" s="49">
        <v>90</v>
      </c>
      <c r="BL167" s="48">
        <v>10</v>
      </c>
    </row>
    <row r="168" spans="1:64" ht="15">
      <c r="A168" s="64" t="s">
        <v>273</v>
      </c>
      <c r="B168" s="64" t="s">
        <v>273</v>
      </c>
      <c r="C168" s="65" t="s">
        <v>2473</v>
      </c>
      <c r="D168" s="66">
        <v>10</v>
      </c>
      <c r="E168" s="67" t="s">
        <v>136</v>
      </c>
      <c r="F168" s="68">
        <v>12</v>
      </c>
      <c r="G168" s="65"/>
      <c r="H168" s="69"/>
      <c r="I168" s="70"/>
      <c r="J168" s="70"/>
      <c r="K168" s="34" t="s">
        <v>65</v>
      </c>
      <c r="L168" s="77">
        <v>168</v>
      </c>
      <c r="M168" s="77"/>
      <c r="N168" s="72"/>
      <c r="O168" s="79" t="s">
        <v>176</v>
      </c>
      <c r="P168" s="81">
        <v>43544.271006944444</v>
      </c>
      <c r="Q168" s="79" t="s">
        <v>418</v>
      </c>
      <c r="R168" s="83" t="s">
        <v>503</v>
      </c>
      <c r="S168" s="79" t="s">
        <v>511</v>
      </c>
      <c r="T168" s="79" t="s">
        <v>547</v>
      </c>
      <c r="U168" s="79"/>
      <c r="V168" s="83" t="s">
        <v>661</v>
      </c>
      <c r="W168" s="81">
        <v>43544.271006944444</v>
      </c>
      <c r="X168" s="83" t="s">
        <v>792</v>
      </c>
      <c r="Y168" s="79"/>
      <c r="Z168" s="79"/>
      <c r="AA168" s="85" t="s">
        <v>927</v>
      </c>
      <c r="AB168" s="79"/>
      <c r="AC168" s="79" t="b">
        <v>0</v>
      </c>
      <c r="AD168" s="79">
        <v>0</v>
      </c>
      <c r="AE168" s="85" t="s">
        <v>932</v>
      </c>
      <c r="AF168" s="79" t="b">
        <v>0</v>
      </c>
      <c r="AG168" s="79" t="s">
        <v>937</v>
      </c>
      <c r="AH168" s="79"/>
      <c r="AI168" s="85" t="s">
        <v>932</v>
      </c>
      <c r="AJ168" s="79" t="b">
        <v>0</v>
      </c>
      <c r="AK168" s="79">
        <v>0</v>
      </c>
      <c r="AL168" s="85" t="s">
        <v>932</v>
      </c>
      <c r="AM168" s="79" t="s">
        <v>956</v>
      </c>
      <c r="AN168" s="79" t="b">
        <v>0</v>
      </c>
      <c r="AO168" s="85" t="s">
        <v>927</v>
      </c>
      <c r="AP168" s="79" t="s">
        <v>176</v>
      </c>
      <c r="AQ168" s="79">
        <v>0</v>
      </c>
      <c r="AR168" s="79">
        <v>0</v>
      </c>
      <c r="AS168" s="79"/>
      <c r="AT168" s="79"/>
      <c r="AU168" s="79"/>
      <c r="AV168" s="79"/>
      <c r="AW168" s="79"/>
      <c r="AX168" s="79"/>
      <c r="AY168" s="79"/>
      <c r="AZ168" s="79"/>
      <c r="BA168">
        <v>49</v>
      </c>
      <c r="BB168" s="78" t="str">
        <f>REPLACE(INDEX(GroupVertices[Group],MATCH(Edges[[#This Row],[Vertex 1]],GroupVertices[Vertex],0)),1,1,"")</f>
        <v>5</v>
      </c>
      <c r="BC168" s="78" t="str">
        <f>REPLACE(INDEX(GroupVertices[Group],MATCH(Edges[[#This Row],[Vertex 2]],GroupVertices[Vertex],0)),1,1,"")</f>
        <v>5</v>
      </c>
      <c r="BD168" s="48">
        <v>0</v>
      </c>
      <c r="BE168" s="49">
        <v>0</v>
      </c>
      <c r="BF168" s="48">
        <v>0</v>
      </c>
      <c r="BG168" s="49">
        <v>0</v>
      </c>
      <c r="BH168" s="48">
        <v>0</v>
      </c>
      <c r="BI168" s="49">
        <v>0</v>
      </c>
      <c r="BJ168" s="48">
        <v>9</v>
      </c>
      <c r="BK168" s="49">
        <v>100</v>
      </c>
      <c r="BL168" s="48">
        <v>9</v>
      </c>
    </row>
    <row r="169" spans="1:64" ht="15">
      <c r="A169" s="64" t="s">
        <v>273</v>
      </c>
      <c r="B169" s="64" t="s">
        <v>273</v>
      </c>
      <c r="C169" s="65" t="s">
        <v>2473</v>
      </c>
      <c r="D169" s="66">
        <v>10</v>
      </c>
      <c r="E169" s="67" t="s">
        <v>136</v>
      </c>
      <c r="F169" s="68">
        <v>12</v>
      </c>
      <c r="G169" s="65"/>
      <c r="H169" s="69"/>
      <c r="I169" s="70"/>
      <c r="J169" s="70"/>
      <c r="K169" s="34" t="s">
        <v>65</v>
      </c>
      <c r="L169" s="77">
        <v>169</v>
      </c>
      <c r="M169" s="77"/>
      <c r="N169" s="72"/>
      <c r="O169" s="79" t="s">
        <v>176</v>
      </c>
      <c r="P169" s="81">
        <v>43544.505740740744</v>
      </c>
      <c r="Q169" s="79" t="s">
        <v>419</v>
      </c>
      <c r="R169" s="83" t="s">
        <v>504</v>
      </c>
      <c r="S169" s="79" t="s">
        <v>511</v>
      </c>
      <c r="T169" s="79" t="s">
        <v>547</v>
      </c>
      <c r="U169" s="79"/>
      <c r="V169" s="83" t="s">
        <v>661</v>
      </c>
      <c r="W169" s="81">
        <v>43544.505740740744</v>
      </c>
      <c r="X169" s="83" t="s">
        <v>793</v>
      </c>
      <c r="Y169" s="79"/>
      <c r="Z169" s="79"/>
      <c r="AA169" s="85" t="s">
        <v>928</v>
      </c>
      <c r="AB169" s="79"/>
      <c r="AC169" s="79" t="b">
        <v>0</v>
      </c>
      <c r="AD169" s="79">
        <v>0</v>
      </c>
      <c r="AE169" s="85" t="s">
        <v>932</v>
      </c>
      <c r="AF169" s="79" t="b">
        <v>0</v>
      </c>
      <c r="AG169" s="79" t="s">
        <v>937</v>
      </c>
      <c r="AH169" s="79"/>
      <c r="AI169" s="85" t="s">
        <v>932</v>
      </c>
      <c r="AJ169" s="79" t="b">
        <v>0</v>
      </c>
      <c r="AK169" s="79">
        <v>0</v>
      </c>
      <c r="AL169" s="85" t="s">
        <v>932</v>
      </c>
      <c r="AM169" s="79" t="s">
        <v>956</v>
      </c>
      <c r="AN169" s="79" t="b">
        <v>0</v>
      </c>
      <c r="AO169" s="85" t="s">
        <v>928</v>
      </c>
      <c r="AP169" s="79" t="s">
        <v>176</v>
      </c>
      <c r="AQ169" s="79">
        <v>0</v>
      </c>
      <c r="AR169" s="79">
        <v>0</v>
      </c>
      <c r="AS169" s="79"/>
      <c r="AT169" s="79"/>
      <c r="AU169" s="79"/>
      <c r="AV169" s="79"/>
      <c r="AW169" s="79"/>
      <c r="AX169" s="79"/>
      <c r="AY169" s="79"/>
      <c r="AZ169" s="79"/>
      <c r="BA169">
        <v>49</v>
      </c>
      <c r="BB169" s="78" t="str">
        <f>REPLACE(INDEX(GroupVertices[Group],MATCH(Edges[[#This Row],[Vertex 1]],GroupVertices[Vertex],0)),1,1,"")</f>
        <v>5</v>
      </c>
      <c r="BC169" s="78" t="str">
        <f>REPLACE(INDEX(GroupVertices[Group],MATCH(Edges[[#This Row],[Vertex 2]],GroupVertices[Vertex],0)),1,1,"")</f>
        <v>5</v>
      </c>
      <c r="BD169" s="48">
        <v>2</v>
      </c>
      <c r="BE169" s="49">
        <v>15.384615384615385</v>
      </c>
      <c r="BF169" s="48">
        <v>0</v>
      </c>
      <c r="BG169" s="49">
        <v>0</v>
      </c>
      <c r="BH169" s="48">
        <v>0</v>
      </c>
      <c r="BI169" s="49">
        <v>0</v>
      </c>
      <c r="BJ169" s="48">
        <v>11</v>
      </c>
      <c r="BK169" s="49">
        <v>84.61538461538461</v>
      </c>
      <c r="BL169" s="48">
        <v>13</v>
      </c>
    </row>
    <row r="170" spans="1:64" ht="15">
      <c r="A170" s="64" t="s">
        <v>273</v>
      </c>
      <c r="B170" s="64" t="s">
        <v>273</v>
      </c>
      <c r="C170" s="65" t="s">
        <v>2473</v>
      </c>
      <c r="D170" s="66">
        <v>10</v>
      </c>
      <c r="E170" s="67" t="s">
        <v>136</v>
      </c>
      <c r="F170" s="68">
        <v>12</v>
      </c>
      <c r="G170" s="65"/>
      <c r="H170" s="69"/>
      <c r="I170" s="70"/>
      <c r="J170" s="70"/>
      <c r="K170" s="34" t="s">
        <v>65</v>
      </c>
      <c r="L170" s="77">
        <v>170</v>
      </c>
      <c r="M170" s="77"/>
      <c r="N170" s="72"/>
      <c r="O170" s="79" t="s">
        <v>176</v>
      </c>
      <c r="P170" s="81">
        <v>43544.630740740744</v>
      </c>
      <c r="Q170" s="79" t="s">
        <v>420</v>
      </c>
      <c r="R170" s="83" t="s">
        <v>505</v>
      </c>
      <c r="S170" s="79" t="s">
        <v>511</v>
      </c>
      <c r="T170" s="79" t="s">
        <v>588</v>
      </c>
      <c r="U170" s="79"/>
      <c r="V170" s="83" t="s">
        <v>661</v>
      </c>
      <c r="W170" s="81">
        <v>43544.630740740744</v>
      </c>
      <c r="X170" s="83" t="s">
        <v>794</v>
      </c>
      <c r="Y170" s="79"/>
      <c r="Z170" s="79"/>
      <c r="AA170" s="85" t="s">
        <v>929</v>
      </c>
      <c r="AB170" s="79"/>
      <c r="AC170" s="79" t="b">
        <v>0</v>
      </c>
      <c r="AD170" s="79">
        <v>0</v>
      </c>
      <c r="AE170" s="85" t="s">
        <v>932</v>
      </c>
      <c r="AF170" s="79" t="b">
        <v>0</v>
      </c>
      <c r="AG170" s="79" t="s">
        <v>937</v>
      </c>
      <c r="AH170" s="79"/>
      <c r="AI170" s="85" t="s">
        <v>932</v>
      </c>
      <c r="AJ170" s="79" t="b">
        <v>0</v>
      </c>
      <c r="AK170" s="79">
        <v>0</v>
      </c>
      <c r="AL170" s="85" t="s">
        <v>932</v>
      </c>
      <c r="AM170" s="79" t="s">
        <v>956</v>
      </c>
      <c r="AN170" s="79" t="b">
        <v>0</v>
      </c>
      <c r="AO170" s="85" t="s">
        <v>929</v>
      </c>
      <c r="AP170" s="79" t="s">
        <v>176</v>
      </c>
      <c r="AQ170" s="79">
        <v>0</v>
      </c>
      <c r="AR170" s="79">
        <v>0</v>
      </c>
      <c r="AS170" s="79"/>
      <c r="AT170" s="79"/>
      <c r="AU170" s="79"/>
      <c r="AV170" s="79"/>
      <c r="AW170" s="79"/>
      <c r="AX170" s="79"/>
      <c r="AY170" s="79"/>
      <c r="AZ170" s="79"/>
      <c r="BA170">
        <v>49</v>
      </c>
      <c r="BB170" s="78" t="str">
        <f>REPLACE(INDEX(GroupVertices[Group],MATCH(Edges[[#This Row],[Vertex 1]],GroupVertices[Vertex],0)),1,1,"")</f>
        <v>5</v>
      </c>
      <c r="BC170" s="78" t="str">
        <f>REPLACE(INDEX(GroupVertices[Group],MATCH(Edges[[#This Row],[Vertex 2]],GroupVertices[Vertex],0)),1,1,"")</f>
        <v>5</v>
      </c>
      <c r="BD170" s="48">
        <v>1</v>
      </c>
      <c r="BE170" s="49">
        <v>9.090909090909092</v>
      </c>
      <c r="BF170" s="48">
        <v>0</v>
      </c>
      <c r="BG170" s="49">
        <v>0</v>
      </c>
      <c r="BH170" s="48">
        <v>0</v>
      </c>
      <c r="BI170" s="49">
        <v>0</v>
      </c>
      <c r="BJ170" s="48">
        <v>10</v>
      </c>
      <c r="BK170" s="49">
        <v>90.9090909090909</v>
      </c>
      <c r="BL170" s="48">
        <v>11</v>
      </c>
    </row>
    <row r="171" spans="1:64" ht="15">
      <c r="A171" s="64" t="s">
        <v>273</v>
      </c>
      <c r="B171" s="64" t="s">
        <v>273</v>
      </c>
      <c r="C171" s="65" t="s">
        <v>2473</v>
      </c>
      <c r="D171" s="66">
        <v>10</v>
      </c>
      <c r="E171" s="67" t="s">
        <v>136</v>
      </c>
      <c r="F171" s="68">
        <v>12</v>
      </c>
      <c r="G171" s="65"/>
      <c r="H171" s="69"/>
      <c r="I171" s="70"/>
      <c r="J171" s="70"/>
      <c r="K171" s="34" t="s">
        <v>65</v>
      </c>
      <c r="L171" s="77">
        <v>171</v>
      </c>
      <c r="M171" s="77"/>
      <c r="N171" s="72"/>
      <c r="O171" s="79" t="s">
        <v>176</v>
      </c>
      <c r="P171" s="81">
        <v>43544.812685185185</v>
      </c>
      <c r="Q171" s="79" t="s">
        <v>421</v>
      </c>
      <c r="R171" s="83" t="s">
        <v>506</v>
      </c>
      <c r="S171" s="79" t="s">
        <v>511</v>
      </c>
      <c r="T171" s="79" t="s">
        <v>547</v>
      </c>
      <c r="U171" s="79"/>
      <c r="V171" s="83" t="s">
        <v>661</v>
      </c>
      <c r="W171" s="81">
        <v>43544.812685185185</v>
      </c>
      <c r="X171" s="83" t="s">
        <v>795</v>
      </c>
      <c r="Y171" s="79"/>
      <c r="Z171" s="79"/>
      <c r="AA171" s="85" t="s">
        <v>930</v>
      </c>
      <c r="AB171" s="79"/>
      <c r="AC171" s="79" t="b">
        <v>0</v>
      </c>
      <c r="AD171" s="79">
        <v>0</v>
      </c>
      <c r="AE171" s="85" t="s">
        <v>932</v>
      </c>
      <c r="AF171" s="79" t="b">
        <v>0</v>
      </c>
      <c r="AG171" s="79" t="s">
        <v>937</v>
      </c>
      <c r="AH171" s="79"/>
      <c r="AI171" s="85" t="s">
        <v>932</v>
      </c>
      <c r="AJ171" s="79" t="b">
        <v>0</v>
      </c>
      <c r="AK171" s="79">
        <v>0</v>
      </c>
      <c r="AL171" s="85" t="s">
        <v>932</v>
      </c>
      <c r="AM171" s="79" t="s">
        <v>956</v>
      </c>
      <c r="AN171" s="79" t="b">
        <v>0</v>
      </c>
      <c r="AO171" s="85" t="s">
        <v>930</v>
      </c>
      <c r="AP171" s="79" t="s">
        <v>176</v>
      </c>
      <c r="AQ171" s="79">
        <v>0</v>
      </c>
      <c r="AR171" s="79">
        <v>0</v>
      </c>
      <c r="AS171" s="79"/>
      <c r="AT171" s="79"/>
      <c r="AU171" s="79"/>
      <c r="AV171" s="79"/>
      <c r="AW171" s="79"/>
      <c r="AX171" s="79"/>
      <c r="AY171" s="79"/>
      <c r="AZ171" s="79"/>
      <c r="BA171">
        <v>49</v>
      </c>
      <c r="BB171" s="78" t="str">
        <f>REPLACE(INDEX(GroupVertices[Group],MATCH(Edges[[#This Row],[Vertex 1]],GroupVertices[Vertex],0)),1,1,"")</f>
        <v>5</v>
      </c>
      <c r="BC171" s="78" t="str">
        <f>REPLACE(INDEX(GroupVertices[Group],MATCH(Edges[[#This Row],[Vertex 2]],GroupVertices[Vertex],0)),1,1,"")</f>
        <v>5</v>
      </c>
      <c r="BD171" s="48">
        <v>0</v>
      </c>
      <c r="BE171" s="49">
        <v>0</v>
      </c>
      <c r="BF171" s="48">
        <v>0</v>
      </c>
      <c r="BG171" s="49">
        <v>0</v>
      </c>
      <c r="BH171" s="48">
        <v>0</v>
      </c>
      <c r="BI171" s="49">
        <v>0</v>
      </c>
      <c r="BJ171" s="48">
        <v>9</v>
      </c>
      <c r="BK171" s="49">
        <v>100</v>
      </c>
      <c r="BL171" s="48">
        <v>9</v>
      </c>
    </row>
    <row r="172" spans="1:64" ht="15">
      <c r="A172" s="64" t="s">
        <v>273</v>
      </c>
      <c r="B172" s="64" t="s">
        <v>273</v>
      </c>
      <c r="C172" s="65" t="s">
        <v>2473</v>
      </c>
      <c r="D172" s="66">
        <v>10</v>
      </c>
      <c r="E172" s="67" t="s">
        <v>136</v>
      </c>
      <c r="F172" s="68">
        <v>12</v>
      </c>
      <c r="G172" s="65"/>
      <c r="H172" s="69"/>
      <c r="I172" s="70"/>
      <c r="J172" s="70"/>
      <c r="K172" s="34" t="s">
        <v>65</v>
      </c>
      <c r="L172" s="77">
        <v>172</v>
      </c>
      <c r="M172" s="77"/>
      <c r="N172" s="72"/>
      <c r="O172" s="79" t="s">
        <v>176</v>
      </c>
      <c r="P172" s="81">
        <v>43544.96822916667</v>
      </c>
      <c r="Q172" s="79" t="s">
        <v>422</v>
      </c>
      <c r="R172" s="83" t="s">
        <v>507</v>
      </c>
      <c r="S172" s="79" t="s">
        <v>511</v>
      </c>
      <c r="T172" s="79" t="s">
        <v>547</v>
      </c>
      <c r="U172" s="79"/>
      <c r="V172" s="83" t="s">
        <v>661</v>
      </c>
      <c r="W172" s="81">
        <v>43544.96822916667</v>
      </c>
      <c r="X172" s="83" t="s">
        <v>796</v>
      </c>
      <c r="Y172" s="79"/>
      <c r="Z172" s="79"/>
      <c r="AA172" s="85" t="s">
        <v>931</v>
      </c>
      <c r="AB172" s="79"/>
      <c r="AC172" s="79" t="b">
        <v>0</v>
      </c>
      <c r="AD172" s="79">
        <v>0</v>
      </c>
      <c r="AE172" s="85" t="s">
        <v>932</v>
      </c>
      <c r="AF172" s="79" t="b">
        <v>0</v>
      </c>
      <c r="AG172" s="79" t="s">
        <v>937</v>
      </c>
      <c r="AH172" s="79"/>
      <c r="AI172" s="85" t="s">
        <v>932</v>
      </c>
      <c r="AJ172" s="79" t="b">
        <v>0</v>
      </c>
      <c r="AK172" s="79">
        <v>0</v>
      </c>
      <c r="AL172" s="85" t="s">
        <v>932</v>
      </c>
      <c r="AM172" s="79" t="s">
        <v>956</v>
      </c>
      <c r="AN172" s="79" t="b">
        <v>0</v>
      </c>
      <c r="AO172" s="85" t="s">
        <v>931</v>
      </c>
      <c r="AP172" s="79" t="s">
        <v>176</v>
      </c>
      <c r="AQ172" s="79">
        <v>0</v>
      </c>
      <c r="AR172" s="79">
        <v>0</v>
      </c>
      <c r="AS172" s="79"/>
      <c r="AT172" s="79"/>
      <c r="AU172" s="79"/>
      <c r="AV172" s="79"/>
      <c r="AW172" s="79"/>
      <c r="AX172" s="79"/>
      <c r="AY172" s="79"/>
      <c r="AZ172" s="79"/>
      <c r="BA172">
        <v>49</v>
      </c>
      <c r="BB172" s="78" t="str">
        <f>REPLACE(INDEX(GroupVertices[Group],MATCH(Edges[[#This Row],[Vertex 1]],GroupVertices[Vertex],0)),1,1,"")</f>
        <v>5</v>
      </c>
      <c r="BC172" s="78" t="str">
        <f>REPLACE(INDEX(GroupVertices[Group],MATCH(Edges[[#This Row],[Vertex 2]],GroupVertices[Vertex],0)),1,1,"")</f>
        <v>5</v>
      </c>
      <c r="BD172" s="48">
        <v>1</v>
      </c>
      <c r="BE172" s="49">
        <v>11.11111111111111</v>
      </c>
      <c r="BF172" s="48">
        <v>0</v>
      </c>
      <c r="BG172" s="49">
        <v>0</v>
      </c>
      <c r="BH172" s="48">
        <v>0</v>
      </c>
      <c r="BI172" s="49">
        <v>0</v>
      </c>
      <c r="BJ172" s="48">
        <v>8</v>
      </c>
      <c r="BK172" s="49">
        <v>88.88888888888889</v>
      </c>
      <c r="BL172"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hyperlinks>
    <hyperlink ref="R3" r:id="rId1" display="https://executive.edhec.edu/fr/blog/alumni-story-projet-consulting-tremplin-collectif-individuel?utm_source=Twitter&amp;utm_medium=article&amp;utm_campaign=alumni-story-projet-consulting-tremplin-collectif-individuel-2019-02-27"/>
    <hyperlink ref="R9" r:id="rId2" display="https://twitter.com/forbes_fr/status/1103211353521774597"/>
    <hyperlink ref="R10" r:id="rId3" display="https://twitter.com/forbes_fr/status/1103211353521774597"/>
    <hyperlink ref="R15" r:id="rId4" display="https://twitter.com/forbes_fr/status/1103211353521774597"/>
    <hyperlink ref="R18" r:id="rId5" display="https://hbr.org/2019/03/educating-the-next-generation-of-leaders"/>
    <hyperlink ref="R21" r:id="rId6" display="http://po.st/scms/OrMCe04Lcp0lOFmbAka8Um6V2jAD7SYdZTjvhHbnYZ0lOA/Y5z4Wg"/>
    <hyperlink ref="R24" r:id="rId7" display="https://lnkd.in/eR-h4RK"/>
    <hyperlink ref="R27" r:id="rId8" display="http://www.business.rutgers.edu/news/rutgers-mini-mba-digital-marketing-ranked-among-top-30-best-value-certificate-programs"/>
    <hyperlink ref="R28" r:id="rId9" display="http://www.business.rutgers.edu/news/rutgers-mini-mba-digital-marketing-ranked-among-top-30-best-value-certificate-programs"/>
    <hyperlink ref="R29" r:id="rId10" display="https://medium.com/@jurgenappelo/the-design-thinking-and-lean-startup-models-are-broken-here-is-the-innovation-vortex-43592a4414d"/>
    <hyperlink ref="R30" r:id="rId11" display="https://twitter.com/Ashridge_Biz/status/1105048247389818880"/>
    <hyperlink ref="R37" r:id="rId12" display="https://twitter.com/HarvardBizAn/status/1072539163109584899"/>
    <hyperlink ref="R38" r:id="rId13" display="https://www.coursera.org/learn/ai-for-everyone"/>
    <hyperlink ref="R41" r:id="rId14" display="https://twitter.com/MasonExecEd/status/1105448221860642816"/>
    <hyperlink ref="R56" r:id="rId15" display="https://www.transportation.northwestern.edu/education/executive-education/"/>
    <hyperlink ref="R57" r:id="rId16" display="https://www.palavainstitute.com/"/>
    <hyperlink ref="R61" r:id="rId17" display="https://www.mbasprint.com/faculty"/>
    <hyperlink ref="R62" r:id="rId18" display="https://www.mbasprint.com/"/>
    <hyperlink ref="R65" r:id="rId19" display="https://www.youtube.com/watch?v=Pe-JGPh_hhs"/>
    <hyperlink ref="R66" r:id="rId20" display="https://www.youtube.com/watch?v=Pe-JGPh_hhs"/>
    <hyperlink ref="R67" r:id="rId21" display="https://www.youtube.com/watch?v=Pe-JGPh_hhs"/>
    <hyperlink ref="R68" r:id="rId22" display="https://www.youtube.com/watch?v=Pe-JGPh_hhs"/>
    <hyperlink ref="R69" r:id="rId23" display="https://www.youtube.com/watch?v=Pe-JGPh_hhs"/>
    <hyperlink ref="R71" r:id="rId24" display="https://www.ieseg.fr/news/ieseg-s-allie-avec-luiss-business-school/"/>
    <hyperlink ref="R72" r:id="rId25" display="https://www.ieseg.fr/en/news/ieseg-partners-with-luiss-business-school/"/>
    <hyperlink ref="R80" r:id="rId26" display="https://www.kuczmarski.com/expertise/executive-education/managing-and-activating-innovation/"/>
    <hyperlink ref="R81" r:id="rId27" display="https://www.kuczmarski.com/expertise/executive-education/managing-and-activating-innovation/"/>
    <hyperlink ref="R84" r:id="rId28" display="https://executive.edhec.edu/fr/blog/alumni-story-projet-consulting-tremplin-collectif-individuel?utm_source=Twitter&amp;utm_medium=article&amp;utm_campaign=alumni-story-projet-consulting-tremplin-collectif-individuel-2019-02-27"/>
    <hyperlink ref="R85" r:id="rId29" display="https://executive.edhec.edu/fr/blog/alumni-story-projet-consulting-tremplin-collectif-individuel?utm_source=Twitter&amp;utm_medium=article&amp;utm_campaign=alumni-story-projet-consulting-tremplin-collectif-individuel-2019-02-27"/>
    <hyperlink ref="R89" r:id="rId30" display="https://www.mckinsey.com/business-functions/organization/our-insights/the-organization-blog/more-than-work-life-balance-focus-on-your-energy"/>
    <hyperlink ref="R90" r:id="rId31" display="http://po.st/scms/OrMCe04Lcp0lOFmbAka8Um6V2jAD7SYdZTjvhHbnYZ0lOA/KO9yxs"/>
    <hyperlink ref="R91" r:id="rId32" display="https://www.dri.guide/courses/dx-accelerator/lectures/5735111/?utm_campaign=meetedgar&amp;utm_medium=social&amp;utm_source=Twitter"/>
    <hyperlink ref="R92" r:id="rId33" display="https://www.dri.guide/courses/dx-accelerator/lectures/5669156/?utm_campaign=meetedgar&amp;utm_medium=social&amp;utm_source=Twitter"/>
    <hyperlink ref="R93" r:id="rId34" display="https://execed.economist.com/blog/career-hacks/how-self-awareness-can-make-you-better-leader"/>
    <hyperlink ref="R94" r:id="rId35" display="https://execed.economist.com/blog/career-hacks/how-self-awareness-can-make-you-better-leader"/>
    <hyperlink ref="R95" r:id="rId36" display="https://meilleurs-masters.com/master-management-de-l-hotellerie/essec-business-school-mba-in-hospitality-management.html"/>
    <hyperlink ref="R96" r:id="rId37" display="https://www.transportation.northwestern.edu/education/executive-education/"/>
    <hyperlink ref="R99" r:id="rId38" display="https://medium.com/@jurgenappelo/the-design-thinking-and-lean-startup-models-are-broken-here-is-the-innovation-vortex-43592a4414d"/>
    <hyperlink ref="R100" r:id="rId39" display="https://meilleurs-masters.com/master-management-de-l-hotellerie/essec-business-school-mba-in-hospitality-management.html"/>
    <hyperlink ref="R101" r:id="rId40" display="https://www.hrbartender.com/2019/leadership-and-management/managers-developing-talent/"/>
    <hyperlink ref="R102" r:id="rId41" display="https://www.centre-inffo.fr/site-reforme/apprentissage/apprentissage-lessentiel/comment-mobiliser-les-premiers-dispositifs-pro-a-dans-son-entreprise-3"/>
    <hyperlink ref="R107" r:id="rId42" display="https://dbs.deusto.es/cs/Satellite/deusto-b-school/es/deustobschool/programas-3/formacion-ejecutiva-0/finanzas/seminario-de-blockchain-la-disrupcion-del-valor-y-la-confianza/introduccion-24/info-prog"/>
    <hyperlink ref="R110" r:id="rId43" display="https://www.wgbh.org/news/science-and-technology/2019/03/15/lessons-from-the-worlds-quirkiest-innovators"/>
    <hyperlink ref="R111" r:id="rId44" display="http://sps.columbia.edu/executive-education/strategic-communication-international-perspectives"/>
    <hyperlink ref="R113" r:id="rId45" display="https://www.hult.edu/en/executive-education/events/team-engagement-london-26-mar/?utm_source=twitter&amp;utm_medium=social&amp;utm_campaign=organicsocialtwitter&amp;utm_content=team_engagement_event"/>
    <hyperlink ref="R114" r:id="rId46" display="https://www.hult.edu/en/executive-education/events/team-engagement-london-26-mar/?utm_source=twitter&amp;utm_medium=social&amp;utm_campaign=organicsocialtwitter&amp;utm_content=team_engagement_event"/>
    <hyperlink ref="R115" r:id="rId47" display="https://www.hult.edu/en/executive-education/events/team-engagement-london-26-mar/?utm_source=twitter&amp;utm_medium=social&amp;utm_campaign=organicsocialtwitter&amp;utm_content=team_engagement_event"/>
    <hyperlink ref="R116" r:id="rId48" display="https://www.hult.edu/en/executive-education/events/team-engagement-london-26-mar/?utm_source=twitter&amp;utm_medium=social&amp;utm_campaign=organicsocialtwitter&amp;utm_content=team_engagement_event"/>
    <hyperlink ref="R117" r:id="rId49" display="https://www.hult.edu/en/executive-education/events/ash-ef-stockholm-19-mar/?utm_source=twitter&amp;utm_medium=social&amp;utm_campaign=organicsocialtwitter&amp;utm_content=stockholme_event"/>
    <hyperlink ref="R118" r:id="rId50" display="https://www.hult.edu/en/executive-education/events/ash-ef-helsinki-21-mar/?utm_source=twitter&amp;utm_medium=social&amp;utm_campaign=organicsocialtwitter&amp;utm_content=helsinki_event"/>
    <hyperlink ref="R119" r:id="rId51" display="https://www.hult.edu/en/executive-education/insights/how-experiential-learning-gives-you-lessons-you-will-never-forget/?utm_source=twitter&amp;utm_medium=social&amp;utm_campaign=organicsocialtwitter&amp;utm_content=q2legovid5_tw_lw040319_uk"/>
    <hyperlink ref="R120" r:id="rId52" display="https://www.hult.edu/en/executive-education/insights/how-experiential-learning-gives-you-lessons-you-will-never-forget/"/>
    <hyperlink ref="R121" r:id="rId53" display="http://po.st/scms/OrMCe04Lcp0lOFmbAka8Um6V2jAD7SYdZTjvhHbnYZ0lOA/SnAtuJ"/>
    <hyperlink ref="R122" r:id="rId54" display="http://po.st/scms/OrMCe04Lcp0lOFmbAka8Um6V2jAD7SYdZTjvhHbnYZ0lOA/QYTuNl"/>
    <hyperlink ref="R123" r:id="rId55" display="http://po.st/scms/OrMCe04Lcp0lOFmbAka8Um6V2jAD7SYdZTjvhHbnYZ0lOA/cJdkVv"/>
    <hyperlink ref="R124" r:id="rId56" display="http://po.st/scms/OrMCe04Lcp0lOFmbAka8Um6V2jAD7SYdZTjvhHbnYZ0lOA/Z2MF2N"/>
    <hyperlink ref="R125" r:id="rId57" display="http://po.st/scms/OrMCe04Lcp0lOFmbAka8Um6V2jAD7SYdZTjvhHbnYZ0lOA/jeUjYr"/>
    <hyperlink ref="R126" r:id="rId58" display="http://po.st/scms/OrMCe04Lcp0lOFmbAka8Um6V2jAD7SYdZTjvhHbnYZ0lOA/Y5z4Wg"/>
    <hyperlink ref="R127" r:id="rId59" display="http://po.st/scms/OrMCe04Lcp0lOFmbAka8Um6V2jAD7SYdZTjvhHbnYZ0lOA/neS9cd"/>
    <hyperlink ref="R128" r:id="rId60" display="http://po.st/scms/OrMCe04Lcp0lOFmbAka8Um6V2jAD7SYdZTjvhHbnYZ0lOA/QbHKd2"/>
    <hyperlink ref="R129" r:id="rId61" display="http://po.st/scms/OrMCe04Lcp0lOFmbAka8Um6V2jAD7SYdZTjvhHbnYZ0lOA/wsjeUw"/>
    <hyperlink ref="R130" r:id="rId62" display="http://po.st/scms/OrMCe04Lcp0lOFmbAka8Um6V2jAD7SYdZTjvhHbnYZ0lOA/laAh5n"/>
    <hyperlink ref="R131" r:id="rId63" display="http://po.st/scms/OrMCe04Lcp0lOFmbAka8Um6V2jAD7SYdZTjvhHbnYZ0lOA/enr05H"/>
    <hyperlink ref="R132" r:id="rId64" display="http://po.st/scms/OrMCe04Lcp0lOFmbAka8Um6V2jAD7SYdZTjvhHbnYZ0lOA/hic4De"/>
    <hyperlink ref="R133" r:id="rId65" display="http://po.st/scms/OrMCe04Lcp0lOFmbAka8Um6V2jAD7SYdZTjvhHbnYZ0lOA/d4bcrI"/>
    <hyperlink ref="R134" r:id="rId66" display="http://po.st/scms/OrMCe04Lcp0lOFmbAka8Um6V2jAD7SYdZTjvhHbnYZ0lOA/13FoFw"/>
    <hyperlink ref="R135" r:id="rId67" display="http://po.st/scms/OrMCe04Lcp0lOFmbAka8Um6V2jAD7SYdZTjvhHbnYZ0lOA/qpH8Pk"/>
    <hyperlink ref="R136" r:id="rId68" display="http://po.st/scms/OrMCe04Lcp0lOFmbAka8Um6V2jAD7SYdZTjvhHbnYZ0lOA/hIapfi"/>
    <hyperlink ref="R137" r:id="rId69" display="http://po.st/scms/OrMCe04Lcp0lOFmbAka8Um6V2jAD7SYdZTjvhHbnYZ0lOA/syHeWS"/>
    <hyperlink ref="R138" r:id="rId70" display="http://po.st/scms/OrMCe04Lcp0lOFmbAka8Um6V2jAD7SYdZTjvhHbnYZ0lOA/VVMDHN"/>
    <hyperlink ref="R139" r:id="rId71" display="http://po.st/scms/OrMCe04Lcp0lOFmbAka8Um6V2jAD7SYdZTjvhHbnYZ0lOA/TerWqp"/>
    <hyperlink ref="R140" r:id="rId72" display="http://po.st/scms/OrMCe04Lcp0lOFmbAka8Um6V2jAD7SYdZTjvhHbnYZ0lOA/owTcVl"/>
    <hyperlink ref="R141" r:id="rId73" display="http://po.st/scms/OrMCe04Lcp0lOFmbAka8Um6V2jAD7SYdZTjvhHbnYZ0lOA/rcqtSQ"/>
    <hyperlink ref="R142" r:id="rId74" display="http://po.st/scms/OrMCe04Lcp0lOFmbAka8Um6V2jAD7SYdZTjvhHbnYZ0lOA/tsFkCT"/>
    <hyperlink ref="R143" r:id="rId75" display="http://po.st/scms/OrMCe04Lcp0lOFmbAka8Um6V2jAD7SYdZTjvhHbnYZ0lOA/jWYqRD"/>
    <hyperlink ref="R144" r:id="rId76" display="http://po.st/scms/OrMCe04Lcp0lOFmbAka8Um6V2jAD7SYdZTjvhHbnYZ0lOA/qJcIME"/>
    <hyperlink ref="R145" r:id="rId77" display="http://po.st/scms/OrMCe04Lcp0lOFmbAka8Um6V2jAD7SYdZTjvhHbnYZ0lOA/sOFhsg"/>
    <hyperlink ref="R146" r:id="rId78" display="http://po.st/scms/OrMCe04Lcp0lOFmbAka8Um6V2jAD7SYdZTjvhHbnYZ0lOA/iTAU1n"/>
    <hyperlink ref="R147" r:id="rId79" display="http://po.st/scms/OrMCe04Lcp0lOFmbAka8Um6V2jAD7SYdZTjvhHbnYZ0lOA/xnnkf9"/>
    <hyperlink ref="R148" r:id="rId80" display="http://po.st/scms/OrMCe04Lcp0lOFmbAka8Um6V2jAD7SYdZTjvhHbnYZ0lOA/fK56uQ"/>
    <hyperlink ref="R149" r:id="rId81" display="http://po.st/scms/OrMCe04Lcp0lOFmbAka8Um6V2jAD7SYdZTjvhHbnYZ0lOA/e9o91l"/>
    <hyperlink ref="R150" r:id="rId82" display="http://po.st/scms/OrMCe04Lcp0lOFmbAka8Um6V2jAD7SYdZTjvhHbnYZ0lOA/uy0tRH"/>
    <hyperlink ref="R151" r:id="rId83" display="http://po.st/scms/OrMCe04Lcp0lOFmbAka8Um6V2jAD7SYdZTjvhHbnYZ0lOA/y8VHuC"/>
    <hyperlink ref="R152" r:id="rId84" display="http://po.st/scms/OrMCe04Lcp0lOFmbAka8Um6V2jAD7SYdZTjvhHbnYZ0lOA/zBynH4"/>
    <hyperlink ref="R153" r:id="rId85" display="http://po.st/scms/OrMCe04Lcp0lOFmbAka8Um6V2jAD7SYdZTjvhHbnYZ0lOA/v0OVg8"/>
    <hyperlink ref="R154" r:id="rId86" display="http://po.st/scms/OrMCe04Lcp0lOFmbAka8Um6V2jAD7SYdZTjvhHbnYZ0lOA/J7YKTy"/>
    <hyperlink ref="R155" r:id="rId87" display="http://po.st/scms/OrMCe04Lcp0lOFmbAka8Um6V2jAD7SYdZTjvhHbnYZ0lOA/XLdgE7"/>
    <hyperlink ref="R156" r:id="rId88" display="http://po.st/scms/OrMCe04Lcp0lOFmbAka8Um6V2jAD7SYdZTjvhHbnYZ0lOA/aoFdNi"/>
    <hyperlink ref="R157" r:id="rId89" display="http://po.st/scms/OrMCe04Lcp0lOFmbAka8Um6V2jAD7SYdZTjvhHbnYZ0lOA/zdPd7P"/>
    <hyperlink ref="R158" r:id="rId90" display="http://po.st/scms/OrMCe04Lcp0lOFmbAka8Um6V2jAD7SYdZTjvhHbnYZ0lOA/KO9yxs"/>
    <hyperlink ref="R159" r:id="rId91" display="http://po.st/scms/OrMCe04Lcp0lOFmbAka8Um6V2jAD7SYdZTjvhHbnYZ0lOA/iDCV6m"/>
    <hyperlink ref="R160" r:id="rId92" display="http://po.st/scms/OrMCe04Lcp0lOFmbAka8Um6V2jAD7SYdZTjvhHbnYZ0lOA/D59UGc"/>
    <hyperlink ref="R161" r:id="rId93" display="http://po.st/scms/OrMCe04Lcp0lOFmbAka8Um6V2jAD7SYdZTjvhHbnYZ0lOA/Z4FBfk"/>
    <hyperlink ref="R162" r:id="rId94" display="http://po.st/scms/OrMCe04Lcp0lOFmbAka8Um6V2jAD7SYdZTjvhHbnYZ0lOA/jKMfR7"/>
    <hyperlink ref="R163" r:id="rId95" display="http://po.st/scms/OrMCe04Lcp0lOFmbAka8Um6V2jAD7SYdZTjvhHbnYZ0lOA/rnnSkf"/>
    <hyperlink ref="R164" r:id="rId96" display="http://po.st/scms/OrMCe04Lcp0lOFmbAka8Um6V2jAD7SYdZTjvhHbnYZ0lOA/PAg4Vi"/>
    <hyperlink ref="R165" r:id="rId97" display="http://po.st/scms/OrMCe04Lcp0lOFmbAka8Um6V2jAD7SYdZTjvhHbnYZ0lOA/OH4RXP"/>
    <hyperlink ref="R166" r:id="rId98" display="http://po.st/scms/OrMCe04Lcp0lOFmbAka8Um6V2jAD7SYdZTjvhHbnYZ0lOA/Q0WnF3"/>
    <hyperlink ref="R167" r:id="rId99" display="http://po.st/scms/OrMCe04Lcp0lOFmbAka8Um6V2jAD7SYdZTjvhHbnYZ0lOA/r7wmgo"/>
    <hyperlink ref="R168" r:id="rId100" display="http://po.st/scms/OrMCe04Lcp0lOFmbAka8Um6V2jAD7SYdZTjvhHbnYZ0lOA/HiqZEd"/>
    <hyperlink ref="R169" r:id="rId101" display="http://po.st/scms/OrMCe04Lcp0lOFmbAka8Um6V2jAD7SYdZTjvhHbnYZ0lOA/KMcc0n"/>
    <hyperlink ref="R170" r:id="rId102" display="http://po.st/scms/OrMCe04Lcp0lOFmbAka8Um6V2jAD7SYdZTjvhHbnYZ0lOA/5jAHyU"/>
    <hyperlink ref="R171" r:id="rId103" display="http://po.st/scms/OrMCe04Lcp0lOFmbAka8Um6V2jAD7SYdZTjvhHbnYZ0lOA/N6xuTI"/>
    <hyperlink ref="R172" r:id="rId104" display="http://po.st/scms/OrMCe04Lcp0lOFmbAka8Um6V2jAD7SYdZTjvhHbnYZ0lOA/lUtLg8"/>
    <hyperlink ref="U3" r:id="rId105" display="https://pbs.twimg.com/media/D0Z1xPNXQAEybcs.jpg"/>
    <hyperlink ref="U25" r:id="rId106" display="https://pbs.twimg.com/media/D1KV2sCX0AEZhK5.jpg"/>
    <hyperlink ref="U27" r:id="rId107" display="https://pbs.twimg.com/media/C3gbu25WAAAfTBE.jpg"/>
    <hyperlink ref="U56" r:id="rId108" display="https://pbs.twimg.com/media/D1kGLUpXgAExONF.jpg"/>
    <hyperlink ref="U71" r:id="rId109" display="https://pbs.twimg.com/media/D1jOFTtXcAAlwFQ.png"/>
    <hyperlink ref="U72" r:id="rId110" display="https://pbs.twimg.com/media/D1oVYO4XQAM1mAT.png"/>
    <hyperlink ref="U86" r:id="rId111" display="https://pbs.twimg.com/media/D1yWhlpX4AADzXU.jpg"/>
    <hyperlink ref="U87" r:id="rId112" display="https://pbs.twimg.com/media/D1yWhlpX4AADzXU.jpg"/>
    <hyperlink ref="U88" r:id="rId113" display="https://pbs.twimg.com/media/D1yWhlpX4AADzXU.jpg"/>
    <hyperlink ref="U95" r:id="rId114" display="https://pbs.twimg.com/media/D1OWl7DW0AAFRhJ.jpg"/>
    <hyperlink ref="U96" r:id="rId115" display="https://pbs.twimg.com/media/D1KFkm5XQAAKUB3.jpg"/>
    <hyperlink ref="U99" r:id="rId116" display="https://pbs.twimg.com/media/DyqDU7KWoAEkgPR.jpg"/>
    <hyperlink ref="U100" r:id="rId117" display="https://pbs.twimg.com/media/D1OWl7DW0AAFRhJ.jpg"/>
    <hyperlink ref="U101" r:id="rId118" display="https://pbs.twimg.com/media/D1YEtfzXQAAcRUt.jpg"/>
    <hyperlink ref="U102" r:id="rId119" display="https://pbs.twimg.com/media/D1__CazWoAEpIBG.jpg"/>
    <hyperlink ref="U111" r:id="rId120" display="https://pbs.twimg.com/media/D1uM9prXQAE-7Yy.jpg"/>
    <hyperlink ref="U117" r:id="rId121" display="https://pbs.twimg.com/media/D1dR_CAWwAAix89.jpg"/>
    <hyperlink ref="U118" r:id="rId122" display="https://pbs.twimg.com/media/D1nBDjoX4AERkw6.jpg"/>
    <hyperlink ref="U119" r:id="rId123" display="https://pbs.twimg.com/ext_tw_video_thumb/1105048195313397760/pu/img/Q8Sc36Zo4bbRw6Mh.jpg"/>
    <hyperlink ref="U120" r:id="rId124" display="https://pbs.twimg.com/media/D2HVKXJXgAIG6Pj.jpg"/>
    <hyperlink ref="V3" r:id="rId125" display="https://pbs.twimg.com/media/D0Z1xPNXQAEybcs.jpg"/>
    <hyperlink ref="V4" r:id="rId126" display="http://pbs.twimg.com/profile_images/997616903387582464/qATsyxSh_normal.jpg"/>
    <hyperlink ref="V5" r:id="rId127" display="http://pbs.twimg.com/profile_images/997616903387582464/qATsyxSh_normal.jpg"/>
    <hyperlink ref="V6" r:id="rId128" display="http://pbs.twimg.com/profile_images/997616903387582464/qATsyxSh_normal.jpg"/>
    <hyperlink ref="V7" r:id="rId129" display="http://pbs.twimg.com/profile_images/997616903387582464/qATsyxSh_normal.jpg"/>
    <hyperlink ref="V8" r:id="rId130" display="http://pbs.twimg.com/profile_images/997616903387582464/qATsyxSh_normal.jpg"/>
    <hyperlink ref="V9" r:id="rId131" display="http://pbs.twimg.com/profile_images/1044208444134354944/vJYG05-X_normal.jpg"/>
    <hyperlink ref="V10" r:id="rId132" display="http://pbs.twimg.com/profile_images/1044208444134354944/vJYG05-X_normal.jpg"/>
    <hyperlink ref="V11" r:id="rId133" display="http://pbs.twimg.com/profile_images/874911957522034688/M5XuN8Gx_normal.jpg"/>
    <hyperlink ref="V12" r:id="rId134" display="http://pbs.twimg.com/profile_images/874911957522034688/M5XuN8Gx_normal.jpg"/>
    <hyperlink ref="V13" r:id="rId135" display="http://pbs.twimg.com/profile_images/861610324570632192/iTAOLpbm_normal.jpg"/>
    <hyperlink ref="V14" r:id="rId136" display="http://pbs.twimg.com/profile_images/861610324570632192/iTAOLpbm_normal.jpg"/>
    <hyperlink ref="V15" r:id="rId137" display="http://pbs.twimg.com/profile_images/1044208444134354944/vJYG05-X_normal.jpg"/>
    <hyperlink ref="V16" r:id="rId138" display="http://pbs.twimg.com/profile_images/2555059691/a9ev480357ih5kpn71k0_normal.jpeg"/>
    <hyperlink ref="V17" r:id="rId139" display="http://pbs.twimg.com/profile_images/2555059691/a9ev480357ih5kpn71k0_normal.jpeg"/>
    <hyperlink ref="V18" r:id="rId140" display="http://pbs.twimg.com/profile_images/936622214073352197/RlRk2kcg_normal.jpg"/>
    <hyperlink ref="V19" r:id="rId141" display="http://pbs.twimg.com/profile_images/1016833173454548998/8S4cpTYr_normal.jpg"/>
    <hyperlink ref="V20" r:id="rId142" display="http://pbs.twimg.com/profile_images/1016833173454548998/8S4cpTYr_normal.jpg"/>
    <hyperlink ref="V21" r:id="rId143" display="http://pbs.twimg.com/profile_images/775795537689862144/ZdtKsGVV_normal.jpg"/>
    <hyperlink ref="V22" r:id="rId144" display="http://pbs.twimg.com/profile_images/1070689732177342464/67gb4kBh_normal.jpg"/>
    <hyperlink ref="V23" r:id="rId145" display="http://pbs.twimg.com/profile_images/1070689732177342464/67gb4kBh_normal.jpg"/>
    <hyperlink ref="V24" r:id="rId146" display="http://pbs.twimg.com/profile_images/786863348159700992/d6nM04QK_normal.jpg"/>
    <hyperlink ref="V25" r:id="rId147" display="https://pbs.twimg.com/media/D1KV2sCX0AEZhK5.jpg"/>
    <hyperlink ref="V26" r:id="rId148" display="http://pbs.twimg.com/profile_images/677737251158274048/4FuLIToI_normal.jpg"/>
    <hyperlink ref="V27" r:id="rId149" display="https://pbs.twimg.com/media/C3gbu25WAAAfTBE.jpg"/>
    <hyperlink ref="V28" r:id="rId150" display="http://pbs.twimg.com/profile_images/1106753664318885888/nwCcXC8s_normal.jpg"/>
    <hyperlink ref="V29" r:id="rId151" display="http://pbs.twimg.com/profile_images/975879154448130048/o3ISZvvQ_normal.jpg"/>
    <hyperlink ref="V30" r:id="rId152" display="http://pbs.twimg.com/profile_images/742830194399006724/abnF5JIJ_normal.jpg"/>
    <hyperlink ref="V31" r:id="rId153" display="http://pbs.twimg.com/profile_images/1102570152988692480/meG-sjcW_normal.png"/>
    <hyperlink ref="V32" r:id="rId154" display="http://pbs.twimg.com/profile_images/937786044350697472/F_qKMCUc_normal.jpg"/>
    <hyperlink ref="V33" r:id="rId155" display="http://pbs.twimg.com/profile_images/1102570152988692480/meG-sjcW_normal.png"/>
    <hyperlink ref="V34" r:id="rId156" display="http://pbs.twimg.com/profile_images/937786044350697472/F_qKMCUc_normal.jpg"/>
    <hyperlink ref="V35" r:id="rId157" display="http://pbs.twimg.com/profile_images/1102570152988692480/meG-sjcW_normal.png"/>
    <hyperlink ref="V36" r:id="rId158" display="http://pbs.twimg.com/profile_images/1297451661/Jackie_1_normal.jpg"/>
    <hyperlink ref="V37" r:id="rId159" display="http://pbs.twimg.com/profile_images/978759972564578304/NQojXi6I_normal.jpg"/>
    <hyperlink ref="V38" r:id="rId160" display="http://pbs.twimg.com/profile_images/978759972564578304/NQojXi6I_normal.jpg"/>
    <hyperlink ref="V39" r:id="rId161" display="http://pbs.twimg.com/profile_images/781892598046875649/RrXDXrUw_normal.jpg"/>
    <hyperlink ref="V40" r:id="rId162" display="http://pbs.twimg.com/profile_images/781892598046875649/RrXDXrUw_normal.jpg"/>
    <hyperlink ref="V41" r:id="rId163" display="http://pbs.twimg.com/profile_images/378800000605351103/f219819d9a7bed41f4e9c5f4c3b92a9f_normal.png"/>
    <hyperlink ref="V42" r:id="rId164" display="http://pbs.twimg.com/profile_images/1049621338825080833/69KVz__u_normal.jpg"/>
    <hyperlink ref="V43" r:id="rId165" display="http://pbs.twimg.com/profile_images/963759425961037825/78X_23KW_normal.png"/>
    <hyperlink ref="V44" r:id="rId166" display="http://pbs.twimg.com/profile_images/963759425961037825/78X_23KW_normal.png"/>
    <hyperlink ref="V45" r:id="rId167" display="http://pbs.twimg.com/profile_images/963759425961037825/78X_23KW_normal.png"/>
    <hyperlink ref="V46" r:id="rId168" display="http://pbs.twimg.com/profile_images/3187024260/1f6bb2bcd50677891476cb3401bcee46_normal.jpeg"/>
    <hyperlink ref="V47" r:id="rId169" display="http://pbs.twimg.com/profile_images/3187024260/1f6bb2bcd50677891476cb3401bcee46_normal.jpeg"/>
    <hyperlink ref="V48" r:id="rId170" display="http://pbs.twimg.com/profile_images/3187024260/1f6bb2bcd50677891476cb3401bcee46_normal.jpeg"/>
    <hyperlink ref="V49" r:id="rId171" display="http://pbs.twimg.com/profile_images/1012806442817122304/PFPRBkWE_normal.jpg"/>
    <hyperlink ref="V50" r:id="rId172" display="http://pbs.twimg.com/profile_images/1012806442817122304/PFPRBkWE_normal.jpg"/>
    <hyperlink ref="V51" r:id="rId173" display="http://pbs.twimg.com/profile_images/1012806442817122304/PFPRBkWE_normal.jpg"/>
    <hyperlink ref="V52" r:id="rId174" display="http://pbs.twimg.com/profile_images/803724976138452992/T_T9IMov_normal.jpg"/>
    <hyperlink ref="V53" r:id="rId175" display="http://pbs.twimg.com/profile_images/803724976138452992/T_T9IMov_normal.jpg"/>
    <hyperlink ref="V54" r:id="rId176" display="http://pbs.twimg.com/profile_images/635208989127512064/0QPC2xqw_normal.jpg"/>
    <hyperlink ref="V55" r:id="rId177" display="http://pbs.twimg.com/profile_images/635208989127512064/0QPC2xqw_normal.jpg"/>
    <hyperlink ref="V56" r:id="rId178" display="https://pbs.twimg.com/media/D1kGLUpXgAExONF.jpg"/>
    <hyperlink ref="V57" r:id="rId179" display="http://pbs.twimg.com/profile_images/1693845280/q8omf_normal.jpg"/>
    <hyperlink ref="V58" r:id="rId180" display="http://pbs.twimg.com/profile_images/1105030567362523136/z8GSqZx__normal.png"/>
    <hyperlink ref="V59" r:id="rId181" display="http://pbs.twimg.com/profile_images/1054831453555568640/_8AAwz2-_normal.jpg"/>
    <hyperlink ref="V60" r:id="rId182" display="http://pbs.twimg.com/profile_images/971005872284499969/5XteGCvx_normal.jpg"/>
    <hyperlink ref="V61" r:id="rId183" display="http://pbs.twimg.com/profile_images/971005872284499969/5XteGCvx_normal.jpg"/>
    <hyperlink ref="V62" r:id="rId184" display="http://pbs.twimg.com/profile_images/796042756389011456/vy-rI92E_normal.jpg"/>
    <hyperlink ref="V63" r:id="rId185" display="http://pbs.twimg.com/profile_images/796042756389011456/vy-rI92E_normal.jpg"/>
    <hyperlink ref="V64" r:id="rId186" display="http://pbs.twimg.com/profile_images/826492277103132672/L9h7hFx3_normal.jpg"/>
    <hyperlink ref="V65" r:id="rId187" display="http://pbs.twimg.com/profile_images/723186926916911104/T0_e8v4G_normal.jpg"/>
    <hyperlink ref="V66" r:id="rId188" display="http://pbs.twimg.com/profile_images/1047778426508206080/H4xRs8Z1_normal.jpg"/>
    <hyperlink ref="V67" r:id="rId189" display="http://pbs.twimg.com/profile_images/723186926916911104/T0_e8v4G_normal.jpg"/>
    <hyperlink ref="V68" r:id="rId190" display="http://pbs.twimg.com/profile_images/1047778426508206080/H4xRs8Z1_normal.jpg"/>
    <hyperlink ref="V69" r:id="rId191" display="http://pbs.twimg.com/profile_images/1047778426508206080/H4xRs8Z1_normal.jpg"/>
    <hyperlink ref="V70" r:id="rId192" display="http://pbs.twimg.com/profile_images/1047778426508206080/H4xRs8Z1_normal.jpg"/>
    <hyperlink ref="V71" r:id="rId193" display="https://pbs.twimg.com/media/D1jOFTtXcAAlwFQ.png"/>
    <hyperlink ref="V72" r:id="rId194" display="https://pbs.twimg.com/media/D1oVYO4XQAM1mAT.png"/>
    <hyperlink ref="V73" r:id="rId195" display="http://pbs.twimg.com/profile_images/3755501489/0570d5449bf3e51541b23cf4cfa8362f_normal.jpeg"/>
    <hyperlink ref="V74" r:id="rId196" display="http://pbs.twimg.com/profile_images/781892598046875649/RrXDXrUw_normal.jpg"/>
    <hyperlink ref="V75" r:id="rId197" display="http://pbs.twimg.com/profile_images/969970189562466304/_Qy4rmBD_normal.jpg"/>
    <hyperlink ref="V76" r:id="rId198" display="http://pbs.twimg.com/profile_images/781892598046875649/RrXDXrUw_normal.jpg"/>
    <hyperlink ref="V77" r:id="rId199" display="http://pbs.twimg.com/profile_images/969970189562466304/_Qy4rmBD_normal.jpg"/>
    <hyperlink ref="V78" r:id="rId200" display="http://pbs.twimg.com/profile_images/879706230570323968/sAAwUM0Y_normal.jpg"/>
    <hyperlink ref="V79" r:id="rId201" display="http://pbs.twimg.com/profile_images/300638014/CIA_STAR_normal.jpg"/>
    <hyperlink ref="V80" r:id="rId202" display="http://pbs.twimg.com/profile_images/1062802352711835654/Hftz5tVU_normal.jpg"/>
    <hyperlink ref="V81" r:id="rId203" display="http://pbs.twimg.com/profile_images/1062802352711835654/Hftz5tVU_normal.jpg"/>
    <hyperlink ref="V82" r:id="rId204" display="http://pbs.twimg.com/profile_images/503937015251886080/Rx94F4Kj_normal.jpeg"/>
    <hyperlink ref="V83" r:id="rId205" display="http://pbs.twimg.com/profile_images/752954935004848128/9ejmVshY_normal.jpg"/>
    <hyperlink ref="V84" r:id="rId206" display="http://pbs.twimg.com/profile_images/2879360992/560b0ed9cbc7a729ae54d3ae92ac51c2_normal.jpeg"/>
    <hyperlink ref="V85" r:id="rId207" display="http://pbs.twimg.com/profile_images/2879360992/560b0ed9cbc7a729ae54d3ae92ac51c2_normal.jpeg"/>
    <hyperlink ref="V86" r:id="rId208" display="https://pbs.twimg.com/media/D1yWhlpX4AADzXU.jpg"/>
    <hyperlink ref="V87" r:id="rId209" display="https://pbs.twimg.com/media/D1yWhlpX4AADzXU.jpg"/>
    <hyperlink ref="V88" r:id="rId210" display="https://pbs.twimg.com/media/D1yWhlpX4AADzXU.jpg"/>
    <hyperlink ref="V89" r:id="rId211" display="http://pbs.twimg.com/profile_images/481162974749401088/9Sj13wHR_normal.jpeg"/>
    <hyperlink ref="V90" r:id="rId212" display="http://pbs.twimg.com/profile_images/1106532902496555009/4JgaqKA2_normal.png"/>
    <hyperlink ref="V91" r:id="rId213" display="http://pbs.twimg.com/profile_images/1648821045/Ade_McCormack-medium_normal.jpg"/>
    <hyperlink ref="V92" r:id="rId214" display="http://pbs.twimg.com/profile_images/1648821045/Ade_McCormack-medium_normal.jpg"/>
    <hyperlink ref="V93" r:id="rId215" display="http://pbs.twimg.com/profile_images/489367804240355328/mKNCSw-T_normal.jpeg"/>
    <hyperlink ref="V94" r:id="rId216" display="http://pbs.twimg.com/profile_images/489367804240355328/mKNCSw-T_normal.jpeg"/>
    <hyperlink ref="V95" r:id="rId217" display="https://pbs.twimg.com/media/D1OWl7DW0AAFRhJ.jpg"/>
    <hyperlink ref="V96" r:id="rId218" display="https://pbs.twimg.com/media/D1KFkm5XQAAKUB3.jpg"/>
    <hyperlink ref="V97" r:id="rId219" display="http://pbs.twimg.com/profile_images/714888966789537795/ohH-U9hl_normal.jpg"/>
    <hyperlink ref="V98" r:id="rId220" display="http://pbs.twimg.com/profile_images/715180318483955713/PnzGli0k_normal.jpg"/>
    <hyperlink ref="V99" r:id="rId221" display="https://pbs.twimg.com/media/DyqDU7KWoAEkgPR.jpg"/>
    <hyperlink ref="V100" r:id="rId222" display="https://pbs.twimg.com/media/D1OWl7DW0AAFRhJ.jpg"/>
    <hyperlink ref="V101" r:id="rId223" display="https://pbs.twimg.com/media/D1YEtfzXQAAcRUt.jpg"/>
    <hyperlink ref="V102" r:id="rId224" display="https://pbs.twimg.com/media/D1__CazWoAEpIBG.jpg"/>
    <hyperlink ref="V103" r:id="rId225" display="http://pbs.twimg.com/profile_images/2664838473/26cf3cdc1e609d23bf5e2c2b33f683eb_normal.jpeg"/>
    <hyperlink ref="V104" r:id="rId226" display="http://pbs.twimg.com/profile_images/2664838473/26cf3cdc1e609d23bf5e2c2b33f683eb_normal.jpeg"/>
    <hyperlink ref="V105" r:id="rId227" display="http://pbs.twimg.com/profile_images/1055999386520576007/ngHBZDBV_normal.jpg"/>
    <hyperlink ref="V106" r:id="rId228" display="http://pbs.twimg.com/profile_images/1055999386520576007/ngHBZDBV_normal.jpg"/>
    <hyperlink ref="V107" r:id="rId229" display="http://pbs.twimg.com/profile_images/908645783276277760/0RVg_wdT_normal.jpg"/>
    <hyperlink ref="V108" r:id="rId230" display="http://pbs.twimg.com/profile_images/2941572867/61bcae23ebcd63191ada3d3a6a744032_normal.png"/>
    <hyperlink ref="V109" r:id="rId231" display="http://pbs.twimg.com/profile_images/2941572867/61bcae23ebcd63191ada3d3a6a744032_normal.png"/>
    <hyperlink ref="V110" r:id="rId232" display="http://pbs.twimg.com/profile_images/912724853689593859/fbgvhLa1_normal.jpg"/>
    <hyperlink ref="V111" r:id="rId233" display="https://pbs.twimg.com/media/D1uM9prXQAE-7Yy.jpg"/>
    <hyperlink ref="V112" r:id="rId234" display="http://pbs.twimg.com/profile_images/627561671087644676/3cc8YE00_normal.jpg"/>
    <hyperlink ref="V113" r:id="rId235" display="http://pbs.twimg.com/profile_images/1092821430356639744/UxJHG1Oq_normal.jpg"/>
    <hyperlink ref="V114" r:id="rId236" display="http://pbs.twimg.com/profile_images/1092821430356639744/UxJHG1Oq_normal.jpg"/>
    <hyperlink ref="V115" r:id="rId237" display="http://pbs.twimg.com/profile_images/1092821430356639744/UxJHG1Oq_normal.jpg"/>
    <hyperlink ref="V116" r:id="rId238" display="http://pbs.twimg.com/profile_images/1092821430356639744/UxJHG1Oq_normal.jpg"/>
    <hyperlink ref="V117" r:id="rId239" display="https://pbs.twimg.com/media/D1dR_CAWwAAix89.jpg"/>
    <hyperlink ref="V118" r:id="rId240" display="https://pbs.twimg.com/media/D1nBDjoX4AERkw6.jpg"/>
    <hyperlink ref="V119" r:id="rId241" display="https://pbs.twimg.com/ext_tw_video_thumb/1105048195313397760/pu/img/Q8Sc36Zo4bbRw6Mh.jpg"/>
    <hyperlink ref="V120" r:id="rId242" display="https://pbs.twimg.com/media/D2HVKXJXgAIG6Pj.jpg"/>
    <hyperlink ref="V121" r:id="rId243" display="http://pbs.twimg.com/profile_images/720701486418784257/ScrgFKdc_normal.jpg"/>
    <hyperlink ref="V122" r:id="rId244" display="http://pbs.twimg.com/profile_images/720701486418784257/ScrgFKdc_normal.jpg"/>
    <hyperlink ref="V123" r:id="rId245" display="http://pbs.twimg.com/profile_images/720701486418784257/ScrgFKdc_normal.jpg"/>
    <hyperlink ref="V124" r:id="rId246" display="http://pbs.twimg.com/profile_images/720701486418784257/ScrgFKdc_normal.jpg"/>
    <hyperlink ref="V125" r:id="rId247" display="http://pbs.twimg.com/profile_images/720701486418784257/ScrgFKdc_normal.jpg"/>
    <hyperlink ref="V126" r:id="rId248" display="http://pbs.twimg.com/profile_images/720701486418784257/ScrgFKdc_normal.jpg"/>
    <hyperlink ref="V127" r:id="rId249" display="http://pbs.twimg.com/profile_images/720701486418784257/ScrgFKdc_normal.jpg"/>
    <hyperlink ref="V128" r:id="rId250" display="http://pbs.twimg.com/profile_images/720701486418784257/ScrgFKdc_normal.jpg"/>
    <hyperlink ref="V129" r:id="rId251" display="http://pbs.twimg.com/profile_images/720701486418784257/ScrgFKdc_normal.jpg"/>
    <hyperlink ref="V130" r:id="rId252" display="http://pbs.twimg.com/profile_images/720701486418784257/ScrgFKdc_normal.jpg"/>
    <hyperlink ref="V131" r:id="rId253" display="http://pbs.twimg.com/profile_images/720701486418784257/ScrgFKdc_normal.jpg"/>
    <hyperlink ref="V132" r:id="rId254" display="http://pbs.twimg.com/profile_images/720701486418784257/ScrgFKdc_normal.jpg"/>
    <hyperlink ref="V133" r:id="rId255" display="http://pbs.twimg.com/profile_images/720701486418784257/ScrgFKdc_normal.jpg"/>
    <hyperlink ref="V134" r:id="rId256" display="http://pbs.twimg.com/profile_images/720701486418784257/ScrgFKdc_normal.jpg"/>
    <hyperlink ref="V135" r:id="rId257" display="http://pbs.twimg.com/profile_images/720701486418784257/ScrgFKdc_normal.jpg"/>
    <hyperlink ref="V136" r:id="rId258" display="http://pbs.twimg.com/profile_images/720701486418784257/ScrgFKdc_normal.jpg"/>
    <hyperlink ref="V137" r:id="rId259" display="http://pbs.twimg.com/profile_images/720701486418784257/ScrgFKdc_normal.jpg"/>
    <hyperlink ref="V138" r:id="rId260" display="http://pbs.twimg.com/profile_images/720701486418784257/ScrgFKdc_normal.jpg"/>
    <hyperlink ref="V139" r:id="rId261" display="http://pbs.twimg.com/profile_images/720701486418784257/ScrgFKdc_normal.jpg"/>
    <hyperlink ref="V140" r:id="rId262" display="http://pbs.twimg.com/profile_images/720701486418784257/ScrgFKdc_normal.jpg"/>
    <hyperlink ref="V141" r:id="rId263" display="http://pbs.twimg.com/profile_images/720701486418784257/ScrgFKdc_normal.jpg"/>
    <hyperlink ref="V142" r:id="rId264" display="http://pbs.twimg.com/profile_images/720701486418784257/ScrgFKdc_normal.jpg"/>
    <hyperlink ref="V143" r:id="rId265" display="http://pbs.twimg.com/profile_images/720701486418784257/ScrgFKdc_normal.jpg"/>
    <hyperlink ref="V144" r:id="rId266" display="http://pbs.twimg.com/profile_images/720701486418784257/ScrgFKdc_normal.jpg"/>
    <hyperlink ref="V145" r:id="rId267" display="http://pbs.twimg.com/profile_images/720701486418784257/ScrgFKdc_normal.jpg"/>
    <hyperlink ref="V146" r:id="rId268" display="http://pbs.twimg.com/profile_images/720701486418784257/ScrgFKdc_normal.jpg"/>
    <hyperlink ref="V147" r:id="rId269" display="http://pbs.twimg.com/profile_images/720701486418784257/ScrgFKdc_normal.jpg"/>
    <hyperlink ref="V148" r:id="rId270" display="http://pbs.twimg.com/profile_images/720701486418784257/ScrgFKdc_normal.jpg"/>
    <hyperlink ref="V149" r:id="rId271" display="http://pbs.twimg.com/profile_images/720701486418784257/ScrgFKdc_normal.jpg"/>
    <hyperlink ref="V150" r:id="rId272" display="http://pbs.twimg.com/profile_images/720701486418784257/ScrgFKdc_normal.jpg"/>
    <hyperlink ref="V151" r:id="rId273" display="http://pbs.twimg.com/profile_images/720701486418784257/ScrgFKdc_normal.jpg"/>
    <hyperlink ref="V152" r:id="rId274" display="http://pbs.twimg.com/profile_images/720701486418784257/ScrgFKdc_normal.jpg"/>
    <hyperlink ref="V153" r:id="rId275" display="http://pbs.twimg.com/profile_images/720701486418784257/ScrgFKdc_normal.jpg"/>
    <hyperlink ref="V154" r:id="rId276" display="http://pbs.twimg.com/profile_images/720701486418784257/ScrgFKdc_normal.jpg"/>
    <hyperlink ref="V155" r:id="rId277" display="http://pbs.twimg.com/profile_images/720701486418784257/ScrgFKdc_normal.jpg"/>
    <hyperlink ref="V156" r:id="rId278" display="http://pbs.twimg.com/profile_images/720701486418784257/ScrgFKdc_normal.jpg"/>
    <hyperlink ref="V157" r:id="rId279" display="http://pbs.twimg.com/profile_images/720701486418784257/ScrgFKdc_normal.jpg"/>
    <hyperlink ref="V158" r:id="rId280" display="http://pbs.twimg.com/profile_images/720701486418784257/ScrgFKdc_normal.jpg"/>
    <hyperlink ref="V159" r:id="rId281" display="http://pbs.twimg.com/profile_images/720701486418784257/ScrgFKdc_normal.jpg"/>
    <hyperlink ref="V160" r:id="rId282" display="http://pbs.twimg.com/profile_images/720701486418784257/ScrgFKdc_normal.jpg"/>
    <hyperlink ref="V161" r:id="rId283" display="http://pbs.twimg.com/profile_images/720701486418784257/ScrgFKdc_normal.jpg"/>
    <hyperlink ref="V162" r:id="rId284" display="http://pbs.twimg.com/profile_images/720701486418784257/ScrgFKdc_normal.jpg"/>
    <hyperlink ref="V163" r:id="rId285" display="http://pbs.twimg.com/profile_images/720701486418784257/ScrgFKdc_normal.jpg"/>
    <hyperlink ref="V164" r:id="rId286" display="http://pbs.twimg.com/profile_images/720701486418784257/ScrgFKdc_normal.jpg"/>
    <hyperlink ref="V165" r:id="rId287" display="http://pbs.twimg.com/profile_images/720701486418784257/ScrgFKdc_normal.jpg"/>
    <hyperlink ref="V166" r:id="rId288" display="http://pbs.twimg.com/profile_images/720701486418784257/ScrgFKdc_normal.jpg"/>
    <hyperlink ref="V167" r:id="rId289" display="http://pbs.twimg.com/profile_images/720701486418784257/ScrgFKdc_normal.jpg"/>
    <hyperlink ref="V168" r:id="rId290" display="http://pbs.twimg.com/profile_images/720701486418784257/ScrgFKdc_normal.jpg"/>
    <hyperlink ref="V169" r:id="rId291" display="http://pbs.twimg.com/profile_images/720701486418784257/ScrgFKdc_normal.jpg"/>
    <hyperlink ref="V170" r:id="rId292" display="http://pbs.twimg.com/profile_images/720701486418784257/ScrgFKdc_normal.jpg"/>
    <hyperlink ref="V171" r:id="rId293" display="http://pbs.twimg.com/profile_images/720701486418784257/ScrgFKdc_normal.jpg"/>
    <hyperlink ref="V172" r:id="rId294" display="http://pbs.twimg.com/profile_images/720701486418784257/ScrgFKdc_normal.jpg"/>
    <hyperlink ref="X3" r:id="rId295" display="https://twitter.com/#!/edhecmanagement/status/1100697223703265280"/>
    <hyperlink ref="X4" r:id="rId296" display="https://twitter.com/#!/prfitzsimmons/status/1103621328266059776"/>
    <hyperlink ref="X5" r:id="rId297" display="https://twitter.com/#!/prfitzsimmons/status/1103621328266059776"/>
    <hyperlink ref="X6" r:id="rId298" display="https://twitter.com/#!/prfitzsimmons/status/1103621328266059776"/>
    <hyperlink ref="X7" r:id="rId299" display="https://twitter.com/#!/prfitzsimmons/status/1103621328266059776"/>
    <hyperlink ref="X8" r:id="rId300" display="https://twitter.com/#!/prfitzsimmons/status/1103621328266059776"/>
    <hyperlink ref="X9" r:id="rId301" display="https://twitter.com/#!/audencia/status/1103680251274641412"/>
    <hyperlink ref="X10" r:id="rId302" display="https://twitter.com/#!/audencia/status/1103680251274641412"/>
    <hyperlink ref="X11" r:id="rId303" display="https://twitter.com/#!/axelle_chevy/status/1103680808471138306"/>
    <hyperlink ref="X12" r:id="rId304" display="https://twitter.com/#!/axelle_chevy/status/1103680808471138306"/>
    <hyperlink ref="X13" r:id="rId305" display="https://twitter.com/#!/narnaudaudencia/status/1103681346893950977"/>
    <hyperlink ref="X14" r:id="rId306" display="https://twitter.com/#!/narnaudaudencia/status/1103681346893950977"/>
    <hyperlink ref="X15" r:id="rId307" display="https://twitter.com/#!/audencia/status/1103680251274641412"/>
    <hyperlink ref="X16" r:id="rId308" display="https://twitter.com/#!/frankdormont/status/1103702422260760576"/>
    <hyperlink ref="X17" r:id="rId309" display="https://twitter.com/#!/frankdormont/status/1103702422260760576"/>
    <hyperlink ref="X18" r:id="rId310" display="https://twitter.com/#!/kathygiusti/status/1103660349738369028"/>
    <hyperlink ref="X19" r:id="rId311" display="https://twitter.com/#!/jillzitzewitz/status/1103709148485701632"/>
    <hyperlink ref="X20" r:id="rId312" display="https://twitter.com/#!/jillzitzewitz/status/1103709148485701632"/>
    <hyperlink ref="X21" r:id="rId313" display="https://twitter.com/#!/aldo_zaffalon/status/1103947156350742529"/>
    <hyperlink ref="X22" r:id="rId314" display="https://twitter.com/#!/mccourtexeced/status/1104018937103163402"/>
    <hyperlink ref="X23" r:id="rId315" display="https://twitter.com/#!/mccourtexeced/status/1104018937103163402"/>
    <hyperlink ref="X24" r:id="rId316" display="https://twitter.com/#!/rajeswariramana/status/1104094367734816769"/>
    <hyperlink ref="X25" r:id="rId317" display="https://twitter.com/#!/sifma/status/1104109649895264261"/>
    <hyperlink ref="X26" r:id="rId318" display="https://twitter.com/#!/just_joan/status/1104183628215533568"/>
    <hyperlink ref="X27" r:id="rId319" display="https://twitter.com/#!/rbsexeced/status/826442175424643078"/>
    <hyperlink ref="X28" r:id="rId320" display="https://twitter.com/#!/antonniw/status/1104225305915543553"/>
    <hyperlink ref="X29" r:id="rId321" display="https://twitter.com/#!/valerie_loison/status/1104490758583869440"/>
    <hyperlink ref="X30" r:id="rId322" display="https://twitter.com/#!/jenpotten/status/1105054090642550784"/>
    <hyperlink ref="X31" r:id="rId323" display="https://twitter.com/#!/oneill_indy/status/1105151286176030721"/>
    <hyperlink ref="X32" r:id="rId324" display="https://twitter.com/#!/johnsonsmj3/status/1105151197873401856"/>
    <hyperlink ref="X33" r:id="rId325" display="https://twitter.com/#!/oneill_indy/status/1105151286176030721"/>
    <hyperlink ref="X34" r:id="rId326" display="https://twitter.com/#!/johnsonsmj3/status/1105151197873401856"/>
    <hyperlink ref="X35" r:id="rId327" display="https://twitter.com/#!/oneill_indy/status/1105151286176030721"/>
    <hyperlink ref="X36" r:id="rId328" display="https://twitter.com/#!/jackiesloane/status/1105193972232847361"/>
    <hyperlink ref="X37" r:id="rId329" display="https://twitter.com/#!/pdxnicolle/status/1105231158197968896"/>
    <hyperlink ref="X38" r:id="rId330" display="https://twitter.com/#!/pdxnicolle/status/1105232001475391488"/>
    <hyperlink ref="X39" r:id="rId331" display="https://twitter.com/#!/bernhardkerres/status/1105411678114627589"/>
    <hyperlink ref="X40" r:id="rId332" display="https://twitter.com/#!/bernhardkerres/status/1105411678114627589"/>
    <hyperlink ref="X41" r:id="rId333" display="https://twitter.com/#!/sbailey1/status/1105451259325239297"/>
    <hyperlink ref="X42" r:id="rId334" display="https://twitter.com/#!/hult_biz/status/1105506731768070144"/>
    <hyperlink ref="X43" r:id="rId335" display="https://twitter.com/#!/hellostage_/status/1105587438519549952"/>
    <hyperlink ref="X44" r:id="rId336" display="https://twitter.com/#!/hellostage_/status/1105587438519549952"/>
    <hyperlink ref="X45" r:id="rId337" display="https://twitter.com/#!/hellostage_/status/1105587438519549952"/>
    <hyperlink ref="X46" r:id="rId338" display="https://twitter.com/#!/naysanf/status/1105603714319044608"/>
    <hyperlink ref="X47" r:id="rId339" display="https://twitter.com/#!/naysanf/status/1105603837530947585"/>
    <hyperlink ref="X48" r:id="rId340" display="https://twitter.com/#!/naysanf/status/1105603837530947585"/>
    <hyperlink ref="X49" r:id="rId341" display="https://twitter.com/#!/marianneschro11/status/1105754641617297408"/>
    <hyperlink ref="X50" r:id="rId342" display="https://twitter.com/#!/marianneschro11/status/1105754641617297408"/>
    <hyperlink ref="X51" r:id="rId343" display="https://twitter.com/#!/marianneschro11/status/1105754641617297408"/>
    <hyperlink ref="X52" r:id="rId344" display="https://twitter.com/#!/energizersllc/status/1104445874141388801"/>
    <hyperlink ref="X53" r:id="rId345" display="https://twitter.com/#!/energizersllc/status/1105876897664253952"/>
    <hyperlink ref="X54" r:id="rId346" display="https://twitter.com/#!/jamesjimmyjimuk/status/1104446749467394049"/>
    <hyperlink ref="X55" r:id="rId347" display="https://twitter.com/#!/jamesjimmyjimuk/status/1105877704732229636"/>
    <hyperlink ref="X56" r:id="rId348" display="https://twitter.com/#!/infonutc/status/1105922009098317824"/>
    <hyperlink ref="X57" r:id="rId349" display="https://twitter.com/#!/pramathsinha/status/1106113732722204672"/>
    <hyperlink ref="X58" r:id="rId350" display="https://twitter.com/#!/luissbusiness/status/1106227846350032896"/>
    <hyperlink ref="X59" r:id="rId351" display="https://twitter.com/#!/mariovitalem/status/1106307147351146496"/>
    <hyperlink ref="X60" r:id="rId352" display="https://twitter.com/#!/mba_sprint/status/1104438889509502976"/>
    <hyperlink ref="X61" r:id="rId353" display="https://twitter.com/#!/mba_sprint/status/1105875254856073216"/>
    <hyperlink ref="X62" r:id="rId354" display="https://twitter.com/#!/drbtkaczykmba/status/1104433364587683840"/>
    <hyperlink ref="X63" r:id="rId355" display="https://twitter.com/#!/drbtkaczykmba/status/1106328150835892225"/>
    <hyperlink ref="X64" r:id="rId356" display="https://twitter.com/#!/asikorskab/status/1106403823634010117"/>
    <hyperlink ref="X65" r:id="rId357" display="https://twitter.com/#!/ieseg/status/1105783589197828096"/>
    <hyperlink ref="X66" r:id="rId358" display="https://twitter.com/#!/studyatieseg/status/1105816085117501442"/>
    <hyperlink ref="X67" r:id="rId359" display="https://twitter.com/#!/ieseg/status/1105783589197828096"/>
    <hyperlink ref="X68" r:id="rId360" display="https://twitter.com/#!/studyatieseg/status/1105816085117501442"/>
    <hyperlink ref="X69" r:id="rId361" display="https://twitter.com/#!/studyatieseg/status/1105816085117501442"/>
    <hyperlink ref="X70" r:id="rId362" display="https://twitter.com/#!/studyatieseg/status/1106510144676990976"/>
    <hyperlink ref="X71" r:id="rId363" display="https://twitter.com/#!/ieseg/status/1105860549244567553"/>
    <hyperlink ref="X72" r:id="rId364" display="https://twitter.com/#!/ieseg/status/1106227013902311424"/>
    <hyperlink ref="X73" r:id="rId365" display="https://twitter.com/#!/otedelgado/status/1106536935550603264"/>
    <hyperlink ref="X74" r:id="rId366" display="https://twitter.com/#!/bernhardkerres/status/1105411678114627589"/>
    <hyperlink ref="X75" r:id="rId367" display="https://twitter.com/#!/alaudaquartet/status/1106556539157078018"/>
    <hyperlink ref="X76" r:id="rId368" display="https://twitter.com/#!/bernhardkerres/status/1105411678114627589"/>
    <hyperlink ref="X77" r:id="rId369" display="https://twitter.com/#!/alaudaquartet/status/1106556539157078018"/>
    <hyperlink ref="X78" r:id="rId370" display="https://twitter.com/#!/serbianlinuks/status/1106580903294320640"/>
    <hyperlink ref="X79" r:id="rId371" display="https://twitter.com/#!/chi_innovation/status/1106622057612300288"/>
    <hyperlink ref="X80" r:id="rId372" display="https://twitter.com/#!/kuczinnovation/status/1105145988325490693"/>
    <hyperlink ref="X81" r:id="rId373" display="https://twitter.com/#!/kuczinnovation/status/1106579860019970048"/>
    <hyperlink ref="X82" r:id="rId374" display="https://twitter.com/#!/sskuczmarski/status/1106640370383945731"/>
    <hyperlink ref="X83" r:id="rId375" display="https://twitter.com/#!/columbia_sps/status/1106647273105170432"/>
    <hyperlink ref="X84" r:id="rId376" display="https://twitter.com/#!/bah_9/status/1106128336609337347"/>
    <hyperlink ref="X85" r:id="rId377" display="https://twitter.com/#!/bah_9/status/1106890310708285441"/>
    <hyperlink ref="X86" r:id="rId378" display="https://twitter.com/#!/laurarojo_mgmt/status/1106925132411482112"/>
    <hyperlink ref="X87" r:id="rId379" display="https://twitter.com/#!/laurarojo_mgmt/status/1106925132411482112"/>
    <hyperlink ref="X88" r:id="rId380" display="https://twitter.com/#!/laurarojo_mgmt/status/1106925132411482112"/>
    <hyperlink ref="X89" r:id="rId381" display="https://twitter.com/#!/laurarojo_mgmt/status/1106689620429938688"/>
    <hyperlink ref="X90" r:id="rId382" display="https://twitter.com/#!/robinheed/status/1106982717793751040"/>
    <hyperlink ref="X91" r:id="rId383" display="https://twitter.com/#!/ademccormack/status/1104094580893454336"/>
    <hyperlink ref="X92" r:id="rId384" display="https://twitter.com/#!/ademccormack/status/1106993588288847872"/>
    <hyperlink ref="X93" r:id="rId385" display="https://twitter.com/#!/researchfan/status/1106996254385557505"/>
    <hyperlink ref="X94" r:id="rId386" display="https://twitter.com/#!/researchfan/status/1106996254385557505"/>
    <hyperlink ref="X95" r:id="rId387" display="https://twitter.com/#!/jmlpyt/status/1107619844755767296"/>
    <hyperlink ref="X96" r:id="rId388" display="https://twitter.com/#!/infonutc/status/1104091772618244097"/>
    <hyperlink ref="X97" r:id="rId389" display="https://twitter.com/#!/infonutc/status/1104183519134318592"/>
    <hyperlink ref="X98" r:id="rId390" display="https://twitter.com/#!/nul_transport/status/1107683587397206017"/>
    <hyperlink ref="X99" r:id="rId391" display="https://twitter.com/#!/thjeanjean/status/1092830256531193856"/>
    <hyperlink ref="X100" r:id="rId392" display="https://twitter.com/#!/thjeanjean/status/1104391914554568705"/>
    <hyperlink ref="X101" r:id="rId393" display="https://twitter.com/#!/thjeanjean/status/1105075939887730688"/>
    <hyperlink ref="X102" r:id="rId394" display="https://twitter.com/#!/thjeanjean/status/1107884451479126017"/>
    <hyperlink ref="X103" r:id="rId395" display="https://twitter.com/#!/gobernanzadeti/status/1108133906409238529"/>
    <hyperlink ref="X104" r:id="rId396" display="https://twitter.com/#!/gobernanzadeti/status/1108133906409238529"/>
    <hyperlink ref="X105" r:id="rId397" display="https://twitter.com/#!/mgarciamenendez/status/1108135689491763201"/>
    <hyperlink ref="X106" r:id="rId398" display="https://twitter.com/#!/mgarciamenendez/status/1108135689491763201"/>
    <hyperlink ref="X107" r:id="rId399" display="https://twitter.com/#!/alastria_/status/1107997616187604992"/>
    <hyperlink ref="X108" r:id="rId400" display="https://twitter.com/#!/mgg_2012/status/1108155265709416453"/>
    <hyperlink ref="X109" r:id="rId401" display="https://twitter.com/#!/mgg_2012/status/1108155265709416453"/>
    <hyperlink ref="X110" r:id="rId402" display="https://twitter.com/#!/nyusternexeced/status/1108363870362652673"/>
    <hyperlink ref="X111" r:id="rId403" display="https://twitter.com/#!/cu_sps_stratcom/status/1106635035724181504"/>
    <hyperlink ref="X112" r:id="rId404" display="https://twitter.com/#!/donwaisanen/status/1108384427271512064"/>
    <hyperlink ref="X113" r:id="rId405" display="https://twitter.com/#!/ashridge_biz/status/1103601775452569603"/>
    <hyperlink ref="X114" r:id="rId406" display="https://twitter.com/#!/ashridge_biz/status/1103601775452569603"/>
    <hyperlink ref="X115" r:id="rId407" display="https://twitter.com/#!/ashridge_biz/status/1103601775452569603"/>
    <hyperlink ref="X116" r:id="rId408" display="https://twitter.com/#!/ashridge_biz/status/1103601775452569603"/>
    <hyperlink ref="X117" r:id="rId409" display="https://twitter.com/#!/ashridge_biz/status/1105442381158117376"/>
    <hyperlink ref="X118" r:id="rId410" display="https://twitter.com/#!/ashridge_biz/status/1106127455121797120"/>
    <hyperlink ref="X119" r:id="rId411" display="https://twitter.com/#!/ashridge_biz/status/1105048247389818880"/>
    <hyperlink ref="X120" r:id="rId412" display="https://twitter.com/#!/ashridge_biz/status/1108401360549105665"/>
    <hyperlink ref="X121" r:id="rId413" display="https://twitter.com/#!/execedcourses/status/1103573481357103104"/>
    <hyperlink ref="X122" r:id="rId414" display="https://twitter.com/#!/execedcourses/status/1104036044347924480"/>
    <hyperlink ref="X123" r:id="rId415" display="https://twitter.com/#!/execedcourses/status/1105577718064668675"/>
    <hyperlink ref="X124" r:id="rId416" display="https://twitter.com/#!/execedcourses/status/1103543281546190848"/>
    <hyperlink ref="X125" r:id="rId417" display="https://twitter.com/#!/execedcourses/status/1103765749884059649"/>
    <hyperlink ref="X126" r:id="rId418" display="https://twitter.com/#!/execedcourses/status/1103946947247800321"/>
    <hyperlink ref="X127" r:id="rId419" display="https://twitter.com/#!/execedcourses/status/1104083347779670016"/>
    <hyperlink ref="X128" r:id="rId420" display="https://twitter.com/#!/execedcourses/status/1104171940569219073"/>
    <hyperlink ref="X129" r:id="rId421" display="https://twitter.com/#!/execedcourses/status/1104188543369240576"/>
    <hyperlink ref="X130" r:id="rId422" display="https://twitter.com/#!/execedcourses/status/1104268070590136320"/>
    <hyperlink ref="X131" r:id="rId423" display="https://twitter.com/#!/execedcourses/status/1104322937413201921"/>
    <hyperlink ref="X132" r:id="rId424" display="https://twitter.com/#!/execedcourses/status/1104383335952900096"/>
    <hyperlink ref="X133" r:id="rId425" display="https://twitter.com/#!/execedcourses/status/1104415039186907136"/>
    <hyperlink ref="X134" r:id="rId426" display="https://twitter.com/#!/execedcourses/status/1104464368090079233"/>
    <hyperlink ref="X135" r:id="rId427" display="https://twitter.com/#!/execedcourses/status/1104520738214559744"/>
    <hyperlink ref="X136" r:id="rId428" display="https://twitter.com/#!/execedcourses/status/1104534331983257606"/>
    <hyperlink ref="X137" r:id="rId429" display="https://twitter.com/#!/execedcourses/status/1104715530001276930"/>
    <hyperlink ref="X138" r:id="rId430" display="https://twitter.com/#!/execedcourses/status/1104745730986532867"/>
    <hyperlink ref="X139" r:id="rId431" display="https://twitter.com/#!/execedcourses/status/1104760830657093634"/>
    <hyperlink ref="X140" r:id="rId432" display="https://twitter.com/#!/execedcourses/status/1104836330243014657"/>
    <hyperlink ref="X141" r:id="rId433" display="https://twitter.com/#!/execedcourses/status/1104896730347126784"/>
    <hyperlink ref="X142" r:id="rId434" display="https://twitter.com/#!/execedcourses/status/1105095034259423232"/>
    <hyperlink ref="X143" r:id="rId435" display="https://twitter.com/#!/execedcourses/status/1105189153791107072"/>
    <hyperlink ref="X144" r:id="rId436" display="https://twitter.com/#!/execedcourses/status/1105198724332937216"/>
    <hyperlink ref="X145" r:id="rId437" display="https://twitter.com/#!/execedcourses/status/1105230931546144768"/>
    <hyperlink ref="X146" r:id="rId438" display="https://twitter.com/#!/execedcourses/status/1105275724678684672"/>
    <hyperlink ref="X147" r:id="rId439" display="https://twitter.com/#!/execedcourses/status/1105355251706552320"/>
    <hyperlink ref="X148" r:id="rId440" display="https://twitter.com/#!/execedcourses/status/1105410117778890753"/>
    <hyperlink ref="X149" r:id="rId441" display="https://twitter.com/#!/execedcourses/status/1105727210965483520"/>
    <hyperlink ref="X150" r:id="rId442" display="https://twitter.com/#!/execedcourses/status/1106000514636963840"/>
    <hyperlink ref="X151" r:id="rId443" display="https://twitter.com/#!/execedcourses/status/1106378510329733120"/>
    <hyperlink ref="X152" r:id="rId444" display="https://twitter.com/#!/execedcourses/status/1106472634747764736"/>
    <hyperlink ref="X153" r:id="rId445" display="https://twitter.com/#!/execedcourses/status/1106638730209562624"/>
    <hyperlink ref="X154" r:id="rId446" display="https://twitter.com/#!/execedcourses/status/1106648300596260864"/>
    <hyperlink ref="X155" r:id="rId447" display="https://twitter.com/#!/execedcourses/status/1106680506878320640"/>
    <hyperlink ref="X156" r:id="rId448" display="https://twitter.com/#!/execedcourses/status/1106786204312170497"/>
    <hyperlink ref="X157" r:id="rId449" display="https://twitter.com/#!/execedcourses/status/1106876299199471616"/>
    <hyperlink ref="X158" r:id="rId450" display="https://twitter.com/#!/execedcourses/status/1106982501728149505"/>
    <hyperlink ref="X159" r:id="rId451" display="https://twitter.com/#!/execedcourses/status/1107133498437992450"/>
    <hyperlink ref="X160" r:id="rId452" display="https://twitter.com/#!/execedcourses/status/1107222087691726848"/>
    <hyperlink ref="X161" r:id="rId453" display="https://twitter.com/#!/execedcourses/status/1107333319346143234"/>
    <hyperlink ref="X162" r:id="rId454" display="https://twitter.com/#!/execedcourses/status/1107363519664545793"/>
    <hyperlink ref="X163" r:id="rId455" display="https://twitter.com/#!/execedcourses/status/1107419890841874433"/>
    <hyperlink ref="X164" r:id="rId456" display="https://twitter.com/#!/execedcourses/status/1107495893387763713"/>
    <hyperlink ref="X165" r:id="rId457" display="https://twitter.com/#!/execedcourses/status/1107631789869166592"/>
    <hyperlink ref="X166" r:id="rId458" display="https://twitter.com/#!/execedcourses/status/1107725912827584512"/>
    <hyperlink ref="X167" r:id="rId459" display="https://twitter.com/#!/execedcourses/status/1107946878182649858"/>
    <hyperlink ref="X168" r:id="rId460" display="https://twitter.com/#!/execedcourses/status/1108254404652589057"/>
    <hyperlink ref="X169" r:id="rId461" display="https://twitter.com/#!/execedcourses/status/1108339469524992001"/>
    <hyperlink ref="X170" r:id="rId462" display="https://twitter.com/#!/execedcourses/status/1108384768113045505"/>
    <hyperlink ref="X171" r:id="rId463" display="https://twitter.com/#!/execedcourses/status/1108450702232162304"/>
    <hyperlink ref="X172" r:id="rId464" display="https://twitter.com/#!/execedcourses/status/1108507071031328769"/>
  </hyperlinks>
  <printOptions/>
  <pageMargins left="0.7" right="0.7" top="0.75" bottom="0.75" header="0.3" footer="0.3"/>
  <pageSetup horizontalDpi="600" verticalDpi="600" orientation="portrait" r:id="rId468"/>
  <legacyDrawing r:id="rId466"/>
  <tableParts>
    <tablePart r:id="rId4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2233</v>
      </c>
      <c r="B1" s="13" t="s">
        <v>2395</v>
      </c>
      <c r="C1" s="13" t="s">
        <v>2396</v>
      </c>
      <c r="D1" s="13" t="s">
        <v>144</v>
      </c>
      <c r="E1" s="13" t="s">
        <v>2398</v>
      </c>
      <c r="F1" s="13" t="s">
        <v>2399</v>
      </c>
      <c r="G1" s="13" t="s">
        <v>2400</v>
      </c>
    </row>
    <row r="2" spans="1:7" ht="15">
      <c r="A2" s="78" t="s">
        <v>1818</v>
      </c>
      <c r="B2" s="78">
        <v>142</v>
      </c>
      <c r="C2" s="121">
        <v>0.05996621621621622</v>
      </c>
      <c r="D2" s="78" t="s">
        <v>2397</v>
      </c>
      <c r="E2" s="78"/>
      <c r="F2" s="78"/>
      <c r="G2" s="78"/>
    </row>
    <row r="3" spans="1:7" ht="15">
      <c r="A3" s="78" t="s">
        <v>1819</v>
      </c>
      <c r="B3" s="78">
        <v>11</v>
      </c>
      <c r="C3" s="121">
        <v>0.0046452702702702705</v>
      </c>
      <c r="D3" s="78" t="s">
        <v>2397</v>
      </c>
      <c r="E3" s="78"/>
      <c r="F3" s="78"/>
      <c r="G3" s="78"/>
    </row>
    <row r="4" spans="1:7" ht="15">
      <c r="A4" s="78" t="s">
        <v>1820</v>
      </c>
      <c r="B4" s="78">
        <v>0</v>
      </c>
      <c r="C4" s="121">
        <v>0</v>
      </c>
      <c r="D4" s="78" t="s">
        <v>2397</v>
      </c>
      <c r="E4" s="78"/>
      <c r="F4" s="78"/>
      <c r="G4" s="78"/>
    </row>
    <row r="5" spans="1:7" ht="15">
      <c r="A5" s="78" t="s">
        <v>1821</v>
      </c>
      <c r="B5" s="78">
        <v>2215</v>
      </c>
      <c r="C5" s="121">
        <v>0.9353885135135136</v>
      </c>
      <c r="D5" s="78" t="s">
        <v>2397</v>
      </c>
      <c r="E5" s="78"/>
      <c r="F5" s="78"/>
      <c r="G5" s="78"/>
    </row>
    <row r="6" spans="1:7" ht="15">
      <c r="A6" s="78" t="s">
        <v>1822</v>
      </c>
      <c r="B6" s="78">
        <v>2368</v>
      </c>
      <c r="C6" s="121">
        <v>1</v>
      </c>
      <c r="D6" s="78" t="s">
        <v>2397</v>
      </c>
      <c r="E6" s="78"/>
      <c r="F6" s="78"/>
      <c r="G6" s="78"/>
    </row>
    <row r="7" spans="1:7" ht="15">
      <c r="A7" s="84" t="s">
        <v>547</v>
      </c>
      <c r="B7" s="84">
        <v>101</v>
      </c>
      <c r="C7" s="122">
        <v>0.007553265202343454</v>
      </c>
      <c r="D7" s="84" t="s">
        <v>2397</v>
      </c>
      <c r="E7" s="84" t="b">
        <v>0</v>
      </c>
      <c r="F7" s="84" t="b">
        <v>0</v>
      </c>
      <c r="G7" s="84" t="b">
        <v>0</v>
      </c>
    </row>
    <row r="8" spans="1:7" ht="15">
      <c r="A8" s="84" t="s">
        <v>1823</v>
      </c>
      <c r="B8" s="84">
        <v>44</v>
      </c>
      <c r="C8" s="122">
        <v>0.012974524491559919</v>
      </c>
      <c r="D8" s="84" t="s">
        <v>2397</v>
      </c>
      <c r="E8" s="84" t="b">
        <v>0</v>
      </c>
      <c r="F8" s="84" t="b">
        <v>0</v>
      </c>
      <c r="G8" s="84" t="b">
        <v>0</v>
      </c>
    </row>
    <row r="9" spans="1:7" ht="15">
      <c r="A9" s="84" t="s">
        <v>1741</v>
      </c>
      <c r="B9" s="84">
        <v>38</v>
      </c>
      <c r="C9" s="122">
        <v>0.014731202091076</v>
      </c>
      <c r="D9" s="84" t="s">
        <v>2397</v>
      </c>
      <c r="E9" s="84" t="b">
        <v>0</v>
      </c>
      <c r="F9" s="84" t="b">
        <v>0</v>
      </c>
      <c r="G9" s="84" t="b">
        <v>0</v>
      </c>
    </row>
    <row r="10" spans="1:7" ht="15">
      <c r="A10" s="84" t="s">
        <v>1742</v>
      </c>
      <c r="B10" s="84">
        <v>33</v>
      </c>
      <c r="C10" s="122">
        <v>0.011982228097545943</v>
      </c>
      <c r="D10" s="84" t="s">
        <v>2397</v>
      </c>
      <c r="E10" s="84" t="b">
        <v>0</v>
      </c>
      <c r="F10" s="84" t="b">
        <v>0</v>
      </c>
      <c r="G10" s="84" t="b">
        <v>0</v>
      </c>
    </row>
    <row r="11" spans="1:7" ht="15">
      <c r="A11" s="84" t="s">
        <v>1824</v>
      </c>
      <c r="B11" s="84">
        <v>31</v>
      </c>
      <c r="C11" s="122">
        <v>0.011755569326102513</v>
      </c>
      <c r="D11" s="84" t="s">
        <v>2397</v>
      </c>
      <c r="E11" s="84" t="b">
        <v>1</v>
      </c>
      <c r="F11" s="84" t="b">
        <v>0</v>
      </c>
      <c r="G11" s="84" t="b">
        <v>0</v>
      </c>
    </row>
    <row r="12" spans="1:7" ht="15">
      <c r="A12" s="84" t="s">
        <v>1771</v>
      </c>
      <c r="B12" s="84">
        <v>30</v>
      </c>
      <c r="C12" s="122">
        <v>0.012444569810136835</v>
      </c>
      <c r="D12" s="84" t="s">
        <v>2397</v>
      </c>
      <c r="E12" s="84" t="b">
        <v>0</v>
      </c>
      <c r="F12" s="84" t="b">
        <v>0</v>
      </c>
      <c r="G12" s="84" t="b">
        <v>0</v>
      </c>
    </row>
    <row r="13" spans="1:7" ht="15">
      <c r="A13" s="84" t="s">
        <v>1746</v>
      </c>
      <c r="B13" s="84">
        <v>30</v>
      </c>
      <c r="C13" s="122">
        <v>0.012444569810136835</v>
      </c>
      <c r="D13" s="84" t="s">
        <v>2397</v>
      </c>
      <c r="E13" s="84" t="b">
        <v>0</v>
      </c>
      <c r="F13" s="84" t="b">
        <v>0</v>
      </c>
      <c r="G13" s="84" t="b">
        <v>0</v>
      </c>
    </row>
    <row r="14" spans="1:7" ht="15">
      <c r="A14" s="84" t="s">
        <v>1833</v>
      </c>
      <c r="B14" s="84">
        <v>28</v>
      </c>
      <c r="C14" s="122">
        <v>0.011352475157435033</v>
      </c>
      <c r="D14" s="84" t="s">
        <v>2397</v>
      </c>
      <c r="E14" s="84" t="b">
        <v>0</v>
      </c>
      <c r="F14" s="84" t="b">
        <v>0</v>
      </c>
      <c r="G14" s="84" t="b">
        <v>0</v>
      </c>
    </row>
    <row r="15" spans="1:7" ht="15">
      <c r="A15" s="84" t="s">
        <v>1853</v>
      </c>
      <c r="B15" s="84">
        <v>27</v>
      </c>
      <c r="C15" s="122">
        <v>0.011200112829123152</v>
      </c>
      <c r="D15" s="84" t="s">
        <v>2397</v>
      </c>
      <c r="E15" s="84" t="b">
        <v>0</v>
      </c>
      <c r="F15" s="84" t="b">
        <v>0</v>
      </c>
      <c r="G15" s="84" t="b">
        <v>0</v>
      </c>
    </row>
    <row r="16" spans="1:7" ht="15">
      <c r="A16" s="84" t="s">
        <v>1854</v>
      </c>
      <c r="B16" s="84">
        <v>21</v>
      </c>
      <c r="C16" s="122">
        <v>0.010071456349544703</v>
      </c>
      <c r="D16" s="84" t="s">
        <v>2397</v>
      </c>
      <c r="E16" s="84" t="b">
        <v>0</v>
      </c>
      <c r="F16" s="84" t="b">
        <v>0</v>
      </c>
      <c r="G16" s="84" t="b">
        <v>0</v>
      </c>
    </row>
    <row r="17" spans="1:7" ht="15">
      <c r="A17" s="84" t="s">
        <v>1851</v>
      </c>
      <c r="B17" s="84">
        <v>18</v>
      </c>
      <c r="C17" s="122">
        <v>0.009347835454629437</v>
      </c>
      <c r="D17" s="84" t="s">
        <v>2397</v>
      </c>
      <c r="E17" s="84" t="b">
        <v>1</v>
      </c>
      <c r="F17" s="84" t="b">
        <v>0</v>
      </c>
      <c r="G17" s="84" t="b">
        <v>0</v>
      </c>
    </row>
    <row r="18" spans="1:7" ht="15">
      <c r="A18" s="84" t="s">
        <v>1852</v>
      </c>
      <c r="B18" s="84">
        <v>18</v>
      </c>
      <c r="C18" s="122">
        <v>0.009347835454629437</v>
      </c>
      <c r="D18" s="84" t="s">
        <v>2397</v>
      </c>
      <c r="E18" s="84" t="b">
        <v>0</v>
      </c>
      <c r="F18" s="84" t="b">
        <v>0</v>
      </c>
      <c r="G18" s="84" t="b">
        <v>0</v>
      </c>
    </row>
    <row r="19" spans="1:7" ht="15">
      <c r="A19" s="84" t="s">
        <v>1832</v>
      </c>
      <c r="B19" s="84">
        <v>17</v>
      </c>
      <c r="C19" s="122">
        <v>0.00907895691453083</v>
      </c>
      <c r="D19" s="84" t="s">
        <v>2397</v>
      </c>
      <c r="E19" s="84" t="b">
        <v>0</v>
      </c>
      <c r="F19" s="84" t="b">
        <v>0</v>
      </c>
      <c r="G19" s="84" t="b">
        <v>0</v>
      </c>
    </row>
    <row r="20" spans="1:7" ht="15">
      <c r="A20" s="84" t="s">
        <v>1788</v>
      </c>
      <c r="B20" s="84">
        <v>14</v>
      </c>
      <c r="C20" s="122">
        <v>0.008733611462470823</v>
      </c>
      <c r="D20" s="84" t="s">
        <v>2397</v>
      </c>
      <c r="E20" s="84" t="b">
        <v>0</v>
      </c>
      <c r="F20" s="84" t="b">
        <v>0</v>
      </c>
      <c r="G20" s="84" t="b">
        <v>0</v>
      </c>
    </row>
    <row r="21" spans="1:7" ht="15">
      <c r="A21" s="84" t="s">
        <v>248</v>
      </c>
      <c r="B21" s="84">
        <v>13</v>
      </c>
      <c r="C21" s="122">
        <v>0.009468349649578524</v>
      </c>
      <c r="D21" s="84" t="s">
        <v>2397</v>
      </c>
      <c r="E21" s="84" t="b">
        <v>0</v>
      </c>
      <c r="F21" s="84" t="b">
        <v>0</v>
      </c>
      <c r="G21" s="84" t="b">
        <v>0</v>
      </c>
    </row>
    <row r="22" spans="1:7" ht="15">
      <c r="A22" s="84" t="s">
        <v>2234</v>
      </c>
      <c r="B22" s="84">
        <v>13</v>
      </c>
      <c r="C22" s="122">
        <v>0.007841587780680238</v>
      </c>
      <c r="D22" s="84" t="s">
        <v>2397</v>
      </c>
      <c r="E22" s="84" t="b">
        <v>0</v>
      </c>
      <c r="F22" s="84" t="b">
        <v>0</v>
      </c>
      <c r="G22" s="84" t="b">
        <v>0</v>
      </c>
    </row>
    <row r="23" spans="1:7" ht="15">
      <c r="A23" s="84" t="s">
        <v>1863</v>
      </c>
      <c r="B23" s="84">
        <v>12</v>
      </c>
      <c r="C23" s="122">
        <v>0.009629786479131364</v>
      </c>
      <c r="D23" s="84" t="s">
        <v>2397</v>
      </c>
      <c r="E23" s="84" t="b">
        <v>1</v>
      </c>
      <c r="F23" s="84" t="b">
        <v>0</v>
      </c>
      <c r="G23" s="84" t="b">
        <v>0</v>
      </c>
    </row>
    <row r="24" spans="1:7" ht="15">
      <c r="A24" s="84" t="s">
        <v>550</v>
      </c>
      <c r="B24" s="84">
        <v>11</v>
      </c>
      <c r="C24" s="122">
        <v>0.007108814193889966</v>
      </c>
      <c r="D24" s="84" t="s">
        <v>2397</v>
      </c>
      <c r="E24" s="84" t="b">
        <v>0</v>
      </c>
      <c r="F24" s="84" t="b">
        <v>0</v>
      </c>
      <c r="G24" s="84" t="b">
        <v>0</v>
      </c>
    </row>
    <row r="25" spans="1:7" ht="15">
      <c r="A25" s="84" t="s">
        <v>1745</v>
      </c>
      <c r="B25" s="84">
        <v>11</v>
      </c>
      <c r="C25" s="122">
        <v>0.007108814193889966</v>
      </c>
      <c r="D25" s="84" t="s">
        <v>2397</v>
      </c>
      <c r="E25" s="84" t="b">
        <v>0</v>
      </c>
      <c r="F25" s="84" t="b">
        <v>0</v>
      </c>
      <c r="G25" s="84" t="b">
        <v>0</v>
      </c>
    </row>
    <row r="26" spans="1:7" ht="15">
      <c r="A26" s="84" t="s">
        <v>1804</v>
      </c>
      <c r="B26" s="84">
        <v>11</v>
      </c>
      <c r="C26" s="122">
        <v>0.00801168047272029</v>
      </c>
      <c r="D26" s="84" t="s">
        <v>2397</v>
      </c>
      <c r="E26" s="84" t="b">
        <v>1</v>
      </c>
      <c r="F26" s="84" t="b">
        <v>0</v>
      </c>
      <c r="G26" s="84" t="b">
        <v>0</v>
      </c>
    </row>
    <row r="27" spans="1:7" ht="15">
      <c r="A27" s="84" t="s">
        <v>1805</v>
      </c>
      <c r="B27" s="84">
        <v>9</v>
      </c>
      <c r="C27" s="122">
        <v>0.006555011295862056</v>
      </c>
      <c r="D27" s="84" t="s">
        <v>2397</v>
      </c>
      <c r="E27" s="84" t="b">
        <v>0</v>
      </c>
      <c r="F27" s="84" t="b">
        <v>0</v>
      </c>
      <c r="G27" s="84" t="b">
        <v>0</v>
      </c>
    </row>
    <row r="28" spans="1:7" ht="15">
      <c r="A28" s="84" t="s">
        <v>1867</v>
      </c>
      <c r="B28" s="84">
        <v>9</v>
      </c>
      <c r="C28" s="122">
        <v>0.006281793075074856</v>
      </c>
      <c r="D28" s="84" t="s">
        <v>2397</v>
      </c>
      <c r="E28" s="84" t="b">
        <v>1</v>
      </c>
      <c r="F28" s="84" t="b">
        <v>0</v>
      </c>
      <c r="G28" s="84" t="b">
        <v>0</v>
      </c>
    </row>
    <row r="29" spans="1:7" ht="15">
      <c r="A29" s="84" t="s">
        <v>1750</v>
      </c>
      <c r="B29" s="84">
        <v>8</v>
      </c>
      <c r="C29" s="122">
        <v>0.006419857652754243</v>
      </c>
      <c r="D29" s="84" t="s">
        <v>2397</v>
      </c>
      <c r="E29" s="84" t="b">
        <v>0</v>
      </c>
      <c r="F29" s="84" t="b">
        <v>0</v>
      </c>
      <c r="G29" s="84" t="b">
        <v>0</v>
      </c>
    </row>
    <row r="30" spans="1:7" ht="15">
      <c r="A30" s="84" t="s">
        <v>1869</v>
      </c>
      <c r="B30" s="84">
        <v>7</v>
      </c>
      <c r="C30" s="122">
        <v>0.00533925821920786</v>
      </c>
      <c r="D30" s="84" t="s">
        <v>2397</v>
      </c>
      <c r="E30" s="84" t="b">
        <v>0</v>
      </c>
      <c r="F30" s="84" t="b">
        <v>0</v>
      </c>
      <c r="G30" s="84" t="b">
        <v>0</v>
      </c>
    </row>
    <row r="31" spans="1:7" ht="15">
      <c r="A31" s="84" t="s">
        <v>2235</v>
      </c>
      <c r="B31" s="84">
        <v>7</v>
      </c>
      <c r="C31" s="122">
        <v>0.00533925821920786</v>
      </c>
      <c r="D31" s="84" t="s">
        <v>2397</v>
      </c>
      <c r="E31" s="84" t="b">
        <v>0</v>
      </c>
      <c r="F31" s="84" t="b">
        <v>0</v>
      </c>
      <c r="G31" s="84" t="b">
        <v>0</v>
      </c>
    </row>
    <row r="32" spans="1:7" ht="15">
      <c r="A32" s="84" t="s">
        <v>267</v>
      </c>
      <c r="B32" s="84">
        <v>7</v>
      </c>
      <c r="C32" s="122">
        <v>0.006348911833928371</v>
      </c>
      <c r="D32" s="84" t="s">
        <v>2397</v>
      </c>
      <c r="E32" s="84" t="b">
        <v>0</v>
      </c>
      <c r="F32" s="84" t="b">
        <v>0</v>
      </c>
      <c r="G32" s="84" t="b">
        <v>0</v>
      </c>
    </row>
    <row r="33" spans="1:7" ht="15">
      <c r="A33" s="84" t="s">
        <v>2236</v>
      </c>
      <c r="B33" s="84">
        <v>7</v>
      </c>
      <c r="C33" s="122">
        <v>0.005617375446159962</v>
      </c>
      <c r="D33" s="84" t="s">
        <v>2397</v>
      </c>
      <c r="E33" s="84" t="b">
        <v>0</v>
      </c>
      <c r="F33" s="84" t="b">
        <v>0</v>
      </c>
      <c r="G33" s="84" t="b">
        <v>0</v>
      </c>
    </row>
    <row r="34" spans="1:7" ht="15">
      <c r="A34" s="84" t="s">
        <v>2237</v>
      </c>
      <c r="B34" s="84">
        <v>7</v>
      </c>
      <c r="C34" s="122">
        <v>0.00533925821920786</v>
      </c>
      <c r="D34" s="84" t="s">
        <v>2397</v>
      </c>
      <c r="E34" s="84" t="b">
        <v>0</v>
      </c>
      <c r="F34" s="84" t="b">
        <v>0</v>
      </c>
      <c r="G34" s="84" t="b">
        <v>0</v>
      </c>
    </row>
    <row r="35" spans="1:7" ht="15">
      <c r="A35" s="84" t="s">
        <v>2238</v>
      </c>
      <c r="B35" s="84">
        <v>7</v>
      </c>
      <c r="C35" s="122">
        <v>0.005617375446159962</v>
      </c>
      <c r="D35" s="84" t="s">
        <v>2397</v>
      </c>
      <c r="E35" s="84" t="b">
        <v>0</v>
      </c>
      <c r="F35" s="84" t="b">
        <v>0</v>
      </c>
      <c r="G35" s="84" t="b">
        <v>0</v>
      </c>
    </row>
    <row r="36" spans="1:7" ht="15">
      <c r="A36" s="84" t="s">
        <v>1864</v>
      </c>
      <c r="B36" s="84">
        <v>7</v>
      </c>
      <c r="C36" s="122">
        <v>0.005617375446159962</v>
      </c>
      <c r="D36" s="84" t="s">
        <v>2397</v>
      </c>
      <c r="E36" s="84" t="b">
        <v>0</v>
      </c>
      <c r="F36" s="84" t="b">
        <v>0</v>
      </c>
      <c r="G36" s="84" t="b">
        <v>0</v>
      </c>
    </row>
    <row r="37" spans="1:7" ht="15">
      <c r="A37" s="84" t="s">
        <v>2239</v>
      </c>
      <c r="B37" s="84">
        <v>7</v>
      </c>
      <c r="C37" s="122">
        <v>0.005617375446159962</v>
      </c>
      <c r="D37" s="84" t="s">
        <v>2397</v>
      </c>
      <c r="E37" s="84" t="b">
        <v>0</v>
      </c>
      <c r="F37" s="84" t="b">
        <v>0</v>
      </c>
      <c r="G37" s="84" t="b">
        <v>0</v>
      </c>
    </row>
    <row r="38" spans="1:7" ht="15">
      <c r="A38" s="84" t="s">
        <v>2240</v>
      </c>
      <c r="B38" s="84">
        <v>7</v>
      </c>
      <c r="C38" s="122">
        <v>0.00533925821920786</v>
      </c>
      <c r="D38" s="84" t="s">
        <v>2397</v>
      </c>
      <c r="E38" s="84" t="b">
        <v>0</v>
      </c>
      <c r="F38" s="84" t="b">
        <v>0</v>
      </c>
      <c r="G38" s="84" t="b">
        <v>0</v>
      </c>
    </row>
    <row r="39" spans="1:7" ht="15">
      <c r="A39" s="84" t="s">
        <v>1800</v>
      </c>
      <c r="B39" s="84">
        <v>6</v>
      </c>
      <c r="C39" s="122">
        <v>0.004814893239565682</v>
      </c>
      <c r="D39" s="84" t="s">
        <v>2397</v>
      </c>
      <c r="E39" s="84" t="b">
        <v>0</v>
      </c>
      <c r="F39" s="84" t="b">
        <v>0</v>
      </c>
      <c r="G39" s="84" t="b">
        <v>0</v>
      </c>
    </row>
    <row r="40" spans="1:7" ht="15">
      <c r="A40" s="84" t="s">
        <v>2241</v>
      </c>
      <c r="B40" s="84">
        <v>6</v>
      </c>
      <c r="C40" s="122">
        <v>0.00509684426406761</v>
      </c>
      <c r="D40" s="84" t="s">
        <v>2397</v>
      </c>
      <c r="E40" s="84" t="b">
        <v>0</v>
      </c>
      <c r="F40" s="84" t="b">
        <v>0</v>
      </c>
      <c r="G40" s="84" t="b">
        <v>0</v>
      </c>
    </row>
    <row r="41" spans="1:7" ht="15">
      <c r="A41" s="84" t="s">
        <v>1858</v>
      </c>
      <c r="B41" s="84">
        <v>6</v>
      </c>
      <c r="C41" s="122">
        <v>0.004814893239565682</v>
      </c>
      <c r="D41" s="84" t="s">
        <v>2397</v>
      </c>
      <c r="E41" s="84" t="b">
        <v>0</v>
      </c>
      <c r="F41" s="84" t="b">
        <v>0</v>
      </c>
      <c r="G41" s="84" t="b">
        <v>0</v>
      </c>
    </row>
    <row r="42" spans="1:7" ht="15">
      <c r="A42" s="84" t="s">
        <v>2242</v>
      </c>
      <c r="B42" s="84">
        <v>6</v>
      </c>
      <c r="C42" s="122">
        <v>0.004814893239565682</v>
      </c>
      <c r="D42" s="84" t="s">
        <v>2397</v>
      </c>
      <c r="E42" s="84" t="b">
        <v>0</v>
      </c>
      <c r="F42" s="84" t="b">
        <v>0</v>
      </c>
      <c r="G42" s="84" t="b">
        <v>0</v>
      </c>
    </row>
    <row r="43" spans="1:7" ht="15">
      <c r="A43" s="84" t="s">
        <v>1743</v>
      </c>
      <c r="B43" s="84">
        <v>6</v>
      </c>
      <c r="C43" s="122">
        <v>0.004814893239565682</v>
      </c>
      <c r="D43" s="84" t="s">
        <v>2397</v>
      </c>
      <c r="E43" s="84" t="b">
        <v>0</v>
      </c>
      <c r="F43" s="84" t="b">
        <v>0</v>
      </c>
      <c r="G43" s="84" t="b">
        <v>0</v>
      </c>
    </row>
    <row r="44" spans="1:7" ht="15">
      <c r="A44" s="84" t="s">
        <v>1744</v>
      </c>
      <c r="B44" s="84">
        <v>6</v>
      </c>
      <c r="C44" s="122">
        <v>0.004814893239565682</v>
      </c>
      <c r="D44" s="84" t="s">
        <v>2397</v>
      </c>
      <c r="E44" s="84" t="b">
        <v>0</v>
      </c>
      <c r="F44" s="84" t="b">
        <v>0</v>
      </c>
      <c r="G44" s="84" t="b">
        <v>0</v>
      </c>
    </row>
    <row r="45" spans="1:7" ht="15">
      <c r="A45" s="84" t="s">
        <v>245</v>
      </c>
      <c r="B45" s="84">
        <v>6</v>
      </c>
      <c r="C45" s="122">
        <v>0.004814893239565682</v>
      </c>
      <c r="D45" s="84" t="s">
        <v>2397</v>
      </c>
      <c r="E45" s="84" t="b">
        <v>0</v>
      </c>
      <c r="F45" s="84" t="b">
        <v>0</v>
      </c>
      <c r="G45" s="84" t="b">
        <v>0</v>
      </c>
    </row>
    <row r="46" spans="1:7" ht="15">
      <c r="A46" s="84" t="s">
        <v>1865</v>
      </c>
      <c r="B46" s="84">
        <v>6</v>
      </c>
      <c r="C46" s="122">
        <v>0.004814893239565682</v>
      </c>
      <c r="D46" s="84" t="s">
        <v>2397</v>
      </c>
      <c r="E46" s="84" t="b">
        <v>0</v>
      </c>
      <c r="F46" s="84" t="b">
        <v>0</v>
      </c>
      <c r="G46" s="84" t="b">
        <v>0</v>
      </c>
    </row>
    <row r="47" spans="1:7" ht="15">
      <c r="A47" s="84" t="s">
        <v>1866</v>
      </c>
      <c r="B47" s="84">
        <v>6</v>
      </c>
      <c r="C47" s="122">
        <v>0.004814893239565682</v>
      </c>
      <c r="D47" s="84" t="s">
        <v>2397</v>
      </c>
      <c r="E47" s="84" t="b">
        <v>1</v>
      </c>
      <c r="F47" s="84" t="b">
        <v>0</v>
      </c>
      <c r="G47" s="84" t="b">
        <v>0</v>
      </c>
    </row>
    <row r="48" spans="1:7" ht="15">
      <c r="A48" s="84" t="s">
        <v>1844</v>
      </c>
      <c r="B48" s="84">
        <v>6</v>
      </c>
      <c r="C48" s="122">
        <v>0.00509684426406761</v>
      </c>
      <c r="D48" s="84" t="s">
        <v>2397</v>
      </c>
      <c r="E48" s="84" t="b">
        <v>0</v>
      </c>
      <c r="F48" s="84" t="b">
        <v>0</v>
      </c>
      <c r="G48" s="84" t="b">
        <v>0</v>
      </c>
    </row>
    <row r="49" spans="1:7" ht="15">
      <c r="A49" s="84" t="s">
        <v>535</v>
      </c>
      <c r="B49" s="84">
        <v>6</v>
      </c>
      <c r="C49" s="122">
        <v>0.004814893239565682</v>
      </c>
      <c r="D49" s="84" t="s">
        <v>2397</v>
      </c>
      <c r="E49" s="84" t="b">
        <v>1</v>
      </c>
      <c r="F49" s="84" t="b">
        <v>0</v>
      </c>
      <c r="G49" s="84" t="b">
        <v>0</v>
      </c>
    </row>
    <row r="50" spans="1:7" ht="15">
      <c r="A50" s="84" t="s">
        <v>2243</v>
      </c>
      <c r="B50" s="84">
        <v>5</v>
      </c>
      <c r="C50" s="122">
        <v>0.004247370220056342</v>
      </c>
      <c r="D50" s="84" t="s">
        <v>2397</v>
      </c>
      <c r="E50" s="84" t="b">
        <v>0</v>
      </c>
      <c r="F50" s="84" t="b">
        <v>0</v>
      </c>
      <c r="G50" s="84" t="b">
        <v>0</v>
      </c>
    </row>
    <row r="51" spans="1:7" ht="15">
      <c r="A51" s="84" t="s">
        <v>270</v>
      </c>
      <c r="B51" s="84">
        <v>5</v>
      </c>
      <c r="C51" s="122">
        <v>0.0049056751150603674</v>
      </c>
      <c r="D51" s="84" t="s">
        <v>2397</v>
      </c>
      <c r="E51" s="84" t="b">
        <v>0</v>
      </c>
      <c r="F51" s="84" t="b">
        <v>0</v>
      </c>
      <c r="G51" s="84" t="b">
        <v>0</v>
      </c>
    </row>
    <row r="52" spans="1:7" ht="15">
      <c r="A52" s="84" t="s">
        <v>1875</v>
      </c>
      <c r="B52" s="84">
        <v>5</v>
      </c>
      <c r="C52" s="122">
        <v>0.004247370220056342</v>
      </c>
      <c r="D52" s="84" t="s">
        <v>2397</v>
      </c>
      <c r="E52" s="84" t="b">
        <v>0</v>
      </c>
      <c r="F52" s="84" t="b">
        <v>0</v>
      </c>
      <c r="G52" s="84" t="b">
        <v>0</v>
      </c>
    </row>
    <row r="53" spans="1:7" ht="15">
      <c r="A53" s="84" t="s">
        <v>1876</v>
      </c>
      <c r="B53" s="84">
        <v>5</v>
      </c>
      <c r="C53" s="122">
        <v>0.004247370220056342</v>
      </c>
      <c r="D53" s="84" t="s">
        <v>2397</v>
      </c>
      <c r="E53" s="84" t="b">
        <v>0</v>
      </c>
      <c r="F53" s="84" t="b">
        <v>0</v>
      </c>
      <c r="G53" s="84" t="b">
        <v>0</v>
      </c>
    </row>
    <row r="54" spans="1:7" ht="15">
      <c r="A54" s="84" t="s">
        <v>1877</v>
      </c>
      <c r="B54" s="84">
        <v>5</v>
      </c>
      <c r="C54" s="122">
        <v>0.004247370220056342</v>
      </c>
      <c r="D54" s="84" t="s">
        <v>2397</v>
      </c>
      <c r="E54" s="84" t="b">
        <v>0</v>
      </c>
      <c r="F54" s="84" t="b">
        <v>0</v>
      </c>
      <c r="G54" s="84" t="b">
        <v>0</v>
      </c>
    </row>
    <row r="55" spans="1:7" ht="15">
      <c r="A55" s="84" t="s">
        <v>1878</v>
      </c>
      <c r="B55" s="84">
        <v>5</v>
      </c>
      <c r="C55" s="122">
        <v>0.004247370220056342</v>
      </c>
      <c r="D55" s="84" t="s">
        <v>2397</v>
      </c>
      <c r="E55" s="84" t="b">
        <v>0</v>
      </c>
      <c r="F55" s="84" t="b">
        <v>0</v>
      </c>
      <c r="G55" s="84" t="b">
        <v>0</v>
      </c>
    </row>
    <row r="56" spans="1:7" ht="15">
      <c r="A56" s="84" t="s">
        <v>2244</v>
      </c>
      <c r="B56" s="84">
        <v>5</v>
      </c>
      <c r="C56" s="122">
        <v>0.004247370220056342</v>
      </c>
      <c r="D56" s="84" t="s">
        <v>2397</v>
      </c>
      <c r="E56" s="84" t="b">
        <v>0</v>
      </c>
      <c r="F56" s="84" t="b">
        <v>0</v>
      </c>
      <c r="G56" s="84" t="b">
        <v>0</v>
      </c>
    </row>
    <row r="57" spans="1:7" ht="15">
      <c r="A57" s="84" t="s">
        <v>2245</v>
      </c>
      <c r="B57" s="84">
        <v>5</v>
      </c>
      <c r="C57" s="122">
        <v>0.004534937024234551</v>
      </c>
      <c r="D57" s="84" t="s">
        <v>2397</v>
      </c>
      <c r="E57" s="84" t="b">
        <v>0</v>
      </c>
      <c r="F57" s="84" t="b">
        <v>0</v>
      </c>
      <c r="G57" s="84" t="b">
        <v>0</v>
      </c>
    </row>
    <row r="58" spans="1:7" ht="15">
      <c r="A58" s="84" t="s">
        <v>2246</v>
      </c>
      <c r="B58" s="84">
        <v>5</v>
      </c>
      <c r="C58" s="122">
        <v>0.004247370220056342</v>
      </c>
      <c r="D58" s="84" t="s">
        <v>2397</v>
      </c>
      <c r="E58" s="84" t="b">
        <v>0</v>
      </c>
      <c r="F58" s="84" t="b">
        <v>0</v>
      </c>
      <c r="G58" s="84" t="b">
        <v>0</v>
      </c>
    </row>
    <row r="59" spans="1:7" ht="15">
      <c r="A59" s="84" t="s">
        <v>1834</v>
      </c>
      <c r="B59" s="84">
        <v>5</v>
      </c>
      <c r="C59" s="122">
        <v>0.004247370220056342</v>
      </c>
      <c r="D59" s="84" t="s">
        <v>2397</v>
      </c>
      <c r="E59" s="84" t="b">
        <v>0</v>
      </c>
      <c r="F59" s="84" t="b">
        <v>0</v>
      </c>
      <c r="G59" s="84" t="b">
        <v>0</v>
      </c>
    </row>
    <row r="60" spans="1:7" ht="15">
      <c r="A60" s="84" t="s">
        <v>1835</v>
      </c>
      <c r="B60" s="84">
        <v>5</v>
      </c>
      <c r="C60" s="122">
        <v>0.004247370220056342</v>
      </c>
      <c r="D60" s="84" t="s">
        <v>2397</v>
      </c>
      <c r="E60" s="84" t="b">
        <v>0</v>
      </c>
      <c r="F60" s="84" t="b">
        <v>0</v>
      </c>
      <c r="G60" s="84" t="b">
        <v>0</v>
      </c>
    </row>
    <row r="61" spans="1:7" ht="15">
      <c r="A61" s="84" t="s">
        <v>1868</v>
      </c>
      <c r="B61" s="84">
        <v>5</v>
      </c>
      <c r="C61" s="122">
        <v>0.004247370220056342</v>
      </c>
      <c r="D61" s="84" t="s">
        <v>2397</v>
      </c>
      <c r="E61" s="84" t="b">
        <v>0</v>
      </c>
      <c r="F61" s="84" t="b">
        <v>0</v>
      </c>
      <c r="G61" s="84" t="b">
        <v>0</v>
      </c>
    </row>
    <row r="62" spans="1:7" ht="15">
      <c r="A62" s="84" t="s">
        <v>272</v>
      </c>
      <c r="B62" s="84">
        <v>5</v>
      </c>
      <c r="C62" s="122">
        <v>0.004247370220056342</v>
      </c>
      <c r="D62" s="84" t="s">
        <v>2397</v>
      </c>
      <c r="E62" s="84" t="b">
        <v>0</v>
      </c>
      <c r="F62" s="84" t="b">
        <v>0</v>
      </c>
      <c r="G62" s="84" t="b">
        <v>0</v>
      </c>
    </row>
    <row r="63" spans="1:7" ht="15">
      <c r="A63" s="84" t="s">
        <v>1776</v>
      </c>
      <c r="B63" s="84">
        <v>5</v>
      </c>
      <c r="C63" s="122">
        <v>0.004534937024234551</v>
      </c>
      <c r="D63" s="84" t="s">
        <v>2397</v>
      </c>
      <c r="E63" s="84" t="b">
        <v>0</v>
      </c>
      <c r="F63" s="84" t="b">
        <v>0</v>
      </c>
      <c r="G63" s="84" t="b">
        <v>0</v>
      </c>
    </row>
    <row r="64" spans="1:7" ht="15">
      <c r="A64" s="84" t="s">
        <v>2247</v>
      </c>
      <c r="B64" s="84">
        <v>5</v>
      </c>
      <c r="C64" s="122">
        <v>0.004534937024234551</v>
      </c>
      <c r="D64" s="84" t="s">
        <v>2397</v>
      </c>
      <c r="E64" s="84" t="b">
        <v>0</v>
      </c>
      <c r="F64" s="84" t="b">
        <v>0</v>
      </c>
      <c r="G64" s="84" t="b">
        <v>0</v>
      </c>
    </row>
    <row r="65" spans="1:7" ht="15">
      <c r="A65" s="84" t="s">
        <v>1769</v>
      </c>
      <c r="B65" s="84">
        <v>5</v>
      </c>
      <c r="C65" s="122">
        <v>0.004247370220056342</v>
      </c>
      <c r="D65" s="84" t="s">
        <v>2397</v>
      </c>
      <c r="E65" s="84" t="b">
        <v>0</v>
      </c>
      <c r="F65" s="84" t="b">
        <v>0</v>
      </c>
      <c r="G65" s="84" t="b">
        <v>0</v>
      </c>
    </row>
    <row r="66" spans="1:7" ht="15">
      <c r="A66" s="84" t="s">
        <v>2248</v>
      </c>
      <c r="B66" s="84">
        <v>5</v>
      </c>
      <c r="C66" s="122">
        <v>0.0049056751150603674</v>
      </c>
      <c r="D66" s="84" t="s">
        <v>2397</v>
      </c>
      <c r="E66" s="84" t="b">
        <v>0</v>
      </c>
      <c r="F66" s="84" t="b">
        <v>0</v>
      </c>
      <c r="G66" s="84" t="b">
        <v>0</v>
      </c>
    </row>
    <row r="67" spans="1:7" ht="15">
      <c r="A67" s="84" t="s">
        <v>291</v>
      </c>
      <c r="B67" s="84">
        <v>4</v>
      </c>
      <c r="C67" s="122">
        <v>0.003924540092048293</v>
      </c>
      <c r="D67" s="84" t="s">
        <v>2397</v>
      </c>
      <c r="E67" s="84" t="b">
        <v>0</v>
      </c>
      <c r="F67" s="84" t="b">
        <v>0</v>
      </c>
      <c r="G67" s="84" t="b">
        <v>0</v>
      </c>
    </row>
    <row r="68" spans="1:7" ht="15">
      <c r="A68" s="84" t="s">
        <v>2249</v>
      </c>
      <c r="B68" s="84">
        <v>4</v>
      </c>
      <c r="C68" s="122">
        <v>0.003627949619387641</v>
      </c>
      <c r="D68" s="84" t="s">
        <v>2397</v>
      </c>
      <c r="E68" s="84" t="b">
        <v>0</v>
      </c>
      <c r="F68" s="84" t="b">
        <v>0</v>
      </c>
      <c r="G68" s="84" t="b">
        <v>0</v>
      </c>
    </row>
    <row r="69" spans="1:7" ht="15">
      <c r="A69" s="84" t="s">
        <v>2250</v>
      </c>
      <c r="B69" s="84">
        <v>4</v>
      </c>
      <c r="C69" s="122">
        <v>0.003627949619387641</v>
      </c>
      <c r="D69" s="84" t="s">
        <v>2397</v>
      </c>
      <c r="E69" s="84" t="b">
        <v>0</v>
      </c>
      <c r="F69" s="84" t="b">
        <v>0</v>
      </c>
      <c r="G69" s="84" t="b">
        <v>0</v>
      </c>
    </row>
    <row r="70" spans="1:7" ht="15">
      <c r="A70" s="84" t="s">
        <v>2251</v>
      </c>
      <c r="B70" s="84">
        <v>4</v>
      </c>
      <c r="C70" s="122">
        <v>0.003627949619387641</v>
      </c>
      <c r="D70" s="84" t="s">
        <v>2397</v>
      </c>
      <c r="E70" s="84" t="b">
        <v>0</v>
      </c>
      <c r="F70" s="84" t="b">
        <v>0</v>
      </c>
      <c r="G70" s="84" t="b">
        <v>0</v>
      </c>
    </row>
    <row r="71" spans="1:7" ht="15">
      <c r="A71" s="84" t="s">
        <v>1856</v>
      </c>
      <c r="B71" s="84">
        <v>4</v>
      </c>
      <c r="C71" s="122">
        <v>0.003627949619387641</v>
      </c>
      <c r="D71" s="84" t="s">
        <v>2397</v>
      </c>
      <c r="E71" s="84" t="b">
        <v>0</v>
      </c>
      <c r="F71" s="84" t="b">
        <v>0</v>
      </c>
      <c r="G71" s="84" t="b">
        <v>0</v>
      </c>
    </row>
    <row r="72" spans="1:7" ht="15">
      <c r="A72" s="84" t="s">
        <v>1857</v>
      </c>
      <c r="B72" s="84">
        <v>4</v>
      </c>
      <c r="C72" s="122">
        <v>0.003627949619387641</v>
      </c>
      <c r="D72" s="84" t="s">
        <v>2397</v>
      </c>
      <c r="E72" s="84" t="b">
        <v>0</v>
      </c>
      <c r="F72" s="84" t="b">
        <v>0</v>
      </c>
      <c r="G72" s="84" t="b">
        <v>0</v>
      </c>
    </row>
    <row r="73" spans="1:7" ht="15">
      <c r="A73" s="84" t="s">
        <v>301</v>
      </c>
      <c r="B73" s="84">
        <v>4</v>
      </c>
      <c r="C73" s="122">
        <v>0.003627949619387641</v>
      </c>
      <c r="D73" s="84" t="s">
        <v>2397</v>
      </c>
      <c r="E73" s="84" t="b">
        <v>0</v>
      </c>
      <c r="F73" s="84" t="b">
        <v>0</v>
      </c>
      <c r="G73" s="84" t="b">
        <v>0</v>
      </c>
    </row>
    <row r="74" spans="1:7" ht="15">
      <c r="A74" s="84" t="s">
        <v>1859</v>
      </c>
      <c r="B74" s="84">
        <v>4</v>
      </c>
      <c r="C74" s="122">
        <v>0.003627949619387641</v>
      </c>
      <c r="D74" s="84" t="s">
        <v>2397</v>
      </c>
      <c r="E74" s="84" t="b">
        <v>0</v>
      </c>
      <c r="F74" s="84" t="b">
        <v>0</v>
      </c>
      <c r="G74" s="84" t="b">
        <v>0</v>
      </c>
    </row>
    <row r="75" spans="1:7" ht="15">
      <c r="A75" s="84" t="s">
        <v>1860</v>
      </c>
      <c r="B75" s="84">
        <v>4</v>
      </c>
      <c r="C75" s="122">
        <v>0.003627949619387641</v>
      </c>
      <c r="D75" s="84" t="s">
        <v>2397</v>
      </c>
      <c r="E75" s="84" t="b">
        <v>0</v>
      </c>
      <c r="F75" s="84" t="b">
        <v>0</v>
      </c>
      <c r="G75" s="84" t="b">
        <v>0</v>
      </c>
    </row>
    <row r="76" spans="1:7" ht="15">
      <c r="A76" s="84" t="s">
        <v>1861</v>
      </c>
      <c r="B76" s="84">
        <v>4</v>
      </c>
      <c r="C76" s="122">
        <v>0.003627949619387641</v>
      </c>
      <c r="D76" s="84" t="s">
        <v>2397</v>
      </c>
      <c r="E76" s="84" t="b">
        <v>0</v>
      </c>
      <c r="F76" s="84" t="b">
        <v>0</v>
      </c>
      <c r="G76" s="84" t="b">
        <v>0</v>
      </c>
    </row>
    <row r="77" spans="1:7" ht="15">
      <c r="A77" s="84" t="s">
        <v>2252</v>
      </c>
      <c r="B77" s="84">
        <v>4</v>
      </c>
      <c r="C77" s="122">
        <v>0.003627949619387641</v>
      </c>
      <c r="D77" s="84" t="s">
        <v>2397</v>
      </c>
      <c r="E77" s="84" t="b">
        <v>1</v>
      </c>
      <c r="F77" s="84" t="b">
        <v>0</v>
      </c>
      <c r="G77" s="84" t="b">
        <v>0</v>
      </c>
    </row>
    <row r="78" spans="1:7" ht="15">
      <c r="A78" s="84" t="s">
        <v>2253</v>
      </c>
      <c r="B78" s="84">
        <v>4</v>
      </c>
      <c r="C78" s="122">
        <v>0.003627949619387641</v>
      </c>
      <c r="D78" s="84" t="s">
        <v>2397</v>
      </c>
      <c r="E78" s="84" t="b">
        <v>0</v>
      </c>
      <c r="F78" s="84" t="b">
        <v>0</v>
      </c>
      <c r="G78" s="84" t="b">
        <v>0</v>
      </c>
    </row>
    <row r="79" spans="1:7" ht="15">
      <c r="A79" s="84" t="s">
        <v>1748</v>
      </c>
      <c r="B79" s="84">
        <v>4</v>
      </c>
      <c r="C79" s="122">
        <v>0.003627949619387641</v>
      </c>
      <c r="D79" s="84" t="s">
        <v>2397</v>
      </c>
      <c r="E79" s="84" t="b">
        <v>0</v>
      </c>
      <c r="F79" s="84" t="b">
        <v>0</v>
      </c>
      <c r="G79" s="84" t="b">
        <v>0</v>
      </c>
    </row>
    <row r="80" spans="1:7" ht="15">
      <c r="A80" s="84" t="s">
        <v>1796</v>
      </c>
      <c r="B80" s="84">
        <v>4</v>
      </c>
      <c r="C80" s="122">
        <v>0.003627949619387641</v>
      </c>
      <c r="D80" s="84" t="s">
        <v>2397</v>
      </c>
      <c r="E80" s="84" t="b">
        <v>0</v>
      </c>
      <c r="F80" s="84" t="b">
        <v>0</v>
      </c>
      <c r="G80" s="84" t="b">
        <v>0</v>
      </c>
    </row>
    <row r="81" spans="1:7" ht="15">
      <c r="A81" s="84" t="s">
        <v>1797</v>
      </c>
      <c r="B81" s="84">
        <v>4</v>
      </c>
      <c r="C81" s="122">
        <v>0.003627949619387641</v>
      </c>
      <c r="D81" s="84" t="s">
        <v>2397</v>
      </c>
      <c r="E81" s="84" t="b">
        <v>0</v>
      </c>
      <c r="F81" s="84" t="b">
        <v>0</v>
      </c>
      <c r="G81" s="84" t="b">
        <v>0</v>
      </c>
    </row>
    <row r="82" spans="1:7" ht="15">
      <c r="A82" s="84" t="s">
        <v>2254</v>
      </c>
      <c r="B82" s="84">
        <v>4</v>
      </c>
      <c r="C82" s="122">
        <v>0.003627949619387641</v>
      </c>
      <c r="D82" s="84" t="s">
        <v>2397</v>
      </c>
      <c r="E82" s="84" t="b">
        <v>0</v>
      </c>
      <c r="F82" s="84" t="b">
        <v>0</v>
      </c>
      <c r="G82" s="84" t="b">
        <v>0</v>
      </c>
    </row>
    <row r="83" spans="1:7" ht="15">
      <c r="A83" s="84" t="s">
        <v>2255</v>
      </c>
      <c r="B83" s="84">
        <v>4</v>
      </c>
      <c r="C83" s="122">
        <v>0.003627949619387641</v>
      </c>
      <c r="D83" s="84" t="s">
        <v>2397</v>
      </c>
      <c r="E83" s="84" t="b">
        <v>0</v>
      </c>
      <c r="F83" s="84" t="b">
        <v>0</v>
      </c>
      <c r="G83" s="84" t="b">
        <v>0</v>
      </c>
    </row>
    <row r="84" spans="1:7" ht="15">
      <c r="A84" s="84" t="s">
        <v>1802</v>
      </c>
      <c r="B84" s="84">
        <v>4</v>
      </c>
      <c r="C84" s="122">
        <v>0.003627949619387641</v>
      </c>
      <c r="D84" s="84" t="s">
        <v>2397</v>
      </c>
      <c r="E84" s="84" t="b">
        <v>0</v>
      </c>
      <c r="F84" s="84" t="b">
        <v>0</v>
      </c>
      <c r="G84" s="84" t="b">
        <v>0</v>
      </c>
    </row>
    <row r="85" spans="1:7" ht="15">
      <c r="A85" s="84" t="s">
        <v>2256</v>
      </c>
      <c r="B85" s="84">
        <v>4</v>
      </c>
      <c r="C85" s="122">
        <v>0.003627949619387641</v>
      </c>
      <c r="D85" s="84" t="s">
        <v>2397</v>
      </c>
      <c r="E85" s="84" t="b">
        <v>0</v>
      </c>
      <c r="F85" s="84" t="b">
        <v>0</v>
      </c>
      <c r="G85" s="84" t="b">
        <v>0</v>
      </c>
    </row>
    <row r="86" spans="1:7" ht="15">
      <c r="A86" s="84" t="s">
        <v>1760</v>
      </c>
      <c r="B86" s="84">
        <v>4</v>
      </c>
      <c r="C86" s="122">
        <v>0.003924540092048293</v>
      </c>
      <c r="D86" s="84" t="s">
        <v>2397</v>
      </c>
      <c r="E86" s="84" t="b">
        <v>0</v>
      </c>
      <c r="F86" s="84" t="b">
        <v>0</v>
      </c>
      <c r="G86" s="84" t="b">
        <v>0</v>
      </c>
    </row>
    <row r="87" spans="1:7" ht="15">
      <c r="A87" s="84" t="s">
        <v>2257</v>
      </c>
      <c r="B87" s="84">
        <v>4</v>
      </c>
      <c r="C87" s="122">
        <v>0.003627949619387641</v>
      </c>
      <c r="D87" s="84" t="s">
        <v>2397</v>
      </c>
      <c r="E87" s="84" t="b">
        <v>0</v>
      </c>
      <c r="F87" s="84" t="b">
        <v>0</v>
      </c>
      <c r="G87" s="84" t="b">
        <v>0</v>
      </c>
    </row>
    <row r="88" spans="1:7" ht="15">
      <c r="A88" s="84" t="s">
        <v>2258</v>
      </c>
      <c r="B88" s="84">
        <v>4</v>
      </c>
      <c r="C88" s="122">
        <v>0.003627949619387641</v>
      </c>
      <c r="D88" s="84" t="s">
        <v>2397</v>
      </c>
      <c r="E88" s="84" t="b">
        <v>0</v>
      </c>
      <c r="F88" s="84" t="b">
        <v>0</v>
      </c>
      <c r="G88" s="84" t="b">
        <v>0</v>
      </c>
    </row>
    <row r="89" spans="1:7" ht="15">
      <c r="A89" s="84" t="s">
        <v>2259</v>
      </c>
      <c r="B89" s="84">
        <v>4</v>
      </c>
      <c r="C89" s="122">
        <v>0.003627949619387641</v>
      </c>
      <c r="D89" s="84" t="s">
        <v>2397</v>
      </c>
      <c r="E89" s="84" t="b">
        <v>0</v>
      </c>
      <c r="F89" s="84" t="b">
        <v>0</v>
      </c>
      <c r="G89" s="84" t="b">
        <v>0</v>
      </c>
    </row>
    <row r="90" spans="1:7" ht="15">
      <c r="A90" s="84" t="s">
        <v>1794</v>
      </c>
      <c r="B90" s="84">
        <v>4</v>
      </c>
      <c r="C90" s="122">
        <v>0.003627949619387641</v>
      </c>
      <c r="D90" s="84" t="s">
        <v>2397</v>
      </c>
      <c r="E90" s="84" t="b">
        <v>0</v>
      </c>
      <c r="F90" s="84" t="b">
        <v>0</v>
      </c>
      <c r="G90" s="84" t="b">
        <v>0</v>
      </c>
    </row>
    <row r="91" spans="1:7" ht="15">
      <c r="A91" s="84" t="s">
        <v>2260</v>
      </c>
      <c r="B91" s="84">
        <v>4</v>
      </c>
      <c r="C91" s="122">
        <v>0.003627949619387641</v>
      </c>
      <c r="D91" s="84" t="s">
        <v>2397</v>
      </c>
      <c r="E91" s="84" t="b">
        <v>0</v>
      </c>
      <c r="F91" s="84" t="b">
        <v>0</v>
      </c>
      <c r="G91" s="84" t="b">
        <v>0</v>
      </c>
    </row>
    <row r="92" spans="1:7" ht="15">
      <c r="A92" s="84" t="s">
        <v>2261</v>
      </c>
      <c r="B92" s="84">
        <v>4</v>
      </c>
      <c r="C92" s="122">
        <v>0.003627949619387641</v>
      </c>
      <c r="D92" s="84" t="s">
        <v>2397</v>
      </c>
      <c r="E92" s="84" t="b">
        <v>0</v>
      </c>
      <c r="F92" s="84" t="b">
        <v>0</v>
      </c>
      <c r="G92" s="84" t="b">
        <v>0</v>
      </c>
    </row>
    <row r="93" spans="1:7" ht="15">
      <c r="A93" s="84" t="s">
        <v>246</v>
      </c>
      <c r="B93" s="84">
        <v>4</v>
      </c>
      <c r="C93" s="122">
        <v>0.003627949619387641</v>
      </c>
      <c r="D93" s="84" t="s">
        <v>2397</v>
      </c>
      <c r="E93" s="84" t="b">
        <v>0</v>
      </c>
      <c r="F93" s="84" t="b">
        <v>0</v>
      </c>
      <c r="G93" s="84" t="b">
        <v>0</v>
      </c>
    </row>
    <row r="94" spans="1:7" ht="15">
      <c r="A94" s="84" t="s">
        <v>2262</v>
      </c>
      <c r="B94" s="84">
        <v>4</v>
      </c>
      <c r="C94" s="122">
        <v>0.003627949619387641</v>
      </c>
      <c r="D94" s="84" t="s">
        <v>2397</v>
      </c>
      <c r="E94" s="84" t="b">
        <v>0</v>
      </c>
      <c r="F94" s="84" t="b">
        <v>0</v>
      </c>
      <c r="G94" s="84" t="b">
        <v>0</v>
      </c>
    </row>
    <row r="95" spans="1:7" ht="15">
      <c r="A95" s="84" t="s">
        <v>2263</v>
      </c>
      <c r="B95" s="84">
        <v>4</v>
      </c>
      <c r="C95" s="122">
        <v>0.003627949619387641</v>
      </c>
      <c r="D95" s="84" t="s">
        <v>2397</v>
      </c>
      <c r="E95" s="84" t="b">
        <v>0</v>
      </c>
      <c r="F95" s="84" t="b">
        <v>0</v>
      </c>
      <c r="G95" s="84" t="b">
        <v>0</v>
      </c>
    </row>
    <row r="96" spans="1:7" ht="15">
      <c r="A96" s="84" t="s">
        <v>2264</v>
      </c>
      <c r="B96" s="84">
        <v>4</v>
      </c>
      <c r="C96" s="122">
        <v>0.003627949619387641</v>
      </c>
      <c r="D96" s="84" t="s">
        <v>2397</v>
      </c>
      <c r="E96" s="84" t="b">
        <v>0</v>
      </c>
      <c r="F96" s="84" t="b">
        <v>0</v>
      </c>
      <c r="G96" s="84" t="b">
        <v>0</v>
      </c>
    </row>
    <row r="97" spans="1:7" ht="15">
      <c r="A97" s="84" t="s">
        <v>2265</v>
      </c>
      <c r="B97" s="84">
        <v>4</v>
      </c>
      <c r="C97" s="122">
        <v>0.003627949619387641</v>
      </c>
      <c r="D97" s="84" t="s">
        <v>2397</v>
      </c>
      <c r="E97" s="84" t="b">
        <v>1</v>
      </c>
      <c r="F97" s="84" t="b">
        <v>0</v>
      </c>
      <c r="G97" s="84" t="b">
        <v>0</v>
      </c>
    </row>
    <row r="98" spans="1:7" ht="15">
      <c r="A98" s="84" t="s">
        <v>2266</v>
      </c>
      <c r="B98" s="84">
        <v>4</v>
      </c>
      <c r="C98" s="122">
        <v>0.003627949619387641</v>
      </c>
      <c r="D98" s="84" t="s">
        <v>2397</v>
      </c>
      <c r="E98" s="84" t="b">
        <v>0</v>
      </c>
      <c r="F98" s="84" t="b">
        <v>0</v>
      </c>
      <c r="G98" s="84" t="b">
        <v>0</v>
      </c>
    </row>
    <row r="99" spans="1:7" ht="15">
      <c r="A99" s="84" t="s">
        <v>1837</v>
      </c>
      <c r="B99" s="84">
        <v>4</v>
      </c>
      <c r="C99" s="122">
        <v>0.003627949619387641</v>
      </c>
      <c r="D99" s="84" t="s">
        <v>2397</v>
      </c>
      <c r="E99" s="84" t="b">
        <v>0</v>
      </c>
      <c r="F99" s="84" t="b">
        <v>0</v>
      </c>
      <c r="G99" s="84" t="b">
        <v>0</v>
      </c>
    </row>
    <row r="100" spans="1:7" ht="15">
      <c r="A100" s="84" t="s">
        <v>1838</v>
      </c>
      <c r="B100" s="84">
        <v>4</v>
      </c>
      <c r="C100" s="122">
        <v>0.003627949619387641</v>
      </c>
      <c r="D100" s="84" t="s">
        <v>2397</v>
      </c>
      <c r="E100" s="84" t="b">
        <v>0</v>
      </c>
      <c r="F100" s="84" t="b">
        <v>0</v>
      </c>
      <c r="G100" s="84" t="b">
        <v>0</v>
      </c>
    </row>
    <row r="101" spans="1:7" ht="15">
      <c r="A101" s="84" t="s">
        <v>1839</v>
      </c>
      <c r="B101" s="84">
        <v>4</v>
      </c>
      <c r="C101" s="122">
        <v>0.003627949619387641</v>
      </c>
      <c r="D101" s="84" t="s">
        <v>2397</v>
      </c>
      <c r="E101" s="84" t="b">
        <v>0</v>
      </c>
      <c r="F101" s="84" t="b">
        <v>0</v>
      </c>
      <c r="G101" s="84" t="b">
        <v>0</v>
      </c>
    </row>
    <row r="102" spans="1:7" ht="15">
      <c r="A102" s="84" t="s">
        <v>1840</v>
      </c>
      <c r="B102" s="84">
        <v>4</v>
      </c>
      <c r="C102" s="122">
        <v>0.003627949619387641</v>
      </c>
      <c r="D102" s="84" t="s">
        <v>2397</v>
      </c>
      <c r="E102" s="84" t="b">
        <v>0</v>
      </c>
      <c r="F102" s="84" t="b">
        <v>0</v>
      </c>
      <c r="G102" s="84" t="b">
        <v>0</v>
      </c>
    </row>
    <row r="103" spans="1:7" ht="15">
      <c r="A103" s="84" t="s">
        <v>1841</v>
      </c>
      <c r="B103" s="84">
        <v>4</v>
      </c>
      <c r="C103" s="122">
        <v>0.003627949619387641</v>
      </c>
      <c r="D103" s="84" t="s">
        <v>2397</v>
      </c>
      <c r="E103" s="84" t="b">
        <v>0</v>
      </c>
      <c r="F103" s="84" t="b">
        <v>0</v>
      </c>
      <c r="G103" s="84" t="b">
        <v>0</v>
      </c>
    </row>
    <row r="104" spans="1:7" ht="15">
      <c r="A104" s="84" t="s">
        <v>251</v>
      </c>
      <c r="B104" s="84">
        <v>4</v>
      </c>
      <c r="C104" s="122">
        <v>0.003627949619387641</v>
      </c>
      <c r="D104" s="84" t="s">
        <v>2397</v>
      </c>
      <c r="E104" s="84" t="b">
        <v>0</v>
      </c>
      <c r="F104" s="84" t="b">
        <v>0</v>
      </c>
      <c r="G104" s="84" t="b">
        <v>0</v>
      </c>
    </row>
    <row r="105" spans="1:7" ht="15">
      <c r="A105" s="84" t="s">
        <v>290</v>
      </c>
      <c r="B105" s="84">
        <v>4</v>
      </c>
      <c r="C105" s="122">
        <v>0.003627949619387641</v>
      </c>
      <c r="D105" s="84" t="s">
        <v>2397</v>
      </c>
      <c r="E105" s="84" t="b">
        <v>0</v>
      </c>
      <c r="F105" s="84" t="b">
        <v>0</v>
      </c>
      <c r="G105" s="84" t="b">
        <v>0</v>
      </c>
    </row>
    <row r="106" spans="1:7" ht="15">
      <c r="A106" s="84" t="s">
        <v>1842</v>
      </c>
      <c r="B106" s="84">
        <v>4</v>
      </c>
      <c r="C106" s="122">
        <v>0.003627949619387641</v>
      </c>
      <c r="D106" s="84" t="s">
        <v>2397</v>
      </c>
      <c r="E106" s="84" t="b">
        <v>0</v>
      </c>
      <c r="F106" s="84" t="b">
        <v>0</v>
      </c>
      <c r="G106" s="84" t="b">
        <v>0</v>
      </c>
    </row>
    <row r="107" spans="1:7" ht="15">
      <c r="A107" s="84" t="s">
        <v>1826</v>
      </c>
      <c r="B107" s="84">
        <v>4</v>
      </c>
      <c r="C107" s="122">
        <v>0.003924540092048293</v>
      </c>
      <c r="D107" s="84" t="s">
        <v>2397</v>
      </c>
      <c r="E107" s="84" t="b">
        <v>0</v>
      </c>
      <c r="F107" s="84" t="b">
        <v>0</v>
      </c>
      <c r="G107" s="84" t="b">
        <v>0</v>
      </c>
    </row>
    <row r="108" spans="1:7" ht="15">
      <c r="A108" s="84" t="s">
        <v>1827</v>
      </c>
      <c r="B108" s="84">
        <v>4</v>
      </c>
      <c r="C108" s="122">
        <v>0.003924540092048293</v>
      </c>
      <c r="D108" s="84" t="s">
        <v>2397</v>
      </c>
      <c r="E108" s="84" t="b">
        <v>0</v>
      </c>
      <c r="F108" s="84" t="b">
        <v>0</v>
      </c>
      <c r="G108" s="84" t="b">
        <v>0</v>
      </c>
    </row>
    <row r="109" spans="1:7" ht="15">
      <c r="A109" s="84" t="s">
        <v>2267</v>
      </c>
      <c r="B109" s="84">
        <v>4</v>
      </c>
      <c r="C109" s="122">
        <v>0.003627949619387641</v>
      </c>
      <c r="D109" s="84" t="s">
        <v>2397</v>
      </c>
      <c r="E109" s="84" t="b">
        <v>0</v>
      </c>
      <c r="F109" s="84" t="b">
        <v>0</v>
      </c>
      <c r="G109" s="84" t="b">
        <v>0</v>
      </c>
    </row>
    <row r="110" spans="1:7" ht="15">
      <c r="A110" s="84" t="s">
        <v>2268</v>
      </c>
      <c r="B110" s="84">
        <v>4</v>
      </c>
      <c r="C110" s="122">
        <v>0.003627949619387641</v>
      </c>
      <c r="D110" s="84" t="s">
        <v>2397</v>
      </c>
      <c r="E110" s="84" t="b">
        <v>0</v>
      </c>
      <c r="F110" s="84" t="b">
        <v>0</v>
      </c>
      <c r="G110" s="84" t="b">
        <v>0</v>
      </c>
    </row>
    <row r="111" spans="1:7" ht="15">
      <c r="A111" s="84" t="s">
        <v>2269</v>
      </c>
      <c r="B111" s="84">
        <v>4</v>
      </c>
      <c r="C111" s="122">
        <v>0.003627949619387641</v>
      </c>
      <c r="D111" s="84" t="s">
        <v>2397</v>
      </c>
      <c r="E111" s="84" t="b">
        <v>1</v>
      </c>
      <c r="F111" s="84" t="b">
        <v>0</v>
      </c>
      <c r="G111" s="84" t="b">
        <v>0</v>
      </c>
    </row>
    <row r="112" spans="1:7" ht="15">
      <c r="A112" s="84" t="s">
        <v>1845</v>
      </c>
      <c r="B112" s="84">
        <v>4</v>
      </c>
      <c r="C112" s="122">
        <v>0.003627949619387641</v>
      </c>
      <c r="D112" s="84" t="s">
        <v>2397</v>
      </c>
      <c r="E112" s="84" t="b">
        <v>0</v>
      </c>
      <c r="F112" s="84" t="b">
        <v>0</v>
      </c>
      <c r="G112" s="84" t="b">
        <v>0</v>
      </c>
    </row>
    <row r="113" spans="1:7" ht="15">
      <c r="A113" s="84" t="s">
        <v>281</v>
      </c>
      <c r="B113" s="84">
        <v>4</v>
      </c>
      <c r="C113" s="122">
        <v>0.003627949619387641</v>
      </c>
      <c r="D113" s="84" t="s">
        <v>2397</v>
      </c>
      <c r="E113" s="84" t="b">
        <v>0</v>
      </c>
      <c r="F113" s="84" t="b">
        <v>0</v>
      </c>
      <c r="G113" s="84" t="b">
        <v>0</v>
      </c>
    </row>
    <row r="114" spans="1:7" ht="15">
      <c r="A114" s="84" t="s">
        <v>1846</v>
      </c>
      <c r="B114" s="84">
        <v>4</v>
      </c>
      <c r="C114" s="122">
        <v>0.003627949619387641</v>
      </c>
      <c r="D114" s="84" t="s">
        <v>2397</v>
      </c>
      <c r="E114" s="84" t="b">
        <v>0</v>
      </c>
      <c r="F114" s="84" t="b">
        <v>0</v>
      </c>
      <c r="G114" s="84" t="b">
        <v>0</v>
      </c>
    </row>
    <row r="115" spans="1:7" ht="15">
      <c r="A115" s="84" t="s">
        <v>1847</v>
      </c>
      <c r="B115" s="84">
        <v>4</v>
      </c>
      <c r="C115" s="122">
        <v>0.003627949619387641</v>
      </c>
      <c r="D115" s="84" t="s">
        <v>2397</v>
      </c>
      <c r="E115" s="84" t="b">
        <v>0</v>
      </c>
      <c r="F115" s="84" t="b">
        <v>0</v>
      </c>
      <c r="G115" s="84" t="b">
        <v>0</v>
      </c>
    </row>
    <row r="116" spans="1:7" ht="15">
      <c r="A116" s="84" t="s">
        <v>1848</v>
      </c>
      <c r="B116" s="84">
        <v>4</v>
      </c>
      <c r="C116" s="122">
        <v>0.003627949619387641</v>
      </c>
      <c r="D116" s="84" t="s">
        <v>2397</v>
      </c>
      <c r="E116" s="84" t="b">
        <v>0</v>
      </c>
      <c r="F116" s="84" t="b">
        <v>0</v>
      </c>
      <c r="G116" s="84" t="b">
        <v>0</v>
      </c>
    </row>
    <row r="117" spans="1:7" ht="15">
      <c r="A117" s="84" t="s">
        <v>1849</v>
      </c>
      <c r="B117" s="84">
        <v>4</v>
      </c>
      <c r="C117" s="122">
        <v>0.003627949619387641</v>
      </c>
      <c r="D117" s="84" t="s">
        <v>2397</v>
      </c>
      <c r="E117" s="84" t="b">
        <v>0</v>
      </c>
      <c r="F117" s="84" t="b">
        <v>0</v>
      </c>
      <c r="G117" s="84" t="b">
        <v>0</v>
      </c>
    </row>
    <row r="118" spans="1:7" ht="15">
      <c r="A118" s="84" t="s">
        <v>2270</v>
      </c>
      <c r="B118" s="84">
        <v>4</v>
      </c>
      <c r="C118" s="122">
        <v>0.003627949619387641</v>
      </c>
      <c r="D118" s="84" t="s">
        <v>2397</v>
      </c>
      <c r="E118" s="84" t="b">
        <v>0</v>
      </c>
      <c r="F118" s="84" t="b">
        <v>0</v>
      </c>
      <c r="G118" s="84" t="b">
        <v>0</v>
      </c>
    </row>
    <row r="119" spans="1:7" ht="15">
      <c r="A119" s="84" t="s">
        <v>2271</v>
      </c>
      <c r="B119" s="84">
        <v>4</v>
      </c>
      <c r="C119" s="122">
        <v>0.003627949619387641</v>
      </c>
      <c r="D119" s="84" t="s">
        <v>2397</v>
      </c>
      <c r="E119" s="84" t="b">
        <v>0</v>
      </c>
      <c r="F119" s="84" t="b">
        <v>0</v>
      </c>
      <c r="G119" s="84" t="b">
        <v>0</v>
      </c>
    </row>
    <row r="120" spans="1:7" ht="15">
      <c r="A120" s="84" t="s">
        <v>2272</v>
      </c>
      <c r="B120" s="84">
        <v>4</v>
      </c>
      <c r="C120" s="122">
        <v>0.003627949619387641</v>
      </c>
      <c r="D120" s="84" t="s">
        <v>2397</v>
      </c>
      <c r="E120" s="84" t="b">
        <v>0</v>
      </c>
      <c r="F120" s="84" t="b">
        <v>0</v>
      </c>
      <c r="G120" s="84" t="b">
        <v>0</v>
      </c>
    </row>
    <row r="121" spans="1:7" ht="15">
      <c r="A121" s="84" t="s">
        <v>2273</v>
      </c>
      <c r="B121" s="84">
        <v>4</v>
      </c>
      <c r="C121" s="122">
        <v>0.003627949619387641</v>
      </c>
      <c r="D121" s="84" t="s">
        <v>2397</v>
      </c>
      <c r="E121" s="84" t="b">
        <v>0</v>
      </c>
      <c r="F121" s="84" t="b">
        <v>0</v>
      </c>
      <c r="G121" s="84" t="b">
        <v>0</v>
      </c>
    </row>
    <row r="122" spans="1:7" ht="15">
      <c r="A122" s="84" t="s">
        <v>2274</v>
      </c>
      <c r="B122" s="84">
        <v>4</v>
      </c>
      <c r="C122" s="122">
        <v>0.003627949619387641</v>
      </c>
      <c r="D122" s="84" t="s">
        <v>2397</v>
      </c>
      <c r="E122" s="84" t="b">
        <v>0</v>
      </c>
      <c r="F122" s="84" t="b">
        <v>0</v>
      </c>
      <c r="G122" s="84" t="b">
        <v>0</v>
      </c>
    </row>
    <row r="123" spans="1:7" ht="15">
      <c r="A123" s="84" t="s">
        <v>2275</v>
      </c>
      <c r="B123" s="84">
        <v>4</v>
      </c>
      <c r="C123" s="122">
        <v>0.003627949619387641</v>
      </c>
      <c r="D123" s="84" t="s">
        <v>2397</v>
      </c>
      <c r="E123" s="84" t="b">
        <v>0</v>
      </c>
      <c r="F123" s="84" t="b">
        <v>0</v>
      </c>
      <c r="G123" s="84" t="b">
        <v>0</v>
      </c>
    </row>
    <row r="124" spans="1:7" ht="15">
      <c r="A124" s="84" t="s">
        <v>2276</v>
      </c>
      <c r="B124" s="84">
        <v>4</v>
      </c>
      <c r="C124" s="122">
        <v>0.003627949619387641</v>
      </c>
      <c r="D124" s="84" t="s">
        <v>2397</v>
      </c>
      <c r="E124" s="84" t="b">
        <v>0</v>
      </c>
      <c r="F124" s="84" t="b">
        <v>0</v>
      </c>
      <c r="G124" s="84" t="b">
        <v>0</v>
      </c>
    </row>
    <row r="125" spans="1:7" ht="15">
      <c r="A125" s="84" t="s">
        <v>1752</v>
      </c>
      <c r="B125" s="84">
        <v>4</v>
      </c>
      <c r="C125" s="122">
        <v>0.004342560885058812</v>
      </c>
      <c r="D125" s="84" t="s">
        <v>2397</v>
      </c>
      <c r="E125" s="84" t="b">
        <v>0</v>
      </c>
      <c r="F125" s="84" t="b">
        <v>0</v>
      </c>
      <c r="G125" s="84" t="b">
        <v>0</v>
      </c>
    </row>
    <row r="126" spans="1:7" ht="15">
      <c r="A126" s="84" t="s">
        <v>2277</v>
      </c>
      <c r="B126" s="84">
        <v>3</v>
      </c>
      <c r="C126" s="122">
        <v>0.0029434050690362204</v>
      </c>
      <c r="D126" s="84" t="s">
        <v>2397</v>
      </c>
      <c r="E126" s="84" t="b">
        <v>0</v>
      </c>
      <c r="F126" s="84" t="b">
        <v>0</v>
      </c>
      <c r="G126" s="84" t="b">
        <v>0</v>
      </c>
    </row>
    <row r="127" spans="1:7" ht="15">
      <c r="A127" s="84" t="s">
        <v>2278</v>
      </c>
      <c r="B127" s="84">
        <v>3</v>
      </c>
      <c r="C127" s="122">
        <v>0.0029434050690362204</v>
      </c>
      <c r="D127" s="84" t="s">
        <v>2397</v>
      </c>
      <c r="E127" s="84" t="b">
        <v>0</v>
      </c>
      <c r="F127" s="84" t="b">
        <v>0</v>
      </c>
      <c r="G127" s="84" t="b">
        <v>0</v>
      </c>
    </row>
    <row r="128" spans="1:7" ht="15">
      <c r="A128" s="84" t="s">
        <v>2279</v>
      </c>
      <c r="B128" s="84">
        <v>3</v>
      </c>
      <c r="C128" s="122">
        <v>0.0029434050690362204</v>
      </c>
      <c r="D128" s="84" t="s">
        <v>2397</v>
      </c>
      <c r="E128" s="84" t="b">
        <v>0</v>
      </c>
      <c r="F128" s="84" t="b">
        <v>0</v>
      </c>
      <c r="G128" s="84" t="b">
        <v>0</v>
      </c>
    </row>
    <row r="129" spans="1:7" ht="15">
      <c r="A129" s="84" t="s">
        <v>2280</v>
      </c>
      <c r="B129" s="84">
        <v>3</v>
      </c>
      <c r="C129" s="122">
        <v>0.0029434050690362204</v>
      </c>
      <c r="D129" s="84" t="s">
        <v>2397</v>
      </c>
      <c r="E129" s="84" t="b">
        <v>0</v>
      </c>
      <c r="F129" s="84" t="b">
        <v>0</v>
      </c>
      <c r="G129" s="84" t="b">
        <v>0</v>
      </c>
    </row>
    <row r="130" spans="1:7" ht="15">
      <c r="A130" s="84" t="s">
        <v>2281</v>
      </c>
      <c r="B130" s="84">
        <v>3</v>
      </c>
      <c r="C130" s="122">
        <v>0.0029434050690362204</v>
      </c>
      <c r="D130" s="84" t="s">
        <v>2397</v>
      </c>
      <c r="E130" s="84" t="b">
        <v>0</v>
      </c>
      <c r="F130" s="84" t="b">
        <v>0</v>
      </c>
      <c r="G130" s="84" t="b">
        <v>0</v>
      </c>
    </row>
    <row r="131" spans="1:7" ht="15">
      <c r="A131" s="84" t="s">
        <v>2282</v>
      </c>
      <c r="B131" s="84">
        <v>3</v>
      </c>
      <c r="C131" s="122">
        <v>0.0029434050690362204</v>
      </c>
      <c r="D131" s="84" t="s">
        <v>2397</v>
      </c>
      <c r="E131" s="84" t="b">
        <v>0</v>
      </c>
      <c r="F131" s="84" t="b">
        <v>0</v>
      </c>
      <c r="G131" s="84" t="b">
        <v>0</v>
      </c>
    </row>
    <row r="132" spans="1:7" ht="15">
      <c r="A132" s="84" t="s">
        <v>2283</v>
      </c>
      <c r="B132" s="84">
        <v>3</v>
      </c>
      <c r="C132" s="122">
        <v>0.0029434050690362204</v>
      </c>
      <c r="D132" s="84" t="s">
        <v>2397</v>
      </c>
      <c r="E132" s="84" t="b">
        <v>0</v>
      </c>
      <c r="F132" s="84" t="b">
        <v>0</v>
      </c>
      <c r="G132" s="84" t="b">
        <v>0</v>
      </c>
    </row>
    <row r="133" spans="1:7" ht="15">
      <c r="A133" s="84" t="s">
        <v>2284</v>
      </c>
      <c r="B133" s="84">
        <v>3</v>
      </c>
      <c r="C133" s="122">
        <v>0.0029434050690362204</v>
      </c>
      <c r="D133" s="84" t="s">
        <v>2397</v>
      </c>
      <c r="E133" s="84" t="b">
        <v>0</v>
      </c>
      <c r="F133" s="84" t="b">
        <v>0</v>
      </c>
      <c r="G133" s="84" t="b">
        <v>0</v>
      </c>
    </row>
    <row r="134" spans="1:7" ht="15">
      <c r="A134" s="84" t="s">
        <v>2285</v>
      </c>
      <c r="B134" s="84">
        <v>3</v>
      </c>
      <c r="C134" s="122">
        <v>0.0029434050690362204</v>
      </c>
      <c r="D134" s="84" t="s">
        <v>2397</v>
      </c>
      <c r="E134" s="84" t="b">
        <v>0</v>
      </c>
      <c r="F134" s="84" t="b">
        <v>0</v>
      </c>
      <c r="G134" s="84" t="b">
        <v>0</v>
      </c>
    </row>
    <row r="135" spans="1:7" ht="15">
      <c r="A135" s="84" t="s">
        <v>2286</v>
      </c>
      <c r="B135" s="84">
        <v>3</v>
      </c>
      <c r="C135" s="122">
        <v>0.0029434050690362204</v>
      </c>
      <c r="D135" s="84" t="s">
        <v>2397</v>
      </c>
      <c r="E135" s="84" t="b">
        <v>0</v>
      </c>
      <c r="F135" s="84" t="b">
        <v>0</v>
      </c>
      <c r="G135" s="84" t="b">
        <v>0</v>
      </c>
    </row>
    <row r="136" spans="1:7" ht="15">
      <c r="A136" s="84" t="s">
        <v>2287</v>
      </c>
      <c r="B136" s="84">
        <v>3</v>
      </c>
      <c r="C136" s="122">
        <v>0.0029434050690362204</v>
      </c>
      <c r="D136" s="84" t="s">
        <v>2397</v>
      </c>
      <c r="E136" s="84" t="b">
        <v>0</v>
      </c>
      <c r="F136" s="84" t="b">
        <v>0</v>
      </c>
      <c r="G136" s="84" t="b">
        <v>0</v>
      </c>
    </row>
    <row r="137" spans="1:7" ht="15">
      <c r="A137" s="84" t="s">
        <v>241</v>
      </c>
      <c r="B137" s="84">
        <v>3</v>
      </c>
      <c r="C137" s="122">
        <v>0.0029434050690362204</v>
      </c>
      <c r="D137" s="84" t="s">
        <v>2397</v>
      </c>
      <c r="E137" s="84" t="b">
        <v>0</v>
      </c>
      <c r="F137" s="84" t="b">
        <v>0</v>
      </c>
      <c r="G137" s="84" t="b">
        <v>0</v>
      </c>
    </row>
    <row r="138" spans="1:7" ht="15">
      <c r="A138" s="84" t="s">
        <v>2288</v>
      </c>
      <c r="B138" s="84">
        <v>3</v>
      </c>
      <c r="C138" s="122">
        <v>0.0029434050690362204</v>
      </c>
      <c r="D138" s="84" t="s">
        <v>2397</v>
      </c>
      <c r="E138" s="84" t="b">
        <v>0</v>
      </c>
      <c r="F138" s="84" t="b">
        <v>0</v>
      </c>
      <c r="G138" s="84" t="b">
        <v>0</v>
      </c>
    </row>
    <row r="139" spans="1:7" ht="15">
      <c r="A139" s="84" t="s">
        <v>264</v>
      </c>
      <c r="B139" s="84">
        <v>3</v>
      </c>
      <c r="C139" s="122">
        <v>0.0029434050690362204</v>
      </c>
      <c r="D139" s="84" t="s">
        <v>2397</v>
      </c>
      <c r="E139" s="84" t="b">
        <v>0</v>
      </c>
      <c r="F139" s="84" t="b">
        <v>0</v>
      </c>
      <c r="G139" s="84" t="b">
        <v>0</v>
      </c>
    </row>
    <row r="140" spans="1:7" ht="15">
      <c r="A140" s="84" t="s">
        <v>2289</v>
      </c>
      <c r="B140" s="84">
        <v>3</v>
      </c>
      <c r="C140" s="122">
        <v>0.0029434050690362204</v>
      </c>
      <c r="D140" s="84" t="s">
        <v>2397</v>
      </c>
      <c r="E140" s="84" t="b">
        <v>0</v>
      </c>
      <c r="F140" s="84" t="b">
        <v>0</v>
      </c>
      <c r="G140" s="84" t="b">
        <v>0</v>
      </c>
    </row>
    <row r="141" spans="1:7" ht="15">
      <c r="A141" s="84" t="s">
        <v>1770</v>
      </c>
      <c r="B141" s="84">
        <v>3</v>
      </c>
      <c r="C141" s="122">
        <v>0.0029434050690362204</v>
      </c>
      <c r="D141" s="84" t="s">
        <v>2397</v>
      </c>
      <c r="E141" s="84" t="b">
        <v>0</v>
      </c>
      <c r="F141" s="84" t="b">
        <v>0</v>
      </c>
      <c r="G141" s="84" t="b">
        <v>0</v>
      </c>
    </row>
    <row r="142" spans="1:7" ht="15">
      <c r="A142" s="84" t="s">
        <v>2290</v>
      </c>
      <c r="B142" s="84">
        <v>3</v>
      </c>
      <c r="C142" s="122">
        <v>0.0029434050690362204</v>
      </c>
      <c r="D142" s="84" t="s">
        <v>2397</v>
      </c>
      <c r="E142" s="84" t="b">
        <v>0</v>
      </c>
      <c r="F142" s="84" t="b">
        <v>0</v>
      </c>
      <c r="G142" s="84" t="b">
        <v>0</v>
      </c>
    </row>
    <row r="143" spans="1:7" ht="15">
      <c r="A143" s="84" t="s">
        <v>2291</v>
      </c>
      <c r="B143" s="84">
        <v>3</v>
      </c>
      <c r="C143" s="122">
        <v>0.0029434050690362204</v>
      </c>
      <c r="D143" s="84" t="s">
        <v>2397</v>
      </c>
      <c r="E143" s="84" t="b">
        <v>0</v>
      </c>
      <c r="F143" s="84" t="b">
        <v>0</v>
      </c>
      <c r="G143" s="84" t="b">
        <v>0</v>
      </c>
    </row>
    <row r="144" spans="1:7" ht="15">
      <c r="A144" s="84" t="s">
        <v>2292</v>
      </c>
      <c r="B144" s="84">
        <v>3</v>
      </c>
      <c r="C144" s="122">
        <v>0.0032569206637941095</v>
      </c>
      <c r="D144" s="84" t="s">
        <v>2397</v>
      </c>
      <c r="E144" s="84" t="b">
        <v>0</v>
      </c>
      <c r="F144" s="84" t="b">
        <v>0</v>
      </c>
      <c r="G144" s="84" t="b">
        <v>0</v>
      </c>
    </row>
    <row r="145" spans="1:7" ht="15">
      <c r="A145" s="84" t="s">
        <v>2293</v>
      </c>
      <c r="B145" s="84">
        <v>3</v>
      </c>
      <c r="C145" s="122">
        <v>0.0029434050690362204</v>
      </c>
      <c r="D145" s="84" t="s">
        <v>2397</v>
      </c>
      <c r="E145" s="84" t="b">
        <v>0</v>
      </c>
      <c r="F145" s="84" t="b">
        <v>0</v>
      </c>
      <c r="G145" s="84" t="b">
        <v>0</v>
      </c>
    </row>
    <row r="146" spans="1:7" ht="15">
      <c r="A146" s="84" t="s">
        <v>2294</v>
      </c>
      <c r="B146" s="84">
        <v>3</v>
      </c>
      <c r="C146" s="122">
        <v>0.0029434050690362204</v>
      </c>
      <c r="D146" s="84" t="s">
        <v>2397</v>
      </c>
      <c r="E146" s="84" t="b">
        <v>0</v>
      </c>
      <c r="F146" s="84" t="b">
        <v>0</v>
      </c>
      <c r="G146" s="84" t="b">
        <v>0</v>
      </c>
    </row>
    <row r="147" spans="1:7" ht="15">
      <c r="A147" s="84" t="s">
        <v>2295</v>
      </c>
      <c r="B147" s="84">
        <v>3</v>
      </c>
      <c r="C147" s="122">
        <v>0.0029434050690362204</v>
      </c>
      <c r="D147" s="84" t="s">
        <v>2397</v>
      </c>
      <c r="E147" s="84" t="b">
        <v>0</v>
      </c>
      <c r="F147" s="84" t="b">
        <v>0</v>
      </c>
      <c r="G147" s="84" t="b">
        <v>0</v>
      </c>
    </row>
    <row r="148" spans="1:7" ht="15">
      <c r="A148" s="84" t="s">
        <v>2296</v>
      </c>
      <c r="B148" s="84">
        <v>3</v>
      </c>
      <c r="C148" s="122">
        <v>0.0029434050690362204</v>
      </c>
      <c r="D148" s="84" t="s">
        <v>2397</v>
      </c>
      <c r="E148" s="84" t="b">
        <v>0</v>
      </c>
      <c r="F148" s="84" t="b">
        <v>0</v>
      </c>
      <c r="G148" s="84" t="b">
        <v>0</v>
      </c>
    </row>
    <row r="149" spans="1:7" ht="15">
      <c r="A149" s="84" t="s">
        <v>2297</v>
      </c>
      <c r="B149" s="84">
        <v>3</v>
      </c>
      <c r="C149" s="122">
        <v>0.0029434050690362204</v>
      </c>
      <c r="D149" s="84" t="s">
        <v>2397</v>
      </c>
      <c r="E149" s="84" t="b">
        <v>0</v>
      </c>
      <c r="F149" s="84" t="b">
        <v>0</v>
      </c>
      <c r="G149" s="84" t="b">
        <v>0</v>
      </c>
    </row>
    <row r="150" spans="1:7" ht="15">
      <c r="A150" s="84" t="s">
        <v>2298</v>
      </c>
      <c r="B150" s="84">
        <v>3</v>
      </c>
      <c r="C150" s="122">
        <v>0.0029434050690362204</v>
      </c>
      <c r="D150" s="84" t="s">
        <v>2397</v>
      </c>
      <c r="E150" s="84" t="b">
        <v>0</v>
      </c>
      <c r="F150" s="84" t="b">
        <v>0</v>
      </c>
      <c r="G150" s="84" t="b">
        <v>0</v>
      </c>
    </row>
    <row r="151" spans="1:7" ht="15">
      <c r="A151" s="84" t="s">
        <v>2299</v>
      </c>
      <c r="B151" s="84">
        <v>3</v>
      </c>
      <c r="C151" s="122">
        <v>0.0029434050690362204</v>
      </c>
      <c r="D151" s="84" t="s">
        <v>2397</v>
      </c>
      <c r="E151" s="84" t="b">
        <v>0</v>
      </c>
      <c r="F151" s="84" t="b">
        <v>0</v>
      </c>
      <c r="G151" s="84" t="b">
        <v>0</v>
      </c>
    </row>
    <row r="152" spans="1:7" ht="15">
      <c r="A152" s="84" t="s">
        <v>2300</v>
      </c>
      <c r="B152" s="84">
        <v>3</v>
      </c>
      <c r="C152" s="122">
        <v>0.0029434050690362204</v>
      </c>
      <c r="D152" s="84" t="s">
        <v>2397</v>
      </c>
      <c r="E152" s="84" t="b">
        <v>0</v>
      </c>
      <c r="F152" s="84" t="b">
        <v>0</v>
      </c>
      <c r="G152" s="84" t="b">
        <v>0</v>
      </c>
    </row>
    <row r="153" spans="1:7" ht="15">
      <c r="A153" s="84" t="s">
        <v>2301</v>
      </c>
      <c r="B153" s="84">
        <v>3</v>
      </c>
      <c r="C153" s="122">
        <v>0.0029434050690362204</v>
      </c>
      <c r="D153" s="84" t="s">
        <v>2397</v>
      </c>
      <c r="E153" s="84" t="b">
        <v>0</v>
      </c>
      <c r="F153" s="84" t="b">
        <v>0</v>
      </c>
      <c r="G153" s="84" t="b">
        <v>0</v>
      </c>
    </row>
    <row r="154" spans="1:7" ht="15">
      <c r="A154" s="84" t="s">
        <v>254</v>
      </c>
      <c r="B154" s="84">
        <v>3</v>
      </c>
      <c r="C154" s="122">
        <v>0.0029434050690362204</v>
      </c>
      <c r="D154" s="84" t="s">
        <v>2397</v>
      </c>
      <c r="E154" s="84" t="b">
        <v>0</v>
      </c>
      <c r="F154" s="84" t="b">
        <v>0</v>
      </c>
      <c r="G154" s="84" t="b">
        <v>0</v>
      </c>
    </row>
    <row r="155" spans="1:7" ht="15">
      <c r="A155" s="84" t="s">
        <v>2302</v>
      </c>
      <c r="B155" s="84">
        <v>3</v>
      </c>
      <c r="C155" s="122">
        <v>0.0029434050690362204</v>
      </c>
      <c r="D155" s="84" t="s">
        <v>2397</v>
      </c>
      <c r="E155" s="84" t="b">
        <v>0</v>
      </c>
      <c r="F155" s="84" t="b">
        <v>0</v>
      </c>
      <c r="G155" s="84" t="b">
        <v>0</v>
      </c>
    </row>
    <row r="156" spans="1:7" ht="15">
      <c r="A156" s="84" t="s">
        <v>2303</v>
      </c>
      <c r="B156" s="84">
        <v>3</v>
      </c>
      <c r="C156" s="122">
        <v>0.0029434050690362204</v>
      </c>
      <c r="D156" s="84" t="s">
        <v>2397</v>
      </c>
      <c r="E156" s="84" t="b">
        <v>0</v>
      </c>
      <c r="F156" s="84" t="b">
        <v>0</v>
      </c>
      <c r="G156" s="84" t="b">
        <v>0</v>
      </c>
    </row>
    <row r="157" spans="1:7" ht="15">
      <c r="A157" s="84" t="s">
        <v>2304</v>
      </c>
      <c r="B157" s="84">
        <v>3</v>
      </c>
      <c r="C157" s="122">
        <v>0.0029434050690362204</v>
      </c>
      <c r="D157" s="84" t="s">
        <v>2397</v>
      </c>
      <c r="E157" s="84" t="b">
        <v>0</v>
      </c>
      <c r="F157" s="84" t="b">
        <v>0</v>
      </c>
      <c r="G157" s="84" t="b">
        <v>0</v>
      </c>
    </row>
    <row r="158" spans="1:7" ht="15">
      <c r="A158" s="84" t="s">
        <v>2305</v>
      </c>
      <c r="B158" s="84">
        <v>3</v>
      </c>
      <c r="C158" s="122">
        <v>0.0029434050690362204</v>
      </c>
      <c r="D158" s="84" t="s">
        <v>2397</v>
      </c>
      <c r="E158" s="84" t="b">
        <v>0</v>
      </c>
      <c r="F158" s="84" t="b">
        <v>0</v>
      </c>
      <c r="G158" s="84" t="b">
        <v>0</v>
      </c>
    </row>
    <row r="159" spans="1:7" ht="15">
      <c r="A159" s="84" t="s">
        <v>2306</v>
      </c>
      <c r="B159" s="84">
        <v>3</v>
      </c>
      <c r="C159" s="122">
        <v>0.0029434050690362204</v>
      </c>
      <c r="D159" s="84" t="s">
        <v>2397</v>
      </c>
      <c r="E159" s="84" t="b">
        <v>0</v>
      </c>
      <c r="F159" s="84" t="b">
        <v>0</v>
      </c>
      <c r="G159" s="84" t="b">
        <v>0</v>
      </c>
    </row>
    <row r="160" spans="1:7" ht="15">
      <c r="A160" s="84" t="s">
        <v>2307</v>
      </c>
      <c r="B160" s="84">
        <v>3</v>
      </c>
      <c r="C160" s="122">
        <v>0.0029434050690362204</v>
      </c>
      <c r="D160" s="84" t="s">
        <v>2397</v>
      </c>
      <c r="E160" s="84" t="b">
        <v>0</v>
      </c>
      <c r="F160" s="84" t="b">
        <v>0</v>
      </c>
      <c r="G160" s="84" t="b">
        <v>0</v>
      </c>
    </row>
    <row r="161" spans="1:7" ht="15">
      <c r="A161" s="84" t="s">
        <v>2308</v>
      </c>
      <c r="B161" s="84">
        <v>3</v>
      </c>
      <c r="C161" s="122">
        <v>0.0029434050690362204</v>
      </c>
      <c r="D161" s="84" t="s">
        <v>2397</v>
      </c>
      <c r="E161" s="84" t="b">
        <v>0</v>
      </c>
      <c r="F161" s="84" t="b">
        <v>0</v>
      </c>
      <c r="G161" s="84" t="b">
        <v>0</v>
      </c>
    </row>
    <row r="162" spans="1:7" ht="15">
      <c r="A162" s="84" t="s">
        <v>2309</v>
      </c>
      <c r="B162" s="84">
        <v>3</v>
      </c>
      <c r="C162" s="122">
        <v>0.0029434050690362204</v>
      </c>
      <c r="D162" s="84" t="s">
        <v>2397</v>
      </c>
      <c r="E162" s="84" t="b">
        <v>0</v>
      </c>
      <c r="F162" s="84" t="b">
        <v>0</v>
      </c>
      <c r="G162" s="84" t="b">
        <v>0</v>
      </c>
    </row>
    <row r="163" spans="1:7" ht="15">
      <c r="A163" s="84" t="s">
        <v>2310</v>
      </c>
      <c r="B163" s="84">
        <v>3</v>
      </c>
      <c r="C163" s="122">
        <v>0.0029434050690362204</v>
      </c>
      <c r="D163" s="84" t="s">
        <v>2397</v>
      </c>
      <c r="E163" s="84" t="b">
        <v>0</v>
      </c>
      <c r="F163" s="84" t="b">
        <v>0</v>
      </c>
      <c r="G163" s="84" t="b">
        <v>0</v>
      </c>
    </row>
    <row r="164" spans="1:7" ht="15">
      <c r="A164" s="84" t="s">
        <v>2311</v>
      </c>
      <c r="B164" s="84">
        <v>3</v>
      </c>
      <c r="C164" s="122">
        <v>0.0029434050690362204</v>
      </c>
      <c r="D164" s="84" t="s">
        <v>2397</v>
      </c>
      <c r="E164" s="84" t="b">
        <v>0</v>
      </c>
      <c r="F164" s="84" t="b">
        <v>0</v>
      </c>
      <c r="G164" s="84" t="b">
        <v>0</v>
      </c>
    </row>
    <row r="165" spans="1:7" ht="15">
      <c r="A165" s="84" t="s">
        <v>2312</v>
      </c>
      <c r="B165" s="84">
        <v>3</v>
      </c>
      <c r="C165" s="122">
        <v>0.0029434050690362204</v>
      </c>
      <c r="D165" s="84" t="s">
        <v>2397</v>
      </c>
      <c r="E165" s="84" t="b">
        <v>0</v>
      </c>
      <c r="F165" s="84" t="b">
        <v>0</v>
      </c>
      <c r="G165" s="84" t="b">
        <v>0</v>
      </c>
    </row>
    <row r="166" spans="1:7" ht="15">
      <c r="A166" s="84" t="s">
        <v>1759</v>
      </c>
      <c r="B166" s="84">
        <v>3</v>
      </c>
      <c r="C166" s="122">
        <v>0.0032569206637941095</v>
      </c>
      <c r="D166" s="84" t="s">
        <v>2397</v>
      </c>
      <c r="E166" s="84" t="b">
        <v>0</v>
      </c>
      <c r="F166" s="84" t="b">
        <v>0</v>
      </c>
      <c r="G166" s="84" t="b">
        <v>0</v>
      </c>
    </row>
    <row r="167" spans="1:7" ht="15">
      <c r="A167" s="84" t="s">
        <v>1758</v>
      </c>
      <c r="B167" s="84">
        <v>3</v>
      </c>
      <c r="C167" s="122">
        <v>0.0029434050690362204</v>
      </c>
      <c r="D167" s="84" t="s">
        <v>2397</v>
      </c>
      <c r="E167" s="84" t="b">
        <v>0</v>
      </c>
      <c r="F167" s="84" t="b">
        <v>0</v>
      </c>
      <c r="G167" s="84" t="b">
        <v>0</v>
      </c>
    </row>
    <row r="168" spans="1:7" ht="15">
      <c r="A168" s="84" t="s">
        <v>2313</v>
      </c>
      <c r="B168" s="84">
        <v>3</v>
      </c>
      <c r="C168" s="122">
        <v>0.0029434050690362204</v>
      </c>
      <c r="D168" s="84" t="s">
        <v>2397</v>
      </c>
      <c r="E168" s="84" t="b">
        <v>0</v>
      </c>
      <c r="F168" s="84" t="b">
        <v>0</v>
      </c>
      <c r="G168" s="84" t="b">
        <v>0</v>
      </c>
    </row>
    <row r="169" spans="1:7" ht="15">
      <c r="A169" s="84" t="s">
        <v>1782</v>
      </c>
      <c r="B169" s="84">
        <v>3</v>
      </c>
      <c r="C169" s="122">
        <v>0.0029434050690362204</v>
      </c>
      <c r="D169" s="84" t="s">
        <v>2397</v>
      </c>
      <c r="E169" s="84" t="b">
        <v>0</v>
      </c>
      <c r="F169" s="84" t="b">
        <v>0</v>
      </c>
      <c r="G169" s="84" t="b">
        <v>0</v>
      </c>
    </row>
    <row r="170" spans="1:7" ht="15">
      <c r="A170" s="84" t="s">
        <v>233</v>
      </c>
      <c r="B170" s="84">
        <v>3</v>
      </c>
      <c r="C170" s="122">
        <v>0.0029434050690362204</v>
      </c>
      <c r="D170" s="84" t="s">
        <v>2397</v>
      </c>
      <c r="E170" s="84" t="b">
        <v>0</v>
      </c>
      <c r="F170" s="84" t="b">
        <v>0</v>
      </c>
      <c r="G170" s="84" t="b">
        <v>0</v>
      </c>
    </row>
    <row r="171" spans="1:7" ht="15">
      <c r="A171" s="84" t="s">
        <v>2314</v>
      </c>
      <c r="B171" s="84">
        <v>3</v>
      </c>
      <c r="C171" s="122">
        <v>0.0029434050690362204</v>
      </c>
      <c r="D171" s="84" t="s">
        <v>2397</v>
      </c>
      <c r="E171" s="84" t="b">
        <v>0</v>
      </c>
      <c r="F171" s="84" t="b">
        <v>0</v>
      </c>
      <c r="G171" s="84" t="b">
        <v>0</v>
      </c>
    </row>
    <row r="172" spans="1:7" ht="15">
      <c r="A172" s="84" t="s">
        <v>1755</v>
      </c>
      <c r="B172" s="84">
        <v>3</v>
      </c>
      <c r="C172" s="122">
        <v>0.0032569206637941095</v>
      </c>
      <c r="D172" s="84" t="s">
        <v>2397</v>
      </c>
      <c r="E172" s="84" t="b">
        <v>0</v>
      </c>
      <c r="F172" s="84" t="b">
        <v>0</v>
      </c>
      <c r="G172" s="84" t="b">
        <v>0</v>
      </c>
    </row>
    <row r="173" spans="1:7" ht="15">
      <c r="A173" s="84" t="s">
        <v>1828</v>
      </c>
      <c r="B173" s="84">
        <v>3</v>
      </c>
      <c r="C173" s="122">
        <v>0.0029434050690362204</v>
      </c>
      <c r="D173" s="84" t="s">
        <v>2397</v>
      </c>
      <c r="E173" s="84" t="b">
        <v>0</v>
      </c>
      <c r="F173" s="84" t="b">
        <v>0</v>
      </c>
      <c r="G173" s="84" t="b">
        <v>0</v>
      </c>
    </row>
    <row r="174" spans="1:7" ht="15">
      <c r="A174" s="84" t="s">
        <v>1829</v>
      </c>
      <c r="B174" s="84">
        <v>3</v>
      </c>
      <c r="C174" s="122">
        <v>0.0029434050690362204</v>
      </c>
      <c r="D174" s="84" t="s">
        <v>2397</v>
      </c>
      <c r="E174" s="84" t="b">
        <v>0</v>
      </c>
      <c r="F174" s="84" t="b">
        <v>0</v>
      </c>
      <c r="G174" s="84" t="b">
        <v>0</v>
      </c>
    </row>
    <row r="175" spans="1:7" ht="15">
      <c r="A175" s="84" t="s">
        <v>1830</v>
      </c>
      <c r="B175" s="84">
        <v>3</v>
      </c>
      <c r="C175" s="122">
        <v>0.0029434050690362204</v>
      </c>
      <c r="D175" s="84" t="s">
        <v>2397</v>
      </c>
      <c r="E175" s="84" t="b">
        <v>0</v>
      </c>
      <c r="F175" s="84" t="b">
        <v>0</v>
      </c>
      <c r="G175" s="84" t="b">
        <v>0</v>
      </c>
    </row>
    <row r="176" spans="1:7" ht="15">
      <c r="A176" s="84" t="s">
        <v>2315</v>
      </c>
      <c r="B176" s="84">
        <v>3</v>
      </c>
      <c r="C176" s="122">
        <v>0.0029434050690362204</v>
      </c>
      <c r="D176" s="84" t="s">
        <v>2397</v>
      </c>
      <c r="E176" s="84" t="b">
        <v>0</v>
      </c>
      <c r="F176" s="84" t="b">
        <v>0</v>
      </c>
      <c r="G176" s="84" t="b">
        <v>0</v>
      </c>
    </row>
    <row r="177" spans="1:7" ht="15">
      <c r="A177" s="84" t="s">
        <v>2316</v>
      </c>
      <c r="B177" s="84">
        <v>3</v>
      </c>
      <c r="C177" s="122">
        <v>0.0029434050690362204</v>
      </c>
      <c r="D177" s="84" t="s">
        <v>2397</v>
      </c>
      <c r="E177" s="84" t="b">
        <v>0</v>
      </c>
      <c r="F177" s="84" t="b">
        <v>1</v>
      </c>
      <c r="G177" s="84" t="b">
        <v>0</v>
      </c>
    </row>
    <row r="178" spans="1:7" ht="15">
      <c r="A178" s="84" t="s">
        <v>2317</v>
      </c>
      <c r="B178" s="84">
        <v>3</v>
      </c>
      <c r="C178" s="122">
        <v>0.0029434050690362204</v>
      </c>
      <c r="D178" s="84" t="s">
        <v>2397</v>
      </c>
      <c r="E178" s="84" t="b">
        <v>0</v>
      </c>
      <c r="F178" s="84" t="b">
        <v>0</v>
      </c>
      <c r="G178" s="84" t="b">
        <v>0</v>
      </c>
    </row>
    <row r="179" spans="1:7" ht="15">
      <c r="A179" s="84" t="s">
        <v>2318</v>
      </c>
      <c r="B179" s="84">
        <v>3</v>
      </c>
      <c r="C179" s="122">
        <v>0.0029434050690362204</v>
      </c>
      <c r="D179" s="84" t="s">
        <v>2397</v>
      </c>
      <c r="E179" s="84" t="b">
        <v>0</v>
      </c>
      <c r="F179" s="84" t="b">
        <v>0</v>
      </c>
      <c r="G179" s="84" t="b">
        <v>0</v>
      </c>
    </row>
    <row r="180" spans="1:7" ht="15">
      <c r="A180" s="84" t="s">
        <v>2319</v>
      </c>
      <c r="B180" s="84">
        <v>3</v>
      </c>
      <c r="C180" s="122">
        <v>0.0029434050690362204</v>
      </c>
      <c r="D180" s="84" t="s">
        <v>2397</v>
      </c>
      <c r="E180" s="84" t="b">
        <v>0</v>
      </c>
      <c r="F180" s="84" t="b">
        <v>0</v>
      </c>
      <c r="G180" s="84" t="b">
        <v>0</v>
      </c>
    </row>
    <row r="181" spans="1:7" ht="15">
      <c r="A181" s="84" t="s">
        <v>2320</v>
      </c>
      <c r="B181" s="84">
        <v>3</v>
      </c>
      <c r="C181" s="122">
        <v>0.0029434050690362204</v>
      </c>
      <c r="D181" s="84" t="s">
        <v>2397</v>
      </c>
      <c r="E181" s="84" t="b">
        <v>0</v>
      </c>
      <c r="F181" s="84" t="b">
        <v>0</v>
      </c>
      <c r="G181" s="84" t="b">
        <v>0</v>
      </c>
    </row>
    <row r="182" spans="1:7" ht="15">
      <c r="A182" s="84" t="s">
        <v>2321</v>
      </c>
      <c r="B182" s="84">
        <v>3</v>
      </c>
      <c r="C182" s="122">
        <v>0.0029434050690362204</v>
      </c>
      <c r="D182" s="84" t="s">
        <v>2397</v>
      </c>
      <c r="E182" s="84" t="b">
        <v>0</v>
      </c>
      <c r="F182" s="84" t="b">
        <v>0</v>
      </c>
      <c r="G182" s="84" t="b">
        <v>0</v>
      </c>
    </row>
    <row r="183" spans="1:7" ht="15">
      <c r="A183" s="84" t="s">
        <v>2322</v>
      </c>
      <c r="B183" s="84">
        <v>3</v>
      </c>
      <c r="C183" s="122">
        <v>0.0029434050690362204</v>
      </c>
      <c r="D183" s="84" t="s">
        <v>2397</v>
      </c>
      <c r="E183" s="84" t="b">
        <v>0</v>
      </c>
      <c r="F183" s="84" t="b">
        <v>0</v>
      </c>
      <c r="G183" s="84" t="b">
        <v>0</v>
      </c>
    </row>
    <row r="184" spans="1:7" ht="15">
      <c r="A184" s="84" t="s">
        <v>2323</v>
      </c>
      <c r="B184" s="84">
        <v>3</v>
      </c>
      <c r="C184" s="122">
        <v>0.0029434050690362204</v>
      </c>
      <c r="D184" s="84" t="s">
        <v>2397</v>
      </c>
      <c r="E184" s="84" t="b">
        <v>0</v>
      </c>
      <c r="F184" s="84" t="b">
        <v>0</v>
      </c>
      <c r="G184" s="84" t="b">
        <v>0</v>
      </c>
    </row>
    <row r="185" spans="1:7" ht="15">
      <c r="A185" s="84" t="s">
        <v>214</v>
      </c>
      <c r="B185" s="84">
        <v>3</v>
      </c>
      <c r="C185" s="122">
        <v>0.0029434050690362204</v>
      </c>
      <c r="D185" s="84" t="s">
        <v>2397</v>
      </c>
      <c r="E185" s="84" t="b">
        <v>0</v>
      </c>
      <c r="F185" s="84" t="b">
        <v>0</v>
      </c>
      <c r="G185" s="84" t="b">
        <v>0</v>
      </c>
    </row>
    <row r="186" spans="1:7" ht="15">
      <c r="A186" s="84" t="s">
        <v>2324</v>
      </c>
      <c r="B186" s="84">
        <v>3</v>
      </c>
      <c r="C186" s="122">
        <v>0.0029434050690362204</v>
      </c>
      <c r="D186" s="84" t="s">
        <v>2397</v>
      </c>
      <c r="E186" s="84" t="b">
        <v>0</v>
      </c>
      <c r="F186" s="84" t="b">
        <v>0</v>
      </c>
      <c r="G186" s="84" t="b">
        <v>0</v>
      </c>
    </row>
    <row r="187" spans="1:7" ht="15">
      <c r="A187" s="84" t="s">
        <v>2325</v>
      </c>
      <c r="B187" s="84">
        <v>2</v>
      </c>
      <c r="C187" s="122">
        <v>0.002171280442529406</v>
      </c>
      <c r="D187" s="84" t="s">
        <v>2397</v>
      </c>
      <c r="E187" s="84" t="b">
        <v>0</v>
      </c>
      <c r="F187" s="84" t="b">
        <v>0</v>
      </c>
      <c r="G187" s="84" t="b">
        <v>0</v>
      </c>
    </row>
    <row r="188" spans="1:7" ht="15">
      <c r="A188" s="84" t="s">
        <v>2326</v>
      </c>
      <c r="B188" s="84">
        <v>2</v>
      </c>
      <c r="C188" s="122">
        <v>0.002171280442529406</v>
      </c>
      <c r="D188" s="84" t="s">
        <v>2397</v>
      </c>
      <c r="E188" s="84" t="b">
        <v>0</v>
      </c>
      <c r="F188" s="84" t="b">
        <v>0</v>
      </c>
      <c r="G188" s="84" t="b">
        <v>0</v>
      </c>
    </row>
    <row r="189" spans="1:7" ht="15">
      <c r="A189" s="84" t="s">
        <v>2327</v>
      </c>
      <c r="B189" s="84">
        <v>2</v>
      </c>
      <c r="C189" s="122">
        <v>0.002171280442529406</v>
      </c>
      <c r="D189" s="84" t="s">
        <v>2397</v>
      </c>
      <c r="E189" s="84" t="b">
        <v>0</v>
      </c>
      <c r="F189" s="84" t="b">
        <v>0</v>
      </c>
      <c r="G189" s="84" t="b">
        <v>0</v>
      </c>
    </row>
    <row r="190" spans="1:7" ht="15">
      <c r="A190" s="84" t="s">
        <v>1880</v>
      </c>
      <c r="B190" s="84">
        <v>2</v>
      </c>
      <c r="C190" s="122">
        <v>0.002171280442529406</v>
      </c>
      <c r="D190" s="84" t="s">
        <v>2397</v>
      </c>
      <c r="E190" s="84" t="b">
        <v>0</v>
      </c>
      <c r="F190" s="84" t="b">
        <v>0</v>
      </c>
      <c r="G190" s="84" t="b">
        <v>0</v>
      </c>
    </row>
    <row r="191" spans="1:7" ht="15">
      <c r="A191" s="84" t="s">
        <v>1881</v>
      </c>
      <c r="B191" s="84">
        <v>2</v>
      </c>
      <c r="C191" s="122">
        <v>0.002171280442529406</v>
      </c>
      <c r="D191" s="84" t="s">
        <v>2397</v>
      </c>
      <c r="E191" s="84" t="b">
        <v>0</v>
      </c>
      <c r="F191" s="84" t="b">
        <v>0</v>
      </c>
      <c r="G191" s="84" t="b">
        <v>0</v>
      </c>
    </row>
    <row r="192" spans="1:7" ht="15">
      <c r="A192" s="84" t="s">
        <v>2328</v>
      </c>
      <c r="B192" s="84">
        <v>2</v>
      </c>
      <c r="C192" s="122">
        <v>0.002171280442529406</v>
      </c>
      <c r="D192" s="84" t="s">
        <v>2397</v>
      </c>
      <c r="E192" s="84" t="b">
        <v>0</v>
      </c>
      <c r="F192" s="84" t="b">
        <v>0</v>
      </c>
      <c r="G192" s="84" t="b">
        <v>0</v>
      </c>
    </row>
    <row r="193" spans="1:7" ht="15">
      <c r="A193" s="84" t="s">
        <v>1873</v>
      </c>
      <c r="B193" s="84">
        <v>2</v>
      </c>
      <c r="C193" s="122">
        <v>0.002171280442529406</v>
      </c>
      <c r="D193" s="84" t="s">
        <v>2397</v>
      </c>
      <c r="E193" s="84" t="b">
        <v>0</v>
      </c>
      <c r="F193" s="84" t="b">
        <v>1</v>
      </c>
      <c r="G193" s="84" t="b">
        <v>0</v>
      </c>
    </row>
    <row r="194" spans="1:7" ht="15">
      <c r="A194" s="84" t="s">
        <v>1789</v>
      </c>
      <c r="B194" s="84">
        <v>2</v>
      </c>
      <c r="C194" s="122">
        <v>0.002171280442529406</v>
      </c>
      <c r="D194" s="84" t="s">
        <v>2397</v>
      </c>
      <c r="E194" s="84" t="b">
        <v>0</v>
      </c>
      <c r="F194" s="84" t="b">
        <v>0</v>
      </c>
      <c r="G194" s="84" t="b">
        <v>0</v>
      </c>
    </row>
    <row r="195" spans="1:7" ht="15">
      <c r="A195" s="84" t="s">
        <v>1790</v>
      </c>
      <c r="B195" s="84">
        <v>2</v>
      </c>
      <c r="C195" s="122">
        <v>0.002171280442529406</v>
      </c>
      <c r="D195" s="84" t="s">
        <v>2397</v>
      </c>
      <c r="E195" s="84" t="b">
        <v>0</v>
      </c>
      <c r="F195" s="84" t="b">
        <v>0</v>
      </c>
      <c r="G195" s="84" t="b">
        <v>0</v>
      </c>
    </row>
    <row r="196" spans="1:7" ht="15">
      <c r="A196" s="84" t="s">
        <v>273</v>
      </c>
      <c r="B196" s="84">
        <v>2</v>
      </c>
      <c r="C196" s="122">
        <v>0.002171280442529406</v>
      </c>
      <c r="D196" s="84" t="s">
        <v>2397</v>
      </c>
      <c r="E196" s="84" t="b">
        <v>0</v>
      </c>
      <c r="F196" s="84" t="b">
        <v>0</v>
      </c>
      <c r="G196" s="84" t="b">
        <v>0</v>
      </c>
    </row>
    <row r="197" spans="1:7" ht="15">
      <c r="A197" s="84" t="s">
        <v>2329</v>
      </c>
      <c r="B197" s="84">
        <v>2</v>
      </c>
      <c r="C197" s="122">
        <v>0.002171280442529406</v>
      </c>
      <c r="D197" s="84" t="s">
        <v>2397</v>
      </c>
      <c r="E197" s="84" t="b">
        <v>0</v>
      </c>
      <c r="F197" s="84" t="b">
        <v>0</v>
      </c>
      <c r="G197" s="84" t="b">
        <v>0</v>
      </c>
    </row>
    <row r="198" spans="1:7" ht="15">
      <c r="A198" s="84" t="s">
        <v>1764</v>
      </c>
      <c r="B198" s="84">
        <v>2</v>
      </c>
      <c r="C198" s="122">
        <v>0.002171280442529406</v>
      </c>
      <c r="D198" s="84" t="s">
        <v>2397</v>
      </c>
      <c r="E198" s="84" t="b">
        <v>0</v>
      </c>
      <c r="F198" s="84" t="b">
        <v>0</v>
      </c>
      <c r="G198" s="84" t="b">
        <v>0</v>
      </c>
    </row>
    <row r="199" spans="1:7" ht="15">
      <c r="A199" s="84" t="s">
        <v>2330</v>
      </c>
      <c r="B199" s="84">
        <v>2</v>
      </c>
      <c r="C199" s="122">
        <v>0.002171280442529406</v>
      </c>
      <c r="D199" s="84" t="s">
        <v>2397</v>
      </c>
      <c r="E199" s="84" t="b">
        <v>0</v>
      </c>
      <c r="F199" s="84" t="b">
        <v>0</v>
      </c>
      <c r="G199" s="84" t="b">
        <v>0</v>
      </c>
    </row>
    <row r="200" spans="1:7" ht="15">
      <c r="A200" s="84" t="s">
        <v>2331</v>
      </c>
      <c r="B200" s="84">
        <v>2</v>
      </c>
      <c r="C200" s="122">
        <v>0.002171280442529406</v>
      </c>
      <c r="D200" s="84" t="s">
        <v>2397</v>
      </c>
      <c r="E200" s="84" t="b">
        <v>0</v>
      </c>
      <c r="F200" s="84" t="b">
        <v>0</v>
      </c>
      <c r="G200" s="84" t="b">
        <v>0</v>
      </c>
    </row>
    <row r="201" spans="1:7" ht="15">
      <c r="A201" s="84" t="s">
        <v>212</v>
      </c>
      <c r="B201" s="84">
        <v>2</v>
      </c>
      <c r="C201" s="122">
        <v>0.002171280442529406</v>
      </c>
      <c r="D201" s="84" t="s">
        <v>2397</v>
      </c>
      <c r="E201" s="84" t="b">
        <v>0</v>
      </c>
      <c r="F201" s="84" t="b">
        <v>0</v>
      </c>
      <c r="G201" s="84" t="b">
        <v>0</v>
      </c>
    </row>
    <row r="202" spans="1:7" ht="15">
      <c r="A202" s="84" t="s">
        <v>2332</v>
      </c>
      <c r="B202" s="84">
        <v>2</v>
      </c>
      <c r="C202" s="122">
        <v>0.002171280442529406</v>
      </c>
      <c r="D202" s="84" t="s">
        <v>2397</v>
      </c>
      <c r="E202" s="84" t="b">
        <v>0</v>
      </c>
      <c r="F202" s="84" t="b">
        <v>0</v>
      </c>
      <c r="G202" s="84" t="b">
        <v>0</v>
      </c>
    </row>
    <row r="203" spans="1:7" ht="15">
      <c r="A203" s="84" t="s">
        <v>2333</v>
      </c>
      <c r="B203" s="84">
        <v>2</v>
      </c>
      <c r="C203" s="122">
        <v>0.002171280442529406</v>
      </c>
      <c r="D203" s="84" t="s">
        <v>2397</v>
      </c>
      <c r="E203" s="84" t="b">
        <v>0</v>
      </c>
      <c r="F203" s="84" t="b">
        <v>0</v>
      </c>
      <c r="G203" s="84" t="b">
        <v>0</v>
      </c>
    </row>
    <row r="204" spans="1:7" ht="15">
      <c r="A204" s="84" t="s">
        <v>2334</v>
      </c>
      <c r="B204" s="84">
        <v>2</v>
      </c>
      <c r="C204" s="122">
        <v>0.002171280442529406</v>
      </c>
      <c r="D204" s="84" t="s">
        <v>2397</v>
      </c>
      <c r="E204" s="84" t="b">
        <v>0</v>
      </c>
      <c r="F204" s="84" t="b">
        <v>0</v>
      </c>
      <c r="G204" s="84" t="b">
        <v>0</v>
      </c>
    </row>
    <row r="205" spans="1:7" ht="15">
      <c r="A205" s="84" t="s">
        <v>2335</v>
      </c>
      <c r="B205" s="84">
        <v>2</v>
      </c>
      <c r="C205" s="122">
        <v>0.002171280442529406</v>
      </c>
      <c r="D205" s="84" t="s">
        <v>2397</v>
      </c>
      <c r="E205" s="84" t="b">
        <v>1</v>
      </c>
      <c r="F205" s="84" t="b">
        <v>0</v>
      </c>
      <c r="G205" s="84" t="b">
        <v>0</v>
      </c>
    </row>
    <row r="206" spans="1:7" ht="15">
      <c r="A206" s="84" t="s">
        <v>2336</v>
      </c>
      <c r="B206" s="84">
        <v>2</v>
      </c>
      <c r="C206" s="122">
        <v>0.002171280442529406</v>
      </c>
      <c r="D206" s="84" t="s">
        <v>2397</v>
      </c>
      <c r="E206" s="84" t="b">
        <v>0</v>
      </c>
      <c r="F206" s="84" t="b">
        <v>0</v>
      </c>
      <c r="G206" s="84" t="b">
        <v>0</v>
      </c>
    </row>
    <row r="207" spans="1:7" ht="15">
      <c r="A207" s="84" t="s">
        <v>2337</v>
      </c>
      <c r="B207" s="84">
        <v>2</v>
      </c>
      <c r="C207" s="122">
        <v>0.002171280442529406</v>
      </c>
      <c r="D207" s="84" t="s">
        <v>2397</v>
      </c>
      <c r="E207" s="84" t="b">
        <v>0</v>
      </c>
      <c r="F207" s="84" t="b">
        <v>0</v>
      </c>
      <c r="G207" s="84" t="b">
        <v>0</v>
      </c>
    </row>
    <row r="208" spans="1:7" ht="15">
      <c r="A208" s="84" t="s">
        <v>2338</v>
      </c>
      <c r="B208" s="84">
        <v>2</v>
      </c>
      <c r="C208" s="122">
        <v>0.002171280442529406</v>
      </c>
      <c r="D208" s="84" t="s">
        <v>2397</v>
      </c>
      <c r="E208" s="84" t="b">
        <v>0</v>
      </c>
      <c r="F208" s="84" t="b">
        <v>0</v>
      </c>
      <c r="G208" s="84" t="b">
        <v>0</v>
      </c>
    </row>
    <row r="209" spans="1:7" ht="15">
      <c r="A209" s="84" t="s">
        <v>561</v>
      </c>
      <c r="B209" s="84">
        <v>2</v>
      </c>
      <c r="C209" s="122">
        <v>0.002171280442529406</v>
      </c>
      <c r="D209" s="84" t="s">
        <v>2397</v>
      </c>
      <c r="E209" s="84" t="b">
        <v>1</v>
      </c>
      <c r="F209" s="84" t="b">
        <v>0</v>
      </c>
      <c r="G209" s="84" t="b">
        <v>0</v>
      </c>
    </row>
    <row r="210" spans="1:7" ht="15">
      <c r="A210" s="84" t="s">
        <v>2339</v>
      </c>
      <c r="B210" s="84">
        <v>2</v>
      </c>
      <c r="C210" s="122">
        <v>0.002171280442529406</v>
      </c>
      <c r="D210" s="84" t="s">
        <v>2397</v>
      </c>
      <c r="E210" s="84" t="b">
        <v>0</v>
      </c>
      <c r="F210" s="84" t="b">
        <v>0</v>
      </c>
      <c r="G210" s="84" t="b">
        <v>0</v>
      </c>
    </row>
    <row r="211" spans="1:7" ht="15">
      <c r="A211" s="84" t="s">
        <v>2340</v>
      </c>
      <c r="B211" s="84">
        <v>2</v>
      </c>
      <c r="C211" s="122">
        <v>0.002171280442529406</v>
      </c>
      <c r="D211" s="84" t="s">
        <v>2397</v>
      </c>
      <c r="E211" s="84" t="b">
        <v>0</v>
      </c>
      <c r="F211" s="84" t="b">
        <v>0</v>
      </c>
      <c r="G211" s="84" t="b">
        <v>0</v>
      </c>
    </row>
    <row r="212" spans="1:7" ht="15">
      <c r="A212" s="84" t="s">
        <v>2341</v>
      </c>
      <c r="B212" s="84">
        <v>2</v>
      </c>
      <c r="C212" s="122">
        <v>0.002171280442529406</v>
      </c>
      <c r="D212" s="84" t="s">
        <v>2397</v>
      </c>
      <c r="E212" s="84" t="b">
        <v>0</v>
      </c>
      <c r="F212" s="84" t="b">
        <v>0</v>
      </c>
      <c r="G212" s="84" t="b">
        <v>0</v>
      </c>
    </row>
    <row r="213" spans="1:7" ht="15">
      <c r="A213" s="84" t="s">
        <v>295</v>
      </c>
      <c r="B213" s="84">
        <v>2</v>
      </c>
      <c r="C213" s="122">
        <v>0.002171280442529406</v>
      </c>
      <c r="D213" s="84" t="s">
        <v>2397</v>
      </c>
      <c r="E213" s="84" t="b">
        <v>0</v>
      </c>
      <c r="F213" s="84" t="b">
        <v>0</v>
      </c>
      <c r="G213" s="84" t="b">
        <v>0</v>
      </c>
    </row>
    <row r="214" spans="1:7" ht="15">
      <c r="A214" s="84" t="s">
        <v>294</v>
      </c>
      <c r="B214" s="84">
        <v>2</v>
      </c>
      <c r="C214" s="122">
        <v>0.002171280442529406</v>
      </c>
      <c r="D214" s="84" t="s">
        <v>2397</v>
      </c>
      <c r="E214" s="84" t="b">
        <v>0</v>
      </c>
      <c r="F214" s="84" t="b">
        <v>0</v>
      </c>
      <c r="G214" s="84" t="b">
        <v>0</v>
      </c>
    </row>
    <row r="215" spans="1:7" ht="15">
      <c r="A215" s="84" t="s">
        <v>293</v>
      </c>
      <c r="B215" s="84">
        <v>2</v>
      </c>
      <c r="C215" s="122">
        <v>0.0025285860753649922</v>
      </c>
      <c r="D215" s="84" t="s">
        <v>2397</v>
      </c>
      <c r="E215" s="84" t="b">
        <v>0</v>
      </c>
      <c r="F215" s="84" t="b">
        <v>0</v>
      </c>
      <c r="G215" s="84" t="b">
        <v>0</v>
      </c>
    </row>
    <row r="216" spans="1:7" ht="15">
      <c r="A216" s="84" t="s">
        <v>2342</v>
      </c>
      <c r="B216" s="84">
        <v>2</v>
      </c>
      <c r="C216" s="122">
        <v>0.002171280442529406</v>
      </c>
      <c r="D216" s="84" t="s">
        <v>2397</v>
      </c>
      <c r="E216" s="84" t="b">
        <v>0</v>
      </c>
      <c r="F216" s="84" t="b">
        <v>0</v>
      </c>
      <c r="G216" s="84" t="b">
        <v>0</v>
      </c>
    </row>
    <row r="217" spans="1:7" ht="15">
      <c r="A217" s="84" t="s">
        <v>2343</v>
      </c>
      <c r="B217" s="84">
        <v>2</v>
      </c>
      <c r="C217" s="122">
        <v>0.002171280442529406</v>
      </c>
      <c r="D217" s="84" t="s">
        <v>2397</v>
      </c>
      <c r="E217" s="84" t="b">
        <v>0</v>
      </c>
      <c r="F217" s="84" t="b">
        <v>0</v>
      </c>
      <c r="G217" s="84" t="b">
        <v>0</v>
      </c>
    </row>
    <row r="218" spans="1:7" ht="15">
      <c r="A218" s="84" t="s">
        <v>2344</v>
      </c>
      <c r="B218" s="84">
        <v>2</v>
      </c>
      <c r="C218" s="122">
        <v>0.002171280442529406</v>
      </c>
      <c r="D218" s="84" t="s">
        <v>2397</v>
      </c>
      <c r="E218" s="84" t="b">
        <v>0</v>
      </c>
      <c r="F218" s="84" t="b">
        <v>0</v>
      </c>
      <c r="G218" s="84" t="b">
        <v>0</v>
      </c>
    </row>
    <row r="219" spans="1:7" ht="15">
      <c r="A219" s="84" t="s">
        <v>2345</v>
      </c>
      <c r="B219" s="84">
        <v>2</v>
      </c>
      <c r="C219" s="122">
        <v>0.002171280442529406</v>
      </c>
      <c r="D219" s="84" t="s">
        <v>2397</v>
      </c>
      <c r="E219" s="84" t="b">
        <v>0</v>
      </c>
      <c r="F219" s="84" t="b">
        <v>0</v>
      </c>
      <c r="G219" s="84" t="b">
        <v>0</v>
      </c>
    </row>
    <row r="220" spans="1:7" ht="15">
      <c r="A220" s="84" t="s">
        <v>2346</v>
      </c>
      <c r="B220" s="84">
        <v>2</v>
      </c>
      <c r="C220" s="122">
        <v>0.002171280442529406</v>
      </c>
      <c r="D220" s="84" t="s">
        <v>2397</v>
      </c>
      <c r="E220" s="84" t="b">
        <v>0</v>
      </c>
      <c r="F220" s="84" t="b">
        <v>0</v>
      </c>
      <c r="G220" s="84" t="b">
        <v>0</v>
      </c>
    </row>
    <row r="221" spans="1:7" ht="15">
      <c r="A221" s="84" t="s">
        <v>1798</v>
      </c>
      <c r="B221" s="84">
        <v>2</v>
      </c>
      <c r="C221" s="122">
        <v>0.002171280442529406</v>
      </c>
      <c r="D221" s="84" t="s">
        <v>2397</v>
      </c>
      <c r="E221" s="84" t="b">
        <v>0</v>
      </c>
      <c r="F221" s="84" t="b">
        <v>0</v>
      </c>
      <c r="G221" s="84" t="b">
        <v>0</v>
      </c>
    </row>
    <row r="222" spans="1:7" ht="15">
      <c r="A222" s="84" t="s">
        <v>1799</v>
      </c>
      <c r="B222" s="84">
        <v>2</v>
      </c>
      <c r="C222" s="122">
        <v>0.002171280442529406</v>
      </c>
      <c r="D222" s="84" t="s">
        <v>2397</v>
      </c>
      <c r="E222" s="84" t="b">
        <v>0</v>
      </c>
      <c r="F222" s="84" t="b">
        <v>0</v>
      </c>
      <c r="G222" s="84" t="b">
        <v>0</v>
      </c>
    </row>
    <row r="223" spans="1:7" ht="15">
      <c r="A223" s="84" t="s">
        <v>2347</v>
      </c>
      <c r="B223" s="84">
        <v>2</v>
      </c>
      <c r="C223" s="122">
        <v>0.002171280442529406</v>
      </c>
      <c r="D223" s="84" t="s">
        <v>2397</v>
      </c>
      <c r="E223" s="84" t="b">
        <v>0</v>
      </c>
      <c r="F223" s="84" t="b">
        <v>0</v>
      </c>
      <c r="G223" s="84" t="b">
        <v>0</v>
      </c>
    </row>
    <row r="224" spans="1:7" ht="15">
      <c r="A224" s="84" t="s">
        <v>2348</v>
      </c>
      <c r="B224" s="84">
        <v>2</v>
      </c>
      <c r="C224" s="122">
        <v>0.002171280442529406</v>
      </c>
      <c r="D224" s="84" t="s">
        <v>2397</v>
      </c>
      <c r="E224" s="84" t="b">
        <v>0</v>
      </c>
      <c r="F224" s="84" t="b">
        <v>0</v>
      </c>
      <c r="G224" s="84" t="b">
        <v>0</v>
      </c>
    </row>
    <row r="225" spans="1:7" ht="15">
      <c r="A225" s="84" t="s">
        <v>2349</v>
      </c>
      <c r="B225" s="84">
        <v>2</v>
      </c>
      <c r="C225" s="122">
        <v>0.002171280442529406</v>
      </c>
      <c r="D225" s="84" t="s">
        <v>2397</v>
      </c>
      <c r="E225" s="84" t="b">
        <v>0</v>
      </c>
      <c r="F225" s="84" t="b">
        <v>0</v>
      </c>
      <c r="G225" s="84" t="b">
        <v>0</v>
      </c>
    </row>
    <row r="226" spans="1:7" ht="15">
      <c r="A226" s="84" t="s">
        <v>2350</v>
      </c>
      <c r="B226" s="84">
        <v>2</v>
      </c>
      <c r="C226" s="122">
        <v>0.002171280442529406</v>
      </c>
      <c r="D226" s="84" t="s">
        <v>2397</v>
      </c>
      <c r="E226" s="84" t="b">
        <v>0</v>
      </c>
      <c r="F226" s="84" t="b">
        <v>0</v>
      </c>
      <c r="G226" s="84" t="b">
        <v>0</v>
      </c>
    </row>
    <row r="227" spans="1:7" ht="15">
      <c r="A227" s="84" t="s">
        <v>2351</v>
      </c>
      <c r="B227" s="84">
        <v>2</v>
      </c>
      <c r="C227" s="122">
        <v>0.002171280442529406</v>
      </c>
      <c r="D227" s="84" t="s">
        <v>2397</v>
      </c>
      <c r="E227" s="84" t="b">
        <v>0</v>
      </c>
      <c r="F227" s="84" t="b">
        <v>0</v>
      </c>
      <c r="G227" s="84" t="b">
        <v>0</v>
      </c>
    </row>
    <row r="228" spans="1:7" ht="15">
      <c r="A228" s="84" t="s">
        <v>2352</v>
      </c>
      <c r="B228" s="84">
        <v>2</v>
      </c>
      <c r="C228" s="122">
        <v>0.002171280442529406</v>
      </c>
      <c r="D228" s="84" t="s">
        <v>2397</v>
      </c>
      <c r="E228" s="84" t="b">
        <v>0</v>
      </c>
      <c r="F228" s="84" t="b">
        <v>0</v>
      </c>
      <c r="G228" s="84" t="b">
        <v>0</v>
      </c>
    </row>
    <row r="229" spans="1:7" ht="15">
      <c r="A229" s="84" t="s">
        <v>2353</v>
      </c>
      <c r="B229" s="84">
        <v>2</v>
      </c>
      <c r="C229" s="122">
        <v>0.002171280442529406</v>
      </c>
      <c r="D229" s="84" t="s">
        <v>2397</v>
      </c>
      <c r="E229" s="84" t="b">
        <v>0</v>
      </c>
      <c r="F229" s="84" t="b">
        <v>0</v>
      </c>
      <c r="G229" s="84" t="b">
        <v>0</v>
      </c>
    </row>
    <row r="230" spans="1:7" ht="15">
      <c r="A230" s="84" t="s">
        <v>2354</v>
      </c>
      <c r="B230" s="84">
        <v>2</v>
      </c>
      <c r="C230" s="122">
        <v>0.002171280442529406</v>
      </c>
      <c r="D230" s="84" t="s">
        <v>2397</v>
      </c>
      <c r="E230" s="84" t="b">
        <v>0</v>
      </c>
      <c r="F230" s="84" t="b">
        <v>0</v>
      </c>
      <c r="G230" s="84" t="b">
        <v>0</v>
      </c>
    </row>
    <row r="231" spans="1:7" ht="15">
      <c r="A231" s="84" t="s">
        <v>2355</v>
      </c>
      <c r="B231" s="84">
        <v>2</v>
      </c>
      <c r="C231" s="122">
        <v>0.002171280442529406</v>
      </c>
      <c r="D231" s="84" t="s">
        <v>2397</v>
      </c>
      <c r="E231" s="84" t="b">
        <v>0</v>
      </c>
      <c r="F231" s="84" t="b">
        <v>0</v>
      </c>
      <c r="G231" s="84" t="b">
        <v>0</v>
      </c>
    </row>
    <row r="232" spans="1:7" ht="15">
      <c r="A232" s="84" t="s">
        <v>1762</v>
      </c>
      <c r="B232" s="84">
        <v>2</v>
      </c>
      <c r="C232" s="122">
        <v>0.0025285860753649922</v>
      </c>
      <c r="D232" s="84" t="s">
        <v>2397</v>
      </c>
      <c r="E232" s="84" t="b">
        <v>0</v>
      </c>
      <c r="F232" s="84" t="b">
        <v>0</v>
      </c>
      <c r="G232" s="84" t="b">
        <v>0</v>
      </c>
    </row>
    <row r="233" spans="1:7" ht="15">
      <c r="A233" s="84" t="s">
        <v>1871</v>
      </c>
      <c r="B233" s="84">
        <v>2</v>
      </c>
      <c r="C233" s="122">
        <v>0.002171280442529406</v>
      </c>
      <c r="D233" s="84" t="s">
        <v>2397</v>
      </c>
      <c r="E233" s="84" t="b">
        <v>0</v>
      </c>
      <c r="F233" s="84" t="b">
        <v>0</v>
      </c>
      <c r="G233" s="84" t="b">
        <v>0</v>
      </c>
    </row>
    <row r="234" spans="1:7" ht="15">
      <c r="A234" s="84" t="s">
        <v>1773</v>
      </c>
      <c r="B234" s="84">
        <v>2</v>
      </c>
      <c r="C234" s="122">
        <v>0.002171280442529406</v>
      </c>
      <c r="D234" s="84" t="s">
        <v>2397</v>
      </c>
      <c r="E234" s="84" t="b">
        <v>0</v>
      </c>
      <c r="F234" s="84" t="b">
        <v>0</v>
      </c>
      <c r="G234" s="84" t="b">
        <v>0</v>
      </c>
    </row>
    <row r="235" spans="1:7" ht="15">
      <c r="A235" s="84" t="s">
        <v>2356</v>
      </c>
      <c r="B235" s="84">
        <v>2</v>
      </c>
      <c r="C235" s="122">
        <v>0.002171280442529406</v>
      </c>
      <c r="D235" s="84" t="s">
        <v>2397</v>
      </c>
      <c r="E235" s="84" t="b">
        <v>0</v>
      </c>
      <c r="F235" s="84" t="b">
        <v>0</v>
      </c>
      <c r="G235" s="84" t="b">
        <v>0</v>
      </c>
    </row>
    <row r="236" spans="1:7" ht="15">
      <c r="A236" s="84" t="s">
        <v>1872</v>
      </c>
      <c r="B236" s="84">
        <v>2</v>
      </c>
      <c r="C236" s="122">
        <v>0.002171280442529406</v>
      </c>
      <c r="D236" s="84" t="s">
        <v>2397</v>
      </c>
      <c r="E236" s="84" t="b">
        <v>0</v>
      </c>
      <c r="F236" s="84" t="b">
        <v>0</v>
      </c>
      <c r="G236" s="84" t="b">
        <v>0</v>
      </c>
    </row>
    <row r="237" spans="1:7" ht="15">
      <c r="A237" s="84" t="s">
        <v>2357</v>
      </c>
      <c r="B237" s="84">
        <v>2</v>
      </c>
      <c r="C237" s="122">
        <v>0.002171280442529406</v>
      </c>
      <c r="D237" s="84" t="s">
        <v>2397</v>
      </c>
      <c r="E237" s="84" t="b">
        <v>1</v>
      </c>
      <c r="F237" s="84" t="b">
        <v>0</v>
      </c>
      <c r="G237" s="84" t="b">
        <v>0</v>
      </c>
    </row>
    <row r="238" spans="1:7" ht="15">
      <c r="A238" s="84" t="s">
        <v>2358</v>
      </c>
      <c r="B238" s="84">
        <v>2</v>
      </c>
      <c r="C238" s="122">
        <v>0.002171280442529406</v>
      </c>
      <c r="D238" s="84" t="s">
        <v>2397</v>
      </c>
      <c r="E238" s="84" t="b">
        <v>0</v>
      </c>
      <c r="F238" s="84" t="b">
        <v>0</v>
      </c>
      <c r="G238" s="84" t="b">
        <v>0</v>
      </c>
    </row>
    <row r="239" spans="1:7" ht="15">
      <c r="A239" s="84" t="s">
        <v>2359</v>
      </c>
      <c r="B239" s="84">
        <v>2</v>
      </c>
      <c r="C239" s="122">
        <v>0.002171280442529406</v>
      </c>
      <c r="D239" s="84" t="s">
        <v>2397</v>
      </c>
      <c r="E239" s="84" t="b">
        <v>0</v>
      </c>
      <c r="F239" s="84" t="b">
        <v>1</v>
      </c>
      <c r="G239" s="84" t="b">
        <v>0</v>
      </c>
    </row>
    <row r="240" spans="1:7" ht="15">
      <c r="A240" s="84" t="s">
        <v>2360</v>
      </c>
      <c r="B240" s="84">
        <v>2</v>
      </c>
      <c r="C240" s="122">
        <v>0.002171280442529406</v>
      </c>
      <c r="D240" s="84" t="s">
        <v>2397</v>
      </c>
      <c r="E240" s="84" t="b">
        <v>0</v>
      </c>
      <c r="F240" s="84" t="b">
        <v>0</v>
      </c>
      <c r="G240" s="84" t="b">
        <v>0</v>
      </c>
    </row>
    <row r="241" spans="1:7" ht="15">
      <c r="A241" s="84" t="s">
        <v>2361</v>
      </c>
      <c r="B241" s="84">
        <v>2</v>
      </c>
      <c r="C241" s="122">
        <v>0.002171280442529406</v>
      </c>
      <c r="D241" s="84" t="s">
        <v>2397</v>
      </c>
      <c r="E241" s="84" t="b">
        <v>0</v>
      </c>
      <c r="F241" s="84" t="b">
        <v>0</v>
      </c>
      <c r="G241" s="84" t="b">
        <v>0</v>
      </c>
    </row>
    <row r="242" spans="1:7" ht="15">
      <c r="A242" s="84" t="s">
        <v>2362</v>
      </c>
      <c r="B242" s="84">
        <v>2</v>
      </c>
      <c r="C242" s="122">
        <v>0.002171280442529406</v>
      </c>
      <c r="D242" s="84" t="s">
        <v>2397</v>
      </c>
      <c r="E242" s="84" t="b">
        <v>0</v>
      </c>
      <c r="F242" s="84" t="b">
        <v>0</v>
      </c>
      <c r="G242" s="84" t="b">
        <v>0</v>
      </c>
    </row>
    <row r="243" spans="1:7" ht="15">
      <c r="A243" s="84" t="s">
        <v>2363</v>
      </c>
      <c r="B243" s="84">
        <v>2</v>
      </c>
      <c r="C243" s="122">
        <v>0.002171280442529406</v>
      </c>
      <c r="D243" s="84" t="s">
        <v>2397</v>
      </c>
      <c r="E243" s="84" t="b">
        <v>0</v>
      </c>
      <c r="F243" s="84" t="b">
        <v>0</v>
      </c>
      <c r="G243" s="84" t="b">
        <v>0</v>
      </c>
    </row>
    <row r="244" spans="1:7" ht="15">
      <c r="A244" s="84" t="s">
        <v>2364</v>
      </c>
      <c r="B244" s="84">
        <v>2</v>
      </c>
      <c r="C244" s="122">
        <v>0.002171280442529406</v>
      </c>
      <c r="D244" s="84" t="s">
        <v>2397</v>
      </c>
      <c r="E244" s="84" t="b">
        <v>0</v>
      </c>
      <c r="F244" s="84" t="b">
        <v>0</v>
      </c>
      <c r="G244" s="84" t="b">
        <v>0</v>
      </c>
    </row>
    <row r="245" spans="1:7" ht="15">
      <c r="A245" s="84" t="s">
        <v>2365</v>
      </c>
      <c r="B245" s="84">
        <v>2</v>
      </c>
      <c r="C245" s="122">
        <v>0.002171280442529406</v>
      </c>
      <c r="D245" s="84" t="s">
        <v>2397</v>
      </c>
      <c r="E245" s="84" t="b">
        <v>0</v>
      </c>
      <c r="F245" s="84" t="b">
        <v>0</v>
      </c>
      <c r="G245" s="84" t="b">
        <v>0</v>
      </c>
    </row>
    <row r="246" spans="1:7" ht="15">
      <c r="A246" s="84" t="s">
        <v>2366</v>
      </c>
      <c r="B246" s="84">
        <v>2</v>
      </c>
      <c r="C246" s="122">
        <v>0.002171280442529406</v>
      </c>
      <c r="D246" s="84" t="s">
        <v>2397</v>
      </c>
      <c r="E246" s="84" t="b">
        <v>0</v>
      </c>
      <c r="F246" s="84" t="b">
        <v>0</v>
      </c>
      <c r="G246" s="84" t="b">
        <v>0</v>
      </c>
    </row>
    <row r="247" spans="1:7" ht="15">
      <c r="A247" s="84" t="s">
        <v>2367</v>
      </c>
      <c r="B247" s="84">
        <v>2</v>
      </c>
      <c r="C247" s="122">
        <v>0.002171280442529406</v>
      </c>
      <c r="D247" s="84" t="s">
        <v>2397</v>
      </c>
      <c r="E247" s="84" t="b">
        <v>0</v>
      </c>
      <c r="F247" s="84" t="b">
        <v>0</v>
      </c>
      <c r="G247" s="84" t="b">
        <v>0</v>
      </c>
    </row>
    <row r="248" spans="1:7" ht="15">
      <c r="A248" s="84" t="s">
        <v>287</v>
      </c>
      <c r="B248" s="84">
        <v>2</v>
      </c>
      <c r="C248" s="122">
        <v>0.002171280442529406</v>
      </c>
      <c r="D248" s="84" t="s">
        <v>2397</v>
      </c>
      <c r="E248" s="84" t="b">
        <v>0</v>
      </c>
      <c r="F248" s="84" t="b">
        <v>0</v>
      </c>
      <c r="G248" s="84" t="b">
        <v>0</v>
      </c>
    </row>
    <row r="249" spans="1:7" ht="15">
      <c r="A249" s="84" t="s">
        <v>1882</v>
      </c>
      <c r="B249" s="84">
        <v>2</v>
      </c>
      <c r="C249" s="122">
        <v>0.002171280442529406</v>
      </c>
      <c r="D249" s="84" t="s">
        <v>2397</v>
      </c>
      <c r="E249" s="84" t="b">
        <v>0</v>
      </c>
      <c r="F249" s="84" t="b">
        <v>0</v>
      </c>
      <c r="G249" s="84" t="b">
        <v>0</v>
      </c>
    </row>
    <row r="250" spans="1:7" ht="15">
      <c r="A250" s="84" t="s">
        <v>1883</v>
      </c>
      <c r="B250" s="84">
        <v>2</v>
      </c>
      <c r="C250" s="122">
        <v>0.002171280442529406</v>
      </c>
      <c r="D250" s="84" t="s">
        <v>2397</v>
      </c>
      <c r="E250" s="84" t="b">
        <v>0</v>
      </c>
      <c r="F250" s="84" t="b">
        <v>0</v>
      </c>
      <c r="G250" s="84" t="b">
        <v>0</v>
      </c>
    </row>
    <row r="251" spans="1:7" ht="15">
      <c r="A251" s="84" t="s">
        <v>1884</v>
      </c>
      <c r="B251" s="84">
        <v>2</v>
      </c>
      <c r="C251" s="122">
        <v>0.002171280442529406</v>
      </c>
      <c r="D251" s="84" t="s">
        <v>2397</v>
      </c>
      <c r="E251" s="84" t="b">
        <v>1</v>
      </c>
      <c r="F251" s="84" t="b">
        <v>0</v>
      </c>
      <c r="G251" s="84" t="b">
        <v>0</v>
      </c>
    </row>
    <row r="252" spans="1:7" ht="15">
      <c r="A252" s="84" t="s">
        <v>1803</v>
      </c>
      <c r="B252" s="84">
        <v>2</v>
      </c>
      <c r="C252" s="122">
        <v>0.002171280442529406</v>
      </c>
      <c r="D252" s="84" t="s">
        <v>2397</v>
      </c>
      <c r="E252" s="84" t="b">
        <v>0</v>
      </c>
      <c r="F252" s="84" t="b">
        <v>0</v>
      </c>
      <c r="G252" s="84" t="b">
        <v>0</v>
      </c>
    </row>
    <row r="253" spans="1:7" ht="15">
      <c r="A253" s="84" t="s">
        <v>2368</v>
      </c>
      <c r="B253" s="84">
        <v>2</v>
      </c>
      <c r="C253" s="122">
        <v>0.002171280442529406</v>
      </c>
      <c r="D253" s="84" t="s">
        <v>2397</v>
      </c>
      <c r="E253" s="84" t="b">
        <v>0</v>
      </c>
      <c r="F253" s="84" t="b">
        <v>0</v>
      </c>
      <c r="G253" s="84" t="b">
        <v>0</v>
      </c>
    </row>
    <row r="254" spans="1:7" ht="15">
      <c r="A254" s="84" t="s">
        <v>2369</v>
      </c>
      <c r="B254" s="84">
        <v>2</v>
      </c>
      <c r="C254" s="122">
        <v>0.002171280442529406</v>
      </c>
      <c r="D254" s="84" t="s">
        <v>2397</v>
      </c>
      <c r="E254" s="84" t="b">
        <v>0</v>
      </c>
      <c r="F254" s="84" t="b">
        <v>1</v>
      </c>
      <c r="G254" s="84" t="b">
        <v>0</v>
      </c>
    </row>
    <row r="255" spans="1:7" ht="15">
      <c r="A255" s="84" t="s">
        <v>2370</v>
      </c>
      <c r="B255" s="84">
        <v>2</v>
      </c>
      <c r="C255" s="122">
        <v>0.002171280442529406</v>
      </c>
      <c r="D255" s="84" t="s">
        <v>2397</v>
      </c>
      <c r="E255" s="84" t="b">
        <v>0</v>
      </c>
      <c r="F255" s="84" t="b">
        <v>0</v>
      </c>
      <c r="G255" s="84" t="b">
        <v>0</v>
      </c>
    </row>
    <row r="256" spans="1:7" ht="15">
      <c r="A256" s="84" t="s">
        <v>2371</v>
      </c>
      <c r="B256" s="84">
        <v>2</v>
      </c>
      <c r="C256" s="122">
        <v>0.002171280442529406</v>
      </c>
      <c r="D256" s="84" t="s">
        <v>2397</v>
      </c>
      <c r="E256" s="84" t="b">
        <v>0</v>
      </c>
      <c r="F256" s="84" t="b">
        <v>0</v>
      </c>
      <c r="G256" s="84" t="b">
        <v>0</v>
      </c>
    </row>
    <row r="257" spans="1:7" ht="15">
      <c r="A257" s="84" t="s">
        <v>2372</v>
      </c>
      <c r="B257" s="84">
        <v>2</v>
      </c>
      <c r="C257" s="122">
        <v>0.002171280442529406</v>
      </c>
      <c r="D257" s="84" t="s">
        <v>2397</v>
      </c>
      <c r="E257" s="84" t="b">
        <v>0</v>
      </c>
      <c r="F257" s="84" t="b">
        <v>0</v>
      </c>
      <c r="G257" s="84" t="b">
        <v>0</v>
      </c>
    </row>
    <row r="258" spans="1:7" ht="15">
      <c r="A258" s="84" t="s">
        <v>2373</v>
      </c>
      <c r="B258" s="84">
        <v>2</v>
      </c>
      <c r="C258" s="122">
        <v>0.002171280442529406</v>
      </c>
      <c r="D258" s="84" t="s">
        <v>2397</v>
      </c>
      <c r="E258" s="84" t="b">
        <v>0</v>
      </c>
      <c r="F258" s="84" t="b">
        <v>0</v>
      </c>
      <c r="G258" s="84" t="b">
        <v>0</v>
      </c>
    </row>
    <row r="259" spans="1:7" ht="15">
      <c r="A259" s="84" t="s">
        <v>2374</v>
      </c>
      <c r="B259" s="84">
        <v>2</v>
      </c>
      <c r="C259" s="122">
        <v>0.002171280442529406</v>
      </c>
      <c r="D259" s="84" t="s">
        <v>2397</v>
      </c>
      <c r="E259" s="84" t="b">
        <v>1</v>
      </c>
      <c r="F259" s="84" t="b">
        <v>0</v>
      </c>
      <c r="G259" s="84" t="b">
        <v>0</v>
      </c>
    </row>
    <row r="260" spans="1:7" ht="15">
      <c r="A260" s="84" t="s">
        <v>2375</v>
      </c>
      <c r="B260" s="84">
        <v>2</v>
      </c>
      <c r="C260" s="122">
        <v>0.002171280442529406</v>
      </c>
      <c r="D260" s="84" t="s">
        <v>2397</v>
      </c>
      <c r="E260" s="84" t="b">
        <v>0</v>
      </c>
      <c r="F260" s="84" t="b">
        <v>0</v>
      </c>
      <c r="G260" s="84" t="b">
        <v>0</v>
      </c>
    </row>
    <row r="261" spans="1:7" ht="15">
      <c r="A261" s="84" t="s">
        <v>2376</v>
      </c>
      <c r="B261" s="84">
        <v>2</v>
      </c>
      <c r="C261" s="122">
        <v>0.002171280442529406</v>
      </c>
      <c r="D261" s="84" t="s">
        <v>2397</v>
      </c>
      <c r="E261" s="84" t="b">
        <v>0</v>
      </c>
      <c r="F261" s="84" t="b">
        <v>0</v>
      </c>
      <c r="G261" s="84" t="b">
        <v>0</v>
      </c>
    </row>
    <row r="262" spans="1:7" ht="15">
      <c r="A262" s="84" t="s">
        <v>2377</v>
      </c>
      <c r="B262" s="84">
        <v>2</v>
      </c>
      <c r="C262" s="122">
        <v>0.002171280442529406</v>
      </c>
      <c r="D262" s="84" t="s">
        <v>2397</v>
      </c>
      <c r="E262" s="84" t="b">
        <v>0</v>
      </c>
      <c r="F262" s="84" t="b">
        <v>0</v>
      </c>
      <c r="G262" s="84" t="b">
        <v>0</v>
      </c>
    </row>
    <row r="263" spans="1:7" ht="15">
      <c r="A263" s="84" t="s">
        <v>2378</v>
      </c>
      <c r="B263" s="84">
        <v>2</v>
      </c>
      <c r="C263" s="122">
        <v>0.002171280442529406</v>
      </c>
      <c r="D263" s="84" t="s">
        <v>2397</v>
      </c>
      <c r="E263" s="84" t="b">
        <v>0</v>
      </c>
      <c r="F263" s="84" t="b">
        <v>0</v>
      </c>
      <c r="G263" s="84" t="b">
        <v>0</v>
      </c>
    </row>
    <row r="264" spans="1:7" ht="15">
      <c r="A264" s="84" t="s">
        <v>2379</v>
      </c>
      <c r="B264" s="84">
        <v>2</v>
      </c>
      <c r="C264" s="122">
        <v>0.002171280442529406</v>
      </c>
      <c r="D264" s="84" t="s">
        <v>2397</v>
      </c>
      <c r="E264" s="84" t="b">
        <v>0</v>
      </c>
      <c r="F264" s="84" t="b">
        <v>0</v>
      </c>
      <c r="G264" s="84" t="b">
        <v>0</v>
      </c>
    </row>
    <row r="265" spans="1:7" ht="15">
      <c r="A265" s="84" t="s">
        <v>2380</v>
      </c>
      <c r="B265" s="84">
        <v>2</v>
      </c>
      <c r="C265" s="122">
        <v>0.002171280442529406</v>
      </c>
      <c r="D265" s="84" t="s">
        <v>2397</v>
      </c>
      <c r="E265" s="84" t="b">
        <v>0</v>
      </c>
      <c r="F265" s="84" t="b">
        <v>0</v>
      </c>
      <c r="G265" s="84" t="b">
        <v>0</v>
      </c>
    </row>
    <row r="266" spans="1:7" ht="15">
      <c r="A266" s="84" t="s">
        <v>2381</v>
      </c>
      <c r="B266" s="84">
        <v>2</v>
      </c>
      <c r="C266" s="122">
        <v>0.002171280442529406</v>
      </c>
      <c r="D266" s="84" t="s">
        <v>2397</v>
      </c>
      <c r="E266" s="84" t="b">
        <v>0</v>
      </c>
      <c r="F266" s="84" t="b">
        <v>0</v>
      </c>
      <c r="G266" s="84" t="b">
        <v>0</v>
      </c>
    </row>
    <row r="267" spans="1:7" ht="15">
      <c r="A267" s="84" t="s">
        <v>2382</v>
      </c>
      <c r="B267" s="84">
        <v>2</v>
      </c>
      <c r="C267" s="122">
        <v>0.002171280442529406</v>
      </c>
      <c r="D267" s="84" t="s">
        <v>2397</v>
      </c>
      <c r="E267" s="84" t="b">
        <v>0</v>
      </c>
      <c r="F267" s="84" t="b">
        <v>0</v>
      </c>
      <c r="G267" s="84" t="b">
        <v>0</v>
      </c>
    </row>
    <row r="268" spans="1:7" ht="15">
      <c r="A268" s="84" t="s">
        <v>2383</v>
      </c>
      <c r="B268" s="84">
        <v>2</v>
      </c>
      <c r="C268" s="122">
        <v>0.002171280442529406</v>
      </c>
      <c r="D268" s="84" t="s">
        <v>2397</v>
      </c>
      <c r="E268" s="84" t="b">
        <v>0</v>
      </c>
      <c r="F268" s="84" t="b">
        <v>0</v>
      </c>
      <c r="G268" s="84" t="b">
        <v>0</v>
      </c>
    </row>
    <row r="269" spans="1:7" ht="15">
      <c r="A269" s="84" t="s">
        <v>2384</v>
      </c>
      <c r="B269" s="84">
        <v>2</v>
      </c>
      <c r="C269" s="122">
        <v>0.002171280442529406</v>
      </c>
      <c r="D269" s="84" t="s">
        <v>2397</v>
      </c>
      <c r="E269" s="84" t="b">
        <v>0</v>
      </c>
      <c r="F269" s="84" t="b">
        <v>0</v>
      </c>
      <c r="G269" s="84" t="b">
        <v>0</v>
      </c>
    </row>
    <row r="270" spans="1:7" ht="15">
      <c r="A270" s="84" t="s">
        <v>2385</v>
      </c>
      <c r="B270" s="84">
        <v>2</v>
      </c>
      <c r="C270" s="122">
        <v>0.002171280442529406</v>
      </c>
      <c r="D270" s="84" t="s">
        <v>2397</v>
      </c>
      <c r="E270" s="84" t="b">
        <v>1</v>
      </c>
      <c r="F270" s="84" t="b">
        <v>0</v>
      </c>
      <c r="G270" s="84" t="b">
        <v>0</v>
      </c>
    </row>
    <row r="271" spans="1:7" ht="15">
      <c r="A271" s="84" t="s">
        <v>2386</v>
      </c>
      <c r="B271" s="84">
        <v>2</v>
      </c>
      <c r="C271" s="122">
        <v>0.002171280442529406</v>
      </c>
      <c r="D271" s="84" t="s">
        <v>2397</v>
      </c>
      <c r="E271" s="84" t="b">
        <v>0</v>
      </c>
      <c r="F271" s="84" t="b">
        <v>0</v>
      </c>
      <c r="G271" s="84" t="b">
        <v>0</v>
      </c>
    </row>
    <row r="272" spans="1:7" ht="15">
      <c r="A272" s="84" t="s">
        <v>2387</v>
      </c>
      <c r="B272" s="84">
        <v>2</v>
      </c>
      <c r="C272" s="122">
        <v>0.002171280442529406</v>
      </c>
      <c r="D272" s="84" t="s">
        <v>2397</v>
      </c>
      <c r="E272" s="84" t="b">
        <v>0</v>
      </c>
      <c r="F272" s="84" t="b">
        <v>0</v>
      </c>
      <c r="G272" s="84" t="b">
        <v>0</v>
      </c>
    </row>
    <row r="273" spans="1:7" ht="15">
      <c r="A273" s="84" t="s">
        <v>2388</v>
      </c>
      <c r="B273" s="84">
        <v>2</v>
      </c>
      <c r="C273" s="122">
        <v>0.002171280442529406</v>
      </c>
      <c r="D273" s="84" t="s">
        <v>2397</v>
      </c>
      <c r="E273" s="84" t="b">
        <v>0</v>
      </c>
      <c r="F273" s="84" t="b">
        <v>0</v>
      </c>
      <c r="G273" s="84" t="b">
        <v>0</v>
      </c>
    </row>
    <row r="274" spans="1:7" ht="15">
      <c r="A274" s="84" t="s">
        <v>2389</v>
      </c>
      <c r="B274" s="84">
        <v>2</v>
      </c>
      <c r="C274" s="122">
        <v>0.002171280442529406</v>
      </c>
      <c r="D274" s="84" t="s">
        <v>2397</v>
      </c>
      <c r="E274" s="84" t="b">
        <v>0</v>
      </c>
      <c r="F274" s="84" t="b">
        <v>0</v>
      </c>
      <c r="G274" s="84" t="b">
        <v>0</v>
      </c>
    </row>
    <row r="275" spans="1:7" ht="15">
      <c r="A275" s="84" t="s">
        <v>282</v>
      </c>
      <c r="B275" s="84">
        <v>2</v>
      </c>
      <c r="C275" s="122">
        <v>0.002171280442529406</v>
      </c>
      <c r="D275" s="84" t="s">
        <v>2397</v>
      </c>
      <c r="E275" s="84" t="b">
        <v>0</v>
      </c>
      <c r="F275" s="84" t="b">
        <v>0</v>
      </c>
      <c r="G275" s="84" t="b">
        <v>0</v>
      </c>
    </row>
    <row r="276" spans="1:7" ht="15">
      <c r="A276" s="84" t="s">
        <v>2390</v>
      </c>
      <c r="B276" s="84">
        <v>2</v>
      </c>
      <c r="C276" s="122">
        <v>0.0025285860753649922</v>
      </c>
      <c r="D276" s="84" t="s">
        <v>2397</v>
      </c>
      <c r="E276" s="84" t="b">
        <v>0</v>
      </c>
      <c r="F276" s="84" t="b">
        <v>0</v>
      </c>
      <c r="G276" s="84" t="b">
        <v>0</v>
      </c>
    </row>
    <row r="277" spans="1:7" ht="15">
      <c r="A277" s="84" t="s">
        <v>533</v>
      </c>
      <c r="B277" s="84">
        <v>2</v>
      </c>
      <c r="C277" s="122">
        <v>0.002171280442529406</v>
      </c>
      <c r="D277" s="84" t="s">
        <v>2397</v>
      </c>
      <c r="E277" s="84" t="b">
        <v>0</v>
      </c>
      <c r="F277" s="84" t="b">
        <v>0</v>
      </c>
      <c r="G277" s="84" t="b">
        <v>0</v>
      </c>
    </row>
    <row r="278" spans="1:7" ht="15">
      <c r="A278" s="84" t="s">
        <v>2391</v>
      </c>
      <c r="B278" s="84">
        <v>2</v>
      </c>
      <c r="C278" s="122">
        <v>0.002171280442529406</v>
      </c>
      <c r="D278" s="84" t="s">
        <v>2397</v>
      </c>
      <c r="E278" s="84" t="b">
        <v>0</v>
      </c>
      <c r="F278" s="84" t="b">
        <v>0</v>
      </c>
      <c r="G278" s="84" t="b">
        <v>0</v>
      </c>
    </row>
    <row r="279" spans="1:7" ht="15">
      <c r="A279" s="84" t="s">
        <v>278</v>
      </c>
      <c r="B279" s="84">
        <v>2</v>
      </c>
      <c r="C279" s="122">
        <v>0.002171280442529406</v>
      </c>
      <c r="D279" s="84" t="s">
        <v>2397</v>
      </c>
      <c r="E279" s="84" t="b">
        <v>0</v>
      </c>
      <c r="F279" s="84" t="b">
        <v>0</v>
      </c>
      <c r="G279" s="84" t="b">
        <v>0</v>
      </c>
    </row>
    <row r="280" spans="1:7" ht="15">
      <c r="A280" s="84" t="s">
        <v>277</v>
      </c>
      <c r="B280" s="84">
        <v>2</v>
      </c>
      <c r="C280" s="122">
        <v>0.002171280442529406</v>
      </c>
      <c r="D280" s="84" t="s">
        <v>2397</v>
      </c>
      <c r="E280" s="84" t="b">
        <v>0</v>
      </c>
      <c r="F280" s="84" t="b">
        <v>0</v>
      </c>
      <c r="G280" s="84" t="b">
        <v>0</v>
      </c>
    </row>
    <row r="281" spans="1:7" ht="15">
      <c r="A281" s="84" t="s">
        <v>276</v>
      </c>
      <c r="B281" s="84">
        <v>2</v>
      </c>
      <c r="C281" s="122">
        <v>0.002171280442529406</v>
      </c>
      <c r="D281" s="84" t="s">
        <v>2397</v>
      </c>
      <c r="E281" s="84" t="b">
        <v>0</v>
      </c>
      <c r="F281" s="84" t="b">
        <v>0</v>
      </c>
      <c r="G281" s="84" t="b">
        <v>0</v>
      </c>
    </row>
    <row r="282" spans="1:7" ht="15">
      <c r="A282" s="84" t="s">
        <v>275</v>
      </c>
      <c r="B282" s="84">
        <v>2</v>
      </c>
      <c r="C282" s="122">
        <v>0.002171280442529406</v>
      </c>
      <c r="D282" s="84" t="s">
        <v>2397</v>
      </c>
      <c r="E282" s="84" t="b">
        <v>0</v>
      </c>
      <c r="F282" s="84" t="b">
        <v>0</v>
      </c>
      <c r="G282" s="84" t="b">
        <v>0</v>
      </c>
    </row>
    <row r="283" spans="1:7" ht="15">
      <c r="A283" s="84" t="s">
        <v>2392</v>
      </c>
      <c r="B283" s="84">
        <v>2</v>
      </c>
      <c r="C283" s="122">
        <v>0.002171280442529406</v>
      </c>
      <c r="D283" s="84" t="s">
        <v>2397</v>
      </c>
      <c r="E283" s="84" t="b">
        <v>0</v>
      </c>
      <c r="F283" s="84" t="b">
        <v>0</v>
      </c>
      <c r="G283" s="84" t="b">
        <v>0</v>
      </c>
    </row>
    <row r="284" spans="1:7" ht="15">
      <c r="A284" s="84" t="s">
        <v>2393</v>
      </c>
      <c r="B284" s="84">
        <v>2</v>
      </c>
      <c r="C284" s="122">
        <v>0.002171280442529406</v>
      </c>
      <c r="D284" s="84" t="s">
        <v>2397</v>
      </c>
      <c r="E284" s="84" t="b">
        <v>0</v>
      </c>
      <c r="F284" s="84" t="b">
        <v>0</v>
      </c>
      <c r="G284" s="84" t="b">
        <v>0</v>
      </c>
    </row>
    <row r="285" spans="1:7" ht="15">
      <c r="A285" s="84" t="s">
        <v>2394</v>
      </c>
      <c r="B285" s="84">
        <v>2</v>
      </c>
      <c r="C285" s="122">
        <v>0.002171280442529406</v>
      </c>
      <c r="D285" s="84" t="s">
        <v>2397</v>
      </c>
      <c r="E285" s="84" t="b">
        <v>0</v>
      </c>
      <c r="F285" s="84" t="b">
        <v>0</v>
      </c>
      <c r="G285" s="84" t="b">
        <v>0</v>
      </c>
    </row>
    <row r="286" spans="1:7" ht="15">
      <c r="A286" s="84" t="s">
        <v>1750</v>
      </c>
      <c r="B286" s="84">
        <v>8</v>
      </c>
      <c r="C286" s="122">
        <v>0.01109243748081782</v>
      </c>
      <c r="D286" s="84" t="s">
        <v>1651</v>
      </c>
      <c r="E286" s="84" t="b">
        <v>0</v>
      </c>
      <c r="F286" s="84" t="b">
        <v>0</v>
      </c>
      <c r="G286" s="84" t="b">
        <v>0</v>
      </c>
    </row>
    <row r="287" spans="1:7" ht="15">
      <c r="A287" s="84" t="s">
        <v>547</v>
      </c>
      <c r="B287" s="84">
        <v>6</v>
      </c>
      <c r="C287" s="122">
        <v>0.008319328110613365</v>
      </c>
      <c r="D287" s="84" t="s">
        <v>1651</v>
      </c>
      <c r="E287" s="84" t="b">
        <v>0</v>
      </c>
      <c r="F287" s="84" t="b">
        <v>0</v>
      </c>
      <c r="G287" s="84" t="b">
        <v>0</v>
      </c>
    </row>
    <row r="288" spans="1:7" ht="15">
      <c r="A288" s="84" t="s">
        <v>272</v>
      </c>
      <c r="B288" s="84">
        <v>5</v>
      </c>
      <c r="C288" s="122">
        <v>0.009407187364499412</v>
      </c>
      <c r="D288" s="84" t="s">
        <v>1651</v>
      </c>
      <c r="E288" s="84" t="b">
        <v>0</v>
      </c>
      <c r="F288" s="84" t="b">
        <v>0</v>
      </c>
      <c r="G288" s="84" t="b">
        <v>0</v>
      </c>
    </row>
    <row r="289" spans="1:7" ht="15">
      <c r="A289" s="84" t="s">
        <v>291</v>
      </c>
      <c r="B289" s="84">
        <v>4</v>
      </c>
      <c r="C289" s="122">
        <v>0.013071968632008442</v>
      </c>
      <c r="D289" s="84" t="s">
        <v>1651</v>
      </c>
      <c r="E289" s="84" t="b">
        <v>0</v>
      </c>
      <c r="F289" s="84" t="b">
        <v>0</v>
      </c>
      <c r="G289" s="84" t="b">
        <v>0</v>
      </c>
    </row>
    <row r="290" spans="1:7" ht="15">
      <c r="A290" s="84" t="s">
        <v>1752</v>
      </c>
      <c r="B290" s="84">
        <v>4</v>
      </c>
      <c r="C290" s="122">
        <v>0.017474250108400473</v>
      </c>
      <c r="D290" s="84" t="s">
        <v>1651</v>
      </c>
      <c r="E290" s="84" t="b">
        <v>0</v>
      </c>
      <c r="F290" s="84" t="b">
        <v>0</v>
      </c>
      <c r="G290" s="84" t="b">
        <v>0</v>
      </c>
    </row>
    <row r="291" spans="1:7" ht="15">
      <c r="A291" s="84" t="s">
        <v>1826</v>
      </c>
      <c r="B291" s="84">
        <v>4</v>
      </c>
      <c r="C291" s="122">
        <v>0.013071968632008442</v>
      </c>
      <c r="D291" s="84" t="s">
        <v>1651</v>
      </c>
      <c r="E291" s="84" t="b">
        <v>0</v>
      </c>
      <c r="F291" s="84" t="b">
        <v>0</v>
      </c>
      <c r="G291" s="84" t="b">
        <v>0</v>
      </c>
    </row>
    <row r="292" spans="1:7" ht="15">
      <c r="A292" s="84" t="s">
        <v>1827</v>
      </c>
      <c r="B292" s="84">
        <v>4</v>
      </c>
      <c r="C292" s="122">
        <v>0.013071968632008442</v>
      </c>
      <c r="D292" s="84" t="s">
        <v>1651</v>
      </c>
      <c r="E292" s="84" t="b">
        <v>0</v>
      </c>
      <c r="F292" s="84" t="b">
        <v>0</v>
      </c>
      <c r="G292" s="84" t="b">
        <v>0</v>
      </c>
    </row>
    <row r="293" spans="1:7" ht="15">
      <c r="A293" s="84" t="s">
        <v>1828</v>
      </c>
      <c r="B293" s="84">
        <v>3</v>
      </c>
      <c r="C293" s="122">
        <v>0.00980397647400633</v>
      </c>
      <c r="D293" s="84" t="s">
        <v>1651</v>
      </c>
      <c r="E293" s="84" t="b">
        <v>0</v>
      </c>
      <c r="F293" s="84" t="b">
        <v>0</v>
      </c>
      <c r="G293" s="84" t="b">
        <v>0</v>
      </c>
    </row>
    <row r="294" spans="1:7" ht="15">
      <c r="A294" s="84" t="s">
        <v>1829</v>
      </c>
      <c r="B294" s="84">
        <v>3</v>
      </c>
      <c r="C294" s="122">
        <v>0.00980397647400633</v>
      </c>
      <c r="D294" s="84" t="s">
        <v>1651</v>
      </c>
      <c r="E294" s="84" t="b">
        <v>0</v>
      </c>
      <c r="F294" s="84" t="b">
        <v>0</v>
      </c>
      <c r="G294" s="84" t="b">
        <v>0</v>
      </c>
    </row>
    <row r="295" spans="1:7" ht="15">
      <c r="A295" s="84" t="s">
        <v>1830</v>
      </c>
      <c r="B295" s="84">
        <v>3</v>
      </c>
      <c r="C295" s="122">
        <v>0.00980397647400633</v>
      </c>
      <c r="D295" s="84" t="s">
        <v>1651</v>
      </c>
      <c r="E295" s="84" t="b">
        <v>0</v>
      </c>
      <c r="F295" s="84" t="b">
        <v>0</v>
      </c>
      <c r="G295" s="84" t="b">
        <v>0</v>
      </c>
    </row>
    <row r="296" spans="1:7" ht="15">
      <c r="A296" s="84" t="s">
        <v>2315</v>
      </c>
      <c r="B296" s="84">
        <v>3</v>
      </c>
      <c r="C296" s="122">
        <v>0.00980397647400633</v>
      </c>
      <c r="D296" s="84" t="s">
        <v>1651</v>
      </c>
      <c r="E296" s="84" t="b">
        <v>0</v>
      </c>
      <c r="F296" s="84" t="b">
        <v>0</v>
      </c>
      <c r="G296" s="84" t="b">
        <v>0</v>
      </c>
    </row>
    <row r="297" spans="1:7" ht="15">
      <c r="A297" s="84" t="s">
        <v>1742</v>
      </c>
      <c r="B297" s="84">
        <v>3</v>
      </c>
      <c r="C297" s="122">
        <v>0.00980397647400633</v>
      </c>
      <c r="D297" s="84" t="s">
        <v>1651</v>
      </c>
      <c r="E297" s="84" t="b">
        <v>0</v>
      </c>
      <c r="F297" s="84" t="b">
        <v>0</v>
      </c>
      <c r="G297" s="84" t="b">
        <v>0</v>
      </c>
    </row>
    <row r="298" spans="1:7" ht="15">
      <c r="A298" s="84" t="s">
        <v>2234</v>
      </c>
      <c r="B298" s="84">
        <v>3</v>
      </c>
      <c r="C298" s="122">
        <v>0.00980397647400633</v>
      </c>
      <c r="D298" s="84" t="s">
        <v>1651</v>
      </c>
      <c r="E298" s="84" t="b">
        <v>0</v>
      </c>
      <c r="F298" s="84" t="b">
        <v>0</v>
      </c>
      <c r="G298" s="84" t="b">
        <v>0</v>
      </c>
    </row>
    <row r="299" spans="1:7" ht="15">
      <c r="A299" s="84" t="s">
        <v>2316</v>
      </c>
      <c r="B299" s="84">
        <v>3</v>
      </c>
      <c r="C299" s="122">
        <v>0.00980397647400633</v>
      </c>
      <c r="D299" s="84" t="s">
        <v>1651</v>
      </c>
      <c r="E299" s="84" t="b">
        <v>0</v>
      </c>
      <c r="F299" s="84" t="b">
        <v>1</v>
      </c>
      <c r="G299" s="84" t="b">
        <v>0</v>
      </c>
    </row>
    <row r="300" spans="1:7" ht="15">
      <c r="A300" s="84" t="s">
        <v>2317</v>
      </c>
      <c r="B300" s="84">
        <v>3</v>
      </c>
      <c r="C300" s="122">
        <v>0.00980397647400633</v>
      </c>
      <c r="D300" s="84" t="s">
        <v>1651</v>
      </c>
      <c r="E300" s="84" t="b">
        <v>0</v>
      </c>
      <c r="F300" s="84" t="b">
        <v>0</v>
      </c>
      <c r="G300" s="84" t="b">
        <v>0</v>
      </c>
    </row>
    <row r="301" spans="1:7" ht="15">
      <c r="A301" s="84" t="s">
        <v>2318</v>
      </c>
      <c r="B301" s="84">
        <v>3</v>
      </c>
      <c r="C301" s="122">
        <v>0.00980397647400633</v>
      </c>
      <c r="D301" s="84" t="s">
        <v>1651</v>
      </c>
      <c r="E301" s="84" t="b">
        <v>0</v>
      </c>
      <c r="F301" s="84" t="b">
        <v>0</v>
      </c>
      <c r="G301" s="84" t="b">
        <v>0</v>
      </c>
    </row>
    <row r="302" spans="1:7" ht="15">
      <c r="A302" s="84" t="s">
        <v>1755</v>
      </c>
      <c r="B302" s="84">
        <v>3</v>
      </c>
      <c r="C302" s="122">
        <v>0.013105687581300353</v>
      </c>
      <c r="D302" s="84" t="s">
        <v>1651</v>
      </c>
      <c r="E302" s="84" t="b">
        <v>0</v>
      </c>
      <c r="F302" s="84" t="b">
        <v>0</v>
      </c>
      <c r="G302" s="84" t="b">
        <v>0</v>
      </c>
    </row>
    <row r="303" spans="1:7" ht="15">
      <c r="A303" s="84" t="s">
        <v>2277</v>
      </c>
      <c r="B303" s="84">
        <v>2</v>
      </c>
      <c r="C303" s="122">
        <v>0.008737125054200236</v>
      </c>
      <c r="D303" s="84" t="s">
        <v>1651</v>
      </c>
      <c r="E303" s="84" t="b">
        <v>0</v>
      </c>
      <c r="F303" s="84" t="b">
        <v>0</v>
      </c>
      <c r="G303" s="84" t="b">
        <v>0</v>
      </c>
    </row>
    <row r="304" spans="1:7" ht="15">
      <c r="A304" s="84" t="s">
        <v>1869</v>
      </c>
      <c r="B304" s="84">
        <v>2</v>
      </c>
      <c r="C304" s="122">
        <v>0.008737125054200236</v>
      </c>
      <c r="D304" s="84" t="s">
        <v>1651</v>
      </c>
      <c r="E304" s="84" t="b">
        <v>0</v>
      </c>
      <c r="F304" s="84" t="b">
        <v>0</v>
      </c>
      <c r="G304" s="84" t="b">
        <v>0</v>
      </c>
    </row>
    <row r="305" spans="1:7" ht="15">
      <c r="A305" s="84" t="s">
        <v>533</v>
      </c>
      <c r="B305" s="84">
        <v>2</v>
      </c>
      <c r="C305" s="122">
        <v>0.008737125054200236</v>
      </c>
      <c r="D305" s="84" t="s">
        <v>1651</v>
      </c>
      <c r="E305" s="84" t="b">
        <v>0</v>
      </c>
      <c r="F305" s="84" t="b">
        <v>0</v>
      </c>
      <c r="G305" s="84" t="b">
        <v>0</v>
      </c>
    </row>
    <row r="306" spans="1:7" ht="15">
      <c r="A306" s="84" t="s">
        <v>2391</v>
      </c>
      <c r="B306" s="84">
        <v>2</v>
      </c>
      <c r="C306" s="122">
        <v>0.008737125054200236</v>
      </c>
      <c r="D306" s="84" t="s">
        <v>1651</v>
      </c>
      <c r="E306" s="84" t="b">
        <v>0</v>
      </c>
      <c r="F306" s="84" t="b">
        <v>0</v>
      </c>
      <c r="G306" s="84" t="b">
        <v>0</v>
      </c>
    </row>
    <row r="307" spans="1:7" ht="15">
      <c r="A307" s="84" t="s">
        <v>278</v>
      </c>
      <c r="B307" s="84">
        <v>2</v>
      </c>
      <c r="C307" s="122">
        <v>0.008737125054200236</v>
      </c>
      <c r="D307" s="84" t="s">
        <v>1651</v>
      </c>
      <c r="E307" s="84" t="b">
        <v>0</v>
      </c>
      <c r="F307" s="84" t="b">
        <v>0</v>
      </c>
      <c r="G307" s="84" t="b">
        <v>0</v>
      </c>
    </row>
    <row r="308" spans="1:7" ht="15">
      <c r="A308" s="84" t="s">
        <v>277</v>
      </c>
      <c r="B308" s="84">
        <v>2</v>
      </c>
      <c r="C308" s="122">
        <v>0.008737125054200236</v>
      </c>
      <c r="D308" s="84" t="s">
        <v>1651</v>
      </c>
      <c r="E308" s="84" t="b">
        <v>0</v>
      </c>
      <c r="F308" s="84" t="b">
        <v>0</v>
      </c>
      <c r="G308" s="84" t="b">
        <v>0</v>
      </c>
    </row>
    <row r="309" spans="1:7" ht="15">
      <c r="A309" s="84" t="s">
        <v>276</v>
      </c>
      <c r="B309" s="84">
        <v>2</v>
      </c>
      <c r="C309" s="122">
        <v>0.008737125054200236</v>
      </c>
      <c r="D309" s="84" t="s">
        <v>1651</v>
      </c>
      <c r="E309" s="84" t="b">
        <v>0</v>
      </c>
      <c r="F309" s="84" t="b">
        <v>0</v>
      </c>
      <c r="G309" s="84" t="b">
        <v>0</v>
      </c>
    </row>
    <row r="310" spans="1:7" ht="15">
      <c r="A310" s="84" t="s">
        <v>275</v>
      </c>
      <c r="B310" s="84">
        <v>2</v>
      </c>
      <c r="C310" s="122">
        <v>0.008737125054200236</v>
      </c>
      <c r="D310" s="84" t="s">
        <v>1651</v>
      </c>
      <c r="E310" s="84" t="b">
        <v>0</v>
      </c>
      <c r="F310" s="84" t="b">
        <v>0</v>
      </c>
      <c r="G310" s="84" t="b">
        <v>0</v>
      </c>
    </row>
    <row r="311" spans="1:7" ht="15">
      <c r="A311" s="84" t="s">
        <v>2256</v>
      </c>
      <c r="B311" s="84">
        <v>2</v>
      </c>
      <c r="C311" s="122">
        <v>0.008737125054200236</v>
      </c>
      <c r="D311" s="84" t="s">
        <v>1651</v>
      </c>
      <c r="E311" s="84" t="b">
        <v>0</v>
      </c>
      <c r="F311" s="84" t="b">
        <v>0</v>
      </c>
      <c r="G311" s="84" t="b">
        <v>0</v>
      </c>
    </row>
    <row r="312" spans="1:7" ht="15">
      <c r="A312" s="84" t="s">
        <v>2392</v>
      </c>
      <c r="B312" s="84">
        <v>2</v>
      </c>
      <c r="C312" s="122">
        <v>0.008737125054200236</v>
      </c>
      <c r="D312" s="84" t="s">
        <v>1651</v>
      </c>
      <c r="E312" s="84" t="b">
        <v>0</v>
      </c>
      <c r="F312" s="84" t="b">
        <v>0</v>
      </c>
      <c r="G312" s="84" t="b">
        <v>0</v>
      </c>
    </row>
    <row r="313" spans="1:7" ht="15">
      <c r="A313" s="84" t="s">
        <v>2393</v>
      </c>
      <c r="B313" s="84">
        <v>2</v>
      </c>
      <c r="C313" s="122">
        <v>0.008737125054200236</v>
      </c>
      <c r="D313" s="84" t="s">
        <v>1651</v>
      </c>
      <c r="E313" s="84" t="b">
        <v>0</v>
      </c>
      <c r="F313" s="84" t="b">
        <v>0</v>
      </c>
      <c r="G313" s="84" t="b">
        <v>0</v>
      </c>
    </row>
    <row r="314" spans="1:7" ht="15">
      <c r="A314" s="84" t="s">
        <v>2394</v>
      </c>
      <c r="B314" s="84">
        <v>2</v>
      </c>
      <c r="C314" s="122">
        <v>0.008737125054200236</v>
      </c>
      <c r="D314" s="84" t="s">
        <v>1651</v>
      </c>
      <c r="E314" s="84" t="b">
        <v>0</v>
      </c>
      <c r="F314" s="84" t="b">
        <v>0</v>
      </c>
      <c r="G314" s="84" t="b">
        <v>0</v>
      </c>
    </row>
    <row r="315" spans="1:7" ht="15">
      <c r="A315" s="84" t="s">
        <v>2390</v>
      </c>
      <c r="B315" s="84">
        <v>2</v>
      </c>
      <c r="C315" s="122">
        <v>0.0125</v>
      </c>
      <c r="D315" s="84" t="s">
        <v>1651</v>
      </c>
      <c r="E315" s="84" t="b">
        <v>0</v>
      </c>
      <c r="F315" s="84" t="b">
        <v>0</v>
      </c>
      <c r="G315" s="84" t="b">
        <v>0</v>
      </c>
    </row>
    <row r="316" spans="1:7" ht="15">
      <c r="A316" s="84" t="s">
        <v>2347</v>
      </c>
      <c r="B316" s="84">
        <v>2</v>
      </c>
      <c r="C316" s="122">
        <v>0.008737125054200236</v>
      </c>
      <c r="D316" s="84" t="s">
        <v>1651</v>
      </c>
      <c r="E316" s="84" t="b">
        <v>0</v>
      </c>
      <c r="F316" s="84" t="b">
        <v>0</v>
      </c>
      <c r="G316" s="84" t="b">
        <v>0</v>
      </c>
    </row>
    <row r="317" spans="1:7" ht="15">
      <c r="A317" s="84" t="s">
        <v>2348</v>
      </c>
      <c r="B317" s="84">
        <v>2</v>
      </c>
      <c r="C317" s="122">
        <v>0.008737125054200236</v>
      </c>
      <c r="D317" s="84" t="s">
        <v>1651</v>
      </c>
      <c r="E317" s="84" t="b">
        <v>0</v>
      </c>
      <c r="F317" s="84" t="b">
        <v>0</v>
      </c>
      <c r="G317" s="84" t="b">
        <v>0</v>
      </c>
    </row>
    <row r="318" spans="1:7" ht="15">
      <c r="A318" s="84" t="s">
        <v>2349</v>
      </c>
      <c r="B318" s="84">
        <v>2</v>
      </c>
      <c r="C318" s="122">
        <v>0.008737125054200236</v>
      </c>
      <c r="D318" s="84" t="s">
        <v>1651</v>
      </c>
      <c r="E318" s="84" t="b">
        <v>0</v>
      </c>
      <c r="F318" s="84" t="b">
        <v>0</v>
      </c>
      <c r="G318" s="84" t="b">
        <v>0</v>
      </c>
    </row>
    <row r="319" spans="1:7" ht="15">
      <c r="A319" s="84" t="s">
        <v>1858</v>
      </c>
      <c r="B319" s="84">
        <v>2</v>
      </c>
      <c r="C319" s="122">
        <v>0.008737125054200236</v>
      </c>
      <c r="D319" s="84" t="s">
        <v>1651</v>
      </c>
      <c r="E319" s="84" t="b">
        <v>0</v>
      </c>
      <c r="F319" s="84" t="b">
        <v>0</v>
      </c>
      <c r="G319" s="84" t="b">
        <v>0</v>
      </c>
    </row>
    <row r="320" spans="1:7" ht="15">
      <c r="A320" s="84" t="s">
        <v>2350</v>
      </c>
      <c r="B320" s="84">
        <v>2</v>
      </c>
      <c r="C320" s="122">
        <v>0.008737125054200236</v>
      </c>
      <c r="D320" s="84" t="s">
        <v>1651</v>
      </c>
      <c r="E320" s="84" t="b">
        <v>0</v>
      </c>
      <c r="F320" s="84" t="b">
        <v>0</v>
      </c>
      <c r="G320" s="84" t="b">
        <v>0</v>
      </c>
    </row>
    <row r="321" spans="1:7" ht="15">
      <c r="A321" s="84" t="s">
        <v>2351</v>
      </c>
      <c r="B321" s="84">
        <v>2</v>
      </c>
      <c r="C321" s="122">
        <v>0.008737125054200236</v>
      </c>
      <c r="D321" s="84" t="s">
        <v>1651</v>
      </c>
      <c r="E321" s="84" t="b">
        <v>0</v>
      </c>
      <c r="F321" s="84" t="b">
        <v>0</v>
      </c>
      <c r="G321" s="84" t="b">
        <v>0</v>
      </c>
    </row>
    <row r="322" spans="1:7" ht="15">
      <c r="A322" s="84" t="s">
        <v>2352</v>
      </c>
      <c r="B322" s="84">
        <v>2</v>
      </c>
      <c r="C322" s="122">
        <v>0.008737125054200236</v>
      </c>
      <c r="D322" s="84" t="s">
        <v>1651</v>
      </c>
      <c r="E322" s="84" t="b">
        <v>0</v>
      </c>
      <c r="F322" s="84" t="b">
        <v>0</v>
      </c>
      <c r="G322" s="84" t="b">
        <v>0</v>
      </c>
    </row>
    <row r="323" spans="1:7" ht="15">
      <c r="A323" s="84" t="s">
        <v>2353</v>
      </c>
      <c r="B323" s="84">
        <v>2</v>
      </c>
      <c r="C323" s="122">
        <v>0.008737125054200236</v>
      </c>
      <c r="D323" s="84" t="s">
        <v>1651</v>
      </c>
      <c r="E323" s="84" t="b">
        <v>0</v>
      </c>
      <c r="F323" s="84" t="b">
        <v>0</v>
      </c>
      <c r="G323" s="84" t="b">
        <v>0</v>
      </c>
    </row>
    <row r="324" spans="1:7" ht="15">
      <c r="A324" s="84" t="s">
        <v>2354</v>
      </c>
      <c r="B324" s="84">
        <v>2</v>
      </c>
      <c r="C324" s="122">
        <v>0.008737125054200236</v>
      </c>
      <c r="D324" s="84" t="s">
        <v>1651</v>
      </c>
      <c r="E324" s="84" t="b">
        <v>0</v>
      </c>
      <c r="F324" s="84" t="b">
        <v>0</v>
      </c>
      <c r="G324" s="84" t="b">
        <v>0</v>
      </c>
    </row>
    <row r="325" spans="1:7" ht="15">
      <c r="A325" s="84" t="s">
        <v>2355</v>
      </c>
      <c r="B325" s="84">
        <v>2</v>
      </c>
      <c r="C325" s="122">
        <v>0.008737125054200236</v>
      </c>
      <c r="D325" s="84" t="s">
        <v>1651</v>
      </c>
      <c r="E325" s="84" t="b">
        <v>0</v>
      </c>
      <c r="F325" s="84" t="b">
        <v>0</v>
      </c>
      <c r="G325" s="84" t="b">
        <v>0</v>
      </c>
    </row>
    <row r="326" spans="1:7" ht="15">
      <c r="A326" s="84" t="s">
        <v>248</v>
      </c>
      <c r="B326" s="84">
        <v>13</v>
      </c>
      <c r="C326" s="122">
        <v>0</v>
      </c>
      <c r="D326" s="84" t="s">
        <v>1652</v>
      </c>
      <c r="E326" s="84" t="b">
        <v>0</v>
      </c>
      <c r="F326" s="84" t="b">
        <v>0</v>
      </c>
      <c r="G326" s="84" t="b">
        <v>0</v>
      </c>
    </row>
    <row r="327" spans="1:7" ht="15">
      <c r="A327" s="84" t="s">
        <v>1742</v>
      </c>
      <c r="B327" s="84">
        <v>8</v>
      </c>
      <c r="C327" s="122">
        <v>0</v>
      </c>
      <c r="D327" s="84" t="s">
        <v>1652</v>
      </c>
      <c r="E327" s="84" t="b">
        <v>0</v>
      </c>
      <c r="F327" s="84" t="b">
        <v>0</v>
      </c>
      <c r="G327" s="84" t="b">
        <v>0</v>
      </c>
    </row>
    <row r="328" spans="1:7" ht="15">
      <c r="A328" s="84" t="s">
        <v>1832</v>
      </c>
      <c r="B328" s="84">
        <v>7</v>
      </c>
      <c r="C328" s="122">
        <v>0.0036571498094036675</v>
      </c>
      <c r="D328" s="84" t="s">
        <v>1652</v>
      </c>
      <c r="E328" s="84" t="b">
        <v>0</v>
      </c>
      <c r="F328" s="84" t="b">
        <v>0</v>
      </c>
      <c r="G328" s="84" t="b">
        <v>0</v>
      </c>
    </row>
    <row r="329" spans="1:7" ht="15">
      <c r="A329" s="84" t="s">
        <v>1743</v>
      </c>
      <c r="B329" s="84">
        <v>6</v>
      </c>
      <c r="C329" s="122">
        <v>0.006753445222070267</v>
      </c>
      <c r="D329" s="84" t="s">
        <v>1652</v>
      </c>
      <c r="E329" s="84" t="b">
        <v>0</v>
      </c>
      <c r="F329" s="84" t="b">
        <v>0</v>
      </c>
      <c r="G329" s="84" t="b">
        <v>0</v>
      </c>
    </row>
    <row r="330" spans="1:7" ht="15">
      <c r="A330" s="84" t="s">
        <v>1771</v>
      </c>
      <c r="B330" s="84">
        <v>6</v>
      </c>
      <c r="C330" s="122">
        <v>0.006753445222070267</v>
      </c>
      <c r="D330" s="84" t="s">
        <v>1652</v>
      </c>
      <c r="E330" s="84" t="b">
        <v>0</v>
      </c>
      <c r="F330" s="84" t="b">
        <v>0</v>
      </c>
      <c r="G330" s="84" t="b">
        <v>0</v>
      </c>
    </row>
    <row r="331" spans="1:7" ht="15">
      <c r="A331" s="84" t="s">
        <v>1833</v>
      </c>
      <c r="B331" s="84">
        <v>6</v>
      </c>
      <c r="C331" s="122">
        <v>0.006753445222070267</v>
      </c>
      <c r="D331" s="84" t="s">
        <v>1652</v>
      </c>
      <c r="E331" s="84" t="b">
        <v>0</v>
      </c>
      <c r="F331" s="84" t="b">
        <v>0</v>
      </c>
      <c r="G331" s="84" t="b">
        <v>0</v>
      </c>
    </row>
    <row r="332" spans="1:7" ht="15">
      <c r="A332" s="84" t="s">
        <v>1744</v>
      </c>
      <c r="B332" s="84">
        <v>6</v>
      </c>
      <c r="C332" s="122">
        <v>0.006753445222070267</v>
      </c>
      <c r="D332" s="84" t="s">
        <v>1652</v>
      </c>
      <c r="E332" s="84" t="b">
        <v>0</v>
      </c>
      <c r="F332" s="84" t="b">
        <v>0</v>
      </c>
      <c r="G332" s="84" t="b">
        <v>0</v>
      </c>
    </row>
    <row r="333" spans="1:7" ht="15">
      <c r="A333" s="84" t="s">
        <v>1746</v>
      </c>
      <c r="B333" s="84">
        <v>6</v>
      </c>
      <c r="C333" s="122">
        <v>0.006753445222070267</v>
      </c>
      <c r="D333" s="84" t="s">
        <v>1652</v>
      </c>
      <c r="E333" s="84" t="b">
        <v>0</v>
      </c>
      <c r="F333" s="84" t="b">
        <v>0</v>
      </c>
      <c r="G333" s="84" t="b">
        <v>0</v>
      </c>
    </row>
    <row r="334" spans="1:7" ht="15">
      <c r="A334" s="84" t="s">
        <v>1834</v>
      </c>
      <c r="B334" s="84">
        <v>5</v>
      </c>
      <c r="C334" s="122">
        <v>0.009194593813329946</v>
      </c>
      <c r="D334" s="84" t="s">
        <v>1652</v>
      </c>
      <c r="E334" s="84" t="b">
        <v>0</v>
      </c>
      <c r="F334" s="84" t="b">
        <v>0</v>
      </c>
      <c r="G334" s="84" t="b">
        <v>0</v>
      </c>
    </row>
    <row r="335" spans="1:7" ht="15">
      <c r="A335" s="84" t="s">
        <v>1835</v>
      </c>
      <c r="B335" s="84">
        <v>5</v>
      </c>
      <c r="C335" s="122">
        <v>0.009194593813329946</v>
      </c>
      <c r="D335" s="84" t="s">
        <v>1652</v>
      </c>
      <c r="E335" s="84" t="b">
        <v>0</v>
      </c>
      <c r="F335" s="84" t="b">
        <v>0</v>
      </c>
      <c r="G335" s="84" t="b">
        <v>0</v>
      </c>
    </row>
    <row r="336" spans="1:7" ht="15">
      <c r="A336" s="84" t="s">
        <v>2234</v>
      </c>
      <c r="B336" s="84">
        <v>5</v>
      </c>
      <c r="C336" s="122">
        <v>0.009194593813329946</v>
      </c>
      <c r="D336" s="84" t="s">
        <v>1652</v>
      </c>
      <c r="E336" s="84" t="b">
        <v>0</v>
      </c>
      <c r="F336" s="84" t="b">
        <v>0</v>
      </c>
      <c r="G336" s="84" t="b">
        <v>0</v>
      </c>
    </row>
    <row r="337" spans="1:7" ht="15">
      <c r="A337" s="84" t="s">
        <v>1759</v>
      </c>
      <c r="B337" s="84">
        <v>3</v>
      </c>
      <c r="C337" s="122">
        <v>0.0162718916575125</v>
      </c>
      <c r="D337" s="84" t="s">
        <v>1652</v>
      </c>
      <c r="E337" s="84" t="b">
        <v>0</v>
      </c>
      <c r="F337" s="84" t="b">
        <v>0</v>
      </c>
      <c r="G337" s="84" t="b">
        <v>0</v>
      </c>
    </row>
    <row r="338" spans="1:7" ht="15">
      <c r="A338" s="84" t="s">
        <v>1758</v>
      </c>
      <c r="B338" s="84">
        <v>3</v>
      </c>
      <c r="C338" s="122">
        <v>0.011512668439791382</v>
      </c>
      <c r="D338" s="84" t="s">
        <v>1652</v>
      </c>
      <c r="E338" s="84" t="b">
        <v>0</v>
      </c>
      <c r="F338" s="84" t="b">
        <v>0</v>
      </c>
      <c r="G338" s="84" t="b">
        <v>0</v>
      </c>
    </row>
    <row r="339" spans="1:7" ht="15">
      <c r="A339" s="84" t="s">
        <v>547</v>
      </c>
      <c r="B339" s="84">
        <v>3</v>
      </c>
      <c r="C339" s="122">
        <v>0.011512668439791382</v>
      </c>
      <c r="D339" s="84" t="s">
        <v>1652</v>
      </c>
      <c r="E339" s="84" t="b">
        <v>0</v>
      </c>
      <c r="F339" s="84" t="b">
        <v>0</v>
      </c>
      <c r="G339" s="84" t="b">
        <v>0</v>
      </c>
    </row>
    <row r="340" spans="1:7" ht="15">
      <c r="A340" s="84" t="s">
        <v>2312</v>
      </c>
      <c r="B340" s="84">
        <v>2</v>
      </c>
      <c r="C340" s="122">
        <v>0.010847927771674998</v>
      </c>
      <c r="D340" s="84" t="s">
        <v>1652</v>
      </c>
      <c r="E340" s="84" t="b">
        <v>0</v>
      </c>
      <c r="F340" s="84" t="b">
        <v>0</v>
      </c>
      <c r="G340" s="84" t="b">
        <v>0</v>
      </c>
    </row>
    <row r="341" spans="1:7" ht="15">
      <c r="A341" s="84" t="s">
        <v>2339</v>
      </c>
      <c r="B341" s="84">
        <v>2</v>
      </c>
      <c r="C341" s="122">
        <v>0.010847927771674998</v>
      </c>
      <c r="D341" s="84" t="s">
        <v>1652</v>
      </c>
      <c r="E341" s="84" t="b">
        <v>0</v>
      </c>
      <c r="F341" s="84" t="b">
        <v>0</v>
      </c>
      <c r="G341" s="84" t="b">
        <v>0</v>
      </c>
    </row>
    <row r="342" spans="1:7" ht="15">
      <c r="A342" s="84" t="s">
        <v>2340</v>
      </c>
      <c r="B342" s="84">
        <v>2</v>
      </c>
      <c r="C342" s="122">
        <v>0.010847927771674998</v>
      </c>
      <c r="D342" s="84" t="s">
        <v>1652</v>
      </c>
      <c r="E342" s="84" t="b">
        <v>0</v>
      </c>
      <c r="F342" s="84" t="b">
        <v>0</v>
      </c>
      <c r="G342" s="84" t="b">
        <v>0</v>
      </c>
    </row>
    <row r="343" spans="1:7" ht="15">
      <c r="A343" s="84" t="s">
        <v>2341</v>
      </c>
      <c r="B343" s="84">
        <v>2</v>
      </c>
      <c r="C343" s="122">
        <v>0.010847927771674998</v>
      </c>
      <c r="D343" s="84" t="s">
        <v>1652</v>
      </c>
      <c r="E343" s="84" t="b">
        <v>0</v>
      </c>
      <c r="F343" s="84" t="b">
        <v>0</v>
      </c>
      <c r="G343" s="84" t="b">
        <v>0</v>
      </c>
    </row>
    <row r="344" spans="1:7" ht="15">
      <c r="A344" s="84" t="s">
        <v>295</v>
      </c>
      <c r="B344" s="84">
        <v>2</v>
      </c>
      <c r="C344" s="122">
        <v>0.010847927771674998</v>
      </c>
      <c r="D344" s="84" t="s">
        <v>1652</v>
      </c>
      <c r="E344" s="84" t="b">
        <v>0</v>
      </c>
      <c r="F344" s="84" t="b">
        <v>0</v>
      </c>
      <c r="G344" s="84" t="b">
        <v>0</v>
      </c>
    </row>
    <row r="345" spans="1:7" ht="15">
      <c r="A345" s="84" t="s">
        <v>294</v>
      </c>
      <c r="B345" s="84">
        <v>2</v>
      </c>
      <c r="C345" s="122">
        <v>0.010847927771674998</v>
      </c>
      <c r="D345" s="84" t="s">
        <v>1652</v>
      </c>
      <c r="E345" s="84" t="b">
        <v>0</v>
      </c>
      <c r="F345" s="84" t="b">
        <v>0</v>
      </c>
      <c r="G345" s="84" t="b">
        <v>0</v>
      </c>
    </row>
    <row r="346" spans="1:7" ht="15">
      <c r="A346" s="84" t="s">
        <v>1741</v>
      </c>
      <c r="B346" s="84">
        <v>5</v>
      </c>
      <c r="C346" s="122">
        <v>0</v>
      </c>
      <c r="D346" s="84" t="s">
        <v>1653</v>
      </c>
      <c r="E346" s="84" t="b">
        <v>0</v>
      </c>
      <c r="F346" s="84" t="b">
        <v>0</v>
      </c>
      <c r="G346" s="84" t="b">
        <v>0</v>
      </c>
    </row>
    <row r="347" spans="1:7" ht="15">
      <c r="A347" s="84" t="s">
        <v>1837</v>
      </c>
      <c r="B347" s="84">
        <v>4</v>
      </c>
      <c r="C347" s="122">
        <v>0</v>
      </c>
      <c r="D347" s="84" t="s">
        <v>1653</v>
      </c>
      <c r="E347" s="84" t="b">
        <v>0</v>
      </c>
      <c r="F347" s="84" t="b">
        <v>0</v>
      </c>
      <c r="G347" s="84" t="b">
        <v>0</v>
      </c>
    </row>
    <row r="348" spans="1:7" ht="15">
      <c r="A348" s="84" t="s">
        <v>1838</v>
      </c>
      <c r="B348" s="84">
        <v>4</v>
      </c>
      <c r="C348" s="122">
        <v>0</v>
      </c>
      <c r="D348" s="84" t="s">
        <v>1653</v>
      </c>
      <c r="E348" s="84" t="b">
        <v>0</v>
      </c>
      <c r="F348" s="84" t="b">
        <v>0</v>
      </c>
      <c r="G348" s="84" t="b">
        <v>0</v>
      </c>
    </row>
    <row r="349" spans="1:7" ht="15">
      <c r="A349" s="84" t="s">
        <v>1839</v>
      </c>
      <c r="B349" s="84">
        <v>4</v>
      </c>
      <c r="C349" s="122">
        <v>0</v>
      </c>
      <c r="D349" s="84" t="s">
        <v>1653</v>
      </c>
      <c r="E349" s="84" t="b">
        <v>0</v>
      </c>
      <c r="F349" s="84" t="b">
        <v>0</v>
      </c>
      <c r="G349" s="84" t="b">
        <v>0</v>
      </c>
    </row>
    <row r="350" spans="1:7" ht="15">
      <c r="A350" s="84" t="s">
        <v>1840</v>
      </c>
      <c r="B350" s="84">
        <v>4</v>
      </c>
      <c r="C350" s="122">
        <v>0</v>
      </c>
      <c r="D350" s="84" t="s">
        <v>1653</v>
      </c>
      <c r="E350" s="84" t="b">
        <v>0</v>
      </c>
      <c r="F350" s="84" t="b">
        <v>0</v>
      </c>
      <c r="G350" s="84" t="b">
        <v>0</v>
      </c>
    </row>
    <row r="351" spans="1:7" ht="15">
      <c r="A351" s="84" t="s">
        <v>1841</v>
      </c>
      <c r="B351" s="84">
        <v>4</v>
      </c>
      <c r="C351" s="122">
        <v>0</v>
      </c>
      <c r="D351" s="84" t="s">
        <v>1653</v>
      </c>
      <c r="E351" s="84" t="b">
        <v>0</v>
      </c>
      <c r="F351" s="84" t="b">
        <v>0</v>
      </c>
      <c r="G351" s="84" t="b">
        <v>0</v>
      </c>
    </row>
    <row r="352" spans="1:7" ht="15">
      <c r="A352" s="84" t="s">
        <v>251</v>
      </c>
      <c r="B352" s="84">
        <v>4</v>
      </c>
      <c r="C352" s="122">
        <v>0</v>
      </c>
      <c r="D352" s="84" t="s">
        <v>1653</v>
      </c>
      <c r="E352" s="84" t="b">
        <v>0</v>
      </c>
      <c r="F352" s="84" t="b">
        <v>0</v>
      </c>
      <c r="G352" s="84" t="b">
        <v>0</v>
      </c>
    </row>
    <row r="353" spans="1:7" ht="15">
      <c r="A353" s="84" t="s">
        <v>290</v>
      </c>
      <c r="B353" s="84">
        <v>4</v>
      </c>
      <c r="C353" s="122">
        <v>0</v>
      </c>
      <c r="D353" s="84" t="s">
        <v>1653</v>
      </c>
      <c r="E353" s="84" t="b">
        <v>0</v>
      </c>
      <c r="F353" s="84" t="b">
        <v>0</v>
      </c>
      <c r="G353" s="84" t="b">
        <v>0</v>
      </c>
    </row>
    <row r="354" spans="1:7" ht="15">
      <c r="A354" s="84" t="s">
        <v>1842</v>
      </c>
      <c r="B354" s="84">
        <v>4</v>
      </c>
      <c r="C354" s="122">
        <v>0</v>
      </c>
      <c r="D354" s="84" t="s">
        <v>1653</v>
      </c>
      <c r="E354" s="84" t="b">
        <v>0</v>
      </c>
      <c r="F354" s="84" t="b">
        <v>0</v>
      </c>
      <c r="G354" s="84" t="b">
        <v>0</v>
      </c>
    </row>
    <row r="355" spans="1:7" ht="15">
      <c r="A355" s="84" t="s">
        <v>1832</v>
      </c>
      <c r="B355" s="84">
        <v>4</v>
      </c>
      <c r="C355" s="122">
        <v>0</v>
      </c>
      <c r="D355" s="84" t="s">
        <v>1653</v>
      </c>
      <c r="E355" s="84" t="b">
        <v>0</v>
      </c>
      <c r="F355" s="84" t="b">
        <v>0</v>
      </c>
      <c r="G355" s="84" t="b">
        <v>0</v>
      </c>
    </row>
    <row r="356" spans="1:7" ht="15">
      <c r="A356" s="84" t="s">
        <v>233</v>
      </c>
      <c r="B356" s="84">
        <v>3</v>
      </c>
      <c r="C356" s="122">
        <v>0.006246936830414997</v>
      </c>
      <c r="D356" s="84" t="s">
        <v>1653</v>
      </c>
      <c r="E356" s="84" t="b">
        <v>0</v>
      </c>
      <c r="F356" s="84" t="b">
        <v>0</v>
      </c>
      <c r="G356" s="84" t="b">
        <v>0</v>
      </c>
    </row>
    <row r="357" spans="1:7" ht="15">
      <c r="A357" s="84" t="s">
        <v>2314</v>
      </c>
      <c r="B357" s="84">
        <v>3</v>
      </c>
      <c r="C357" s="122">
        <v>0.006246936830414997</v>
      </c>
      <c r="D357" s="84" t="s">
        <v>1653</v>
      </c>
      <c r="E357" s="84" t="b">
        <v>0</v>
      </c>
      <c r="F357" s="84" t="b">
        <v>0</v>
      </c>
      <c r="G357" s="84" t="b">
        <v>0</v>
      </c>
    </row>
    <row r="358" spans="1:7" ht="15">
      <c r="A358" s="84" t="s">
        <v>1762</v>
      </c>
      <c r="B358" s="84">
        <v>2</v>
      </c>
      <c r="C358" s="122">
        <v>0.020068666377598746</v>
      </c>
      <c r="D358" s="84" t="s">
        <v>1653</v>
      </c>
      <c r="E358" s="84" t="b">
        <v>0</v>
      </c>
      <c r="F358" s="84" t="b">
        <v>0</v>
      </c>
      <c r="G358" s="84" t="b">
        <v>0</v>
      </c>
    </row>
    <row r="359" spans="1:7" ht="15">
      <c r="A359" s="84" t="s">
        <v>1746</v>
      </c>
      <c r="B359" s="84">
        <v>2</v>
      </c>
      <c r="C359" s="122">
        <v>0.020068666377598746</v>
      </c>
      <c r="D359" s="84" t="s">
        <v>1653</v>
      </c>
      <c r="E359" s="84" t="b">
        <v>0</v>
      </c>
      <c r="F359" s="84" t="b">
        <v>0</v>
      </c>
      <c r="G359" s="84" t="b">
        <v>0</v>
      </c>
    </row>
    <row r="360" spans="1:7" ht="15">
      <c r="A360" s="84" t="s">
        <v>1844</v>
      </c>
      <c r="B360" s="84">
        <v>5</v>
      </c>
      <c r="C360" s="122">
        <v>0</v>
      </c>
      <c r="D360" s="84" t="s">
        <v>1654</v>
      </c>
      <c r="E360" s="84" t="b">
        <v>0</v>
      </c>
      <c r="F360" s="84" t="b">
        <v>0</v>
      </c>
      <c r="G360" s="84" t="b">
        <v>0</v>
      </c>
    </row>
    <row r="361" spans="1:7" ht="15">
      <c r="A361" s="84" t="s">
        <v>535</v>
      </c>
      <c r="B361" s="84">
        <v>4</v>
      </c>
      <c r="C361" s="122">
        <v>0</v>
      </c>
      <c r="D361" s="84" t="s">
        <v>1654</v>
      </c>
      <c r="E361" s="84" t="b">
        <v>1</v>
      </c>
      <c r="F361" s="84" t="b">
        <v>0</v>
      </c>
      <c r="G361" s="84" t="b">
        <v>0</v>
      </c>
    </row>
    <row r="362" spans="1:7" ht="15">
      <c r="A362" s="84" t="s">
        <v>1845</v>
      </c>
      <c r="B362" s="84">
        <v>4</v>
      </c>
      <c r="C362" s="122">
        <v>0</v>
      </c>
      <c r="D362" s="84" t="s">
        <v>1654</v>
      </c>
      <c r="E362" s="84" t="b">
        <v>0</v>
      </c>
      <c r="F362" s="84" t="b">
        <v>0</v>
      </c>
      <c r="G362" s="84" t="b">
        <v>0</v>
      </c>
    </row>
    <row r="363" spans="1:7" ht="15">
      <c r="A363" s="84" t="s">
        <v>1742</v>
      </c>
      <c r="B363" s="84">
        <v>4</v>
      </c>
      <c r="C363" s="122">
        <v>0</v>
      </c>
      <c r="D363" s="84" t="s">
        <v>1654</v>
      </c>
      <c r="E363" s="84" t="b">
        <v>0</v>
      </c>
      <c r="F363" s="84" t="b">
        <v>0</v>
      </c>
      <c r="G363" s="84" t="b">
        <v>0</v>
      </c>
    </row>
    <row r="364" spans="1:7" ht="15">
      <c r="A364" s="84" t="s">
        <v>1788</v>
      </c>
      <c r="B364" s="84">
        <v>4</v>
      </c>
      <c r="C364" s="122">
        <v>0</v>
      </c>
      <c r="D364" s="84" t="s">
        <v>1654</v>
      </c>
      <c r="E364" s="84" t="b">
        <v>0</v>
      </c>
      <c r="F364" s="84" t="b">
        <v>0</v>
      </c>
      <c r="G364" s="84" t="b">
        <v>0</v>
      </c>
    </row>
    <row r="365" spans="1:7" ht="15">
      <c r="A365" s="84" t="s">
        <v>281</v>
      </c>
      <c r="B365" s="84">
        <v>4</v>
      </c>
      <c r="C365" s="122">
        <v>0</v>
      </c>
      <c r="D365" s="84" t="s">
        <v>1654</v>
      </c>
      <c r="E365" s="84" t="b">
        <v>0</v>
      </c>
      <c r="F365" s="84" t="b">
        <v>0</v>
      </c>
      <c r="G365" s="84" t="b">
        <v>0</v>
      </c>
    </row>
    <row r="366" spans="1:7" ht="15">
      <c r="A366" s="84" t="s">
        <v>1846</v>
      </c>
      <c r="B366" s="84">
        <v>4</v>
      </c>
      <c r="C366" s="122">
        <v>0</v>
      </c>
      <c r="D366" s="84" t="s">
        <v>1654</v>
      </c>
      <c r="E366" s="84" t="b">
        <v>0</v>
      </c>
      <c r="F366" s="84" t="b">
        <v>0</v>
      </c>
      <c r="G366" s="84" t="b">
        <v>0</v>
      </c>
    </row>
    <row r="367" spans="1:7" ht="15">
      <c r="A367" s="84" t="s">
        <v>1847</v>
      </c>
      <c r="B367" s="84">
        <v>4</v>
      </c>
      <c r="C367" s="122">
        <v>0</v>
      </c>
      <c r="D367" s="84" t="s">
        <v>1654</v>
      </c>
      <c r="E367" s="84" t="b">
        <v>0</v>
      </c>
      <c r="F367" s="84" t="b">
        <v>0</v>
      </c>
      <c r="G367" s="84" t="b">
        <v>0</v>
      </c>
    </row>
    <row r="368" spans="1:7" ht="15">
      <c r="A368" s="84" t="s">
        <v>1848</v>
      </c>
      <c r="B368" s="84">
        <v>4</v>
      </c>
      <c r="C368" s="122">
        <v>0</v>
      </c>
      <c r="D368" s="84" t="s">
        <v>1654</v>
      </c>
      <c r="E368" s="84" t="b">
        <v>0</v>
      </c>
      <c r="F368" s="84" t="b">
        <v>0</v>
      </c>
      <c r="G368" s="84" t="b">
        <v>0</v>
      </c>
    </row>
    <row r="369" spans="1:7" ht="15">
      <c r="A369" s="84" t="s">
        <v>1849</v>
      </c>
      <c r="B369" s="84">
        <v>4</v>
      </c>
      <c r="C369" s="122">
        <v>0</v>
      </c>
      <c r="D369" s="84" t="s">
        <v>1654</v>
      </c>
      <c r="E369" s="84" t="b">
        <v>0</v>
      </c>
      <c r="F369" s="84" t="b">
        <v>0</v>
      </c>
      <c r="G369" s="84" t="b">
        <v>0</v>
      </c>
    </row>
    <row r="370" spans="1:7" ht="15">
      <c r="A370" s="84" t="s">
        <v>2270</v>
      </c>
      <c r="B370" s="84">
        <v>4</v>
      </c>
      <c r="C370" s="122">
        <v>0</v>
      </c>
      <c r="D370" s="84" t="s">
        <v>1654</v>
      </c>
      <c r="E370" s="84" t="b">
        <v>0</v>
      </c>
      <c r="F370" s="84" t="b">
        <v>0</v>
      </c>
      <c r="G370" s="84" t="b">
        <v>0</v>
      </c>
    </row>
    <row r="371" spans="1:7" ht="15">
      <c r="A371" s="84" t="s">
        <v>2271</v>
      </c>
      <c r="B371" s="84">
        <v>4</v>
      </c>
      <c r="C371" s="122">
        <v>0</v>
      </c>
      <c r="D371" s="84" t="s">
        <v>1654</v>
      </c>
      <c r="E371" s="84" t="b">
        <v>0</v>
      </c>
      <c r="F371" s="84" t="b">
        <v>0</v>
      </c>
      <c r="G371" s="84" t="b">
        <v>0</v>
      </c>
    </row>
    <row r="372" spans="1:7" ht="15">
      <c r="A372" s="84" t="s">
        <v>2272</v>
      </c>
      <c r="B372" s="84">
        <v>4</v>
      </c>
      <c r="C372" s="122">
        <v>0</v>
      </c>
      <c r="D372" s="84" t="s">
        <v>1654</v>
      </c>
      <c r="E372" s="84" t="b">
        <v>0</v>
      </c>
      <c r="F372" s="84" t="b">
        <v>0</v>
      </c>
      <c r="G372" s="84" t="b">
        <v>0</v>
      </c>
    </row>
    <row r="373" spans="1:7" ht="15">
      <c r="A373" s="84" t="s">
        <v>2273</v>
      </c>
      <c r="B373" s="84">
        <v>4</v>
      </c>
      <c r="C373" s="122">
        <v>0</v>
      </c>
      <c r="D373" s="84" t="s">
        <v>1654</v>
      </c>
      <c r="E373" s="84" t="b">
        <v>0</v>
      </c>
      <c r="F373" s="84" t="b">
        <v>0</v>
      </c>
      <c r="G373" s="84" t="b">
        <v>0</v>
      </c>
    </row>
    <row r="374" spans="1:7" ht="15">
      <c r="A374" s="84" t="s">
        <v>2274</v>
      </c>
      <c r="B374" s="84">
        <v>4</v>
      </c>
      <c r="C374" s="122">
        <v>0</v>
      </c>
      <c r="D374" s="84" t="s">
        <v>1654</v>
      </c>
      <c r="E374" s="84" t="b">
        <v>0</v>
      </c>
      <c r="F374" s="84" t="b">
        <v>0</v>
      </c>
      <c r="G374" s="84" t="b">
        <v>0</v>
      </c>
    </row>
    <row r="375" spans="1:7" ht="15">
      <c r="A375" s="84" t="s">
        <v>2275</v>
      </c>
      <c r="B375" s="84">
        <v>4</v>
      </c>
      <c r="C375" s="122">
        <v>0</v>
      </c>
      <c r="D375" s="84" t="s">
        <v>1654</v>
      </c>
      <c r="E375" s="84" t="b">
        <v>0</v>
      </c>
      <c r="F375" s="84" t="b">
        <v>0</v>
      </c>
      <c r="G375" s="84" t="b">
        <v>0</v>
      </c>
    </row>
    <row r="376" spans="1:7" ht="15">
      <c r="A376" s="84" t="s">
        <v>2276</v>
      </c>
      <c r="B376" s="84">
        <v>4</v>
      </c>
      <c r="C376" s="122">
        <v>0</v>
      </c>
      <c r="D376" s="84" t="s">
        <v>1654</v>
      </c>
      <c r="E376" s="84" t="b">
        <v>0</v>
      </c>
      <c r="F376" s="84" t="b">
        <v>0</v>
      </c>
      <c r="G376" s="84" t="b">
        <v>0</v>
      </c>
    </row>
    <row r="377" spans="1:7" ht="15">
      <c r="A377" s="84" t="s">
        <v>214</v>
      </c>
      <c r="B377" s="84">
        <v>3</v>
      </c>
      <c r="C377" s="122">
        <v>0.003987406487498933</v>
      </c>
      <c r="D377" s="84" t="s">
        <v>1654</v>
      </c>
      <c r="E377" s="84" t="b">
        <v>0</v>
      </c>
      <c r="F377" s="84" t="b">
        <v>0</v>
      </c>
      <c r="G377" s="84" t="b">
        <v>0</v>
      </c>
    </row>
    <row r="378" spans="1:7" ht="15">
      <c r="A378" s="84" t="s">
        <v>2324</v>
      </c>
      <c r="B378" s="84">
        <v>3</v>
      </c>
      <c r="C378" s="122">
        <v>0.003987406487498933</v>
      </c>
      <c r="D378" s="84" t="s">
        <v>1654</v>
      </c>
      <c r="E378" s="84" t="b">
        <v>0</v>
      </c>
      <c r="F378" s="84" t="b">
        <v>0</v>
      </c>
      <c r="G378" s="84" t="b">
        <v>0</v>
      </c>
    </row>
    <row r="379" spans="1:7" ht="15">
      <c r="A379" s="84" t="s">
        <v>2245</v>
      </c>
      <c r="B379" s="84">
        <v>2</v>
      </c>
      <c r="C379" s="122">
        <v>0.012809787049531115</v>
      </c>
      <c r="D379" s="84" t="s">
        <v>1654</v>
      </c>
      <c r="E379" s="84" t="b">
        <v>0</v>
      </c>
      <c r="F379" s="84" t="b">
        <v>0</v>
      </c>
      <c r="G379" s="84" t="b">
        <v>0</v>
      </c>
    </row>
    <row r="380" spans="1:7" ht="15">
      <c r="A380" s="84" t="s">
        <v>547</v>
      </c>
      <c r="B380" s="84">
        <v>54</v>
      </c>
      <c r="C380" s="122">
        <v>0</v>
      </c>
      <c r="D380" s="84" t="s">
        <v>1655</v>
      </c>
      <c r="E380" s="84" t="b">
        <v>0</v>
      </c>
      <c r="F380" s="84" t="b">
        <v>0</v>
      </c>
      <c r="G380" s="84" t="b">
        <v>0</v>
      </c>
    </row>
    <row r="381" spans="1:7" ht="15">
      <c r="A381" s="84" t="s">
        <v>1823</v>
      </c>
      <c r="B381" s="84">
        <v>37</v>
      </c>
      <c r="C381" s="122">
        <v>0.014095371979051087</v>
      </c>
      <c r="D381" s="84" t="s">
        <v>1655</v>
      </c>
      <c r="E381" s="84" t="b">
        <v>0</v>
      </c>
      <c r="F381" s="84" t="b">
        <v>0</v>
      </c>
      <c r="G381" s="84" t="b">
        <v>0</v>
      </c>
    </row>
    <row r="382" spans="1:7" ht="15">
      <c r="A382" s="84" t="s">
        <v>1741</v>
      </c>
      <c r="B382" s="84">
        <v>24</v>
      </c>
      <c r="C382" s="122">
        <v>0.027950524646572314</v>
      </c>
      <c r="D382" s="84" t="s">
        <v>1655</v>
      </c>
      <c r="E382" s="84" t="b">
        <v>0</v>
      </c>
      <c r="F382" s="84" t="b">
        <v>0</v>
      </c>
      <c r="G382" s="84" t="b">
        <v>0</v>
      </c>
    </row>
    <row r="383" spans="1:7" ht="15">
      <c r="A383" s="84" t="s">
        <v>1771</v>
      </c>
      <c r="B383" s="84">
        <v>22</v>
      </c>
      <c r="C383" s="122">
        <v>0.023155646160424755</v>
      </c>
      <c r="D383" s="84" t="s">
        <v>1655</v>
      </c>
      <c r="E383" s="84" t="b">
        <v>0</v>
      </c>
      <c r="F383" s="84" t="b">
        <v>0</v>
      </c>
      <c r="G383" s="84" t="b">
        <v>0</v>
      </c>
    </row>
    <row r="384" spans="1:7" ht="15">
      <c r="A384" s="84" t="s">
        <v>1833</v>
      </c>
      <c r="B384" s="84">
        <v>22</v>
      </c>
      <c r="C384" s="122">
        <v>0.019905716329505267</v>
      </c>
      <c r="D384" s="84" t="s">
        <v>1655</v>
      </c>
      <c r="E384" s="84" t="b">
        <v>0</v>
      </c>
      <c r="F384" s="84" t="b">
        <v>0</v>
      </c>
      <c r="G384" s="84" t="b">
        <v>0</v>
      </c>
    </row>
    <row r="385" spans="1:7" ht="15">
      <c r="A385" s="84" t="s">
        <v>1824</v>
      </c>
      <c r="B385" s="84">
        <v>19</v>
      </c>
      <c r="C385" s="122">
        <v>0.01999805804763956</v>
      </c>
      <c r="D385" s="84" t="s">
        <v>1655</v>
      </c>
      <c r="E385" s="84" t="b">
        <v>1</v>
      </c>
      <c r="F385" s="84" t="b">
        <v>0</v>
      </c>
      <c r="G385" s="84" t="b">
        <v>0</v>
      </c>
    </row>
    <row r="386" spans="1:7" ht="15">
      <c r="A386" s="84" t="s">
        <v>1851</v>
      </c>
      <c r="B386" s="84">
        <v>18</v>
      </c>
      <c r="C386" s="122">
        <v>0.019926177691308406</v>
      </c>
      <c r="D386" s="84" t="s">
        <v>1655</v>
      </c>
      <c r="E386" s="84" t="b">
        <v>1</v>
      </c>
      <c r="F386" s="84" t="b">
        <v>0</v>
      </c>
      <c r="G386" s="84" t="b">
        <v>0</v>
      </c>
    </row>
    <row r="387" spans="1:7" ht="15">
      <c r="A387" s="84" t="s">
        <v>1852</v>
      </c>
      <c r="B387" s="84">
        <v>18</v>
      </c>
      <c r="C387" s="122">
        <v>0.019926177691308406</v>
      </c>
      <c r="D387" s="84" t="s">
        <v>1655</v>
      </c>
      <c r="E387" s="84" t="b">
        <v>0</v>
      </c>
      <c r="F387" s="84" t="b">
        <v>0</v>
      </c>
      <c r="G387" s="84" t="b">
        <v>0</v>
      </c>
    </row>
    <row r="388" spans="1:7" ht="15">
      <c r="A388" s="84" t="s">
        <v>1853</v>
      </c>
      <c r="B388" s="84">
        <v>18</v>
      </c>
      <c r="C388" s="122">
        <v>0.019926177691308406</v>
      </c>
      <c r="D388" s="84" t="s">
        <v>1655</v>
      </c>
      <c r="E388" s="84" t="b">
        <v>0</v>
      </c>
      <c r="F388" s="84" t="b">
        <v>0</v>
      </c>
      <c r="G388" s="84" t="b">
        <v>0</v>
      </c>
    </row>
    <row r="389" spans="1:7" ht="15">
      <c r="A389" s="84" t="s">
        <v>1854</v>
      </c>
      <c r="B389" s="84">
        <v>17</v>
      </c>
      <c r="C389" s="122">
        <v>0.019798288291322057</v>
      </c>
      <c r="D389" s="84" t="s">
        <v>1655</v>
      </c>
      <c r="E389" s="84" t="b">
        <v>0</v>
      </c>
      <c r="F389" s="84" t="b">
        <v>0</v>
      </c>
      <c r="G389" s="84" t="b">
        <v>0</v>
      </c>
    </row>
    <row r="390" spans="1:7" ht="15">
      <c r="A390" s="84" t="s">
        <v>1746</v>
      </c>
      <c r="B390" s="84">
        <v>17</v>
      </c>
      <c r="C390" s="122">
        <v>0.021942326016343116</v>
      </c>
      <c r="D390" s="84" t="s">
        <v>1655</v>
      </c>
      <c r="E390" s="84" t="b">
        <v>0</v>
      </c>
      <c r="F390" s="84" t="b">
        <v>0</v>
      </c>
      <c r="G390" s="84" t="b">
        <v>0</v>
      </c>
    </row>
    <row r="391" spans="1:7" ht="15">
      <c r="A391" s="84" t="s">
        <v>2247</v>
      </c>
      <c r="B391" s="84">
        <v>5</v>
      </c>
      <c r="C391" s="122">
        <v>0.013112920748201926</v>
      </c>
      <c r="D391" s="84" t="s">
        <v>1655</v>
      </c>
      <c r="E391" s="84" t="b">
        <v>0</v>
      </c>
      <c r="F391" s="84" t="b">
        <v>0</v>
      </c>
      <c r="G391" s="84" t="b">
        <v>0</v>
      </c>
    </row>
    <row r="392" spans="1:7" ht="15">
      <c r="A392" s="84" t="s">
        <v>1742</v>
      </c>
      <c r="B392" s="84">
        <v>5</v>
      </c>
      <c r="C392" s="122">
        <v>0.011988674657621224</v>
      </c>
      <c r="D392" s="84" t="s">
        <v>1655</v>
      </c>
      <c r="E392" s="84" t="b">
        <v>0</v>
      </c>
      <c r="F392" s="84" t="b">
        <v>0</v>
      </c>
      <c r="G392" s="84" t="b">
        <v>0</v>
      </c>
    </row>
    <row r="393" spans="1:7" ht="15">
      <c r="A393" s="84" t="s">
        <v>1776</v>
      </c>
      <c r="B393" s="84">
        <v>5</v>
      </c>
      <c r="C393" s="122">
        <v>0.013112920748201926</v>
      </c>
      <c r="D393" s="84" t="s">
        <v>1655</v>
      </c>
      <c r="E393" s="84" t="b">
        <v>0</v>
      </c>
      <c r="F393" s="84" t="b">
        <v>0</v>
      </c>
      <c r="G393" s="84" t="b">
        <v>0</v>
      </c>
    </row>
    <row r="394" spans="1:7" ht="15">
      <c r="A394" s="84" t="s">
        <v>2248</v>
      </c>
      <c r="B394" s="84">
        <v>5</v>
      </c>
      <c r="C394" s="122">
        <v>0.014562326045281971</v>
      </c>
      <c r="D394" s="84" t="s">
        <v>1655</v>
      </c>
      <c r="E394" s="84" t="b">
        <v>0</v>
      </c>
      <c r="F394" s="84" t="b">
        <v>0</v>
      </c>
      <c r="G394" s="84" t="b">
        <v>0</v>
      </c>
    </row>
    <row r="395" spans="1:7" ht="15">
      <c r="A395" s="84" t="s">
        <v>1769</v>
      </c>
      <c r="B395" s="84">
        <v>5</v>
      </c>
      <c r="C395" s="122">
        <v>0.011988674657621224</v>
      </c>
      <c r="D395" s="84" t="s">
        <v>1655</v>
      </c>
      <c r="E395" s="84" t="b">
        <v>0</v>
      </c>
      <c r="F395" s="84" t="b">
        <v>0</v>
      </c>
      <c r="G395" s="84" t="b">
        <v>0</v>
      </c>
    </row>
    <row r="396" spans="1:7" ht="15">
      <c r="A396" s="84" t="s">
        <v>2243</v>
      </c>
      <c r="B396" s="84">
        <v>4</v>
      </c>
      <c r="C396" s="122">
        <v>0.010490336598561542</v>
      </c>
      <c r="D396" s="84" t="s">
        <v>1655</v>
      </c>
      <c r="E396" s="84" t="b">
        <v>0</v>
      </c>
      <c r="F396" s="84" t="b">
        <v>0</v>
      </c>
      <c r="G396" s="84" t="b">
        <v>0</v>
      </c>
    </row>
    <row r="397" spans="1:7" ht="15">
      <c r="A397" s="84" t="s">
        <v>2257</v>
      </c>
      <c r="B397" s="84">
        <v>4</v>
      </c>
      <c r="C397" s="122">
        <v>0.010490336598561542</v>
      </c>
      <c r="D397" s="84" t="s">
        <v>1655</v>
      </c>
      <c r="E397" s="84" t="b">
        <v>0</v>
      </c>
      <c r="F397" s="84" t="b">
        <v>0</v>
      </c>
      <c r="G397" s="84" t="b">
        <v>0</v>
      </c>
    </row>
    <row r="398" spans="1:7" ht="15">
      <c r="A398" s="84" t="s">
        <v>2258</v>
      </c>
      <c r="B398" s="84">
        <v>4</v>
      </c>
      <c r="C398" s="122">
        <v>0.010490336598561542</v>
      </c>
      <c r="D398" s="84" t="s">
        <v>1655</v>
      </c>
      <c r="E398" s="84" t="b">
        <v>0</v>
      </c>
      <c r="F398" s="84" t="b">
        <v>0</v>
      </c>
      <c r="G398" s="84" t="b">
        <v>0</v>
      </c>
    </row>
    <row r="399" spans="1:7" ht="15">
      <c r="A399" s="84" t="s">
        <v>2259</v>
      </c>
      <c r="B399" s="84">
        <v>4</v>
      </c>
      <c r="C399" s="122">
        <v>0.010490336598561542</v>
      </c>
      <c r="D399" s="84" t="s">
        <v>1655</v>
      </c>
      <c r="E399" s="84" t="b">
        <v>0</v>
      </c>
      <c r="F399" s="84" t="b">
        <v>0</v>
      </c>
      <c r="G399" s="84" t="b">
        <v>0</v>
      </c>
    </row>
    <row r="400" spans="1:7" ht="15">
      <c r="A400" s="84" t="s">
        <v>1788</v>
      </c>
      <c r="B400" s="84">
        <v>4</v>
      </c>
      <c r="C400" s="122">
        <v>0.013284118460872272</v>
      </c>
      <c r="D400" s="84" t="s">
        <v>1655</v>
      </c>
      <c r="E400" s="84" t="b">
        <v>0</v>
      </c>
      <c r="F400" s="84" t="b">
        <v>0</v>
      </c>
      <c r="G400" s="84" t="b">
        <v>0</v>
      </c>
    </row>
    <row r="401" spans="1:7" ht="15">
      <c r="A401" s="84" t="s">
        <v>2268</v>
      </c>
      <c r="B401" s="84">
        <v>4</v>
      </c>
      <c r="C401" s="122">
        <v>0.010490336598561542</v>
      </c>
      <c r="D401" s="84" t="s">
        <v>1655</v>
      </c>
      <c r="E401" s="84" t="b">
        <v>0</v>
      </c>
      <c r="F401" s="84" t="b">
        <v>0</v>
      </c>
      <c r="G401" s="84" t="b">
        <v>0</v>
      </c>
    </row>
    <row r="402" spans="1:7" ht="15">
      <c r="A402" s="84" t="s">
        <v>2269</v>
      </c>
      <c r="B402" s="84">
        <v>4</v>
      </c>
      <c r="C402" s="122">
        <v>0.010490336598561542</v>
      </c>
      <c r="D402" s="84" t="s">
        <v>1655</v>
      </c>
      <c r="E402" s="84" t="b">
        <v>1</v>
      </c>
      <c r="F402" s="84" t="b">
        <v>0</v>
      </c>
      <c r="G402" s="84" t="b">
        <v>0</v>
      </c>
    </row>
    <row r="403" spans="1:7" ht="15">
      <c r="A403" s="84" t="s">
        <v>2323</v>
      </c>
      <c r="B403" s="84">
        <v>3</v>
      </c>
      <c r="C403" s="122">
        <v>0.008737395627169183</v>
      </c>
      <c r="D403" s="84" t="s">
        <v>1655</v>
      </c>
      <c r="E403" s="84" t="b">
        <v>0</v>
      </c>
      <c r="F403" s="84" t="b">
        <v>0</v>
      </c>
      <c r="G403" s="84" t="b">
        <v>0</v>
      </c>
    </row>
    <row r="404" spans="1:7" ht="15">
      <c r="A404" s="84" t="s">
        <v>1832</v>
      </c>
      <c r="B404" s="84">
        <v>3</v>
      </c>
      <c r="C404" s="122">
        <v>0.008737395627169183</v>
      </c>
      <c r="D404" s="84" t="s">
        <v>1655</v>
      </c>
      <c r="E404" s="84" t="b">
        <v>0</v>
      </c>
      <c r="F404" s="84" t="b">
        <v>0</v>
      </c>
      <c r="G404" s="84" t="b">
        <v>0</v>
      </c>
    </row>
    <row r="405" spans="1:7" ht="15">
      <c r="A405" s="84" t="s">
        <v>1770</v>
      </c>
      <c r="B405" s="84">
        <v>3</v>
      </c>
      <c r="C405" s="122">
        <v>0.008737395627169183</v>
      </c>
      <c r="D405" s="84" t="s">
        <v>1655</v>
      </c>
      <c r="E405" s="84" t="b">
        <v>0</v>
      </c>
      <c r="F405" s="84" t="b">
        <v>0</v>
      </c>
      <c r="G405" s="84" t="b">
        <v>0</v>
      </c>
    </row>
    <row r="406" spans="1:7" ht="15">
      <c r="A406" s="84" t="s">
        <v>2234</v>
      </c>
      <c r="B406" s="84">
        <v>3</v>
      </c>
      <c r="C406" s="122">
        <v>0.008737395627169183</v>
      </c>
      <c r="D406" s="84" t="s">
        <v>1655</v>
      </c>
      <c r="E406" s="84" t="b">
        <v>0</v>
      </c>
      <c r="F406" s="84" t="b">
        <v>0</v>
      </c>
      <c r="G406" s="84" t="b">
        <v>0</v>
      </c>
    </row>
    <row r="407" spans="1:7" ht="15">
      <c r="A407" s="84" t="s">
        <v>2382</v>
      </c>
      <c r="B407" s="84">
        <v>2</v>
      </c>
      <c r="C407" s="122">
        <v>0.006642059230436136</v>
      </c>
      <c r="D407" s="84" t="s">
        <v>1655</v>
      </c>
      <c r="E407" s="84" t="b">
        <v>0</v>
      </c>
      <c r="F407" s="84" t="b">
        <v>0</v>
      </c>
      <c r="G407" s="84" t="b">
        <v>0</v>
      </c>
    </row>
    <row r="408" spans="1:7" ht="15">
      <c r="A408" s="84" t="s">
        <v>2384</v>
      </c>
      <c r="B408" s="84">
        <v>2</v>
      </c>
      <c r="C408" s="122">
        <v>0.006642059230436136</v>
      </c>
      <c r="D408" s="84" t="s">
        <v>1655</v>
      </c>
      <c r="E408" s="84" t="b">
        <v>0</v>
      </c>
      <c r="F408" s="84" t="b">
        <v>0</v>
      </c>
      <c r="G408" s="84" t="b">
        <v>0</v>
      </c>
    </row>
    <row r="409" spans="1:7" ht="15">
      <c r="A409" s="84" t="s">
        <v>2380</v>
      </c>
      <c r="B409" s="84">
        <v>2</v>
      </c>
      <c r="C409" s="122">
        <v>0.006642059230436136</v>
      </c>
      <c r="D409" s="84" t="s">
        <v>1655</v>
      </c>
      <c r="E409" s="84" t="b">
        <v>0</v>
      </c>
      <c r="F409" s="84" t="b">
        <v>0</v>
      </c>
      <c r="G409" s="84" t="b">
        <v>0</v>
      </c>
    </row>
    <row r="410" spans="1:7" ht="15">
      <c r="A410" s="84" t="s">
        <v>2319</v>
      </c>
      <c r="B410" s="84">
        <v>2</v>
      </c>
      <c r="C410" s="122">
        <v>0.006642059230436136</v>
      </c>
      <c r="D410" s="84" t="s">
        <v>1655</v>
      </c>
      <c r="E410" s="84" t="b">
        <v>0</v>
      </c>
      <c r="F410" s="84" t="b">
        <v>0</v>
      </c>
      <c r="G410" s="84" t="b">
        <v>0</v>
      </c>
    </row>
    <row r="411" spans="1:7" ht="15">
      <c r="A411" s="84" t="s">
        <v>2267</v>
      </c>
      <c r="B411" s="84">
        <v>2</v>
      </c>
      <c r="C411" s="122">
        <v>0.006642059230436136</v>
      </c>
      <c r="D411" s="84" t="s">
        <v>1655</v>
      </c>
      <c r="E411" s="84" t="b">
        <v>0</v>
      </c>
      <c r="F411" s="84" t="b">
        <v>0</v>
      </c>
      <c r="G411" s="84" t="b">
        <v>0</v>
      </c>
    </row>
    <row r="412" spans="1:7" ht="15">
      <c r="A412" s="84" t="s">
        <v>2381</v>
      </c>
      <c r="B412" s="84">
        <v>2</v>
      </c>
      <c r="C412" s="122">
        <v>0.006642059230436136</v>
      </c>
      <c r="D412" s="84" t="s">
        <v>1655</v>
      </c>
      <c r="E412" s="84" t="b">
        <v>0</v>
      </c>
      <c r="F412" s="84" t="b">
        <v>0</v>
      </c>
      <c r="G412" s="84" t="b">
        <v>0</v>
      </c>
    </row>
    <row r="413" spans="1:7" ht="15">
      <c r="A413" s="84" t="s">
        <v>2383</v>
      </c>
      <c r="B413" s="84">
        <v>2</v>
      </c>
      <c r="C413" s="122">
        <v>0.006642059230436136</v>
      </c>
      <c r="D413" s="84" t="s">
        <v>1655</v>
      </c>
      <c r="E413" s="84" t="b">
        <v>0</v>
      </c>
      <c r="F413" s="84" t="b">
        <v>0</v>
      </c>
      <c r="G413" s="84" t="b">
        <v>0</v>
      </c>
    </row>
    <row r="414" spans="1:7" ht="15">
      <c r="A414" s="84" t="s">
        <v>1805</v>
      </c>
      <c r="B414" s="84">
        <v>2</v>
      </c>
      <c r="C414" s="122">
        <v>0.006642059230436136</v>
      </c>
      <c r="D414" s="84" t="s">
        <v>1655</v>
      </c>
      <c r="E414" s="84" t="b">
        <v>0</v>
      </c>
      <c r="F414" s="84" t="b">
        <v>0</v>
      </c>
      <c r="G414" s="84" t="b">
        <v>0</v>
      </c>
    </row>
    <row r="415" spans="1:7" ht="15">
      <c r="A415" s="84" t="s">
        <v>2240</v>
      </c>
      <c r="B415" s="84">
        <v>2</v>
      </c>
      <c r="C415" s="122">
        <v>0.006642059230436136</v>
      </c>
      <c r="D415" s="84" t="s">
        <v>1655</v>
      </c>
      <c r="E415" s="84" t="b">
        <v>0</v>
      </c>
      <c r="F415" s="84" t="b">
        <v>0</v>
      </c>
      <c r="G415" s="84" t="b">
        <v>0</v>
      </c>
    </row>
    <row r="416" spans="1:7" ht="15">
      <c r="A416" s="84" t="s">
        <v>1804</v>
      </c>
      <c r="B416" s="84">
        <v>2</v>
      </c>
      <c r="C416" s="122">
        <v>0.006642059230436136</v>
      </c>
      <c r="D416" s="84" t="s">
        <v>1655</v>
      </c>
      <c r="E416" s="84" t="b">
        <v>1</v>
      </c>
      <c r="F416" s="84" t="b">
        <v>0</v>
      </c>
      <c r="G416" s="84" t="b">
        <v>0</v>
      </c>
    </row>
    <row r="417" spans="1:7" ht="15">
      <c r="A417" s="84" t="s">
        <v>2379</v>
      </c>
      <c r="B417" s="84">
        <v>2</v>
      </c>
      <c r="C417" s="122">
        <v>0.006642059230436136</v>
      </c>
      <c r="D417" s="84" t="s">
        <v>1655</v>
      </c>
      <c r="E417" s="84" t="b">
        <v>0</v>
      </c>
      <c r="F417" s="84" t="b">
        <v>0</v>
      </c>
      <c r="G417" s="84" t="b">
        <v>0</v>
      </c>
    </row>
    <row r="418" spans="1:7" ht="15">
      <c r="A418" s="84" t="s">
        <v>2377</v>
      </c>
      <c r="B418" s="84">
        <v>2</v>
      </c>
      <c r="C418" s="122">
        <v>0.006642059230436136</v>
      </c>
      <c r="D418" s="84" t="s">
        <v>1655</v>
      </c>
      <c r="E418" s="84" t="b">
        <v>0</v>
      </c>
      <c r="F418" s="84" t="b">
        <v>0</v>
      </c>
      <c r="G418" s="84" t="b">
        <v>0</v>
      </c>
    </row>
    <row r="419" spans="1:7" ht="15">
      <c r="A419" s="84" t="s">
        <v>2378</v>
      </c>
      <c r="B419" s="84">
        <v>2</v>
      </c>
      <c r="C419" s="122">
        <v>0.006642059230436136</v>
      </c>
      <c r="D419" s="84" t="s">
        <v>1655</v>
      </c>
      <c r="E419" s="84" t="b">
        <v>0</v>
      </c>
      <c r="F419" s="84" t="b">
        <v>0</v>
      </c>
      <c r="G419" s="84" t="b">
        <v>0</v>
      </c>
    </row>
    <row r="420" spans="1:7" ht="15">
      <c r="A420" s="84" t="s">
        <v>273</v>
      </c>
      <c r="B420" s="84">
        <v>2</v>
      </c>
      <c r="C420" s="122">
        <v>0.006642059230436136</v>
      </c>
      <c r="D420" s="84" t="s">
        <v>1655</v>
      </c>
      <c r="E420" s="84" t="b">
        <v>0</v>
      </c>
      <c r="F420" s="84" t="b">
        <v>0</v>
      </c>
      <c r="G420" s="84" t="b">
        <v>0</v>
      </c>
    </row>
    <row r="421" spans="1:7" ht="15">
      <c r="A421" s="84" t="s">
        <v>267</v>
      </c>
      <c r="B421" s="84">
        <v>7</v>
      </c>
      <c r="C421" s="122">
        <v>0</v>
      </c>
      <c r="D421" s="84" t="s">
        <v>1656</v>
      </c>
      <c r="E421" s="84" t="b">
        <v>0</v>
      </c>
      <c r="F421" s="84" t="b">
        <v>0</v>
      </c>
      <c r="G421" s="84" t="b">
        <v>0</v>
      </c>
    </row>
    <row r="422" spans="1:7" ht="15">
      <c r="A422" s="84" t="s">
        <v>1856</v>
      </c>
      <c r="B422" s="84">
        <v>4</v>
      </c>
      <c r="C422" s="122">
        <v>0</v>
      </c>
      <c r="D422" s="84" t="s">
        <v>1656</v>
      </c>
      <c r="E422" s="84" t="b">
        <v>0</v>
      </c>
      <c r="F422" s="84" t="b">
        <v>0</v>
      </c>
      <c r="G422" s="84" t="b">
        <v>0</v>
      </c>
    </row>
    <row r="423" spans="1:7" ht="15">
      <c r="A423" s="84" t="s">
        <v>1857</v>
      </c>
      <c r="B423" s="84">
        <v>4</v>
      </c>
      <c r="C423" s="122">
        <v>0</v>
      </c>
      <c r="D423" s="84" t="s">
        <v>1656</v>
      </c>
      <c r="E423" s="84" t="b">
        <v>0</v>
      </c>
      <c r="F423" s="84" t="b">
        <v>0</v>
      </c>
      <c r="G423" s="84" t="b">
        <v>0</v>
      </c>
    </row>
    <row r="424" spans="1:7" ht="15">
      <c r="A424" s="84" t="s">
        <v>1853</v>
      </c>
      <c r="B424" s="84">
        <v>4</v>
      </c>
      <c r="C424" s="122">
        <v>0</v>
      </c>
      <c r="D424" s="84" t="s">
        <v>1656</v>
      </c>
      <c r="E424" s="84" t="b">
        <v>0</v>
      </c>
      <c r="F424" s="84" t="b">
        <v>0</v>
      </c>
      <c r="G424" s="84" t="b">
        <v>0</v>
      </c>
    </row>
    <row r="425" spans="1:7" ht="15">
      <c r="A425" s="84" t="s">
        <v>301</v>
      </c>
      <c r="B425" s="84">
        <v>4</v>
      </c>
      <c r="C425" s="122">
        <v>0</v>
      </c>
      <c r="D425" s="84" t="s">
        <v>1656</v>
      </c>
      <c r="E425" s="84" t="b">
        <v>0</v>
      </c>
      <c r="F425" s="84" t="b">
        <v>0</v>
      </c>
      <c r="G425" s="84" t="b">
        <v>0</v>
      </c>
    </row>
    <row r="426" spans="1:7" ht="15">
      <c r="A426" s="84" t="s">
        <v>547</v>
      </c>
      <c r="B426" s="84">
        <v>4</v>
      </c>
      <c r="C426" s="122">
        <v>0</v>
      </c>
      <c r="D426" s="84" t="s">
        <v>1656</v>
      </c>
      <c r="E426" s="84" t="b">
        <v>0</v>
      </c>
      <c r="F426" s="84" t="b">
        <v>0</v>
      </c>
      <c r="G426" s="84" t="b">
        <v>0</v>
      </c>
    </row>
    <row r="427" spans="1:7" ht="15">
      <c r="A427" s="84" t="s">
        <v>1858</v>
      </c>
      <c r="B427" s="84">
        <v>4</v>
      </c>
      <c r="C427" s="122">
        <v>0</v>
      </c>
      <c r="D427" s="84" t="s">
        <v>1656</v>
      </c>
      <c r="E427" s="84" t="b">
        <v>0</v>
      </c>
      <c r="F427" s="84" t="b">
        <v>0</v>
      </c>
      <c r="G427" s="84" t="b">
        <v>0</v>
      </c>
    </row>
    <row r="428" spans="1:7" ht="15">
      <c r="A428" s="84" t="s">
        <v>1859</v>
      </c>
      <c r="B428" s="84">
        <v>4</v>
      </c>
      <c r="C428" s="122">
        <v>0</v>
      </c>
      <c r="D428" s="84" t="s">
        <v>1656</v>
      </c>
      <c r="E428" s="84" t="b">
        <v>0</v>
      </c>
      <c r="F428" s="84" t="b">
        <v>0</v>
      </c>
      <c r="G428" s="84" t="b">
        <v>0</v>
      </c>
    </row>
    <row r="429" spans="1:7" ht="15">
      <c r="A429" s="84" t="s">
        <v>1860</v>
      </c>
      <c r="B429" s="84">
        <v>4</v>
      </c>
      <c r="C429" s="122">
        <v>0</v>
      </c>
      <c r="D429" s="84" t="s">
        <v>1656</v>
      </c>
      <c r="E429" s="84" t="b">
        <v>0</v>
      </c>
      <c r="F429" s="84" t="b">
        <v>0</v>
      </c>
      <c r="G429" s="84" t="b">
        <v>0</v>
      </c>
    </row>
    <row r="430" spans="1:7" ht="15">
      <c r="A430" s="84" t="s">
        <v>1861</v>
      </c>
      <c r="B430" s="84">
        <v>4</v>
      </c>
      <c r="C430" s="122">
        <v>0</v>
      </c>
      <c r="D430" s="84" t="s">
        <v>1656</v>
      </c>
      <c r="E430" s="84" t="b">
        <v>0</v>
      </c>
      <c r="F430" s="84" t="b">
        <v>0</v>
      </c>
      <c r="G430" s="84" t="b">
        <v>0</v>
      </c>
    </row>
    <row r="431" spans="1:7" ht="15">
      <c r="A431" s="84" t="s">
        <v>2242</v>
      </c>
      <c r="B431" s="84">
        <v>4</v>
      </c>
      <c r="C431" s="122">
        <v>0</v>
      </c>
      <c r="D431" s="84" t="s">
        <v>1656</v>
      </c>
      <c r="E431" s="84" t="b">
        <v>0</v>
      </c>
      <c r="F431" s="84" t="b">
        <v>0</v>
      </c>
      <c r="G431" s="84" t="b">
        <v>0</v>
      </c>
    </row>
    <row r="432" spans="1:7" ht="15">
      <c r="A432" s="84" t="s">
        <v>2252</v>
      </c>
      <c r="B432" s="84">
        <v>4</v>
      </c>
      <c r="C432" s="122">
        <v>0</v>
      </c>
      <c r="D432" s="84" t="s">
        <v>1656</v>
      </c>
      <c r="E432" s="84" t="b">
        <v>1</v>
      </c>
      <c r="F432" s="84" t="b">
        <v>0</v>
      </c>
      <c r="G432" s="84" t="b">
        <v>0</v>
      </c>
    </row>
    <row r="433" spans="1:7" ht="15">
      <c r="A433" s="84" t="s">
        <v>2253</v>
      </c>
      <c r="B433" s="84">
        <v>4</v>
      </c>
      <c r="C433" s="122">
        <v>0</v>
      </c>
      <c r="D433" s="84" t="s">
        <v>1656</v>
      </c>
      <c r="E433" s="84" t="b">
        <v>0</v>
      </c>
      <c r="F433" s="84" t="b">
        <v>0</v>
      </c>
      <c r="G433" s="84" t="b">
        <v>0</v>
      </c>
    </row>
    <row r="434" spans="1:7" ht="15">
      <c r="A434" s="84" t="s">
        <v>2241</v>
      </c>
      <c r="B434" s="84">
        <v>4</v>
      </c>
      <c r="C434" s="122">
        <v>0</v>
      </c>
      <c r="D434" s="84" t="s">
        <v>1656</v>
      </c>
      <c r="E434" s="84" t="b">
        <v>0</v>
      </c>
      <c r="F434" s="84" t="b">
        <v>0</v>
      </c>
      <c r="G434" s="84" t="b">
        <v>0</v>
      </c>
    </row>
    <row r="435" spans="1:7" ht="15">
      <c r="A435" s="84" t="s">
        <v>2287</v>
      </c>
      <c r="B435" s="84">
        <v>3</v>
      </c>
      <c r="C435" s="122">
        <v>0.005766403228075382</v>
      </c>
      <c r="D435" s="84" t="s">
        <v>1656</v>
      </c>
      <c r="E435" s="84" t="b">
        <v>0</v>
      </c>
      <c r="F435" s="84" t="b">
        <v>0</v>
      </c>
      <c r="G435" s="84" t="b">
        <v>0</v>
      </c>
    </row>
    <row r="436" spans="1:7" ht="15">
      <c r="A436" s="84" t="s">
        <v>1863</v>
      </c>
      <c r="B436" s="84">
        <v>12</v>
      </c>
      <c r="C436" s="122">
        <v>0.016130497012734158</v>
      </c>
      <c r="D436" s="84" t="s">
        <v>1657</v>
      </c>
      <c r="E436" s="84" t="b">
        <v>1</v>
      </c>
      <c r="F436" s="84" t="b">
        <v>0</v>
      </c>
      <c r="G436" s="84" t="b">
        <v>0</v>
      </c>
    </row>
    <row r="437" spans="1:7" ht="15">
      <c r="A437" s="84" t="s">
        <v>245</v>
      </c>
      <c r="B437" s="84">
        <v>6</v>
      </c>
      <c r="C437" s="122">
        <v>0.008065248506367079</v>
      </c>
      <c r="D437" s="84" t="s">
        <v>1657</v>
      </c>
      <c r="E437" s="84" t="b">
        <v>0</v>
      </c>
      <c r="F437" s="84" t="b">
        <v>0</v>
      </c>
      <c r="G437" s="84" t="b">
        <v>0</v>
      </c>
    </row>
    <row r="438" spans="1:7" ht="15">
      <c r="A438" s="84" t="s">
        <v>1864</v>
      </c>
      <c r="B438" s="84">
        <v>6</v>
      </c>
      <c r="C438" s="122">
        <v>0.011691870462746843</v>
      </c>
      <c r="D438" s="84" t="s">
        <v>1657</v>
      </c>
      <c r="E438" s="84" t="b">
        <v>0</v>
      </c>
      <c r="F438" s="84" t="b">
        <v>0</v>
      </c>
      <c r="G438" s="84" t="b">
        <v>0</v>
      </c>
    </row>
    <row r="439" spans="1:7" ht="15">
      <c r="A439" s="84" t="s">
        <v>1865</v>
      </c>
      <c r="B439" s="84">
        <v>6</v>
      </c>
      <c r="C439" s="122">
        <v>0.008065248506367079</v>
      </c>
      <c r="D439" s="84" t="s">
        <v>1657</v>
      </c>
      <c r="E439" s="84" t="b">
        <v>0</v>
      </c>
      <c r="F439" s="84" t="b">
        <v>0</v>
      </c>
      <c r="G439" s="84" t="b">
        <v>0</v>
      </c>
    </row>
    <row r="440" spans="1:7" ht="15">
      <c r="A440" s="84" t="s">
        <v>1866</v>
      </c>
      <c r="B440" s="84">
        <v>6</v>
      </c>
      <c r="C440" s="122">
        <v>0.008065248506367079</v>
      </c>
      <c r="D440" s="84" t="s">
        <v>1657</v>
      </c>
      <c r="E440" s="84" t="b">
        <v>1</v>
      </c>
      <c r="F440" s="84" t="b">
        <v>0</v>
      </c>
      <c r="G440" s="84" t="b">
        <v>0</v>
      </c>
    </row>
    <row r="441" spans="1:7" ht="15">
      <c r="A441" s="84" t="s">
        <v>1867</v>
      </c>
      <c r="B441" s="84">
        <v>5</v>
      </c>
      <c r="C441" s="122">
        <v>0.009743225385622369</v>
      </c>
      <c r="D441" s="84" t="s">
        <v>1657</v>
      </c>
      <c r="E441" s="84" t="b">
        <v>1</v>
      </c>
      <c r="F441" s="84" t="b">
        <v>0</v>
      </c>
      <c r="G441" s="84" t="b">
        <v>0</v>
      </c>
    </row>
    <row r="442" spans="1:7" ht="15">
      <c r="A442" s="84" t="s">
        <v>1745</v>
      </c>
      <c r="B442" s="84">
        <v>5</v>
      </c>
      <c r="C442" s="122">
        <v>0.009743225385622369</v>
      </c>
      <c r="D442" s="84" t="s">
        <v>1657</v>
      </c>
      <c r="E442" s="84" t="b">
        <v>0</v>
      </c>
      <c r="F442" s="84" t="b">
        <v>0</v>
      </c>
      <c r="G442" s="84" t="b">
        <v>0</v>
      </c>
    </row>
    <row r="443" spans="1:7" ht="15">
      <c r="A443" s="84" t="s">
        <v>1868</v>
      </c>
      <c r="B443" s="84">
        <v>5</v>
      </c>
      <c r="C443" s="122">
        <v>0.009743225385622369</v>
      </c>
      <c r="D443" s="84" t="s">
        <v>1657</v>
      </c>
      <c r="E443" s="84" t="b">
        <v>0</v>
      </c>
      <c r="F443" s="84" t="b">
        <v>0</v>
      </c>
      <c r="G443" s="84" t="b">
        <v>0</v>
      </c>
    </row>
    <row r="444" spans="1:7" ht="15">
      <c r="A444" s="84" t="s">
        <v>1869</v>
      </c>
      <c r="B444" s="84">
        <v>5</v>
      </c>
      <c r="C444" s="122">
        <v>0.009743225385622369</v>
      </c>
      <c r="D444" s="84" t="s">
        <v>1657</v>
      </c>
      <c r="E444" s="84" t="b">
        <v>0</v>
      </c>
      <c r="F444" s="84" t="b">
        <v>0</v>
      </c>
      <c r="G444" s="84" t="b">
        <v>0</v>
      </c>
    </row>
    <row r="445" spans="1:7" ht="15">
      <c r="A445" s="84" t="s">
        <v>1742</v>
      </c>
      <c r="B445" s="84">
        <v>5</v>
      </c>
      <c r="C445" s="122">
        <v>0.009743225385622369</v>
      </c>
      <c r="D445" s="84" t="s">
        <v>1657</v>
      </c>
      <c r="E445" s="84" t="b">
        <v>0</v>
      </c>
      <c r="F445" s="84" t="b">
        <v>0</v>
      </c>
      <c r="G445" s="84" t="b">
        <v>0</v>
      </c>
    </row>
    <row r="446" spans="1:7" ht="15">
      <c r="A446" s="84" t="s">
        <v>2239</v>
      </c>
      <c r="B446" s="84">
        <v>5</v>
      </c>
      <c r="C446" s="122">
        <v>0.013442080843945133</v>
      </c>
      <c r="D446" s="84" t="s">
        <v>1657</v>
      </c>
      <c r="E446" s="84" t="b">
        <v>0</v>
      </c>
      <c r="F446" s="84" t="b">
        <v>0</v>
      </c>
      <c r="G446" s="84" t="b">
        <v>0</v>
      </c>
    </row>
    <row r="447" spans="1:7" ht="15">
      <c r="A447" s="84" t="s">
        <v>2261</v>
      </c>
      <c r="B447" s="84">
        <v>4</v>
      </c>
      <c r="C447" s="122">
        <v>0.010753664675156106</v>
      </c>
      <c r="D447" s="84" t="s">
        <v>1657</v>
      </c>
      <c r="E447" s="84" t="b">
        <v>0</v>
      </c>
      <c r="F447" s="84" t="b">
        <v>0</v>
      </c>
      <c r="G447" s="84" t="b">
        <v>0</v>
      </c>
    </row>
    <row r="448" spans="1:7" ht="15">
      <c r="A448" s="84" t="s">
        <v>246</v>
      </c>
      <c r="B448" s="84">
        <v>4</v>
      </c>
      <c r="C448" s="122">
        <v>0.010753664675156106</v>
      </c>
      <c r="D448" s="84" t="s">
        <v>1657</v>
      </c>
      <c r="E448" s="84" t="b">
        <v>0</v>
      </c>
      <c r="F448" s="84" t="b">
        <v>0</v>
      </c>
      <c r="G448" s="84" t="b">
        <v>0</v>
      </c>
    </row>
    <row r="449" spans="1:7" ht="15">
      <c r="A449" s="84" t="s">
        <v>2262</v>
      </c>
      <c r="B449" s="84">
        <v>4</v>
      </c>
      <c r="C449" s="122">
        <v>0.010753664675156106</v>
      </c>
      <c r="D449" s="84" t="s">
        <v>1657</v>
      </c>
      <c r="E449" s="84" t="b">
        <v>0</v>
      </c>
      <c r="F449" s="84" t="b">
        <v>0</v>
      </c>
      <c r="G449" s="84" t="b">
        <v>0</v>
      </c>
    </row>
    <row r="450" spans="1:7" ht="15">
      <c r="A450" s="84" t="s">
        <v>2263</v>
      </c>
      <c r="B450" s="84">
        <v>4</v>
      </c>
      <c r="C450" s="122">
        <v>0.010753664675156106</v>
      </c>
      <c r="D450" s="84" t="s">
        <v>1657</v>
      </c>
      <c r="E450" s="84" t="b">
        <v>0</v>
      </c>
      <c r="F450" s="84" t="b">
        <v>0</v>
      </c>
      <c r="G450" s="84" t="b">
        <v>0</v>
      </c>
    </row>
    <row r="451" spans="1:7" ht="15">
      <c r="A451" s="84" t="s">
        <v>1824</v>
      </c>
      <c r="B451" s="84">
        <v>4</v>
      </c>
      <c r="C451" s="122">
        <v>0.010753664675156106</v>
      </c>
      <c r="D451" s="84" t="s">
        <v>1657</v>
      </c>
      <c r="E451" s="84" t="b">
        <v>1</v>
      </c>
      <c r="F451" s="84" t="b">
        <v>0</v>
      </c>
      <c r="G451" s="84" t="b">
        <v>0</v>
      </c>
    </row>
    <row r="452" spans="1:7" ht="15">
      <c r="A452" s="84" t="s">
        <v>550</v>
      </c>
      <c r="B452" s="84">
        <v>4</v>
      </c>
      <c r="C452" s="122">
        <v>0.010753664675156106</v>
      </c>
      <c r="D452" s="84" t="s">
        <v>1657</v>
      </c>
      <c r="E452" s="84" t="b">
        <v>0</v>
      </c>
      <c r="F452" s="84" t="b">
        <v>0</v>
      </c>
      <c r="G452" s="84" t="b">
        <v>0</v>
      </c>
    </row>
    <row r="453" spans="1:7" ht="15">
      <c r="A453" s="84" t="s">
        <v>2244</v>
      </c>
      <c r="B453" s="84">
        <v>4</v>
      </c>
      <c r="C453" s="122">
        <v>0.010753664675156106</v>
      </c>
      <c r="D453" s="84" t="s">
        <v>1657</v>
      </c>
      <c r="E453" s="84" t="b">
        <v>0</v>
      </c>
      <c r="F453" s="84" t="b">
        <v>0</v>
      </c>
      <c r="G453" s="84" t="b">
        <v>0</v>
      </c>
    </row>
    <row r="454" spans="1:7" ht="15">
      <c r="A454" s="84" t="s">
        <v>2264</v>
      </c>
      <c r="B454" s="84">
        <v>4</v>
      </c>
      <c r="C454" s="122">
        <v>0.010753664675156106</v>
      </c>
      <c r="D454" s="84" t="s">
        <v>1657</v>
      </c>
      <c r="E454" s="84" t="b">
        <v>0</v>
      </c>
      <c r="F454" s="84" t="b">
        <v>0</v>
      </c>
      <c r="G454" s="84" t="b">
        <v>0</v>
      </c>
    </row>
    <row r="455" spans="1:7" ht="15">
      <c r="A455" s="84" t="s">
        <v>2236</v>
      </c>
      <c r="B455" s="84">
        <v>4</v>
      </c>
      <c r="C455" s="122">
        <v>0.010753664675156106</v>
      </c>
      <c r="D455" s="84" t="s">
        <v>1657</v>
      </c>
      <c r="E455" s="84" t="b">
        <v>0</v>
      </c>
      <c r="F455" s="84" t="b">
        <v>0</v>
      </c>
      <c r="G455" s="84" t="b">
        <v>0</v>
      </c>
    </row>
    <row r="456" spans="1:7" ht="15">
      <c r="A456" s="84" t="s">
        <v>2265</v>
      </c>
      <c r="B456" s="84">
        <v>4</v>
      </c>
      <c r="C456" s="122">
        <v>0.010753664675156106</v>
      </c>
      <c r="D456" s="84" t="s">
        <v>1657</v>
      </c>
      <c r="E456" s="84" t="b">
        <v>1</v>
      </c>
      <c r="F456" s="84" t="b">
        <v>0</v>
      </c>
      <c r="G456" s="84" t="b">
        <v>0</v>
      </c>
    </row>
    <row r="457" spans="1:7" ht="15">
      <c r="A457" s="84" t="s">
        <v>2266</v>
      </c>
      <c r="B457" s="84">
        <v>4</v>
      </c>
      <c r="C457" s="122">
        <v>0.010753664675156106</v>
      </c>
      <c r="D457" s="84" t="s">
        <v>1657</v>
      </c>
      <c r="E457" s="84" t="b">
        <v>0</v>
      </c>
      <c r="F457" s="84" t="b">
        <v>0</v>
      </c>
      <c r="G457" s="84" t="b">
        <v>0</v>
      </c>
    </row>
    <row r="458" spans="1:7" ht="15">
      <c r="A458" s="84" t="s">
        <v>1741</v>
      </c>
      <c r="B458" s="84">
        <v>2</v>
      </c>
      <c r="C458" s="122">
        <v>0.009972710133974712</v>
      </c>
      <c r="D458" s="84" t="s">
        <v>1657</v>
      </c>
      <c r="E458" s="84" t="b">
        <v>0</v>
      </c>
      <c r="F458" s="84" t="b">
        <v>0</v>
      </c>
      <c r="G458" s="84" t="b">
        <v>0</v>
      </c>
    </row>
    <row r="459" spans="1:7" ht="15">
      <c r="A459" s="84" t="s">
        <v>547</v>
      </c>
      <c r="B459" s="84">
        <v>2</v>
      </c>
      <c r="C459" s="122">
        <v>0.009972710133974712</v>
      </c>
      <c r="D459" s="84" t="s">
        <v>1657</v>
      </c>
      <c r="E459" s="84" t="b">
        <v>0</v>
      </c>
      <c r="F459" s="84" t="b">
        <v>0</v>
      </c>
      <c r="G459" s="84" t="b">
        <v>0</v>
      </c>
    </row>
    <row r="460" spans="1:7" ht="15">
      <c r="A460" s="84" t="s">
        <v>547</v>
      </c>
      <c r="B460" s="84">
        <v>7</v>
      </c>
      <c r="C460" s="122">
        <v>0</v>
      </c>
      <c r="D460" s="84" t="s">
        <v>1658</v>
      </c>
      <c r="E460" s="84" t="b">
        <v>0</v>
      </c>
      <c r="F460" s="84" t="b">
        <v>0</v>
      </c>
      <c r="G460" s="84" t="b">
        <v>0</v>
      </c>
    </row>
    <row r="461" spans="1:7" ht="15">
      <c r="A461" s="84" t="s">
        <v>1741</v>
      </c>
      <c r="B461" s="84">
        <v>3</v>
      </c>
      <c r="C461" s="122">
        <v>0.010717770445473625</v>
      </c>
      <c r="D461" s="84" t="s">
        <v>1658</v>
      </c>
      <c r="E461" s="84" t="b">
        <v>0</v>
      </c>
      <c r="F461" s="84" t="b">
        <v>0</v>
      </c>
      <c r="G461" s="84" t="b">
        <v>0</v>
      </c>
    </row>
    <row r="462" spans="1:7" ht="15">
      <c r="A462" s="84" t="s">
        <v>1788</v>
      </c>
      <c r="B462" s="84">
        <v>3</v>
      </c>
      <c r="C462" s="122">
        <v>0.010717770445473625</v>
      </c>
      <c r="D462" s="84" t="s">
        <v>1658</v>
      </c>
      <c r="E462" s="84" t="b">
        <v>0</v>
      </c>
      <c r="F462" s="84" t="b">
        <v>0</v>
      </c>
      <c r="G462" s="84" t="b">
        <v>0</v>
      </c>
    </row>
    <row r="463" spans="1:7" ht="15">
      <c r="A463" s="84" t="s">
        <v>1760</v>
      </c>
      <c r="B463" s="84">
        <v>3</v>
      </c>
      <c r="C463" s="122">
        <v>0.015846642068454632</v>
      </c>
      <c r="D463" s="84" t="s">
        <v>1658</v>
      </c>
      <c r="E463" s="84" t="b">
        <v>0</v>
      </c>
      <c r="F463" s="84" t="b">
        <v>0</v>
      </c>
      <c r="G463" s="84" t="b">
        <v>0</v>
      </c>
    </row>
    <row r="464" spans="1:7" ht="15">
      <c r="A464" s="84" t="s">
        <v>1871</v>
      </c>
      <c r="B464" s="84">
        <v>2</v>
      </c>
      <c r="C464" s="122">
        <v>0.01056442804563642</v>
      </c>
      <c r="D464" s="84" t="s">
        <v>1658</v>
      </c>
      <c r="E464" s="84" t="b">
        <v>0</v>
      </c>
      <c r="F464" s="84" t="b">
        <v>0</v>
      </c>
      <c r="G464" s="84" t="b">
        <v>0</v>
      </c>
    </row>
    <row r="465" spans="1:7" ht="15">
      <c r="A465" s="84" t="s">
        <v>1823</v>
      </c>
      <c r="B465" s="84">
        <v>2</v>
      </c>
      <c r="C465" s="122">
        <v>0.01056442804563642</v>
      </c>
      <c r="D465" s="84" t="s">
        <v>1658</v>
      </c>
      <c r="E465" s="84" t="b">
        <v>0</v>
      </c>
      <c r="F465" s="84" t="b">
        <v>0</v>
      </c>
      <c r="G465" s="84" t="b">
        <v>0</v>
      </c>
    </row>
    <row r="466" spans="1:7" ht="15">
      <c r="A466" s="84" t="s">
        <v>1872</v>
      </c>
      <c r="B466" s="84">
        <v>2</v>
      </c>
      <c r="C466" s="122">
        <v>0.01056442804563642</v>
      </c>
      <c r="D466" s="84" t="s">
        <v>1658</v>
      </c>
      <c r="E466" s="84" t="b">
        <v>0</v>
      </c>
      <c r="F466" s="84" t="b">
        <v>0</v>
      </c>
      <c r="G466" s="84" t="b">
        <v>0</v>
      </c>
    </row>
    <row r="467" spans="1:7" ht="15">
      <c r="A467" s="84" t="s">
        <v>1873</v>
      </c>
      <c r="B467" s="84">
        <v>2</v>
      </c>
      <c r="C467" s="122">
        <v>0.01056442804563642</v>
      </c>
      <c r="D467" s="84" t="s">
        <v>1658</v>
      </c>
      <c r="E467" s="84" t="b">
        <v>0</v>
      </c>
      <c r="F467" s="84" t="b">
        <v>1</v>
      </c>
      <c r="G467" s="84" t="b">
        <v>0</v>
      </c>
    </row>
    <row r="468" spans="1:7" ht="15">
      <c r="A468" s="84" t="s">
        <v>1789</v>
      </c>
      <c r="B468" s="84">
        <v>2</v>
      </c>
      <c r="C468" s="122">
        <v>0.01056442804563642</v>
      </c>
      <c r="D468" s="84" t="s">
        <v>1658</v>
      </c>
      <c r="E468" s="84" t="b">
        <v>0</v>
      </c>
      <c r="F468" s="84" t="b">
        <v>0</v>
      </c>
      <c r="G468" s="84" t="b">
        <v>0</v>
      </c>
    </row>
    <row r="469" spans="1:7" ht="15">
      <c r="A469" s="84" t="s">
        <v>1790</v>
      </c>
      <c r="B469" s="84">
        <v>2</v>
      </c>
      <c r="C469" s="122">
        <v>0.01056442804563642</v>
      </c>
      <c r="D469" s="84" t="s">
        <v>1658</v>
      </c>
      <c r="E469" s="84" t="b">
        <v>0</v>
      </c>
      <c r="F469" s="84" t="b">
        <v>0</v>
      </c>
      <c r="G469" s="84" t="b">
        <v>0</v>
      </c>
    </row>
    <row r="470" spans="1:7" ht="15">
      <c r="A470" s="84" t="s">
        <v>2327</v>
      </c>
      <c r="B470" s="84">
        <v>2</v>
      </c>
      <c r="C470" s="122">
        <v>0.01056442804563642</v>
      </c>
      <c r="D470" s="84" t="s">
        <v>1658</v>
      </c>
      <c r="E470" s="84" t="b">
        <v>0</v>
      </c>
      <c r="F470" s="84" t="b">
        <v>0</v>
      </c>
      <c r="G470" s="84" t="b">
        <v>0</v>
      </c>
    </row>
    <row r="471" spans="1:7" ht="15">
      <c r="A471" s="84" t="s">
        <v>2241</v>
      </c>
      <c r="B471" s="84">
        <v>2</v>
      </c>
      <c r="C471" s="122">
        <v>0.01640967067988848</v>
      </c>
      <c r="D471" s="84" t="s">
        <v>1658</v>
      </c>
      <c r="E471" s="84" t="b">
        <v>0</v>
      </c>
      <c r="F471" s="84" t="b">
        <v>0</v>
      </c>
      <c r="G471" s="84" t="b">
        <v>0</v>
      </c>
    </row>
    <row r="472" spans="1:7" ht="15">
      <c r="A472" s="84" t="s">
        <v>1875</v>
      </c>
      <c r="B472" s="84">
        <v>5</v>
      </c>
      <c r="C472" s="122">
        <v>0</v>
      </c>
      <c r="D472" s="84" t="s">
        <v>1659</v>
      </c>
      <c r="E472" s="84" t="b">
        <v>0</v>
      </c>
      <c r="F472" s="84" t="b">
        <v>0</v>
      </c>
      <c r="G472" s="84" t="b">
        <v>0</v>
      </c>
    </row>
    <row r="473" spans="1:7" ht="15">
      <c r="A473" s="84" t="s">
        <v>1745</v>
      </c>
      <c r="B473" s="84">
        <v>5</v>
      </c>
      <c r="C473" s="122">
        <v>0</v>
      </c>
      <c r="D473" s="84" t="s">
        <v>1659</v>
      </c>
      <c r="E473" s="84" t="b">
        <v>0</v>
      </c>
      <c r="F473" s="84" t="b">
        <v>0</v>
      </c>
      <c r="G473" s="84" t="b">
        <v>0</v>
      </c>
    </row>
    <row r="474" spans="1:7" ht="15">
      <c r="A474" s="84" t="s">
        <v>1876</v>
      </c>
      <c r="B474" s="84">
        <v>5</v>
      </c>
      <c r="C474" s="122">
        <v>0</v>
      </c>
      <c r="D474" s="84" t="s">
        <v>1659</v>
      </c>
      <c r="E474" s="84" t="b">
        <v>0</v>
      </c>
      <c r="F474" s="84" t="b">
        <v>0</v>
      </c>
      <c r="G474" s="84" t="b">
        <v>0</v>
      </c>
    </row>
    <row r="475" spans="1:7" ht="15">
      <c r="A475" s="84" t="s">
        <v>1877</v>
      </c>
      <c r="B475" s="84">
        <v>5</v>
      </c>
      <c r="C475" s="122">
        <v>0</v>
      </c>
      <c r="D475" s="84" t="s">
        <v>1659</v>
      </c>
      <c r="E475" s="84" t="b">
        <v>0</v>
      </c>
      <c r="F475" s="84" t="b">
        <v>0</v>
      </c>
      <c r="G475" s="84" t="b">
        <v>0</v>
      </c>
    </row>
    <row r="476" spans="1:7" ht="15">
      <c r="A476" s="84" t="s">
        <v>1853</v>
      </c>
      <c r="B476" s="84">
        <v>5</v>
      </c>
      <c r="C476" s="122">
        <v>0</v>
      </c>
      <c r="D476" s="84" t="s">
        <v>1659</v>
      </c>
      <c r="E476" s="84" t="b">
        <v>0</v>
      </c>
      <c r="F476" s="84" t="b">
        <v>0</v>
      </c>
      <c r="G476" s="84" t="b">
        <v>0</v>
      </c>
    </row>
    <row r="477" spans="1:7" ht="15">
      <c r="A477" s="84" t="s">
        <v>1878</v>
      </c>
      <c r="B477" s="84">
        <v>5</v>
      </c>
      <c r="C477" s="122">
        <v>0</v>
      </c>
      <c r="D477" s="84" t="s">
        <v>1659</v>
      </c>
      <c r="E477" s="84" t="b">
        <v>0</v>
      </c>
      <c r="F477" s="84" t="b">
        <v>0</v>
      </c>
      <c r="G477" s="84" t="b">
        <v>0</v>
      </c>
    </row>
    <row r="478" spans="1:7" ht="15">
      <c r="A478" s="84" t="s">
        <v>1742</v>
      </c>
      <c r="B478" s="84">
        <v>5</v>
      </c>
      <c r="C478" s="122">
        <v>0</v>
      </c>
      <c r="D478" s="84" t="s">
        <v>1659</v>
      </c>
      <c r="E478" s="84" t="b">
        <v>0</v>
      </c>
      <c r="F478" s="84" t="b">
        <v>0</v>
      </c>
      <c r="G478" s="84" t="b">
        <v>0</v>
      </c>
    </row>
    <row r="479" spans="1:7" ht="15">
      <c r="A479" s="84" t="s">
        <v>1748</v>
      </c>
      <c r="B479" s="84">
        <v>4</v>
      </c>
      <c r="C479" s="122">
        <v>0.004845500650402821</v>
      </c>
      <c r="D479" s="84" t="s">
        <v>1659</v>
      </c>
      <c r="E479" s="84" t="b">
        <v>0</v>
      </c>
      <c r="F479" s="84" t="b">
        <v>0</v>
      </c>
      <c r="G479" s="84" t="b">
        <v>0</v>
      </c>
    </row>
    <row r="480" spans="1:7" ht="15">
      <c r="A480" s="84" t="s">
        <v>1796</v>
      </c>
      <c r="B480" s="84">
        <v>4</v>
      </c>
      <c r="C480" s="122">
        <v>0.004845500650402821</v>
      </c>
      <c r="D480" s="84" t="s">
        <v>1659</v>
      </c>
      <c r="E480" s="84" t="b">
        <v>0</v>
      </c>
      <c r="F480" s="84" t="b">
        <v>0</v>
      </c>
      <c r="G480" s="84" t="b">
        <v>0</v>
      </c>
    </row>
    <row r="481" spans="1:7" ht="15">
      <c r="A481" s="84" t="s">
        <v>1797</v>
      </c>
      <c r="B481" s="84">
        <v>4</v>
      </c>
      <c r="C481" s="122">
        <v>0.004845500650402821</v>
      </c>
      <c r="D481" s="84" t="s">
        <v>1659</v>
      </c>
      <c r="E481" s="84" t="b">
        <v>0</v>
      </c>
      <c r="F481" s="84" t="b">
        <v>0</v>
      </c>
      <c r="G481" s="84" t="b">
        <v>0</v>
      </c>
    </row>
    <row r="482" spans="1:7" ht="15">
      <c r="A482" s="84" t="s">
        <v>2254</v>
      </c>
      <c r="B482" s="84">
        <v>4</v>
      </c>
      <c r="C482" s="122">
        <v>0.004845500650402821</v>
      </c>
      <c r="D482" s="84" t="s">
        <v>1659</v>
      </c>
      <c r="E482" s="84" t="b">
        <v>0</v>
      </c>
      <c r="F482" s="84" t="b">
        <v>0</v>
      </c>
      <c r="G482" s="84" t="b">
        <v>0</v>
      </c>
    </row>
    <row r="483" spans="1:7" ht="15">
      <c r="A483" s="84" t="s">
        <v>2255</v>
      </c>
      <c r="B483" s="84">
        <v>4</v>
      </c>
      <c r="C483" s="122">
        <v>0.004845500650402821</v>
      </c>
      <c r="D483" s="84" t="s">
        <v>1659</v>
      </c>
      <c r="E483" s="84" t="b">
        <v>0</v>
      </c>
      <c r="F483" s="84" t="b">
        <v>0</v>
      </c>
      <c r="G483" s="84" t="b">
        <v>0</v>
      </c>
    </row>
    <row r="484" spans="1:7" ht="15">
      <c r="A484" s="84" t="s">
        <v>241</v>
      </c>
      <c r="B484" s="84">
        <v>3</v>
      </c>
      <c r="C484" s="122">
        <v>0.008319328110613365</v>
      </c>
      <c r="D484" s="84" t="s">
        <v>1659</v>
      </c>
      <c r="E484" s="84" t="b">
        <v>0</v>
      </c>
      <c r="F484" s="84" t="b">
        <v>0</v>
      </c>
      <c r="G484" s="84" t="b">
        <v>0</v>
      </c>
    </row>
    <row r="485" spans="1:7" ht="15">
      <c r="A485" s="84" t="s">
        <v>2288</v>
      </c>
      <c r="B485" s="84">
        <v>3</v>
      </c>
      <c r="C485" s="122">
        <v>0.008319328110613365</v>
      </c>
      <c r="D485" s="84" t="s">
        <v>1659</v>
      </c>
      <c r="E485" s="84" t="b">
        <v>0</v>
      </c>
      <c r="F485" s="84" t="b">
        <v>0</v>
      </c>
      <c r="G485" s="84" t="b">
        <v>0</v>
      </c>
    </row>
    <row r="486" spans="1:7" ht="15">
      <c r="A486" s="84" t="s">
        <v>2344</v>
      </c>
      <c r="B486" s="84">
        <v>2</v>
      </c>
      <c r="C486" s="122">
        <v>0.00994850021680094</v>
      </c>
      <c r="D486" s="84" t="s">
        <v>1659</v>
      </c>
      <c r="E486" s="84" t="b">
        <v>0</v>
      </c>
      <c r="F486" s="84" t="b">
        <v>0</v>
      </c>
      <c r="G486" s="84" t="b">
        <v>0</v>
      </c>
    </row>
    <row r="487" spans="1:7" ht="15">
      <c r="A487" s="84" t="s">
        <v>2237</v>
      </c>
      <c r="B487" s="84">
        <v>2</v>
      </c>
      <c r="C487" s="122">
        <v>0.00994850021680094</v>
      </c>
      <c r="D487" s="84" t="s">
        <v>1659</v>
      </c>
      <c r="E487" s="84" t="b">
        <v>0</v>
      </c>
      <c r="F487" s="84" t="b">
        <v>0</v>
      </c>
      <c r="G487" s="84" t="b">
        <v>0</v>
      </c>
    </row>
    <row r="488" spans="1:7" ht="15">
      <c r="A488" s="84" t="s">
        <v>2345</v>
      </c>
      <c r="B488" s="84">
        <v>2</v>
      </c>
      <c r="C488" s="122">
        <v>0.00994850021680094</v>
      </c>
      <c r="D488" s="84" t="s">
        <v>1659</v>
      </c>
      <c r="E488" s="84" t="b">
        <v>0</v>
      </c>
      <c r="F488" s="84" t="b">
        <v>0</v>
      </c>
      <c r="G488" s="84" t="b">
        <v>0</v>
      </c>
    </row>
    <row r="489" spans="1:7" ht="15">
      <c r="A489" s="84" t="s">
        <v>2346</v>
      </c>
      <c r="B489" s="84">
        <v>2</v>
      </c>
      <c r="C489" s="122">
        <v>0.00994850021680094</v>
      </c>
      <c r="D489" s="84" t="s">
        <v>1659</v>
      </c>
      <c r="E489" s="84" t="b">
        <v>0</v>
      </c>
      <c r="F489" s="84" t="b">
        <v>0</v>
      </c>
      <c r="G489" s="84" t="b">
        <v>0</v>
      </c>
    </row>
    <row r="490" spans="1:7" ht="15">
      <c r="A490" s="84" t="s">
        <v>1832</v>
      </c>
      <c r="B490" s="84">
        <v>2</v>
      </c>
      <c r="C490" s="122">
        <v>0.00994850021680094</v>
      </c>
      <c r="D490" s="84" t="s">
        <v>1659</v>
      </c>
      <c r="E490" s="84" t="b">
        <v>0</v>
      </c>
      <c r="F490" s="84" t="b">
        <v>0</v>
      </c>
      <c r="G490" s="84" t="b">
        <v>0</v>
      </c>
    </row>
    <row r="491" spans="1:7" ht="15">
      <c r="A491" s="84" t="s">
        <v>1798</v>
      </c>
      <c r="B491" s="84">
        <v>2</v>
      </c>
      <c r="C491" s="122">
        <v>0.00994850021680094</v>
      </c>
      <c r="D491" s="84" t="s">
        <v>1659</v>
      </c>
      <c r="E491" s="84" t="b">
        <v>0</v>
      </c>
      <c r="F491" s="84" t="b">
        <v>0</v>
      </c>
      <c r="G491" s="84" t="b">
        <v>0</v>
      </c>
    </row>
    <row r="492" spans="1:7" ht="15">
      <c r="A492" s="84" t="s">
        <v>547</v>
      </c>
      <c r="B492" s="84">
        <v>2</v>
      </c>
      <c r="C492" s="122">
        <v>0.00994850021680094</v>
      </c>
      <c r="D492" s="84" t="s">
        <v>1659</v>
      </c>
      <c r="E492" s="84" t="b">
        <v>0</v>
      </c>
      <c r="F492" s="84" t="b">
        <v>0</v>
      </c>
      <c r="G492" s="84" t="b">
        <v>0</v>
      </c>
    </row>
    <row r="493" spans="1:7" ht="15">
      <c r="A493" s="84" t="s">
        <v>1799</v>
      </c>
      <c r="B493" s="84">
        <v>2</v>
      </c>
      <c r="C493" s="122">
        <v>0.00994850021680094</v>
      </c>
      <c r="D493" s="84" t="s">
        <v>1659</v>
      </c>
      <c r="E493" s="84" t="b">
        <v>0</v>
      </c>
      <c r="F493" s="84" t="b">
        <v>0</v>
      </c>
      <c r="G493" s="84" t="b">
        <v>0</v>
      </c>
    </row>
    <row r="494" spans="1:7" ht="15">
      <c r="A494" s="84" t="s">
        <v>1800</v>
      </c>
      <c r="B494" s="84">
        <v>2</v>
      </c>
      <c r="C494" s="122">
        <v>0.00994850021680094</v>
      </c>
      <c r="D494" s="84" t="s">
        <v>1659</v>
      </c>
      <c r="E494" s="84" t="b">
        <v>0</v>
      </c>
      <c r="F494" s="84" t="b">
        <v>0</v>
      </c>
      <c r="G494" s="84" t="b">
        <v>0</v>
      </c>
    </row>
    <row r="495" spans="1:7" ht="15">
      <c r="A495" s="84" t="s">
        <v>547</v>
      </c>
      <c r="B495" s="84">
        <v>5</v>
      </c>
      <c r="C495" s="122">
        <v>0.010905077289420747</v>
      </c>
      <c r="D495" s="84" t="s">
        <v>1660</v>
      </c>
      <c r="E495" s="84" t="b">
        <v>0</v>
      </c>
      <c r="F495" s="84" t="b">
        <v>0</v>
      </c>
      <c r="G495" s="84" t="b">
        <v>0</v>
      </c>
    </row>
    <row r="496" spans="1:7" ht="15">
      <c r="A496" s="84" t="s">
        <v>1802</v>
      </c>
      <c r="B496" s="84">
        <v>4</v>
      </c>
      <c r="C496" s="122">
        <v>0.014509734249928026</v>
      </c>
      <c r="D496" s="84" t="s">
        <v>1660</v>
      </c>
      <c r="E496" s="84" t="b">
        <v>0</v>
      </c>
      <c r="F496" s="84" t="b">
        <v>0</v>
      </c>
      <c r="G496" s="84" t="b">
        <v>0</v>
      </c>
    </row>
    <row r="497" spans="1:7" ht="15">
      <c r="A497" s="84" t="s">
        <v>1805</v>
      </c>
      <c r="B497" s="84">
        <v>4</v>
      </c>
      <c r="C497" s="122">
        <v>0.021968763301169817</v>
      </c>
      <c r="D497" s="84" t="s">
        <v>1660</v>
      </c>
      <c r="E497" s="84" t="b">
        <v>0</v>
      </c>
      <c r="F497" s="84" t="b">
        <v>0</v>
      </c>
      <c r="G497" s="84" t="b">
        <v>0</v>
      </c>
    </row>
    <row r="498" spans="1:7" ht="15">
      <c r="A498" s="84" t="s">
        <v>264</v>
      </c>
      <c r="B498" s="84">
        <v>3</v>
      </c>
      <c r="C498" s="122">
        <v>0.01647657247587736</v>
      </c>
      <c r="D498" s="84" t="s">
        <v>1660</v>
      </c>
      <c r="E498" s="84" t="b">
        <v>0</v>
      </c>
      <c r="F498" s="84" t="b">
        <v>0</v>
      </c>
      <c r="G498" s="84" t="b">
        <v>0</v>
      </c>
    </row>
    <row r="499" spans="1:7" ht="15">
      <c r="A499" s="84" t="s">
        <v>1880</v>
      </c>
      <c r="B499" s="84">
        <v>2</v>
      </c>
      <c r="C499" s="122">
        <v>0.01624083714478435</v>
      </c>
      <c r="D499" s="84" t="s">
        <v>1660</v>
      </c>
      <c r="E499" s="84" t="b">
        <v>0</v>
      </c>
      <c r="F499" s="84" t="b">
        <v>0</v>
      </c>
      <c r="G499" s="84" t="b">
        <v>0</v>
      </c>
    </row>
    <row r="500" spans="1:7" ht="15">
      <c r="A500" s="84" t="s">
        <v>1881</v>
      </c>
      <c r="B500" s="84">
        <v>2</v>
      </c>
      <c r="C500" s="122">
        <v>0.01624083714478435</v>
      </c>
      <c r="D500" s="84" t="s">
        <v>1660</v>
      </c>
      <c r="E500" s="84" t="b">
        <v>0</v>
      </c>
      <c r="F500" s="84" t="b">
        <v>0</v>
      </c>
      <c r="G500" s="84" t="b">
        <v>0</v>
      </c>
    </row>
    <row r="501" spans="1:7" ht="15">
      <c r="A501" s="84" t="s">
        <v>1746</v>
      </c>
      <c r="B501" s="84">
        <v>2</v>
      </c>
      <c r="C501" s="122">
        <v>0.01624083714478435</v>
      </c>
      <c r="D501" s="84" t="s">
        <v>1660</v>
      </c>
      <c r="E501" s="84" t="b">
        <v>0</v>
      </c>
      <c r="F501" s="84" t="b">
        <v>0</v>
      </c>
      <c r="G501" s="84" t="b">
        <v>0</v>
      </c>
    </row>
    <row r="502" spans="1:7" ht="15">
      <c r="A502" s="84" t="s">
        <v>1882</v>
      </c>
      <c r="B502" s="84">
        <v>2</v>
      </c>
      <c r="C502" s="122">
        <v>0.01624083714478435</v>
      </c>
      <c r="D502" s="84" t="s">
        <v>1660</v>
      </c>
      <c r="E502" s="84" t="b">
        <v>0</v>
      </c>
      <c r="F502" s="84" t="b">
        <v>0</v>
      </c>
      <c r="G502" s="84" t="b">
        <v>0</v>
      </c>
    </row>
    <row r="503" spans="1:7" ht="15">
      <c r="A503" s="84" t="s">
        <v>1883</v>
      </c>
      <c r="B503" s="84">
        <v>2</v>
      </c>
      <c r="C503" s="122">
        <v>0.01624083714478435</v>
      </c>
      <c r="D503" s="84" t="s">
        <v>1660</v>
      </c>
      <c r="E503" s="84" t="b">
        <v>0</v>
      </c>
      <c r="F503" s="84" t="b">
        <v>0</v>
      </c>
      <c r="G503" s="84" t="b">
        <v>0</v>
      </c>
    </row>
    <row r="504" spans="1:7" ht="15">
      <c r="A504" s="84" t="s">
        <v>1884</v>
      </c>
      <c r="B504" s="84">
        <v>2</v>
      </c>
      <c r="C504" s="122">
        <v>0.01624083714478435</v>
      </c>
      <c r="D504" s="84" t="s">
        <v>1660</v>
      </c>
      <c r="E504" s="84" t="b">
        <v>1</v>
      </c>
      <c r="F504" s="84" t="b">
        <v>0</v>
      </c>
      <c r="G504" s="84" t="b">
        <v>0</v>
      </c>
    </row>
    <row r="505" spans="1:7" ht="15">
      <c r="A505" s="84" t="s">
        <v>1803</v>
      </c>
      <c r="B505" s="84">
        <v>2</v>
      </c>
      <c r="C505" s="122">
        <v>0.01624083714478435</v>
      </c>
      <c r="D505" s="84" t="s">
        <v>1660</v>
      </c>
      <c r="E505" s="84" t="b">
        <v>0</v>
      </c>
      <c r="F505" s="84" t="b">
        <v>0</v>
      </c>
      <c r="G505" s="84" t="b">
        <v>0</v>
      </c>
    </row>
    <row r="506" spans="1:7" ht="15">
      <c r="A506" s="84" t="s">
        <v>2368</v>
      </c>
      <c r="B506" s="84">
        <v>2</v>
      </c>
      <c r="C506" s="122">
        <v>0.01624083714478435</v>
      </c>
      <c r="D506" s="84" t="s">
        <v>1660</v>
      </c>
      <c r="E506" s="84" t="b">
        <v>0</v>
      </c>
      <c r="F506" s="84" t="b">
        <v>0</v>
      </c>
      <c r="G506" s="84" t="b">
        <v>0</v>
      </c>
    </row>
    <row r="507" spans="1:7" ht="15">
      <c r="A507" s="84" t="s">
        <v>2369</v>
      </c>
      <c r="B507" s="84">
        <v>2</v>
      </c>
      <c r="C507" s="122">
        <v>0.01624083714478435</v>
      </c>
      <c r="D507" s="84" t="s">
        <v>1660</v>
      </c>
      <c r="E507" s="84" t="b">
        <v>0</v>
      </c>
      <c r="F507" s="84" t="b">
        <v>1</v>
      </c>
      <c r="G507" s="84" t="b">
        <v>0</v>
      </c>
    </row>
    <row r="508" spans="1:7" ht="15">
      <c r="A508" s="84" t="s">
        <v>2280</v>
      </c>
      <c r="B508" s="84">
        <v>2</v>
      </c>
      <c r="C508" s="122">
        <v>0.01624083714478435</v>
      </c>
      <c r="D508" s="84" t="s">
        <v>1660</v>
      </c>
      <c r="E508" s="84" t="b">
        <v>0</v>
      </c>
      <c r="F508" s="84" t="b">
        <v>0</v>
      </c>
      <c r="G508" s="84" t="b">
        <v>0</v>
      </c>
    </row>
    <row r="509" spans="1:7" ht="15">
      <c r="A509" s="84" t="s">
        <v>1804</v>
      </c>
      <c r="B509" s="84">
        <v>2</v>
      </c>
      <c r="C509" s="122">
        <v>0.01624083714478435</v>
      </c>
      <c r="D509" s="84" t="s">
        <v>1660</v>
      </c>
      <c r="E509" s="84" t="b">
        <v>1</v>
      </c>
      <c r="F509" s="84" t="b">
        <v>0</v>
      </c>
      <c r="G509" s="84" t="b">
        <v>0</v>
      </c>
    </row>
    <row r="510" spans="1:7" ht="15">
      <c r="A510" s="84" t="s">
        <v>2370</v>
      </c>
      <c r="B510" s="84">
        <v>2</v>
      </c>
      <c r="C510" s="122">
        <v>0.01624083714478435</v>
      </c>
      <c r="D510" s="84" t="s">
        <v>1660</v>
      </c>
      <c r="E510" s="84" t="b">
        <v>0</v>
      </c>
      <c r="F510" s="84" t="b">
        <v>0</v>
      </c>
      <c r="G510" s="84" t="b">
        <v>0</v>
      </c>
    </row>
    <row r="511" spans="1:7" ht="15">
      <c r="A511" s="84" t="s">
        <v>2334</v>
      </c>
      <c r="B511" s="84">
        <v>2</v>
      </c>
      <c r="C511" s="122">
        <v>0.01624083714478435</v>
      </c>
      <c r="D511" s="84" t="s">
        <v>1660</v>
      </c>
      <c r="E511" s="84" t="b">
        <v>0</v>
      </c>
      <c r="F511" s="84" t="b">
        <v>0</v>
      </c>
      <c r="G511" s="84" t="b">
        <v>0</v>
      </c>
    </row>
    <row r="512" spans="1:7" ht="15">
      <c r="A512" s="84" t="s">
        <v>2335</v>
      </c>
      <c r="B512" s="84">
        <v>2</v>
      </c>
      <c r="C512" s="122">
        <v>0.01624083714478435</v>
      </c>
      <c r="D512" s="84" t="s">
        <v>1660</v>
      </c>
      <c r="E512" s="84" t="b">
        <v>1</v>
      </c>
      <c r="F512" s="84" t="b">
        <v>0</v>
      </c>
      <c r="G512" s="84" t="b">
        <v>0</v>
      </c>
    </row>
    <row r="513" spans="1:7" ht="15">
      <c r="A513" s="84" t="s">
        <v>2336</v>
      </c>
      <c r="B513" s="84">
        <v>2</v>
      </c>
      <c r="C513" s="122">
        <v>0.01624083714478435</v>
      </c>
      <c r="D513" s="84" t="s">
        <v>1660</v>
      </c>
      <c r="E513" s="84" t="b">
        <v>0</v>
      </c>
      <c r="F513" s="84" t="b">
        <v>0</v>
      </c>
      <c r="G513" s="84" t="b">
        <v>0</v>
      </c>
    </row>
    <row r="514" spans="1:7" ht="15">
      <c r="A514" s="84" t="s">
        <v>2246</v>
      </c>
      <c r="B514" s="84">
        <v>2</v>
      </c>
      <c r="C514" s="122">
        <v>0.01624083714478435</v>
      </c>
      <c r="D514" s="84" t="s">
        <v>1660</v>
      </c>
      <c r="E514" s="84" t="b">
        <v>0</v>
      </c>
      <c r="F514" s="84" t="b">
        <v>0</v>
      </c>
      <c r="G514" s="84" t="b">
        <v>0</v>
      </c>
    </row>
    <row r="515" spans="1:7" ht="15">
      <c r="A515" s="84" t="s">
        <v>2311</v>
      </c>
      <c r="B515" s="84">
        <v>2</v>
      </c>
      <c r="C515" s="122">
        <v>0.01624083714478435</v>
      </c>
      <c r="D515" s="84" t="s">
        <v>1660</v>
      </c>
      <c r="E515" s="84" t="b">
        <v>0</v>
      </c>
      <c r="F515" s="84" t="b">
        <v>0</v>
      </c>
      <c r="G515" s="84" t="b">
        <v>0</v>
      </c>
    </row>
    <row r="516" spans="1:7" ht="15">
      <c r="A516" s="84" t="s">
        <v>2337</v>
      </c>
      <c r="B516" s="84">
        <v>2</v>
      </c>
      <c r="C516" s="122">
        <v>0.01624083714478435</v>
      </c>
      <c r="D516" s="84" t="s">
        <v>1660</v>
      </c>
      <c r="E516" s="84" t="b">
        <v>0</v>
      </c>
      <c r="F516" s="84" t="b">
        <v>0</v>
      </c>
      <c r="G516" s="84" t="b">
        <v>0</v>
      </c>
    </row>
    <row r="517" spans="1:7" ht="15">
      <c r="A517" s="84" t="s">
        <v>2338</v>
      </c>
      <c r="B517" s="84">
        <v>2</v>
      </c>
      <c r="C517" s="122">
        <v>0.01624083714478435</v>
      </c>
      <c r="D517" s="84" t="s">
        <v>1660</v>
      </c>
      <c r="E517" s="84" t="b">
        <v>0</v>
      </c>
      <c r="F517" s="84" t="b">
        <v>0</v>
      </c>
      <c r="G517" s="84" t="b">
        <v>0</v>
      </c>
    </row>
    <row r="518" spans="1:7" ht="15">
      <c r="A518" s="84" t="s">
        <v>561</v>
      </c>
      <c r="B518" s="84">
        <v>2</v>
      </c>
      <c r="C518" s="122">
        <v>0.01624083714478435</v>
      </c>
      <c r="D518" s="84" t="s">
        <v>1660</v>
      </c>
      <c r="E518" s="84" t="b">
        <v>1</v>
      </c>
      <c r="F518" s="84" t="b">
        <v>0</v>
      </c>
      <c r="G518" s="84" t="b">
        <v>0</v>
      </c>
    </row>
    <row r="519" spans="1:7" ht="15">
      <c r="A519" s="84" t="s">
        <v>547</v>
      </c>
      <c r="B519" s="84">
        <v>2</v>
      </c>
      <c r="C519" s="122">
        <v>0</v>
      </c>
      <c r="D519" s="84" t="s">
        <v>1661</v>
      </c>
      <c r="E519" s="84" t="b">
        <v>0</v>
      </c>
      <c r="F519" s="84" t="b">
        <v>0</v>
      </c>
      <c r="G519" s="84" t="b">
        <v>0</v>
      </c>
    </row>
    <row r="520" spans="1:7" ht="15">
      <c r="A520" s="84" t="s">
        <v>1794</v>
      </c>
      <c r="B520" s="84">
        <v>2</v>
      </c>
      <c r="C520" s="122">
        <v>0</v>
      </c>
      <c r="D520" s="84" t="s">
        <v>1661</v>
      </c>
      <c r="E520" s="84" t="b">
        <v>0</v>
      </c>
      <c r="F520" s="84" t="b">
        <v>0</v>
      </c>
      <c r="G520" s="84" t="b">
        <v>0</v>
      </c>
    </row>
    <row r="521" spans="1:7" ht="15">
      <c r="A521" s="84" t="s">
        <v>2292</v>
      </c>
      <c r="B521" s="84">
        <v>2</v>
      </c>
      <c r="C521" s="122">
        <v>0.011359622477886083</v>
      </c>
      <c r="D521" s="84" t="s">
        <v>1661</v>
      </c>
      <c r="E521" s="84" t="b">
        <v>0</v>
      </c>
      <c r="F521" s="84" t="b">
        <v>0</v>
      </c>
      <c r="G521" s="84" t="b">
        <v>0</v>
      </c>
    </row>
    <row r="522" spans="1:7" ht="15">
      <c r="A522" s="84" t="s">
        <v>2236</v>
      </c>
      <c r="B522" s="84">
        <v>2</v>
      </c>
      <c r="C522" s="122">
        <v>0.011359622477886083</v>
      </c>
      <c r="D522" s="84" t="s">
        <v>1661</v>
      </c>
      <c r="E522" s="84" t="b">
        <v>0</v>
      </c>
      <c r="F522" s="84" t="b">
        <v>0</v>
      </c>
      <c r="G522" s="84" t="b">
        <v>0</v>
      </c>
    </row>
    <row r="523" spans="1:7" ht="15">
      <c r="A523" s="84" t="s">
        <v>2238</v>
      </c>
      <c r="B523" s="84">
        <v>6</v>
      </c>
      <c r="C523" s="122">
        <v>0</v>
      </c>
      <c r="D523" s="84" t="s">
        <v>1662</v>
      </c>
      <c r="E523" s="84" t="b">
        <v>0</v>
      </c>
      <c r="F523" s="84" t="b">
        <v>0</v>
      </c>
      <c r="G523" s="84" t="b">
        <v>0</v>
      </c>
    </row>
    <row r="524" spans="1:7" ht="15">
      <c r="A524" s="84" t="s">
        <v>1804</v>
      </c>
      <c r="B524" s="84">
        <v>6</v>
      </c>
      <c r="C524" s="122">
        <v>0.013582576507123861</v>
      </c>
      <c r="D524" s="84" t="s">
        <v>1662</v>
      </c>
      <c r="E524" s="84" t="b">
        <v>1</v>
      </c>
      <c r="F524" s="84" t="b">
        <v>0</v>
      </c>
      <c r="G524" s="84" t="b">
        <v>0</v>
      </c>
    </row>
    <row r="525" spans="1:7" ht="15">
      <c r="A525" s="84" t="s">
        <v>2260</v>
      </c>
      <c r="B525" s="84">
        <v>4</v>
      </c>
      <c r="C525" s="122">
        <v>0.003955510735022711</v>
      </c>
      <c r="D525" s="84" t="s">
        <v>1662</v>
      </c>
      <c r="E525" s="84" t="b">
        <v>0</v>
      </c>
      <c r="F525" s="84" t="b">
        <v>0</v>
      </c>
      <c r="G525" s="84" t="b">
        <v>0</v>
      </c>
    </row>
    <row r="526" spans="1:7" ht="15">
      <c r="A526" s="84" t="s">
        <v>1823</v>
      </c>
      <c r="B526" s="84">
        <v>4</v>
      </c>
      <c r="C526" s="122">
        <v>0.00905505100474924</v>
      </c>
      <c r="D526" s="84" t="s">
        <v>1662</v>
      </c>
      <c r="E526" s="84" t="b">
        <v>0</v>
      </c>
      <c r="F526" s="84" t="b">
        <v>0</v>
      </c>
      <c r="G526" s="84" t="b">
        <v>0</v>
      </c>
    </row>
    <row r="527" spans="1:7" ht="15">
      <c r="A527" s="84" t="s">
        <v>254</v>
      </c>
      <c r="B527" s="84">
        <v>3</v>
      </c>
      <c r="C527" s="122">
        <v>0.0067912882535619305</v>
      </c>
      <c r="D527" s="84" t="s">
        <v>1662</v>
      </c>
      <c r="E527" s="84" t="b">
        <v>0</v>
      </c>
      <c r="F527" s="84" t="b">
        <v>0</v>
      </c>
      <c r="G527" s="84" t="b">
        <v>0</v>
      </c>
    </row>
    <row r="528" spans="1:7" ht="15">
      <c r="A528" s="84" t="s">
        <v>2302</v>
      </c>
      <c r="B528" s="84">
        <v>3</v>
      </c>
      <c r="C528" s="122">
        <v>0.0067912882535619305</v>
      </c>
      <c r="D528" s="84" t="s">
        <v>1662</v>
      </c>
      <c r="E528" s="84" t="b">
        <v>0</v>
      </c>
      <c r="F528" s="84" t="b">
        <v>0</v>
      </c>
      <c r="G528" s="84" t="b">
        <v>0</v>
      </c>
    </row>
    <row r="529" spans="1:7" ht="15">
      <c r="A529" s="84" t="s">
        <v>2237</v>
      </c>
      <c r="B529" s="84">
        <v>3</v>
      </c>
      <c r="C529" s="122">
        <v>0.0067912882535619305</v>
      </c>
      <c r="D529" s="84" t="s">
        <v>1662</v>
      </c>
      <c r="E529" s="84" t="b">
        <v>0</v>
      </c>
      <c r="F529" s="84" t="b">
        <v>0</v>
      </c>
      <c r="G529" s="84" t="b">
        <v>0</v>
      </c>
    </row>
    <row r="530" spans="1:7" ht="15">
      <c r="A530" s="84" t="s">
        <v>2303</v>
      </c>
      <c r="B530" s="84">
        <v>3</v>
      </c>
      <c r="C530" s="122">
        <v>0.0067912882535619305</v>
      </c>
      <c r="D530" s="84" t="s">
        <v>1662</v>
      </c>
      <c r="E530" s="84" t="b">
        <v>0</v>
      </c>
      <c r="F530" s="84" t="b">
        <v>0</v>
      </c>
      <c r="G530" s="84" t="b">
        <v>0</v>
      </c>
    </row>
    <row r="531" spans="1:7" ht="15">
      <c r="A531" s="84" t="s">
        <v>2304</v>
      </c>
      <c r="B531" s="84">
        <v>3</v>
      </c>
      <c r="C531" s="122">
        <v>0.0067912882535619305</v>
      </c>
      <c r="D531" s="84" t="s">
        <v>1662</v>
      </c>
      <c r="E531" s="84" t="b">
        <v>0</v>
      </c>
      <c r="F531" s="84" t="b">
        <v>0</v>
      </c>
      <c r="G531" s="84" t="b">
        <v>0</v>
      </c>
    </row>
    <row r="532" spans="1:7" ht="15">
      <c r="A532" s="84" t="s">
        <v>2305</v>
      </c>
      <c r="B532" s="84">
        <v>3</v>
      </c>
      <c r="C532" s="122">
        <v>0.0067912882535619305</v>
      </c>
      <c r="D532" s="84" t="s">
        <v>1662</v>
      </c>
      <c r="E532" s="84" t="b">
        <v>0</v>
      </c>
      <c r="F532" s="84" t="b">
        <v>0</v>
      </c>
      <c r="G532" s="84" t="b">
        <v>0</v>
      </c>
    </row>
    <row r="533" spans="1:7" ht="15">
      <c r="A533" s="84" t="s">
        <v>2306</v>
      </c>
      <c r="B533" s="84">
        <v>3</v>
      </c>
      <c r="C533" s="122">
        <v>0.0067912882535619305</v>
      </c>
      <c r="D533" s="84" t="s">
        <v>1662</v>
      </c>
      <c r="E533" s="84" t="b">
        <v>0</v>
      </c>
      <c r="F533" s="84" t="b">
        <v>0</v>
      </c>
      <c r="G533" s="84" t="b">
        <v>0</v>
      </c>
    </row>
    <row r="534" spans="1:7" ht="15">
      <c r="A534" s="84" t="s">
        <v>2307</v>
      </c>
      <c r="B534" s="84">
        <v>3</v>
      </c>
      <c r="C534" s="122">
        <v>0.0067912882535619305</v>
      </c>
      <c r="D534" s="84" t="s">
        <v>1662</v>
      </c>
      <c r="E534" s="84" t="b">
        <v>0</v>
      </c>
      <c r="F534" s="84" t="b">
        <v>0</v>
      </c>
      <c r="G534" s="84" t="b">
        <v>0</v>
      </c>
    </row>
    <row r="535" spans="1:7" ht="15">
      <c r="A535" s="84" t="s">
        <v>2308</v>
      </c>
      <c r="B535" s="84">
        <v>3</v>
      </c>
      <c r="C535" s="122">
        <v>0.0067912882535619305</v>
      </c>
      <c r="D535" s="84" t="s">
        <v>1662</v>
      </c>
      <c r="E535" s="84" t="b">
        <v>0</v>
      </c>
      <c r="F535" s="84" t="b">
        <v>0</v>
      </c>
      <c r="G535" s="84" t="b">
        <v>0</v>
      </c>
    </row>
    <row r="536" spans="1:7" ht="15">
      <c r="A536" s="84" t="s">
        <v>2309</v>
      </c>
      <c r="B536" s="84">
        <v>3</v>
      </c>
      <c r="C536" s="122">
        <v>0.0067912882535619305</v>
      </c>
      <c r="D536" s="84" t="s">
        <v>1662</v>
      </c>
      <c r="E536" s="84" t="b">
        <v>0</v>
      </c>
      <c r="F536" s="84" t="b">
        <v>0</v>
      </c>
      <c r="G536" s="84" t="b">
        <v>0</v>
      </c>
    </row>
    <row r="537" spans="1:7" ht="15">
      <c r="A537" s="84" t="s">
        <v>1824</v>
      </c>
      <c r="B537" s="84">
        <v>3</v>
      </c>
      <c r="C537" s="122">
        <v>0.0067912882535619305</v>
      </c>
      <c r="D537" s="84" t="s">
        <v>1662</v>
      </c>
      <c r="E537" s="84" t="b">
        <v>1</v>
      </c>
      <c r="F537" s="84" t="b">
        <v>0</v>
      </c>
      <c r="G537" s="84" t="b">
        <v>0</v>
      </c>
    </row>
    <row r="538" spans="1:7" ht="15">
      <c r="A538" s="84" t="s">
        <v>2310</v>
      </c>
      <c r="B538" s="84">
        <v>3</v>
      </c>
      <c r="C538" s="122">
        <v>0.0067912882535619305</v>
      </c>
      <c r="D538" s="84" t="s">
        <v>1662</v>
      </c>
      <c r="E538" s="84" t="b">
        <v>0</v>
      </c>
      <c r="F538" s="84" t="b">
        <v>0</v>
      </c>
      <c r="G538" s="84" t="b">
        <v>0</v>
      </c>
    </row>
    <row r="539" spans="1:7" ht="15">
      <c r="A539" s="84" t="s">
        <v>1854</v>
      </c>
      <c r="B539" s="84">
        <v>3</v>
      </c>
      <c r="C539" s="122">
        <v>0.0067912882535619305</v>
      </c>
      <c r="D539" s="84" t="s">
        <v>1662</v>
      </c>
      <c r="E539" s="84" t="b">
        <v>0</v>
      </c>
      <c r="F539" s="84" t="b">
        <v>0</v>
      </c>
      <c r="G539" s="84" t="b">
        <v>0</v>
      </c>
    </row>
    <row r="540" spans="1:7" ht="15">
      <c r="A540" s="84" t="s">
        <v>547</v>
      </c>
      <c r="B540" s="84">
        <v>3</v>
      </c>
      <c r="C540" s="122">
        <v>0.0067912882535619305</v>
      </c>
      <c r="D540" s="84" t="s">
        <v>1662</v>
      </c>
      <c r="E540" s="84" t="b">
        <v>0</v>
      </c>
      <c r="F540" s="84" t="b">
        <v>0</v>
      </c>
      <c r="G540" s="84" t="b">
        <v>0</v>
      </c>
    </row>
    <row r="541" spans="1:7" ht="15">
      <c r="A541" s="84" t="s">
        <v>2320</v>
      </c>
      <c r="B541" s="84">
        <v>3</v>
      </c>
      <c r="C541" s="122">
        <v>0.0067912882535619305</v>
      </c>
      <c r="D541" s="84" t="s">
        <v>1662</v>
      </c>
      <c r="E541" s="84" t="b">
        <v>0</v>
      </c>
      <c r="F541" s="84" t="b">
        <v>0</v>
      </c>
      <c r="G541" s="84" t="b">
        <v>0</v>
      </c>
    </row>
    <row r="542" spans="1:7" ht="15">
      <c r="A542" s="84" t="s">
        <v>2321</v>
      </c>
      <c r="B542" s="84">
        <v>3</v>
      </c>
      <c r="C542" s="122">
        <v>0.0067912882535619305</v>
      </c>
      <c r="D542" s="84" t="s">
        <v>1662</v>
      </c>
      <c r="E542" s="84" t="b">
        <v>0</v>
      </c>
      <c r="F542" s="84" t="b">
        <v>0</v>
      </c>
      <c r="G542" s="84" t="b">
        <v>0</v>
      </c>
    </row>
    <row r="543" spans="1:7" ht="15">
      <c r="A543" s="84" t="s">
        <v>2333</v>
      </c>
      <c r="B543" s="84">
        <v>2</v>
      </c>
      <c r="C543" s="122">
        <v>0.008121224666776276</v>
      </c>
      <c r="D543" s="84" t="s">
        <v>1662</v>
      </c>
      <c r="E543" s="84" t="b">
        <v>0</v>
      </c>
      <c r="F543" s="84" t="b">
        <v>0</v>
      </c>
      <c r="G543" s="84" t="b">
        <v>0</v>
      </c>
    </row>
    <row r="544" spans="1:7" ht="15">
      <c r="A544" s="84" t="s">
        <v>2359</v>
      </c>
      <c r="B544" s="84">
        <v>2</v>
      </c>
      <c r="C544" s="122">
        <v>0.008121224666776276</v>
      </c>
      <c r="D544" s="84" t="s">
        <v>1662</v>
      </c>
      <c r="E544" s="84" t="b">
        <v>0</v>
      </c>
      <c r="F544" s="84" t="b">
        <v>1</v>
      </c>
      <c r="G544" s="84" t="b">
        <v>0</v>
      </c>
    </row>
    <row r="545" spans="1:7" ht="15">
      <c r="A545" s="84" t="s">
        <v>2360</v>
      </c>
      <c r="B545" s="84">
        <v>2</v>
      </c>
      <c r="C545" s="122">
        <v>0.008121224666776276</v>
      </c>
      <c r="D545" s="84" t="s">
        <v>1662</v>
      </c>
      <c r="E545" s="84" t="b">
        <v>0</v>
      </c>
      <c r="F545" s="84" t="b">
        <v>0</v>
      </c>
      <c r="G545" s="84" t="b">
        <v>0</v>
      </c>
    </row>
    <row r="546" spans="1:7" ht="15">
      <c r="A546" s="84" t="s">
        <v>2322</v>
      </c>
      <c r="B546" s="84">
        <v>2</v>
      </c>
      <c r="C546" s="122">
        <v>0.008121224666776276</v>
      </c>
      <c r="D546" s="84" t="s">
        <v>1662</v>
      </c>
      <c r="E546" s="84" t="b">
        <v>0</v>
      </c>
      <c r="F546" s="84" t="b">
        <v>0</v>
      </c>
      <c r="G546" s="84" t="b">
        <v>0</v>
      </c>
    </row>
    <row r="547" spans="1:7" ht="15">
      <c r="A547" s="84" t="s">
        <v>2361</v>
      </c>
      <c r="B547" s="84">
        <v>2</v>
      </c>
      <c r="C547" s="122">
        <v>0.008121224666776276</v>
      </c>
      <c r="D547" s="84" t="s">
        <v>1662</v>
      </c>
      <c r="E547" s="84" t="b">
        <v>0</v>
      </c>
      <c r="F547" s="84" t="b">
        <v>0</v>
      </c>
      <c r="G547" s="84" t="b">
        <v>0</v>
      </c>
    </row>
    <row r="548" spans="1:7" ht="15">
      <c r="A548" s="84" t="s">
        <v>2362</v>
      </c>
      <c r="B548" s="84">
        <v>2</v>
      </c>
      <c r="C548" s="122">
        <v>0.008121224666776276</v>
      </c>
      <c r="D548" s="84" t="s">
        <v>1662</v>
      </c>
      <c r="E548" s="84" t="b">
        <v>0</v>
      </c>
      <c r="F548" s="84" t="b">
        <v>0</v>
      </c>
      <c r="G548" s="84" t="b">
        <v>0</v>
      </c>
    </row>
    <row r="549" spans="1:7" ht="15">
      <c r="A549" s="84" t="s">
        <v>2363</v>
      </c>
      <c r="B549" s="84">
        <v>2</v>
      </c>
      <c r="C549" s="122">
        <v>0</v>
      </c>
      <c r="D549" s="84" t="s">
        <v>1663</v>
      </c>
      <c r="E549" s="84" t="b">
        <v>0</v>
      </c>
      <c r="F549" s="84" t="b">
        <v>0</v>
      </c>
      <c r="G549" s="84" t="b">
        <v>0</v>
      </c>
    </row>
    <row r="550" spans="1:7" ht="15">
      <c r="A550" s="84" t="s">
        <v>2237</v>
      </c>
      <c r="B550" s="84">
        <v>2</v>
      </c>
      <c r="C550" s="122">
        <v>0</v>
      </c>
      <c r="D550" s="84" t="s">
        <v>1663</v>
      </c>
      <c r="E550" s="84" t="b">
        <v>0</v>
      </c>
      <c r="F550" s="84" t="b">
        <v>0</v>
      </c>
      <c r="G550" s="84" t="b">
        <v>0</v>
      </c>
    </row>
    <row r="551" spans="1:7" ht="15">
      <c r="A551" s="84" t="s">
        <v>2364</v>
      </c>
      <c r="B551" s="84">
        <v>2</v>
      </c>
      <c r="C551" s="122">
        <v>0</v>
      </c>
      <c r="D551" s="84" t="s">
        <v>1663</v>
      </c>
      <c r="E551" s="84" t="b">
        <v>0</v>
      </c>
      <c r="F551" s="84" t="b">
        <v>0</v>
      </c>
      <c r="G551" s="84" t="b">
        <v>0</v>
      </c>
    </row>
    <row r="552" spans="1:7" ht="15">
      <c r="A552" s="84" t="s">
        <v>1746</v>
      </c>
      <c r="B552" s="84">
        <v>2</v>
      </c>
      <c r="C552" s="122">
        <v>0</v>
      </c>
      <c r="D552" s="84" t="s">
        <v>1663</v>
      </c>
      <c r="E552" s="84" t="b">
        <v>0</v>
      </c>
      <c r="F552" s="84" t="b">
        <v>0</v>
      </c>
      <c r="G552" s="84" t="b">
        <v>0</v>
      </c>
    </row>
    <row r="553" spans="1:7" ht="15">
      <c r="A553" s="84" t="s">
        <v>2240</v>
      </c>
      <c r="B553" s="84">
        <v>2</v>
      </c>
      <c r="C553" s="122">
        <v>0</v>
      </c>
      <c r="D553" s="84" t="s">
        <v>1663</v>
      </c>
      <c r="E553" s="84" t="b">
        <v>0</v>
      </c>
      <c r="F553" s="84" t="b">
        <v>0</v>
      </c>
      <c r="G553" s="84" t="b">
        <v>0</v>
      </c>
    </row>
    <row r="554" spans="1:7" ht="15">
      <c r="A554" s="84" t="s">
        <v>2365</v>
      </c>
      <c r="B554" s="84">
        <v>2</v>
      </c>
      <c r="C554" s="122">
        <v>0</v>
      </c>
      <c r="D554" s="84" t="s">
        <v>1663</v>
      </c>
      <c r="E554" s="84" t="b">
        <v>0</v>
      </c>
      <c r="F554" s="84" t="b">
        <v>0</v>
      </c>
      <c r="G554" s="84" t="b">
        <v>0</v>
      </c>
    </row>
    <row r="555" spans="1:7" ht="15">
      <c r="A555" s="84" t="s">
        <v>2366</v>
      </c>
      <c r="B555" s="84">
        <v>2</v>
      </c>
      <c r="C555" s="122">
        <v>0</v>
      </c>
      <c r="D555" s="84" t="s">
        <v>1663</v>
      </c>
      <c r="E555" s="84" t="b">
        <v>0</v>
      </c>
      <c r="F555" s="84" t="b">
        <v>0</v>
      </c>
      <c r="G555" s="84" t="b">
        <v>0</v>
      </c>
    </row>
    <row r="556" spans="1:7" ht="15">
      <c r="A556" s="84" t="s">
        <v>2290</v>
      </c>
      <c r="B556" s="84">
        <v>2</v>
      </c>
      <c r="C556" s="122">
        <v>0</v>
      </c>
      <c r="D556" s="84" t="s">
        <v>1663</v>
      </c>
      <c r="E556" s="84" t="b">
        <v>0</v>
      </c>
      <c r="F556" s="84" t="b">
        <v>0</v>
      </c>
      <c r="G556" s="84" t="b">
        <v>0</v>
      </c>
    </row>
    <row r="557" spans="1:7" ht="15">
      <c r="A557" s="84" t="s">
        <v>1824</v>
      </c>
      <c r="B557" s="84">
        <v>2</v>
      </c>
      <c r="C557" s="122">
        <v>0</v>
      </c>
      <c r="D557" s="84" t="s">
        <v>1663</v>
      </c>
      <c r="E557" s="84" t="b">
        <v>1</v>
      </c>
      <c r="F557" s="84" t="b">
        <v>0</v>
      </c>
      <c r="G557" s="84" t="b">
        <v>0</v>
      </c>
    </row>
    <row r="558" spans="1:7" ht="15">
      <c r="A558" s="84" t="s">
        <v>2367</v>
      </c>
      <c r="B558" s="84">
        <v>2</v>
      </c>
      <c r="C558" s="122">
        <v>0</v>
      </c>
      <c r="D558" s="84" t="s">
        <v>1663</v>
      </c>
      <c r="E558" s="84" t="b">
        <v>0</v>
      </c>
      <c r="F558" s="84" t="b">
        <v>0</v>
      </c>
      <c r="G558" s="84" t="b">
        <v>0</v>
      </c>
    </row>
    <row r="559" spans="1:7" ht="15">
      <c r="A559" s="84" t="s">
        <v>287</v>
      </c>
      <c r="B559" s="84">
        <v>2</v>
      </c>
      <c r="C559" s="122">
        <v>0</v>
      </c>
      <c r="D559" s="84" t="s">
        <v>1663</v>
      </c>
      <c r="E559" s="84" t="b">
        <v>0</v>
      </c>
      <c r="F559" s="84" t="b">
        <v>0</v>
      </c>
      <c r="G559" s="84" t="b">
        <v>0</v>
      </c>
    </row>
    <row r="560" spans="1:7" ht="15">
      <c r="A560" s="84" t="s">
        <v>270</v>
      </c>
      <c r="B560" s="84">
        <v>5</v>
      </c>
      <c r="C560" s="122">
        <v>0</v>
      </c>
      <c r="D560" s="84" t="s">
        <v>1664</v>
      </c>
      <c r="E560" s="84" t="b">
        <v>0</v>
      </c>
      <c r="F560" s="84" t="b">
        <v>0</v>
      </c>
      <c r="G560" s="84" t="b">
        <v>0</v>
      </c>
    </row>
    <row r="561" spans="1:7" ht="15">
      <c r="A561" s="84" t="s">
        <v>2281</v>
      </c>
      <c r="B561" s="84">
        <v>3</v>
      </c>
      <c r="C561" s="122">
        <v>0</v>
      </c>
      <c r="D561" s="84" t="s">
        <v>1664</v>
      </c>
      <c r="E561" s="84" t="b">
        <v>0</v>
      </c>
      <c r="F561" s="84" t="b">
        <v>0</v>
      </c>
      <c r="G561" s="84" t="b">
        <v>0</v>
      </c>
    </row>
    <row r="562" spans="1:7" ht="15">
      <c r="A562" s="84" t="s">
        <v>550</v>
      </c>
      <c r="B562" s="84">
        <v>3</v>
      </c>
      <c r="C562" s="122">
        <v>0</v>
      </c>
      <c r="D562" s="84" t="s">
        <v>1664</v>
      </c>
      <c r="E562" s="84" t="b">
        <v>0</v>
      </c>
      <c r="F562" s="84" t="b">
        <v>0</v>
      </c>
      <c r="G562" s="84" t="b">
        <v>0</v>
      </c>
    </row>
    <row r="563" spans="1:7" ht="15">
      <c r="A563" s="84" t="s">
        <v>2282</v>
      </c>
      <c r="B563" s="84">
        <v>3</v>
      </c>
      <c r="C563" s="122">
        <v>0</v>
      </c>
      <c r="D563" s="84" t="s">
        <v>1664</v>
      </c>
      <c r="E563" s="84" t="b">
        <v>0</v>
      </c>
      <c r="F563" s="84" t="b">
        <v>0</v>
      </c>
      <c r="G563" s="84" t="b">
        <v>0</v>
      </c>
    </row>
    <row r="564" spans="1:7" ht="15">
      <c r="A564" s="84" t="s">
        <v>2249</v>
      </c>
      <c r="B564" s="84">
        <v>3</v>
      </c>
      <c r="C564" s="122">
        <v>0</v>
      </c>
      <c r="D564" s="84" t="s">
        <v>1664</v>
      </c>
      <c r="E564" s="84" t="b">
        <v>0</v>
      </c>
      <c r="F564" s="84" t="b">
        <v>0</v>
      </c>
      <c r="G564" s="84" t="b">
        <v>0</v>
      </c>
    </row>
    <row r="565" spans="1:7" ht="15">
      <c r="A565" s="84" t="s">
        <v>2283</v>
      </c>
      <c r="B565" s="84">
        <v>3</v>
      </c>
      <c r="C565" s="122">
        <v>0</v>
      </c>
      <c r="D565" s="84" t="s">
        <v>1664</v>
      </c>
      <c r="E565" s="84" t="b">
        <v>0</v>
      </c>
      <c r="F565" s="84" t="b">
        <v>0</v>
      </c>
      <c r="G565" s="84" t="b">
        <v>0</v>
      </c>
    </row>
    <row r="566" spans="1:7" ht="15">
      <c r="A566" s="84" t="s">
        <v>547</v>
      </c>
      <c r="B566" s="84">
        <v>3</v>
      </c>
      <c r="C566" s="122">
        <v>0</v>
      </c>
      <c r="D566" s="84" t="s">
        <v>1664</v>
      </c>
      <c r="E566" s="84" t="b">
        <v>0</v>
      </c>
      <c r="F566" s="84" t="b">
        <v>0</v>
      </c>
      <c r="G566" s="84" t="b">
        <v>0</v>
      </c>
    </row>
    <row r="567" spans="1:7" ht="15">
      <c r="A567" s="84" t="s">
        <v>2250</v>
      </c>
      <c r="B567" s="84">
        <v>3</v>
      </c>
      <c r="C567" s="122">
        <v>0</v>
      </c>
      <c r="D567" s="84" t="s">
        <v>1664</v>
      </c>
      <c r="E567" s="84" t="b">
        <v>0</v>
      </c>
      <c r="F567" s="84" t="b">
        <v>0</v>
      </c>
      <c r="G567" s="84" t="b">
        <v>0</v>
      </c>
    </row>
    <row r="568" spans="1:7" ht="15">
      <c r="A568" s="84" t="s">
        <v>2284</v>
      </c>
      <c r="B568" s="84">
        <v>3</v>
      </c>
      <c r="C568" s="122">
        <v>0</v>
      </c>
      <c r="D568" s="84" t="s">
        <v>1664</v>
      </c>
      <c r="E568" s="84" t="b">
        <v>0</v>
      </c>
      <c r="F568" s="84" t="b">
        <v>0</v>
      </c>
      <c r="G568" s="84" t="b">
        <v>0</v>
      </c>
    </row>
    <row r="569" spans="1:7" ht="15">
      <c r="A569" s="84" t="s">
        <v>2251</v>
      </c>
      <c r="B569" s="84">
        <v>3</v>
      </c>
      <c r="C569" s="122">
        <v>0</v>
      </c>
      <c r="D569" s="84" t="s">
        <v>1664</v>
      </c>
      <c r="E569" s="84" t="b">
        <v>0</v>
      </c>
      <c r="F569" s="84" t="b">
        <v>0</v>
      </c>
      <c r="G569" s="84" t="b">
        <v>0</v>
      </c>
    </row>
    <row r="570" spans="1:7" ht="15">
      <c r="A570" s="84" t="s">
        <v>2285</v>
      </c>
      <c r="B570" s="84">
        <v>3</v>
      </c>
      <c r="C570" s="122">
        <v>0</v>
      </c>
      <c r="D570" s="84" t="s">
        <v>1664</v>
      </c>
      <c r="E570" s="84" t="b">
        <v>0</v>
      </c>
      <c r="F570" s="84" t="b">
        <v>0</v>
      </c>
      <c r="G570" s="84" t="b">
        <v>0</v>
      </c>
    </row>
    <row r="571" spans="1:7" ht="15">
      <c r="A571" s="84" t="s">
        <v>2286</v>
      </c>
      <c r="B571" s="84">
        <v>3</v>
      </c>
      <c r="C571" s="122">
        <v>0</v>
      </c>
      <c r="D571" s="84" t="s">
        <v>1664</v>
      </c>
      <c r="E571" s="84" t="b">
        <v>0</v>
      </c>
      <c r="F571" s="84" t="b">
        <v>0</v>
      </c>
      <c r="G571" s="84" t="b">
        <v>0</v>
      </c>
    </row>
    <row r="572" spans="1:7" ht="15">
      <c r="A572" s="84" t="s">
        <v>1800</v>
      </c>
      <c r="B572" s="84">
        <v>3</v>
      </c>
      <c r="C572" s="122">
        <v>0</v>
      </c>
      <c r="D572" s="84" t="s">
        <v>1664</v>
      </c>
      <c r="E572" s="84" t="b">
        <v>0</v>
      </c>
      <c r="F572" s="84" t="b">
        <v>0</v>
      </c>
      <c r="G572" s="84" t="b">
        <v>0</v>
      </c>
    </row>
    <row r="573" spans="1:7" ht="15">
      <c r="A573" s="84" t="s">
        <v>2235</v>
      </c>
      <c r="B573" s="84">
        <v>3</v>
      </c>
      <c r="C573" s="122">
        <v>0</v>
      </c>
      <c r="D573" s="84" t="s">
        <v>1664</v>
      </c>
      <c r="E573" s="84" t="b">
        <v>0</v>
      </c>
      <c r="F573" s="84" t="b">
        <v>0</v>
      </c>
      <c r="G573" s="84" t="b">
        <v>0</v>
      </c>
    </row>
    <row r="574" spans="1:7" ht="15">
      <c r="A574" s="84" t="s">
        <v>2326</v>
      </c>
      <c r="B574" s="84">
        <v>2</v>
      </c>
      <c r="C574" s="122">
        <v>0.007656141698073097</v>
      </c>
      <c r="D574" s="84" t="s">
        <v>1664</v>
      </c>
      <c r="E574" s="84" t="b">
        <v>0</v>
      </c>
      <c r="F574" s="84" t="b">
        <v>0</v>
      </c>
      <c r="G574" s="84" t="b">
        <v>0</v>
      </c>
    </row>
    <row r="575" spans="1:7" ht="15">
      <c r="A575" s="84" t="s">
        <v>2293</v>
      </c>
      <c r="B575" s="84">
        <v>3</v>
      </c>
      <c r="C575" s="122">
        <v>0</v>
      </c>
      <c r="D575" s="84" t="s">
        <v>1666</v>
      </c>
      <c r="E575" s="84" t="b">
        <v>0</v>
      </c>
      <c r="F575" s="84" t="b">
        <v>0</v>
      </c>
      <c r="G575" s="84" t="b">
        <v>0</v>
      </c>
    </row>
    <row r="576" spans="1:7" ht="15">
      <c r="A576" s="84" t="s">
        <v>2294</v>
      </c>
      <c r="B576" s="84">
        <v>3</v>
      </c>
      <c r="C576" s="122">
        <v>0</v>
      </c>
      <c r="D576" s="84" t="s">
        <v>1666</v>
      </c>
      <c r="E576" s="84" t="b">
        <v>0</v>
      </c>
      <c r="F576" s="84" t="b">
        <v>0</v>
      </c>
      <c r="G576" s="84" t="b">
        <v>0</v>
      </c>
    </row>
    <row r="577" spans="1:7" ht="15">
      <c r="A577" s="84" t="s">
        <v>2295</v>
      </c>
      <c r="B577" s="84">
        <v>3</v>
      </c>
      <c r="C577" s="122">
        <v>0</v>
      </c>
      <c r="D577" s="84" t="s">
        <v>1666</v>
      </c>
      <c r="E577" s="84" t="b">
        <v>0</v>
      </c>
      <c r="F577" s="84" t="b">
        <v>0</v>
      </c>
      <c r="G577" s="84" t="b">
        <v>0</v>
      </c>
    </row>
    <row r="578" spans="1:7" ht="15">
      <c r="A578" s="84" t="s">
        <v>2296</v>
      </c>
      <c r="B578" s="84">
        <v>3</v>
      </c>
      <c r="C578" s="122">
        <v>0</v>
      </c>
      <c r="D578" s="84" t="s">
        <v>1666</v>
      </c>
      <c r="E578" s="84" t="b">
        <v>0</v>
      </c>
      <c r="F578" s="84" t="b">
        <v>0</v>
      </c>
      <c r="G578" s="84" t="b">
        <v>0</v>
      </c>
    </row>
    <row r="579" spans="1:7" ht="15">
      <c r="A579" s="84" t="s">
        <v>2297</v>
      </c>
      <c r="B579" s="84">
        <v>3</v>
      </c>
      <c r="C579" s="122">
        <v>0</v>
      </c>
      <c r="D579" s="84" t="s">
        <v>1666</v>
      </c>
      <c r="E579" s="84" t="b">
        <v>0</v>
      </c>
      <c r="F579" s="84" t="b">
        <v>0</v>
      </c>
      <c r="G579" s="84" t="b">
        <v>0</v>
      </c>
    </row>
    <row r="580" spans="1:7" ht="15">
      <c r="A580" s="84" t="s">
        <v>2298</v>
      </c>
      <c r="B580" s="84">
        <v>3</v>
      </c>
      <c r="C580" s="122">
        <v>0</v>
      </c>
      <c r="D580" s="84" t="s">
        <v>1666</v>
      </c>
      <c r="E580" s="84" t="b">
        <v>0</v>
      </c>
      <c r="F580" s="84" t="b">
        <v>0</v>
      </c>
      <c r="G580" s="84" t="b">
        <v>0</v>
      </c>
    </row>
    <row r="581" spans="1:7" ht="15">
      <c r="A581" s="84" t="s">
        <v>2245</v>
      </c>
      <c r="B581" s="84">
        <v>3</v>
      </c>
      <c r="C581" s="122">
        <v>0</v>
      </c>
      <c r="D581" s="84" t="s">
        <v>1666</v>
      </c>
      <c r="E581" s="84" t="b">
        <v>0</v>
      </c>
      <c r="F581" s="84" t="b">
        <v>0</v>
      </c>
      <c r="G581" s="84" t="b">
        <v>0</v>
      </c>
    </row>
    <row r="582" spans="1:7" ht="15">
      <c r="A582" s="84" t="s">
        <v>2299</v>
      </c>
      <c r="B582" s="84">
        <v>3</v>
      </c>
      <c r="C582" s="122">
        <v>0</v>
      </c>
      <c r="D582" s="84" t="s">
        <v>1666</v>
      </c>
      <c r="E582" s="84" t="b">
        <v>0</v>
      </c>
      <c r="F582" s="84" t="b">
        <v>0</v>
      </c>
      <c r="G582" s="84" t="b">
        <v>0</v>
      </c>
    </row>
    <row r="583" spans="1:7" ht="15">
      <c r="A583" s="84" t="s">
        <v>2300</v>
      </c>
      <c r="B583" s="84">
        <v>3</v>
      </c>
      <c r="C583" s="122">
        <v>0</v>
      </c>
      <c r="D583" s="84" t="s">
        <v>1666</v>
      </c>
      <c r="E583" s="84" t="b">
        <v>0</v>
      </c>
      <c r="F583" s="84" t="b">
        <v>0</v>
      </c>
      <c r="G583" s="84" t="b">
        <v>0</v>
      </c>
    </row>
    <row r="584" spans="1:7" ht="15">
      <c r="A584" s="84" t="s">
        <v>2301</v>
      </c>
      <c r="B584" s="84">
        <v>3</v>
      </c>
      <c r="C584" s="122">
        <v>0</v>
      </c>
      <c r="D584" s="84" t="s">
        <v>1666</v>
      </c>
      <c r="E584" s="84" t="b">
        <v>0</v>
      </c>
      <c r="F584" s="84" t="b">
        <v>0</v>
      </c>
      <c r="G584" s="84" t="b">
        <v>0</v>
      </c>
    </row>
    <row r="585" spans="1:7" ht="15">
      <c r="A585" s="84" t="s">
        <v>212</v>
      </c>
      <c r="B585" s="84">
        <v>2</v>
      </c>
      <c r="C585" s="122">
        <v>0.009030320977214422</v>
      </c>
      <c r="D585" s="84" t="s">
        <v>1666</v>
      </c>
      <c r="E585" s="84" t="b">
        <v>0</v>
      </c>
      <c r="F585" s="84" t="b">
        <v>0</v>
      </c>
      <c r="G585" s="84" t="b">
        <v>0</v>
      </c>
    </row>
    <row r="586" spans="1:7" ht="15">
      <c r="A586" s="84" t="s">
        <v>2332</v>
      </c>
      <c r="B586" s="84">
        <v>2</v>
      </c>
      <c r="C586" s="122">
        <v>0.009030320977214422</v>
      </c>
      <c r="D586" s="84" t="s">
        <v>1666</v>
      </c>
      <c r="E586" s="84" t="b">
        <v>0</v>
      </c>
      <c r="F586" s="84" t="b">
        <v>0</v>
      </c>
      <c r="G586" s="84" t="b">
        <v>0</v>
      </c>
    </row>
    <row r="587" spans="1:7" ht="15">
      <c r="A587" s="84" t="s">
        <v>2385</v>
      </c>
      <c r="B587" s="84">
        <v>2</v>
      </c>
      <c r="C587" s="122">
        <v>0</v>
      </c>
      <c r="D587" s="84" t="s">
        <v>1668</v>
      </c>
      <c r="E587" s="84" t="b">
        <v>1</v>
      </c>
      <c r="F587" s="84" t="b">
        <v>0</v>
      </c>
      <c r="G587" s="84" t="b">
        <v>0</v>
      </c>
    </row>
    <row r="588" spans="1:7" ht="15">
      <c r="A588" s="84" t="s">
        <v>2386</v>
      </c>
      <c r="B588" s="84">
        <v>2</v>
      </c>
      <c r="C588" s="122">
        <v>0</v>
      </c>
      <c r="D588" s="84" t="s">
        <v>1668</v>
      </c>
      <c r="E588" s="84" t="b">
        <v>0</v>
      </c>
      <c r="F588" s="84" t="b">
        <v>0</v>
      </c>
      <c r="G588" s="84" t="b">
        <v>0</v>
      </c>
    </row>
    <row r="589" spans="1:7" ht="15">
      <c r="A589" s="84" t="s">
        <v>2387</v>
      </c>
      <c r="B589" s="84">
        <v>2</v>
      </c>
      <c r="C589" s="122">
        <v>0</v>
      </c>
      <c r="D589" s="84" t="s">
        <v>1668</v>
      </c>
      <c r="E589" s="84" t="b">
        <v>0</v>
      </c>
      <c r="F589" s="84" t="b">
        <v>0</v>
      </c>
      <c r="G589" s="84" t="b">
        <v>0</v>
      </c>
    </row>
    <row r="590" spans="1:7" ht="15">
      <c r="A590" s="84" t="s">
        <v>2388</v>
      </c>
      <c r="B590" s="84">
        <v>2</v>
      </c>
      <c r="C590" s="122">
        <v>0</v>
      </c>
      <c r="D590" s="84" t="s">
        <v>1668</v>
      </c>
      <c r="E590" s="84" t="b">
        <v>0</v>
      </c>
      <c r="F590" s="84" t="b">
        <v>0</v>
      </c>
      <c r="G590" s="84" t="b">
        <v>0</v>
      </c>
    </row>
    <row r="591" spans="1:7" ht="15">
      <c r="A591" s="84" t="s">
        <v>550</v>
      </c>
      <c r="B591" s="84">
        <v>2</v>
      </c>
      <c r="C591" s="122">
        <v>0</v>
      </c>
      <c r="D591" s="84" t="s">
        <v>1668</v>
      </c>
      <c r="E591" s="84" t="b">
        <v>0</v>
      </c>
      <c r="F591" s="84" t="b">
        <v>0</v>
      </c>
      <c r="G591" s="84" t="b">
        <v>0</v>
      </c>
    </row>
    <row r="592" spans="1:7" ht="15">
      <c r="A592" s="84" t="s">
        <v>2246</v>
      </c>
      <c r="B592" s="84">
        <v>2</v>
      </c>
      <c r="C592" s="122">
        <v>0</v>
      </c>
      <c r="D592" s="84" t="s">
        <v>1668</v>
      </c>
      <c r="E592" s="84" t="b">
        <v>0</v>
      </c>
      <c r="F592" s="84" t="b">
        <v>0</v>
      </c>
      <c r="G592" s="84" t="b">
        <v>0</v>
      </c>
    </row>
    <row r="593" spans="1:7" ht="15">
      <c r="A593" s="84" t="s">
        <v>2389</v>
      </c>
      <c r="B593" s="84">
        <v>2</v>
      </c>
      <c r="C593" s="122">
        <v>0</v>
      </c>
      <c r="D593" s="84" t="s">
        <v>1668</v>
      </c>
      <c r="E593" s="84" t="b">
        <v>0</v>
      </c>
      <c r="F593" s="84" t="b">
        <v>0</v>
      </c>
      <c r="G593" s="84" t="b">
        <v>0</v>
      </c>
    </row>
    <row r="594" spans="1:7" ht="15">
      <c r="A594" s="84" t="s">
        <v>2278</v>
      </c>
      <c r="B594" s="84">
        <v>2</v>
      </c>
      <c r="C594" s="122">
        <v>0</v>
      </c>
      <c r="D594" s="84" t="s">
        <v>1668</v>
      </c>
      <c r="E594" s="84" t="b">
        <v>0</v>
      </c>
      <c r="F594" s="84" t="b">
        <v>0</v>
      </c>
      <c r="G594" s="84" t="b">
        <v>0</v>
      </c>
    </row>
    <row r="595" spans="1:7" ht="15">
      <c r="A595" s="84" t="s">
        <v>2235</v>
      </c>
      <c r="B595" s="84">
        <v>2</v>
      </c>
      <c r="C595" s="122">
        <v>0</v>
      </c>
      <c r="D595" s="84" t="s">
        <v>1668</v>
      </c>
      <c r="E595" s="84" t="b">
        <v>0</v>
      </c>
      <c r="F595" s="84" t="b">
        <v>0</v>
      </c>
      <c r="G595" s="84" t="b">
        <v>0</v>
      </c>
    </row>
    <row r="596" spans="1:7" ht="15">
      <c r="A596" s="84" t="s">
        <v>282</v>
      </c>
      <c r="B596" s="84">
        <v>2</v>
      </c>
      <c r="C596" s="122">
        <v>0</v>
      </c>
      <c r="D596" s="84" t="s">
        <v>1668</v>
      </c>
      <c r="E596" s="84" t="b">
        <v>0</v>
      </c>
      <c r="F596" s="84" t="b">
        <v>0</v>
      </c>
      <c r="G596" s="84" t="b">
        <v>0</v>
      </c>
    </row>
    <row r="597" spans="1:7" ht="15">
      <c r="A597" s="84" t="s">
        <v>293</v>
      </c>
      <c r="B597" s="84">
        <v>2</v>
      </c>
      <c r="C597" s="122">
        <v>0</v>
      </c>
      <c r="D597" s="84" t="s">
        <v>1669</v>
      </c>
      <c r="E597" s="84" t="b">
        <v>0</v>
      </c>
      <c r="F597" s="84" t="b">
        <v>0</v>
      </c>
      <c r="G597" s="84" t="b">
        <v>0</v>
      </c>
    </row>
    <row r="598" spans="1:7" ht="15">
      <c r="A598" s="84" t="s">
        <v>2371</v>
      </c>
      <c r="B598" s="84">
        <v>2</v>
      </c>
      <c r="C598" s="122">
        <v>0</v>
      </c>
      <c r="D598" s="84" t="s">
        <v>1670</v>
      </c>
      <c r="E598" s="84" t="b">
        <v>0</v>
      </c>
      <c r="F598" s="84" t="b">
        <v>0</v>
      </c>
      <c r="G598" s="84" t="b">
        <v>0</v>
      </c>
    </row>
    <row r="599" spans="1:7" ht="15">
      <c r="A599" s="84" t="s">
        <v>2267</v>
      </c>
      <c r="B599" s="84">
        <v>2</v>
      </c>
      <c r="C599" s="122">
        <v>0</v>
      </c>
      <c r="D599" s="84" t="s">
        <v>1670</v>
      </c>
      <c r="E599" s="84" t="b">
        <v>0</v>
      </c>
      <c r="F599" s="84" t="b">
        <v>0</v>
      </c>
      <c r="G599" s="84" t="b">
        <v>0</v>
      </c>
    </row>
    <row r="600" spans="1:7" ht="15">
      <c r="A600" s="84" t="s">
        <v>1788</v>
      </c>
      <c r="B600" s="84">
        <v>2</v>
      </c>
      <c r="C600" s="122">
        <v>0</v>
      </c>
      <c r="D600" s="84" t="s">
        <v>1670</v>
      </c>
      <c r="E600" s="84" t="b">
        <v>0</v>
      </c>
      <c r="F600" s="84" t="b">
        <v>0</v>
      </c>
      <c r="G600" s="84" t="b">
        <v>0</v>
      </c>
    </row>
    <row r="601" spans="1:7" ht="15">
      <c r="A601" s="84" t="s">
        <v>2372</v>
      </c>
      <c r="B601" s="84">
        <v>2</v>
      </c>
      <c r="C601" s="122">
        <v>0</v>
      </c>
      <c r="D601" s="84" t="s">
        <v>1670</v>
      </c>
      <c r="E601" s="84" t="b">
        <v>0</v>
      </c>
      <c r="F601" s="84" t="b">
        <v>0</v>
      </c>
      <c r="G601" s="84" t="b">
        <v>0</v>
      </c>
    </row>
    <row r="602" spans="1:7" ht="15">
      <c r="A602" s="84" t="s">
        <v>2373</v>
      </c>
      <c r="B602" s="84">
        <v>2</v>
      </c>
      <c r="C602" s="122">
        <v>0</v>
      </c>
      <c r="D602" s="84" t="s">
        <v>1670</v>
      </c>
      <c r="E602" s="84" t="b">
        <v>0</v>
      </c>
      <c r="F602" s="84" t="b">
        <v>0</v>
      </c>
      <c r="G602" s="84" t="b">
        <v>0</v>
      </c>
    </row>
    <row r="603" spans="1:7" ht="15">
      <c r="A603" s="84" t="s">
        <v>2374</v>
      </c>
      <c r="B603" s="84">
        <v>2</v>
      </c>
      <c r="C603" s="122">
        <v>0</v>
      </c>
      <c r="D603" s="84" t="s">
        <v>1670</v>
      </c>
      <c r="E603" s="84" t="b">
        <v>1</v>
      </c>
      <c r="F603" s="84" t="b">
        <v>0</v>
      </c>
      <c r="G603" s="84" t="b">
        <v>0</v>
      </c>
    </row>
    <row r="604" spans="1:7" ht="15">
      <c r="A604" s="84" t="s">
        <v>2375</v>
      </c>
      <c r="B604" s="84">
        <v>2</v>
      </c>
      <c r="C604" s="122">
        <v>0</v>
      </c>
      <c r="D604" s="84" t="s">
        <v>1670</v>
      </c>
      <c r="E604" s="84" t="b">
        <v>0</v>
      </c>
      <c r="F604" s="84" t="b">
        <v>0</v>
      </c>
      <c r="G604" s="84" t="b">
        <v>0</v>
      </c>
    </row>
    <row r="605" spans="1:7" ht="15">
      <c r="A605" s="84" t="s">
        <v>1867</v>
      </c>
      <c r="B605" s="84">
        <v>2</v>
      </c>
      <c r="C605" s="122">
        <v>0</v>
      </c>
      <c r="D605" s="84" t="s">
        <v>1670</v>
      </c>
      <c r="E605" s="84" t="b">
        <v>1</v>
      </c>
      <c r="F605" s="84" t="b">
        <v>0</v>
      </c>
      <c r="G605" s="84" t="b">
        <v>0</v>
      </c>
    </row>
    <row r="606" spans="1:7" ht="15">
      <c r="A606" s="84" t="s">
        <v>2242</v>
      </c>
      <c r="B606" s="84">
        <v>2</v>
      </c>
      <c r="C606" s="122">
        <v>0</v>
      </c>
      <c r="D606" s="84" t="s">
        <v>1670</v>
      </c>
      <c r="E606" s="84" t="b">
        <v>0</v>
      </c>
      <c r="F606" s="84" t="b">
        <v>0</v>
      </c>
      <c r="G606" s="84" t="b">
        <v>0</v>
      </c>
    </row>
    <row r="607" spans="1:7" ht="15">
      <c r="A607" s="84" t="s">
        <v>2240</v>
      </c>
      <c r="B607" s="84">
        <v>2</v>
      </c>
      <c r="C607" s="122">
        <v>0</v>
      </c>
      <c r="D607" s="84" t="s">
        <v>1670</v>
      </c>
      <c r="E607" s="84" t="b">
        <v>0</v>
      </c>
      <c r="F607" s="84" t="b">
        <v>0</v>
      </c>
      <c r="G607" s="84" t="b">
        <v>0</v>
      </c>
    </row>
    <row r="608" spans="1:7" ht="15">
      <c r="A608" s="84" t="s">
        <v>2313</v>
      </c>
      <c r="B608" s="84">
        <v>2</v>
      </c>
      <c r="C608" s="122">
        <v>0</v>
      </c>
      <c r="D608" s="84" t="s">
        <v>1670</v>
      </c>
      <c r="E608" s="84" t="b">
        <v>0</v>
      </c>
      <c r="F608" s="84" t="b">
        <v>0</v>
      </c>
      <c r="G608" s="84" t="b">
        <v>0</v>
      </c>
    </row>
    <row r="609" spans="1:7" ht="15">
      <c r="A609" s="84" t="s">
        <v>2376</v>
      </c>
      <c r="B609" s="84">
        <v>2</v>
      </c>
      <c r="C609" s="122">
        <v>0</v>
      </c>
      <c r="D609" s="84" t="s">
        <v>1670</v>
      </c>
      <c r="E609" s="84" t="b">
        <v>0</v>
      </c>
      <c r="F609" s="84" t="b">
        <v>0</v>
      </c>
      <c r="G60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2401</v>
      </c>
      <c r="B1" s="13" t="s">
        <v>2402</v>
      </c>
      <c r="C1" s="13" t="s">
        <v>2395</v>
      </c>
      <c r="D1" s="13" t="s">
        <v>2396</v>
      </c>
      <c r="E1" s="13" t="s">
        <v>2403</v>
      </c>
      <c r="F1" s="13" t="s">
        <v>144</v>
      </c>
      <c r="G1" s="13" t="s">
        <v>2404</v>
      </c>
      <c r="H1" s="13" t="s">
        <v>2405</v>
      </c>
      <c r="I1" s="13" t="s">
        <v>2406</v>
      </c>
      <c r="J1" s="13" t="s">
        <v>2407</v>
      </c>
      <c r="K1" s="13" t="s">
        <v>2408</v>
      </c>
      <c r="L1" s="13" t="s">
        <v>2409</v>
      </c>
    </row>
    <row r="2" spans="1:12" ht="15">
      <c r="A2" s="84" t="s">
        <v>547</v>
      </c>
      <c r="B2" s="84" t="s">
        <v>1823</v>
      </c>
      <c r="C2" s="84">
        <v>22</v>
      </c>
      <c r="D2" s="122">
        <v>0.010287266426588487</v>
      </c>
      <c r="E2" s="122">
        <v>1.0142404391146103</v>
      </c>
      <c r="F2" s="84" t="s">
        <v>2397</v>
      </c>
      <c r="G2" s="84" t="b">
        <v>0</v>
      </c>
      <c r="H2" s="84" t="b">
        <v>0</v>
      </c>
      <c r="I2" s="84" t="b">
        <v>0</v>
      </c>
      <c r="J2" s="84" t="b">
        <v>0</v>
      </c>
      <c r="K2" s="84" t="b">
        <v>0</v>
      </c>
      <c r="L2" s="84" t="b">
        <v>0</v>
      </c>
    </row>
    <row r="3" spans="1:12" ht="15">
      <c r="A3" s="84" t="s">
        <v>1854</v>
      </c>
      <c r="B3" s="84" t="s">
        <v>547</v>
      </c>
      <c r="C3" s="84">
        <v>20</v>
      </c>
      <c r="D3" s="122">
        <v>0.00984336822351365</v>
      </c>
      <c r="E3" s="122">
        <v>1.164821025317711</v>
      </c>
      <c r="F3" s="84" t="s">
        <v>2397</v>
      </c>
      <c r="G3" s="84" t="b">
        <v>0</v>
      </c>
      <c r="H3" s="84" t="b">
        <v>0</v>
      </c>
      <c r="I3" s="84" t="b">
        <v>0</v>
      </c>
      <c r="J3" s="84" t="b">
        <v>0</v>
      </c>
      <c r="K3" s="84" t="b">
        <v>0</v>
      </c>
      <c r="L3" s="84" t="b">
        <v>0</v>
      </c>
    </row>
    <row r="4" spans="1:12" ht="15">
      <c r="A4" s="84" t="s">
        <v>1824</v>
      </c>
      <c r="B4" s="84" t="s">
        <v>547</v>
      </c>
      <c r="C4" s="84">
        <v>19</v>
      </c>
      <c r="D4" s="122">
        <v>0.009602387645876181</v>
      </c>
      <c r="E4" s="122">
        <v>0.9734022315062052</v>
      </c>
      <c r="F4" s="84" t="s">
        <v>2397</v>
      </c>
      <c r="G4" s="84" t="b">
        <v>1</v>
      </c>
      <c r="H4" s="84" t="b">
        <v>0</v>
      </c>
      <c r="I4" s="84" t="b">
        <v>0</v>
      </c>
      <c r="J4" s="84" t="b">
        <v>0</v>
      </c>
      <c r="K4" s="84" t="b">
        <v>0</v>
      </c>
      <c r="L4" s="84" t="b">
        <v>0</v>
      </c>
    </row>
    <row r="5" spans="1:12" ht="15">
      <c r="A5" s="84" t="s">
        <v>1852</v>
      </c>
      <c r="B5" s="84" t="s">
        <v>1853</v>
      </c>
      <c r="C5" s="84">
        <v>18</v>
      </c>
      <c r="D5" s="122">
        <v>0.009347835454629437</v>
      </c>
      <c r="E5" s="122">
        <v>1.7589679340113042</v>
      </c>
      <c r="F5" s="84" t="s">
        <v>2397</v>
      </c>
      <c r="G5" s="84" t="b">
        <v>0</v>
      </c>
      <c r="H5" s="84" t="b">
        <v>0</v>
      </c>
      <c r="I5" s="84" t="b">
        <v>0</v>
      </c>
      <c r="J5" s="84" t="b">
        <v>0</v>
      </c>
      <c r="K5" s="84" t="b">
        <v>0</v>
      </c>
      <c r="L5" s="84" t="b">
        <v>0</v>
      </c>
    </row>
    <row r="6" spans="1:12" ht="15">
      <c r="A6" s="84" t="s">
        <v>1771</v>
      </c>
      <c r="B6" s="84" t="s">
        <v>1833</v>
      </c>
      <c r="C6" s="84">
        <v>15</v>
      </c>
      <c r="D6" s="122">
        <v>0.008494740440112685</v>
      </c>
      <c r="E6" s="122">
        <v>1.5042915779129356</v>
      </c>
      <c r="F6" s="84" t="s">
        <v>2397</v>
      </c>
      <c r="G6" s="84" t="b">
        <v>0</v>
      </c>
      <c r="H6" s="84" t="b">
        <v>0</v>
      </c>
      <c r="I6" s="84" t="b">
        <v>0</v>
      </c>
      <c r="J6" s="84" t="b">
        <v>0</v>
      </c>
      <c r="K6" s="84" t="b">
        <v>0</v>
      </c>
      <c r="L6" s="84" t="b">
        <v>0</v>
      </c>
    </row>
    <row r="7" spans="1:12" ht="15">
      <c r="A7" s="84" t="s">
        <v>1742</v>
      </c>
      <c r="B7" s="84" t="s">
        <v>2234</v>
      </c>
      <c r="C7" s="84">
        <v>12</v>
      </c>
      <c r="D7" s="122">
        <v>0.007485952682117848</v>
      </c>
      <c r="E7" s="122">
        <v>1.637055652033192</v>
      </c>
      <c r="F7" s="84" t="s">
        <v>2397</v>
      </c>
      <c r="G7" s="84" t="b">
        <v>0</v>
      </c>
      <c r="H7" s="84" t="b">
        <v>0</v>
      </c>
      <c r="I7" s="84" t="b">
        <v>0</v>
      </c>
      <c r="J7" s="84" t="b">
        <v>0</v>
      </c>
      <c r="K7" s="84" t="b">
        <v>0</v>
      </c>
      <c r="L7" s="84" t="b">
        <v>0</v>
      </c>
    </row>
    <row r="8" spans="1:12" ht="15">
      <c r="A8" s="84" t="s">
        <v>547</v>
      </c>
      <c r="B8" s="84" t="s">
        <v>1741</v>
      </c>
      <c r="C8" s="84">
        <v>8</v>
      </c>
      <c r="D8" s="122">
        <v>0.005826676707432938</v>
      </c>
      <c r="E8" s="122">
        <v>0.65015869770354</v>
      </c>
      <c r="F8" s="84" t="s">
        <v>2397</v>
      </c>
      <c r="G8" s="84" t="b">
        <v>0</v>
      </c>
      <c r="H8" s="84" t="b">
        <v>0</v>
      </c>
      <c r="I8" s="84" t="b">
        <v>0</v>
      </c>
      <c r="J8" s="84" t="b">
        <v>0</v>
      </c>
      <c r="K8" s="84" t="b">
        <v>0</v>
      </c>
      <c r="L8" s="84" t="b">
        <v>0</v>
      </c>
    </row>
    <row r="9" spans="1:12" ht="15">
      <c r="A9" s="84" t="s">
        <v>1743</v>
      </c>
      <c r="B9" s="84" t="s">
        <v>1771</v>
      </c>
      <c r="C9" s="84">
        <v>6</v>
      </c>
      <c r="D9" s="122">
        <v>0.004814893239565682</v>
      </c>
      <c r="E9" s="122">
        <v>1.713210443450629</v>
      </c>
      <c r="F9" s="84" t="s">
        <v>2397</v>
      </c>
      <c r="G9" s="84" t="b">
        <v>0</v>
      </c>
      <c r="H9" s="84" t="b">
        <v>0</v>
      </c>
      <c r="I9" s="84" t="b">
        <v>0</v>
      </c>
      <c r="J9" s="84" t="b">
        <v>0</v>
      </c>
      <c r="K9" s="84" t="b">
        <v>0</v>
      </c>
      <c r="L9" s="84" t="b">
        <v>0</v>
      </c>
    </row>
    <row r="10" spans="1:12" ht="15">
      <c r="A10" s="84" t="s">
        <v>1865</v>
      </c>
      <c r="B10" s="84" t="s">
        <v>1863</v>
      </c>
      <c r="C10" s="84">
        <v>6</v>
      </c>
      <c r="D10" s="122">
        <v>0.004814893239565682</v>
      </c>
      <c r="E10" s="122">
        <v>2.1111504521226667</v>
      </c>
      <c r="F10" s="84" t="s">
        <v>2397</v>
      </c>
      <c r="G10" s="84" t="b">
        <v>0</v>
      </c>
      <c r="H10" s="84" t="b">
        <v>0</v>
      </c>
      <c r="I10" s="84" t="b">
        <v>0</v>
      </c>
      <c r="J10" s="84" t="b">
        <v>1</v>
      </c>
      <c r="K10" s="84" t="b">
        <v>0</v>
      </c>
      <c r="L10" s="84" t="b">
        <v>0</v>
      </c>
    </row>
    <row r="11" spans="1:12" ht="15">
      <c r="A11" s="84" t="s">
        <v>1863</v>
      </c>
      <c r="B11" s="84" t="s">
        <v>1866</v>
      </c>
      <c r="C11" s="84">
        <v>6</v>
      </c>
      <c r="D11" s="122">
        <v>0.004814893239565682</v>
      </c>
      <c r="E11" s="122">
        <v>2.1111504521226667</v>
      </c>
      <c r="F11" s="84" t="s">
        <v>2397</v>
      </c>
      <c r="G11" s="84" t="b">
        <v>1</v>
      </c>
      <c r="H11" s="84" t="b">
        <v>0</v>
      </c>
      <c r="I11" s="84" t="b">
        <v>0</v>
      </c>
      <c r="J11" s="84" t="b">
        <v>1</v>
      </c>
      <c r="K11" s="84" t="b">
        <v>0</v>
      </c>
      <c r="L11" s="84" t="b">
        <v>0</v>
      </c>
    </row>
    <row r="12" spans="1:12" ht="15">
      <c r="A12" s="84" t="s">
        <v>1866</v>
      </c>
      <c r="B12" s="84" t="s">
        <v>1863</v>
      </c>
      <c r="C12" s="84">
        <v>6</v>
      </c>
      <c r="D12" s="122">
        <v>0.004814893239565682</v>
      </c>
      <c r="E12" s="122">
        <v>2.1111504521226667</v>
      </c>
      <c r="F12" s="84" t="s">
        <v>2397</v>
      </c>
      <c r="G12" s="84" t="b">
        <v>1</v>
      </c>
      <c r="H12" s="84" t="b">
        <v>0</v>
      </c>
      <c r="I12" s="84" t="b">
        <v>0</v>
      </c>
      <c r="J12" s="84" t="b">
        <v>1</v>
      </c>
      <c r="K12" s="84" t="b">
        <v>0</v>
      </c>
      <c r="L12" s="84" t="b">
        <v>0</v>
      </c>
    </row>
    <row r="13" spans="1:12" ht="15">
      <c r="A13" s="84" t="s">
        <v>1741</v>
      </c>
      <c r="B13" s="84" t="s">
        <v>1823</v>
      </c>
      <c r="C13" s="84">
        <v>6</v>
      </c>
      <c r="D13" s="122">
        <v>0.004814893239565682</v>
      </c>
      <c r="E13" s="122">
        <v>0.8778722407255284</v>
      </c>
      <c r="F13" s="84" t="s">
        <v>2397</v>
      </c>
      <c r="G13" s="84" t="b">
        <v>0</v>
      </c>
      <c r="H13" s="84" t="b">
        <v>0</v>
      </c>
      <c r="I13" s="84" t="b">
        <v>0</v>
      </c>
      <c r="J13" s="84" t="b">
        <v>0</v>
      </c>
      <c r="K13" s="84" t="b">
        <v>0</v>
      </c>
      <c r="L13" s="84" t="b">
        <v>0</v>
      </c>
    </row>
    <row r="14" spans="1:12" ht="15">
      <c r="A14" s="84" t="s">
        <v>1875</v>
      </c>
      <c r="B14" s="84" t="s">
        <v>1745</v>
      </c>
      <c r="C14" s="84">
        <v>5</v>
      </c>
      <c r="D14" s="122">
        <v>0.004247370220056342</v>
      </c>
      <c r="E14" s="122">
        <v>2.1489390130120665</v>
      </c>
      <c r="F14" s="84" t="s">
        <v>2397</v>
      </c>
      <c r="G14" s="84" t="b">
        <v>0</v>
      </c>
      <c r="H14" s="84" t="b">
        <v>0</v>
      </c>
      <c r="I14" s="84" t="b">
        <v>0</v>
      </c>
      <c r="J14" s="84" t="b">
        <v>0</v>
      </c>
      <c r="K14" s="84" t="b">
        <v>0</v>
      </c>
      <c r="L14" s="84" t="b">
        <v>0</v>
      </c>
    </row>
    <row r="15" spans="1:12" ht="15">
      <c r="A15" s="84" t="s">
        <v>1745</v>
      </c>
      <c r="B15" s="84" t="s">
        <v>1876</v>
      </c>
      <c r="C15" s="84">
        <v>5</v>
      </c>
      <c r="D15" s="122">
        <v>0.004247370220056342</v>
      </c>
      <c r="E15" s="122">
        <v>2.1489390130120665</v>
      </c>
      <c r="F15" s="84" t="s">
        <v>2397</v>
      </c>
      <c r="G15" s="84" t="b">
        <v>0</v>
      </c>
      <c r="H15" s="84" t="b">
        <v>0</v>
      </c>
      <c r="I15" s="84" t="b">
        <v>0</v>
      </c>
      <c r="J15" s="84" t="b">
        <v>0</v>
      </c>
      <c r="K15" s="84" t="b">
        <v>0</v>
      </c>
      <c r="L15" s="84" t="b">
        <v>0</v>
      </c>
    </row>
    <row r="16" spans="1:12" ht="15">
      <c r="A16" s="84" t="s">
        <v>1876</v>
      </c>
      <c r="B16" s="84" t="s">
        <v>1877</v>
      </c>
      <c r="C16" s="84">
        <v>5</v>
      </c>
      <c r="D16" s="122">
        <v>0.004247370220056342</v>
      </c>
      <c r="E16" s="122">
        <v>2.4913616938342726</v>
      </c>
      <c r="F16" s="84" t="s">
        <v>2397</v>
      </c>
      <c r="G16" s="84" t="b">
        <v>0</v>
      </c>
      <c r="H16" s="84" t="b">
        <v>0</v>
      </c>
      <c r="I16" s="84" t="b">
        <v>0</v>
      </c>
      <c r="J16" s="84" t="b">
        <v>0</v>
      </c>
      <c r="K16" s="84" t="b">
        <v>0</v>
      </c>
      <c r="L16" s="84" t="b">
        <v>0</v>
      </c>
    </row>
    <row r="17" spans="1:12" ht="15">
      <c r="A17" s="84" t="s">
        <v>1853</v>
      </c>
      <c r="B17" s="84" t="s">
        <v>1878</v>
      </c>
      <c r="C17" s="84">
        <v>5</v>
      </c>
      <c r="D17" s="122">
        <v>0.004247370220056342</v>
      </c>
      <c r="E17" s="122">
        <v>1.7589679340113042</v>
      </c>
      <c r="F17" s="84" t="s">
        <v>2397</v>
      </c>
      <c r="G17" s="84" t="b">
        <v>0</v>
      </c>
      <c r="H17" s="84" t="b">
        <v>0</v>
      </c>
      <c r="I17" s="84" t="b">
        <v>0</v>
      </c>
      <c r="J17" s="84" t="b">
        <v>0</v>
      </c>
      <c r="K17" s="84" t="b">
        <v>0</v>
      </c>
      <c r="L17" s="84" t="b">
        <v>0</v>
      </c>
    </row>
    <row r="18" spans="1:12" ht="15">
      <c r="A18" s="84" t="s">
        <v>1742</v>
      </c>
      <c r="B18" s="84" t="s">
        <v>1788</v>
      </c>
      <c r="C18" s="84">
        <v>5</v>
      </c>
      <c r="D18" s="122">
        <v>0.004247370220056342</v>
      </c>
      <c r="E18" s="122">
        <v>1.2246597269501847</v>
      </c>
      <c r="F18" s="84" t="s">
        <v>2397</v>
      </c>
      <c r="G18" s="84" t="b">
        <v>0</v>
      </c>
      <c r="H18" s="84" t="b">
        <v>0</v>
      </c>
      <c r="I18" s="84" t="b">
        <v>0</v>
      </c>
      <c r="J18" s="84" t="b">
        <v>0</v>
      </c>
      <c r="K18" s="84" t="b">
        <v>0</v>
      </c>
      <c r="L18" s="84" t="b">
        <v>0</v>
      </c>
    </row>
    <row r="19" spans="1:12" ht="15">
      <c r="A19" s="84" t="s">
        <v>248</v>
      </c>
      <c r="B19" s="84" t="s">
        <v>1834</v>
      </c>
      <c r="C19" s="84">
        <v>5</v>
      </c>
      <c r="D19" s="122">
        <v>0.004247370220056342</v>
      </c>
      <c r="E19" s="122">
        <v>2.076388345863455</v>
      </c>
      <c r="F19" s="84" t="s">
        <v>2397</v>
      </c>
      <c r="G19" s="84" t="b">
        <v>0</v>
      </c>
      <c r="H19" s="84" t="b">
        <v>0</v>
      </c>
      <c r="I19" s="84" t="b">
        <v>0</v>
      </c>
      <c r="J19" s="84" t="b">
        <v>0</v>
      </c>
      <c r="K19" s="84" t="b">
        <v>0</v>
      </c>
      <c r="L19" s="84" t="b">
        <v>0</v>
      </c>
    </row>
    <row r="20" spans="1:12" ht="15">
      <c r="A20" s="84" t="s">
        <v>1834</v>
      </c>
      <c r="B20" s="84" t="s">
        <v>1743</v>
      </c>
      <c r="C20" s="84">
        <v>5</v>
      </c>
      <c r="D20" s="122">
        <v>0.004247370220056342</v>
      </c>
      <c r="E20" s="122">
        <v>2.412180447786648</v>
      </c>
      <c r="F20" s="84" t="s">
        <v>2397</v>
      </c>
      <c r="G20" s="84" t="b">
        <v>0</v>
      </c>
      <c r="H20" s="84" t="b">
        <v>0</v>
      </c>
      <c r="I20" s="84" t="b">
        <v>0</v>
      </c>
      <c r="J20" s="84" t="b">
        <v>0</v>
      </c>
      <c r="K20" s="84" t="b">
        <v>0</v>
      </c>
      <c r="L20" s="84" t="b">
        <v>0</v>
      </c>
    </row>
    <row r="21" spans="1:12" ht="15">
      <c r="A21" s="84" t="s">
        <v>1833</v>
      </c>
      <c r="B21" s="84" t="s">
        <v>1835</v>
      </c>
      <c r="C21" s="84">
        <v>5</v>
      </c>
      <c r="D21" s="122">
        <v>0.004247370220056342</v>
      </c>
      <c r="E21" s="122">
        <v>1.8286038621526985</v>
      </c>
      <c r="F21" s="84" t="s">
        <v>2397</v>
      </c>
      <c r="G21" s="84" t="b">
        <v>0</v>
      </c>
      <c r="H21" s="84" t="b">
        <v>0</v>
      </c>
      <c r="I21" s="84" t="b">
        <v>0</v>
      </c>
      <c r="J21" s="84" t="b">
        <v>0</v>
      </c>
      <c r="K21" s="84" t="b">
        <v>0</v>
      </c>
      <c r="L21" s="84" t="b">
        <v>0</v>
      </c>
    </row>
    <row r="22" spans="1:12" ht="15">
      <c r="A22" s="84" t="s">
        <v>1835</v>
      </c>
      <c r="B22" s="84" t="s">
        <v>1744</v>
      </c>
      <c r="C22" s="84">
        <v>5</v>
      </c>
      <c r="D22" s="122">
        <v>0.004247370220056342</v>
      </c>
      <c r="E22" s="122">
        <v>2.412180447786648</v>
      </c>
      <c r="F22" s="84" t="s">
        <v>2397</v>
      </c>
      <c r="G22" s="84" t="b">
        <v>0</v>
      </c>
      <c r="H22" s="84" t="b">
        <v>0</v>
      </c>
      <c r="I22" s="84" t="b">
        <v>0</v>
      </c>
      <c r="J22" s="84" t="b">
        <v>0</v>
      </c>
      <c r="K22" s="84" t="b">
        <v>0</v>
      </c>
      <c r="L22" s="84" t="b">
        <v>0</v>
      </c>
    </row>
    <row r="23" spans="1:12" ht="15">
      <c r="A23" s="84" t="s">
        <v>1744</v>
      </c>
      <c r="B23" s="84" t="s">
        <v>1746</v>
      </c>
      <c r="C23" s="84">
        <v>5</v>
      </c>
      <c r="D23" s="122">
        <v>0.004247370220056342</v>
      </c>
      <c r="E23" s="122">
        <v>1.713210443450629</v>
      </c>
      <c r="F23" s="84" t="s">
        <v>2397</v>
      </c>
      <c r="G23" s="84" t="b">
        <v>0</v>
      </c>
      <c r="H23" s="84" t="b">
        <v>0</v>
      </c>
      <c r="I23" s="84" t="b">
        <v>0</v>
      </c>
      <c r="J23" s="84" t="b">
        <v>0</v>
      </c>
      <c r="K23" s="84" t="b">
        <v>0</v>
      </c>
      <c r="L23" s="84" t="b">
        <v>0</v>
      </c>
    </row>
    <row r="24" spans="1:12" ht="15">
      <c r="A24" s="84" t="s">
        <v>1746</v>
      </c>
      <c r="B24" s="84" t="s">
        <v>1742</v>
      </c>
      <c r="C24" s="84">
        <v>5</v>
      </c>
      <c r="D24" s="122">
        <v>0.004247370220056342</v>
      </c>
      <c r="E24" s="122">
        <v>0.9394239984694355</v>
      </c>
      <c r="F24" s="84" t="s">
        <v>2397</v>
      </c>
      <c r="G24" s="84" t="b">
        <v>0</v>
      </c>
      <c r="H24" s="84" t="b">
        <v>0</v>
      </c>
      <c r="I24" s="84" t="b">
        <v>0</v>
      </c>
      <c r="J24" s="84" t="b">
        <v>0</v>
      </c>
      <c r="K24" s="84" t="b">
        <v>0</v>
      </c>
      <c r="L24" s="84" t="b">
        <v>0</v>
      </c>
    </row>
    <row r="25" spans="1:12" ht="15">
      <c r="A25" s="84" t="s">
        <v>2234</v>
      </c>
      <c r="B25" s="84" t="s">
        <v>1832</v>
      </c>
      <c r="C25" s="84">
        <v>5</v>
      </c>
      <c r="D25" s="122">
        <v>0.004247370220056342</v>
      </c>
      <c r="E25" s="122">
        <v>1.6174600959698113</v>
      </c>
      <c r="F25" s="84" t="s">
        <v>2397</v>
      </c>
      <c r="G25" s="84" t="b">
        <v>0</v>
      </c>
      <c r="H25" s="84" t="b">
        <v>0</v>
      </c>
      <c r="I25" s="84" t="b">
        <v>0</v>
      </c>
      <c r="J25" s="84" t="b">
        <v>0</v>
      </c>
      <c r="K25" s="84" t="b">
        <v>0</v>
      </c>
      <c r="L25" s="84" t="b">
        <v>0</v>
      </c>
    </row>
    <row r="26" spans="1:12" ht="15">
      <c r="A26" s="84" t="s">
        <v>1864</v>
      </c>
      <c r="B26" s="84" t="s">
        <v>1867</v>
      </c>
      <c r="C26" s="84">
        <v>5</v>
      </c>
      <c r="D26" s="122">
        <v>0.004247370220056342</v>
      </c>
      <c r="E26" s="122">
        <v>2.0899611530527284</v>
      </c>
      <c r="F26" s="84" t="s">
        <v>2397</v>
      </c>
      <c r="G26" s="84" t="b">
        <v>0</v>
      </c>
      <c r="H26" s="84" t="b">
        <v>0</v>
      </c>
      <c r="I26" s="84" t="b">
        <v>0</v>
      </c>
      <c r="J26" s="84" t="b">
        <v>1</v>
      </c>
      <c r="K26" s="84" t="b">
        <v>0</v>
      </c>
      <c r="L26" s="84" t="b">
        <v>0</v>
      </c>
    </row>
    <row r="27" spans="1:12" ht="15">
      <c r="A27" s="84" t="s">
        <v>1867</v>
      </c>
      <c r="B27" s="84" t="s">
        <v>1745</v>
      </c>
      <c r="C27" s="84">
        <v>5</v>
      </c>
      <c r="D27" s="122">
        <v>0.004247370220056342</v>
      </c>
      <c r="E27" s="122">
        <v>1.8936665079087602</v>
      </c>
      <c r="F27" s="84" t="s">
        <v>2397</v>
      </c>
      <c r="G27" s="84" t="b">
        <v>1</v>
      </c>
      <c r="H27" s="84" t="b">
        <v>0</v>
      </c>
      <c r="I27" s="84" t="b">
        <v>0</v>
      </c>
      <c r="J27" s="84" t="b">
        <v>0</v>
      </c>
      <c r="K27" s="84" t="b">
        <v>0</v>
      </c>
      <c r="L27" s="84" t="b">
        <v>0</v>
      </c>
    </row>
    <row r="28" spans="1:12" ht="15">
      <c r="A28" s="84" t="s">
        <v>1745</v>
      </c>
      <c r="B28" s="84" t="s">
        <v>1868</v>
      </c>
      <c r="C28" s="84">
        <v>5</v>
      </c>
      <c r="D28" s="122">
        <v>0.004247370220056342</v>
      </c>
      <c r="E28" s="122">
        <v>2.1489390130120665</v>
      </c>
      <c r="F28" s="84" t="s">
        <v>2397</v>
      </c>
      <c r="G28" s="84" t="b">
        <v>0</v>
      </c>
      <c r="H28" s="84" t="b">
        <v>0</v>
      </c>
      <c r="I28" s="84" t="b">
        <v>0</v>
      </c>
      <c r="J28" s="84" t="b">
        <v>0</v>
      </c>
      <c r="K28" s="84" t="b">
        <v>0</v>
      </c>
      <c r="L28" s="84" t="b">
        <v>0</v>
      </c>
    </row>
    <row r="29" spans="1:12" ht="15">
      <c r="A29" s="84" t="s">
        <v>1868</v>
      </c>
      <c r="B29" s="84" t="s">
        <v>1865</v>
      </c>
      <c r="C29" s="84">
        <v>5</v>
      </c>
      <c r="D29" s="122">
        <v>0.004247370220056342</v>
      </c>
      <c r="E29" s="122">
        <v>2.412180447786648</v>
      </c>
      <c r="F29" s="84" t="s">
        <v>2397</v>
      </c>
      <c r="G29" s="84" t="b">
        <v>0</v>
      </c>
      <c r="H29" s="84" t="b">
        <v>0</v>
      </c>
      <c r="I29" s="84" t="b">
        <v>0</v>
      </c>
      <c r="J29" s="84" t="b">
        <v>0</v>
      </c>
      <c r="K29" s="84" t="b">
        <v>0</v>
      </c>
      <c r="L29" s="84" t="b">
        <v>0</v>
      </c>
    </row>
    <row r="30" spans="1:12" ht="15">
      <c r="A30" s="84" t="s">
        <v>1863</v>
      </c>
      <c r="B30" s="84" t="s">
        <v>1869</v>
      </c>
      <c r="C30" s="84">
        <v>5</v>
      </c>
      <c r="D30" s="122">
        <v>0.004247370220056342</v>
      </c>
      <c r="E30" s="122">
        <v>1.9650224164444285</v>
      </c>
      <c r="F30" s="84" t="s">
        <v>2397</v>
      </c>
      <c r="G30" s="84" t="b">
        <v>1</v>
      </c>
      <c r="H30" s="84" t="b">
        <v>0</v>
      </c>
      <c r="I30" s="84" t="b">
        <v>0</v>
      </c>
      <c r="J30" s="84" t="b">
        <v>0</v>
      </c>
      <c r="K30" s="84" t="b">
        <v>0</v>
      </c>
      <c r="L30" s="84" t="b">
        <v>0</v>
      </c>
    </row>
    <row r="31" spans="1:12" ht="15">
      <c r="A31" s="84" t="s">
        <v>1869</v>
      </c>
      <c r="B31" s="84" t="s">
        <v>1742</v>
      </c>
      <c r="C31" s="84">
        <v>5</v>
      </c>
      <c r="D31" s="122">
        <v>0.004247370220056342</v>
      </c>
      <c r="E31" s="122">
        <v>1.525689722614166</v>
      </c>
      <c r="F31" s="84" t="s">
        <v>2397</v>
      </c>
      <c r="G31" s="84" t="b">
        <v>0</v>
      </c>
      <c r="H31" s="84" t="b">
        <v>0</v>
      </c>
      <c r="I31" s="84" t="b">
        <v>0</v>
      </c>
      <c r="J31" s="84" t="b">
        <v>0</v>
      </c>
      <c r="K31" s="84" t="b">
        <v>0</v>
      </c>
      <c r="L31" s="84" t="b">
        <v>0</v>
      </c>
    </row>
    <row r="32" spans="1:12" ht="15">
      <c r="A32" s="84" t="s">
        <v>1833</v>
      </c>
      <c r="B32" s="84" t="s">
        <v>1771</v>
      </c>
      <c r="C32" s="84">
        <v>5</v>
      </c>
      <c r="D32" s="122">
        <v>0.004247370220056342</v>
      </c>
      <c r="E32" s="122">
        <v>1.050452611769055</v>
      </c>
      <c r="F32" s="84" t="s">
        <v>2397</v>
      </c>
      <c r="G32" s="84" t="b">
        <v>0</v>
      </c>
      <c r="H32" s="84" t="b">
        <v>0</v>
      </c>
      <c r="I32" s="84" t="b">
        <v>0</v>
      </c>
      <c r="J32" s="84" t="b">
        <v>0</v>
      </c>
      <c r="K32" s="84" t="b">
        <v>0</v>
      </c>
      <c r="L32" s="84" t="b">
        <v>0</v>
      </c>
    </row>
    <row r="33" spans="1:12" ht="15">
      <c r="A33" s="84" t="s">
        <v>1851</v>
      </c>
      <c r="B33" s="84" t="s">
        <v>1741</v>
      </c>
      <c r="C33" s="84">
        <v>5</v>
      </c>
      <c r="D33" s="122">
        <v>0.004247370220056342</v>
      </c>
      <c r="E33" s="122">
        <v>1.0658274733360091</v>
      </c>
      <c r="F33" s="84" t="s">
        <v>2397</v>
      </c>
      <c r="G33" s="84" t="b">
        <v>1</v>
      </c>
      <c r="H33" s="84" t="b">
        <v>0</v>
      </c>
      <c r="I33" s="84" t="b">
        <v>0</v>
      </c>
      <c r="J33" s="84" t="b">
        <v>0</v>
      </c>
      <c r="K33" s="84" t="b">
        <v>0</v>
      </c>
      <c r="L33" s="84" t="b">
        <v>0</v>
      </c>
    </row>
    <row r="34" spans="1:12" ht="15">
      <c r="A34" s="84" t="s">
        <v>1741</v>
      </c>
      <c r="B34" s="84" t="s">
        <v>1852</v>
      </c>
      <c r="C34" s="84">
        <v>5</v>
      </c>
      <c r="D34" s="122">
        <v>0.004247370220056342</v>
      </c>
      <c r="E34" s="122">
        <v>1.186871166060785</v>
      </c>
      <c r="F34" s="84" t="s">
        <v>2397</v>
      </c>
      <c r="G34" s="84" t="b">
        <v>0</v>
      </c>
      <c r="H34" s="84" t="b">
        <v>0</v>
      </c>
      <c r="I34" s="84" t="b">
        <v>0</v>
      </c>
      <c r="J34" s="84" t="b">
        <v>0</v>
      </c>
      <c r="K34" s="84" t="b">
        <v>0</v>
      </c>
      <c r="L34" s="84" t="b">
        <v>0</v>
      </c>
    </row>
    <row r="35" spans="1:12" ht="15">
      <c r="A35" s="84" t="s">
        <v>1771</v>
      </c>
      <c r="B35" s="84" t="s">
        <v>2243</v>
      </c>
      <c r="C35" s="84">
        <v>4</v>
      </c>
      <c r="D35" s="122">
        <v>0.003627949619387641</v>
      </c>
      <c r="E35" s="122">
        <v>1.6784483371914172</v>
      </c>
      <c r="F35" s="84" t="s">
        <v>2397</v>
      </c>
      <c r="G35" s="84" t="b">
        <v>0</v>
      </c>
      <c r="H35" s="84" t="b">
        <v>0</v>
      </c>
      <c r="I35" s="84" t="b">
        <v>0</v>
      </c>
      <c r="J35" s="84" t="b">
        <v>0</v>
      </c>
      <c r="K35" s="84" t="b">
        <v>0</v>
      </c>
      <c r="L35" s="84" t="b">
        <v>0</v>
      </c>
    </row>
    <row r="36" spans="1:12" ht="15">
      <c r="A36" s="84" t="s">
        <v>1800</v>
      </c>
      <c r="B36" s="84" t="s">
        <v>2235</v>
      </c>
      <c r="C36" s="84">
        <v>4</v>
      </c>
      <c r="D36" s="122">
        <v>0.003627949619387641</v>
      </c>
      <c r="E36" s="122">
        <v>2.2483236451479782</v>
      </c>
      <c r="F36" s="84" t="s">
        <v>2397</v>
      </c>
      <c r="G36" s="84" t="b">
        <v>0</v>
      </c>
      <c r="H36" s="84" t="b">
        <v>0</v>
      </c>
      <c r="I36" s="84" t="b">
        <v>0</v>
      </c>
      <c r="J36" s="84" t="b">
        <v>0</v>
      </c>
      <c r="K36" s="84" t="b">
        <v>0</v>
      </c>
      <c r="L36" s="84" t="b">
        <v>0</v>
      </c>
    </row>
    <row r="37" spans="1:12" ht="15">
      <c r="A37" s="84" t="s">
        <v>267</v>
      </c>
      <c r="B37" s="84" t="s">
        <v>1856</v>
      </c>
      <c r="C37" s="84">
        <v>4</v>
      </c>
      <c r="D37" s="122">
        <v>0.003627949619387641</v>
      </c>
      <c r="E37" s="122">
        <v>2.3452336581560345</v>
      </c>
      <c r="F37" s="84" t="s">
        <v>2397</v>
      </c>
      <c r="G37" s="84" t="b">
        <v>0</v>
      </c>
      <c r="H37" s="84" t="b">
        <v>0</v>
      </c>
      <c r="I37" s="84" t="b">
        <v>0</v>
      </c>
      <c r="J37" s="84" t="b">
        <v>0</v>
      </c>
      <c r="K37" s="84" t="b">
        <v>0</v>
      </c>
      <c r="L37" s="84" t="b">
        <v>0</v>
      </c>
    </row>
    <row r="38" spans="1:12" ht="15">
      <c r="A38" s="84" t="s">
        <v>1856</v>
      </c>
      <c r="B38" s="84" t="s">
        <v>1857</v>
      </c>
      <c r="C38" s="84">
        <v>4</v>
      </c>
      <c r="D38" s="122">
        <v>0.003627949619387641</v>
      </c>
      <c r="E38" s="122">
        <v>2.588271706842329</v>
      </c>
      <c r="F38" s="84" t="s">
        <v>2397</v>
      </c>
      <c r="G38" s="84" t="b">
        <v>0</v>
      </c>
      <c r="H38" s="84" t="b">
        <v>0</v>
      </c>
      <c r="I38" s="84" t="b">
        <v>0</v>
      </c>
      <c r="J38" s="84" t="b">
        <v>0</v>
      </c>
      <c r="K38" s="84" t="b">
        <v>0</v>
      </c>
      <c r="L38" s="84" t="b">
        <v>0</v>
      </c>
    </row>
    <row r="39" spans="1:12" ht="15">
      <c r="A39" s="84" t="s">
        <v>1857</v>
      </c>
      <c r="B39" s="84" t="s">
        <v>1853</v>
      </c>
      <c r="C39" s="84">
        <v>4</v>
      </c>
      <c r="D39" s="122">
        <v>0.003627949619387641</v>
      </c>
      <c r="E39" s="122">
        <v>1.7589679340113042</v>
      </c>
      <c r="F39" s="84" t="s">
        <v>2397</v>
      </c>
      <c r="G39" s="84" t="b">
        <v>0</v>
      </c>
      <c r="H39" s="84" t="b">
        <v>0</v>
      </c>
      <c r="I39" s="84" t="b">
        <v>0</v>
      </c>
      <c r="J39" s="84" t="b">
        <v>0</v>
      </c>
      <c r="K39" s="84" t="b">
        <v>0</v>
      </c>
      <c r="L39" s="84" t="b">
        <v>0</v>
      </c>
    </row>
    <row r="40" spans="1:12" ht="15">
      <c r="A40" s="84" t="s">
        <v>1853</v>
      </c>
      <c r="B40" s="84" t="s">
        <v>301</v>
      </c>
      <c r="C40" s="84">
        <v>4</v>
      </c>
      <c r="D40" s="122">
        <v>0.003627949619387641</v>
      </c>
      <c r="E40" s="122">
        <v>1.7589679340113042</v>
      </c>
      <c r="F40" s="84" t="s">
        <v>2397</v>
      </c>
      <c r="G40" s="84" t="b">
        <v>0</v>
      </c>
      <c r="H40" s="84" t="b">
        <v>0</v>
      </c>
      <c r="I40" s="84" t="b">
        <v>0</v>
      </c>
      <c r="J40" s="84" t="b">
        <v>0</v>
      </c>
      <c r="K40" s="84" t="b">
        <v>0</v>
      </c>
      <c r="L40" s="84" t="b">
        <v>0</v>
      </c>
    </row>
    <row r="41" spans="1:12" ht="15">
      <c r="A41" s="84" t="s">
        <v>301</v>
      </c>
      <c r="B41" s="84" t="s">
        <v>547</v>
      </c>
      <c r="C41" s="84">
        <v>4</v>
      </c>
      <c r="D41" s="122">
        <v>0.003627949619387641</v>
      </c>
      <c r="E41" s="122">
        <v>1.186010324387649</v>
      </c>
      <c r="F41" s="84" t="s">
        <v>2397</v>
      </c>
      <c r="G41" s="84" t="b">
        <v>0</v>
      </c>
      <c r="H41" s="84" t="b">
        <v>0</v>
      </c>
      <c r="I41" s="84" t="b">
        <v>0</v>
      </c>
      <c r="J41" s="84" t="b">
        <v>0</v>
      </c>
      <c r="K41" s="84" t="b">
        <v>0</v>
      </c>
      <c r="L41" s="84" t="b">
        <v>0</v>
      </c>
    </row>
    <row r="42" spans="1:12" ht="15">
      <c r="A42" s="84" t="s">
        <v>547</v>
      </c>
      <c r="B42" s="84" t="s">
        <v>1858</v>
      </c>
      <c r="C42" s="84">
        <v>4</v>
      </c>
      <c r="D42" s="122">
        <v>0.003627949619387641</v>
      </c>
      <c r="E42" s="122">
        <v>1.1391791757229102</v>
      </c>
      <c r="F42" s="84" t="s">
        <v>2397</v>
      </c>
      <c r="G42" s="84" t="b">
        <v>0</v>
      </c>
      <c r="H42" s="84" t="b">
        <v>0</v>
      </c>
      <c r="I42" s="84" t="b">
        <v>0</v>
      </c>
      <c r="J42" s="84" t="b">
        <v>0</v>
      </c>
      <c r="K42" s="84" t="b">
        <v>0</v>
      </c>
      <c r="L42" s="84" t="b">
        <v>0</v>
      </c>
    </row>
    <row r="43" spans="1:12" ht="15">
      <c r="A43" s="84" t="s">
        <v>1858</v>
      </c>
      <c r="B43" s="84" t="s">
        <v>1859</v>
      </c>
      <c r="C43" s="84">
        <v>4</v>
      </c>
      <c r="D43" s="122">
        <v>0.003627949619387641</v>
      </c>
      <c r="E43" s="122">
        <v>2.412180447786648</v>
      </c>
      <c r="F43" s="84" t="s">
        <v>2397</v>
      </c>
      <c r="G43" s="84" t="b">
        <v>0</v>
      </c>
      <c r="H43" s="84" t="b">
        <v>0</v>
      </c>
      <c r="I43" s="84" t="b">
        <v>0</v>
      </c>
      <c r="J43" s="84" t="b">
        <v>0</v>
      </c>
      <c r="K43" s="84" t="b">
        <v>0</v>
      </c>
      <c r="L43" s="84" t="b">
        <v>0</v>
      </c>
    </row>
    <row r="44" spans="1:12" ht="15">
      <c r="A44" s="84" t="s">
        <v>1859</v>
      </c>
      <c r="B44" s="84" t="s">
        <v>1860</v>
      </c>
      <c r="C44" s="84">
        <v>4</v>
      </c>
      <c r="D44" s="122">
        <v>0.003627949619387641</v>
      </c>
      <c r="E44" s="122">
        <v>2.588271706842329</v>
      </c>
      <c r="F44" s="84" t="s">
        <v>2397</v>
      </c>
      <c r="G44" s="84" t="b">
        <v>0</v>
      </c>
      <c r="H44" s="84" t="b">
        <v>0</v>
      </c>
      <c r="I44" s="84" t="b">
        <v>0</v>
      </c>
      <c r="J44" s="84" t="b">
        <v>0</v>
      </c>
      <c r="K44" s="84" t="b">
        <v>0</v>
      </c>
      <c r="L44" s="84" t="b">
        <v>0</v>
      </c>
    </row>
    <row r="45" spans="1:12" ht="15">
      <c r="A45" s="84" t="s">
        <v>1860</v>
      </c>
      <c r="B45" s="84" t="s">
        <v>1861</v>
      </c>
      <c r="C45" s="84">
        <v>4</v>
      </c>
      <c r="D45" s="122">
        <v>0.003627949619387641</v>
      </c>
      <c r="E45" s="122">
        <v>2.588271706842329</v>
      </c>
      <c r="F45" s="84" t="s">
        <v>2397</v>
      </c>
      <c r="G45" s="84" t="b">
        <v>0</v>
      </c>
      <c r="H45" s="84" t="b">
        <v>0</v>
      </c>
      <c r="I45" s="84" t="b">
        <v>0</v>
      </c>
      <c r="J45" s="84" t="b">
        <v>0</v>
      </c>
      <c r="K45" s="84" t="b">
        <v>0</v>
      </c>
      <c r="L45" s="84" t="b">
        <v>0</v>
      </c>
    </row>
    <row r="46" spans="1:12" ht="15">
      <c r="A46" s="84" t="s">
        <v>1861</v>
      </c>
      <c r="B46" s="84" t="s">
        <v>2242</v>
      </c>
      <c r="C46" s="84">
        <v>4</v>
      </c>
      <c r="D46" s="122">
        <v>0.003627949619387641</v>
      </c>
      <c r="E46" s="122">
        <v>2.412180447786648</v>
      </c>
      <c r="F46" s="84" t="s">
        <v>2397</v>
      </c>
      <c r="G46" s="84" t="b">
        <v>0</v>
      </c>
      <c r="H46" s="84" t="b">
        <v>0</v>
      </c>
      <c r="I46" s="84" t="b">
        <v>0</v>
      </c>
      <c r="J46" s="84" t="b">
        <v>0</v>
      </c>
      <c r="K46" s="84" t="b">
        <v>0</v>
      </c>
      <c r="L46" s="84" t="b">
        <v>0</v>
      </c>
    </row>
    <row r="47" spans="1:12" ht="15">
      <c r="A47" s="84" t="s">
        <v>2242</v>
      </c>
      <c r="B47" s="84" t="s">
        <v>2252</v>
      </c>
      <c r="C47" s="84">
        <v>4</v>
      </c>
      <c r="D47" s="122">
        <v>0.003627949619387641</v>
      </c>
      <c r="E47" s="122">
        <v>2.412180447786648</v>
      </c>
      <c r="F47" s="84" t="s">
        <v>2397</v>
      </c>
      <c r="G47" s="84" t="b">
        <v>0</v>
      </c>
      <c r="H47" s="84" t="b">
        <v>0</v>
      </c>
      <c r="I47" s="84" t="b">
        <v>0</v>
      </c>
      <c r="J47" s="84" t="b">
        <v>1</v>
      </c>
      <c r="K47" s="84" t="b">
        <v>0</v>
      </c>
      <c r="L47" s="84" t="b">
        <v>0</v>
      </c>
    </row>
    <row r="48" spans="1:12" ht="15">
      <c r="A48" s="84" t="s">
        <v>2252</v>
      </c>
      <c r="B48" s="84" t="s">
        <v>2253</v>
      </c>
      <c r="C48" s="84">
        <v>4</v>
      </c>
      <c r="D48" s="122">
        <v>0.003627949619387641</v>
      </c>
      <c r="E48" s="122">
        <v>2.588271706842329</v>
      </c>
      <c r="F48" s="84" t="s">
        <v>2397</v>
      </c>
      <c r="G48" s="84" t="b">
        <v>1</v>
      </c>
      <c r="H48" s="84" t="b">
        <v>0</v>
      </c>
      <c r="I48" s="84" t="b">
        <v>0</v>
      </c>
      <c r="J48" s="84" t="b">
        <v>0</v>
      </c>
      <c r="K48" s="84" t="b">
        <v>0</v>
      </c>
      <c r="L48" s="84" t="b">
        <v>0</v>
      </c>
    </row>
    <row r="49" spans="1:12" ht="15">
      <c r="A49" s="84" t="s">
        <v>2253</v>
      </c>
      <c r="B49" s="84" t="s">
        <v>2241</v>
      </c>
      <c r="C49" s="84">
        <v>4</v>
      </c>
      <c r="D49" s="122">
        <v>0.003627949619387641</v>
      </c>
      <c r="E49" s="122">
        <v>2.412180447786648</v>
      </c>
      <c r="F49" s="84" t="s">
        <v>2397</v>
      </c>
      <c r="G49" s="84" t="b">
        <v>0</v>
      </c>
      <c r="H49" s="84" t="b">
        <v>0</v>
      </c>
      <c r="I49" s="84" t="b">
        <v>0</v>
      </c>
      <c r="J49" s="84" t="b">
        <v>0</v>
      </c>
      <c r="K49" s="84" t="b">
        <v>0</v>
      </c>
      <c r="L49" s="84" t="b">
        <v>0</v>
      </c>
    </row>
    <row r="50" spans="1:12" ht="15">
      <c r="A50" s="84" t="s">
        <v>1877</v>
      </c>
      <c r="B50" s="84" t="s">
        <v>1748</v>
      </c>
      <c r="C50" s="84">
        <v>4</v>
      </c>
      <c r="D50" s="122">
        <v>0.003627949619387641</v>
      </c>
      <c r="E50" s="122">
        <v>2.4913616938342726</v>
      </c>
      <c r="F50" s="84" t="s">
        <v>2397</v>
      </c>
      <c r="G50" s="84" t="b">
        <v>0</v>
      </c>
      <c r="H50" s="84" t="b">
        <v>0</v>
      </c>
      <c r="I50" s="84" t="b">
        <v>0</v>
      </c>
      <c r="J50" s="84" t="b">
        <v>0</v>
      </c>
      <c r="K50" s="84" t="b">
        <v>0</v>
      </c>
      <c r="L50" s="84" t="b">
        <v>0</v>
      </c>
    </row>
    <row r="51" spans="1:12" ht="15">
      <c r="A51" s="84" t="s">
        <v>1748</v>
      </c>
      <c r="B51" s="84" t="s">
        <v>1796</v>
      </c>
      <c r="C51" s="84">
        <v>4</v>
      </c>
      <c r="D51" s="122">
        <v>0.003627949619387641</v>
      </c>
      <c r="E51" s="122">
        <v>2.588271706842329</v>
      </c>
      <c r="F51" s="84" t="s">
        <v>2397</v>
      </c>
      <c r="G51" s="84" t="b">
        <v>0</v>
      </c>
      <c r="H51" s="84" t="b">
        <v>0</v>
      </c>
      <c r="I51" s="84" t="b">
        <v>0</v>
      </c>
      <c r="J51" s="84" t="b">
        <v>0</v>
      </c>
      <c r="K51" s="84" t="b">
        <v>0</v>
      </c>
      <c r="L51" s="84" t="b">
        <v>0</v>
      </c>
    </row>
    <row r="52" spans="1:12" ht="15">
      <c r="A52" s="84" t="s">
        <v>1796</v>
      </c>
      <c r="B52" s="84" t="s">
        <v>1797</v>
      </c>
      <c r="C52" s="84">
        <v>4</v>
      </c>
      <c r="D52" s="122">
        <v>0.003627949619387641</v>
      </c>
      <c r="E52" s="122">
        <v>2.588271706842329</v>
      </c>
      <c r="F52" s="84" t="s">
        <v>2397</v>
      </c>
      <c r="G52" s="84" t="b">
        <v>0</v>
      </c>
      <c r="H52" s="84" t="b">
        <v>0</v>
      </c>
      <c r="I52" s="84" t="b">
        <v>0</v>
      </c>
      <c r="J52" s="84" t="b">
        <v>0</v>
      </c>
      <c r="K52" s="84" t="b">
        <v>0</v>
      </c>
      <c r="L52" s="84" t="b">
        <v>0</v>
      </c>
    </row>
    <row r="53" spans="1:12" ht="15">
      <c r="A53" s="84" t="s">
        <v>1797</v>
      </c>
      <c r="B53" s="84" t="s">
        <v>2254</v>
      </c>
      <c r="C53" s="84">
        <v>4</v>
      </c>
      <c r="D53" s="122">
        <v>0.003627949619387641</v>
      </c>
      <c r="E53" s="122">
        <v>2.588271706842329</v>
      </c>
      <c r="F53" s="84" t="s">
        <v>2397</v>
      </c>
      <c r="G53" s="84" t="b">
        <v>0</v>
      </c>
      <c r="H53" s="84" t="b">
        <v>0</v>
      </c>
      <c r="I53" s="84" t="b">
        <v>0</v>
      </c>
      <c r="J53" s="84" t="b">
        <v>0</v>
      </c>
      <c r="K53" s="84" t="b">
        <v>0</v>
      </c>
      <c r="L53" s="84" t="b">
        <v>0</v>
      </c>
    </row>
    <row r="54" spans="1:12" ht="15">
      <c r="A54" s="84" t="s">
        <v>2254</v>
      </c>
      <c r="B54" s="84" t="s">
        <v>2255</v>
      </c>
      <c r="C54" s="84">
        <v>4</v>
      </c>
      <c r="D54" s="122">
        <v>0.003627949619387641</v>
      </c>
      <c r="E54" s="122">
        <v>2.588271706842329</v>
      </c>
      <c r="F54" s="84" t="s">
        <v>2397</v>
      </c>
      <c r="G54" s="84" t="b">
        <v>0</v>
      </c>
      <c r="H54" s="84" t="b">
        <v>0</v>
      </c>
      <c r="I54" s="84" t="b">
        <v>0</v>
      </c>
      <c r="J54" s="84" t="b">
        <v>0</v>
      </c>
      <c r="K54" s="84" t="b">
        <v>0</v>
      </c>
      <c r="L54" s="84" t="b">
        <v>0</v>
      </c>
    </row>
    <row r="55" spans="1:12" ht="15">
      <c r="A55" s="84" t="s">
        <v>2255</v>
      </c>
      <c r="B55" s="84" t="s">
        <v>1853</v>
      </c>
      <c r="C55" s="84">
        <v>4</v>
      </c>
      <c r="D55" s="122">
        <v>0.003627949619387641</v>
      </c>
      <c r="E55" s="122">
        <v>1.7589679340113042</v>
      </c>
      <c r="F55" s="84" t="s">
        <v>2397</v>
      </c>
      <c r="G55" s="84" t="b">
        <v>0</v>
      </c>
      <c r="H55" s="84" t="b">
        <v>0</v>
      </c>
      <c r="I55" s="84" t="b">
        <v>0</v>
      </c>
      <c r="J55" s="84" t="b">
        <v>0</v>
      </c>
      <c r="K55" s="84" t="b">
        <v>0</v>
      </c>
      <c r="L55" s="84" t="b">
        <v>0</v>
      </c>
    </row>
    <row r="56" spans="1:12" ht="15">
      <c r="A56" s="84" t="s">
        <v>1878</v>
      </c>
      <c r="B56" s="84" t="s">
        <v>1742</v>
      </c>
      <c r="C56" s="84">
        <v>4</v>
      </c>
      <c r="D56" s="122">
        <v>0.003627949619387641</v>
      </c>
      <c r="E56" s="122">
        <v>1.5749077452843476</v>
      </c>
      <c r="F56" s="84" t="s">
        <v>2397</v>
      </c>
      <c r="G56" s="84" t="b">
        <v>0</v>
      </c>
      <c r="H56" s="84" t="b">
        <v>0</v>
      </c>
      <c r="I56" s="84" t="b">
        <v>0</v>
      </c>
      <c r="J56" s="84" t="b">
        <v>0</v>
      </c>
      <c r="K56" s="84" t="b">
        <v>0</v>
      </c>
      <c r="L56" s="84" t="b">
        <v>0</v>
      </c>
    </row>
    <row r="57" spans="1:12" ht="15">
      <c r="A57" s="84" t="s">
        <v>1746</v>
      </c>
      <c r="B57" s="84" t="s">
        <v>547</v>
      </c>
      <c r="C57" s="84">
        <v>4</v>
      </c>
      <c r="D57" s="122">
        <v>0.003627949619387641</v>
      </c>
      <c r="E57" s="122">
        <v>0.356706551556624</v>
      </c>
      <c r="F57" s="84" t="s">
        <v>2397</v>
      </c>
      <c r="G57" s="84" t="b">
        <v>0</v>
      </c>
      <c r="H57" s="84" t="b">
        <v>0</v>
      </c>
      <c r="I57" s="84" t="b">
        <v>0</v>
      </c>
      <c r="J57" s="84" t="b">
        <v>0</v>
      </c>
      <c r="K57" s="84" t="b">
        <v>0</v>
      </c>
      <c r="L57" s="84" t="b">
        <v>0</v>
      </c>
    </row>
    <row r="58" spans="1:12" ht="15">
      <c r="A58" s="84" t="s">
        <v>547</v>
      </c>
      <c r="B58" s="84" t="s">
        <v>1802</v>
      </c>
      <c r="C58" s="84">
        <v>4</v>
      </c>
      <c r="D58" s="122">
        <v>0.003627949619387641</v>
      </c>
      <c r="E58" s="122">
        <v>1.3152704347785913</v>
      </c>
      <c r="F58" s="84" t="s">
        <v>2397</v>
      </c>
      <c r="G58" s="84" t="b">
        <v>0</v>
      </c>
      <c r="H58" s="84" t="b">
        <v>0</v>
      </c>
      <c r="I58" s="84" t="b">
        <v>0</v>
      </c>
      <c r="J58" s="84" t="b">
        <v>0</v>
      </c>
      <c r="K58" s="84" t="b">
        <v>0</v>
      </c>
      <c r="L58" s="84" t="b">
        <v>0</v>
      </c>
    </row>
    <row r="59" spans="1:12" ht="15">
      <c r="A59" s="84" t="s">
        <v>1823</v>
      </c>
      <c r="B59" s="84" t="s">
        <v>2257</v>
      </c>
      <c r="C59" s="84">
        <v>4</v>
      </c>
      <c r="D59" s="122">
        <v>0.003627949619387641</v>
      </c>
      <c r="E59" s="122">
        <v>1.546879021684104</v>
      </c>
      <c r="F59" s="84" t="s">
        <v>2397</v>
      </c>
      <c r="G59" s="84" t="b">
        <v>0</v>
      </c>
      <c r="H59" s="84" t="b">
        <v>0</v>
      </c>
      <c r="I59" s="84" t="b">
        <v>0</v>
      </c>
      <c r="J59" s="84" t="b">
        <v>0</v>
      </c>
      <c r="K59" s="84" t="b">
        <v>0</v>
      </c>
      <c r="L59" s="84" t="b">
        <v>0</v>
      </c>
    </row>
    <row r="60" spans="1:12" ht="15">
      <c r="A60" s="84" t="s">
        <v>2257</v>
      </c>
      <c r="B60" s="84" t="s">
        <v>1833</v>
      </c>
      <c r="C60" s="84">
        <v>4</v>
      </c>
      <c r="D60" s="122">
        <v>0.003627949619387641</v>
      </c>
      <c r="E60" s="122">
        <v>1.7431736668280722</v>
      </c>
      <c r="F60" s="84" t="s">
        <v>2397</v>
      </c>
      <c r="G60" s="84" t="b">
        <v>0</v>
      </c>
      <c r="H60" s="84" t="b">
        <v>0</v>
      </c>
      <c r="I60" s="84" t="b">
        <v>0</v>
      </c>
      <c r="J60" s="84" t="b">
        <v>0</v>
      </c>
      <c r="K60" s="84" t="b">
        <v>0</v>
      </c>
      <c r="L60" s="84" t="b">
        <v>0</v>
      </c>
    </row>
    <row r="61" spans="1:12" ht="15">
      <c r="A61" s="84" t="s">
        <v>1833</v>
      </c>
      <c r="B61" s="84" t="s">
        <v>2258</v>
      </c>
      <c r="C61" s="84">
        <v>4</v>
      </c>
      <c r="D61" s="122">
        <v>0.003627949619387641</v>
      </c>
      <c r="E61" s="122">
        <v>1.8286038621526985</v>
      </c>
      <c r="F61" s="84" t="s">
        <v>2397</v>
      </c>
      <c r="G61" s="84" t="b">
        <v>0</v>
      </c>
      <c r="H61" s="84" t="b">
        <v>0</v>
      </c>
      <c r="I61" s="84" t="b">
        <v>0</v>
      </c>
      <c r="J61" s="84" t="b">
        <v>0</v>
      </c>
      <c r="K61" s="84" t="b">
        <v>0</v>
      </c>
      <c r="L61" s="84" t="b">
        <v>0</v>
      </c>
    </row>
    <row r="62" spans="1:12" ht="15">
      <c r="A62" s="84" t="s">
        <v>2258</v>
      </c>
      <c r="B62" s="84" t="s">
        <v>2259</v>
      </c>
      <c r="C62" s="84">
        <v>4</v>
      </c>
      <c r="D62" s="122">
        <v>0.003627949619387641</v>
      </c>
      <c r="E62" s="122">
        <v>2.588271706842329</v>
      </c>
      <c r="F62" s="84" t="s">
        <v>2397</v>
      </c>
      <c r="G62" s="84" t="b">
        <v>0</v>
      </c>
      <c r="H62" s="84" t="b">
        <v>0</v>
      </c>
      <c r="I62" s="84" t="b">
        <v>0</v>
      </c>
      <c r="J62" s="84" t="b">
        <v>0</v>
      </c>
      <c r="K62" s="84" t="b">
        <v>0</v>
      </c>
      <c r="L62" s="84" t="b">
        <v>0</v>
      </c>
    </row>
    <row r="63" spans="1:12" ht="15">
      <c r="A63" s="84" t="s">
        <v>248</v>
      </c>
      <c r="B63" s="84" t="s">
        <v>248</v>
      </c>
      <c r="C63" s="84">
        <v>4</v>
      </c>
      <c r="D63" s="122">
        <v>0.003627949619387641</v>
      </c>
      <c r="E63" s="122">
        <v>1.8333502971771602</v>
      </c>
      <c r="F63" s="84" t="s">
        <v>2397</v>
      </c>
      <c r="G63" s="84" t="b">
        <v>0</v>
      </c>
      <c r="H63" s="84" t="b">
        <v>0</v>
      </c>
      <c r="I63" s="84" t="b">
        <v>0</v>
      </c>
      <c r="J63" s="84" t="b">
        <v>0</v>
      </c>
      <c r="K63" s="84" t="b">
        <v>0</v>
      </c>
      <c r="L63" s="84" t="b">
        <v>0</v>
      </c>
    </row>
    <row r="64" spans="1:12" ht="15">
      <c r="A64" s="84" t="s">
        <v>1742</v>
      </c>
      <c r="B64" s="84" t="s">
        <v>1832</v>
      </c>
      <c r="C64" s="84">
        <v>4</v>
      </c>
      <c r="D64" s="122">
        <v>0.003627949619387641</v>
      </c>
      <c r="E64" s="122">
        <v>1.0434288282420925</v>
      </c>
      <c r="F64" s="84" t="s">
        <v>2397</v>
      </c>
      <c r="G64" s="84" t="b">
        <v>0</v>
      </c>
      <c r="H64" s="84" t="b">
        <v>0</v>
      </c>
      <c r="I64" s="84" t="b">
        <v>0</v>
      </c>
      <c r="J64" s="84" t="b">
        <v>0</v>
      </c>
      <c r="K64" s="84" t="b">
        <v>0</v>
      </c>
      <c r="L64" s="84" t="b">
        <v>0</v>
      </c>
    </row>
    <row r="65" spans="1:12" ht="15">
      <c r="A65" s="84" t="s">
        <v>245</v>
      </c>
      <c r="B65" s="84" t="s">
        <v>1864</v>
      </c>
      <c r="C65" s="84">
        <v>4</v>
      </c>
      <c r="D65" s="122">
        <v>0.003627949619387641</v>
      </c>
      <c r="E65" s="122">
        <v>2.3152704347785913</v>
      </c>
      <c r="F65" s="84" t="s">
        <v>2397</v>
      </c>
      <c r="G65" s="84" t="b">
        <v>0</v>
      </c>
      <c r="H65" s="84" t="b">
        <v>0</v>
      </c>
      <c r="I65" s="84" t="b">
        <v>0</v>
      </c>
      <c r="J65" s="84" t="b">
        <v>0</v>
      </c>
      <c r="K65" s="84" t="b">
        <v>0</v>
      </c>
      <c r="L65" s="84" t="b">
        <v>0</v>
      </c>
    </row>
    <row r="66" spans="1:12" ht="15">
      <c r="A66" s="84" t="s">
        <v>1742</v>
      </c>
      <c r="B66" s="84" t="s">
        <v>2261</v>
      </c>
      <c r="C66" s="84">
        <v>4</v>
      </c>
      <c r="D66" s="122">
        <v>0.003627949619387641</v>
      </c>
      <c r="E66" s="122">
        <v>1.671817758292404</v>
      </c>
      <c r="F66" s="84" t="s">
        <v>2397</v>
      </c>
      <c r="G66" s="84" t="b">
        <v>0</v>
      </c>
      <c r="H66" s="84" t="b">
        <v>0</v>
      </c>
      <c r="I66" s="84" t="b">
        <v>0</v>
      </c>
      <c r="J66" s="84" t="b">
        <v>0</v>
      </c>
      <c r="K66" s="84" t="b">
        <v>0</v>
      </c>
      <c r="L66" s="84" t="b">
        <v>0</v>
      </c>
    </row>
    <row r="67" spans="1:12" ht="15">
      <c r="A67" s="84" t="s">
        <v>2262</v>
      </c>
      <c r="B67" s="84" t="s">
        <v>2263</v>
      </c>
      <c r="C67" s="84">
        <v>4</v>
      </c>
      <c r="D67" s="122">
        <v>0.003627949619387641</v>
      </c>
      <c r="E67" s="122">
        <v>2.588271706842329</v>
      </c>
      <c r="F67" s="84" t="s">
        <v>2397</v>
      </c>
      <c r="G67" s="84" t="b">
        <v>0</v>
      </c>
      <c r="H67" s="84" t="b">
        <v>0</v>
      </c>
      <c r="I67" s="84" t="b">
        <v>0</v>
      </c>
      <c r="J67" s="84" t="b">
        <v>0</v>
      </c>
      <c r="K67" s="84" t="b">
        <v>0</v>
      </c>
      <c r="L67" s="84" t="b">
        <v>0</v>
      </c>
    </row>
    <row r="68" spans="1:12" ht="15">
      <c r="A68" s="84" t="s">
        <v>2263</v>
      </c>
      <c r="B68" s="84" t="s">
        <v>2239</v>
      </c>
      <c r="C68" s="84">
        <v>4</v>
      </c>
      <c r="D68" s="122">
        <v>0.003627949619387641</v>
      </c>
      <c r="E68" s="122">
        <v>2.3452336581560345</v>
      </c>
      <c r="F68" s="84" t="s">
        <v>2397</v>
      </c>
      <c r="G68" s="84" t="b">
        <v>0</v>
      </c>
      <c r="H68" s="84" t="b">
        <v>0</v>
      </c>
      <c r="I68" s="84" t="b">
        <v>0</v>
      </c>
      <c r="J68" s="84" t="b">
        <v>0</v>
      </c>
      <c r="K68" s="84" t="b">
        <v>0</v>
      </c>
      <c r="L68" s="84" t="b">
        <v>0</v>
      </c>
    </row>
    <row r="69" spans="1:12" ht="15">
      <c r="A69" s="84" t="s">
        <v>2239</v>
      </c>
      <c r="B69" s="84" t="s">
        <v>1824</v>
      </c>
      <c r="C69" s="84">
        <v>4</v>
      </c>
      <c r="D69" s="122">
        <v>0.003627949619387641</v>
      </c>
      <c r="E69" s="122">
        <v>1.8011656138057588</v>
      </c>
      <c r="F69" s="84" t="s">
        <v>2397</v>
      </c>
      <c r="G69" s="84" t="b">
        <v>0</v>
      </c>
      <c r="H69" s="84" t="b">
        <v>0</v>
      </c>
      <c r="I69" s="84" t="b">
        <v>0</v>
      </c>
      <c r="J69" s="84" t="b">
        <v>1</v>
      </c>
      <c r="K69" s="84" t="b">
        <v>0</v>
      </c>
      <c r="L69" s="84" t="b">
        <v>0</v>
      </c>
    </row>
    <row r="70" spans="1:12" ht="15">
      <c r="A70" s="84" t="s">
        <v>1824</v>
      </c>
      <c r="B70" s="84" t="s">
        <v>550</v>
      </c>
      <c r="C70" s="84">
        <v>4</v>
      </c>
      <c r="D70" s="122">
        <v>0.003627949619387641</v>
      </c>
      <c r="E70" s="122">
        <v>1.2596373105057561</v>
      </c>
      <c r="F70" s="84" t="s">
        <v>2397</v>
      </c>
      <c r="G70" s="84" t="b">
        <v>1</v>
      </c>
      <c r="H70" s="84" t="b">
        <v>0</v>
      </c>
      <c r="I70" s="84" t="b">
        <v>0</v>
      </c>
      <c r="J70" s="84" t="b">
        <v>0</v>
      </c>
      <c r="K70" s="84" t="b">
        <v>0</v>
      </c>
      <c r="L70" s="84" t="b">
        <v>0</v>
      </c>
    </row>
    <row r="71" spans="1:12" ht="15">
      <c r="A71" s="84" t="s">
        <v>550</v>
      </c>
      <c r="B71" s="84" t="s">
        <v>2244</v>
      </c>
      <c r="C71" s="84">
        <v>4</v>
      </c>
      <c r="D71" s="122">
        <v>0.003627949619387641</v>
      </c>
      <c r="E71" s="122">
        <v>2.05202900000401</v>
      </c>
      <c r="F71" s="84" t="s">
        <v>2397</v>
      </c>
      <c r="G71" s="84" t="b">
        <v>0</v>
      </c>
      <c r="H71" s="84" t="b">
        <v>0</v>
      </c>
      <c r="I71" s="84" t="b">
        <v>0</v>
      </c>
      <c r="J71" s="84" t="b">
        <v>0</v>
      </c>
      <c r="K71" s="84" t="b">
        <v>0</v>
      </c>
      <c r="L71" s="84" t="b">
        <v>0</v>
      </c>
    </row>
    <row r="72" spans="1:12" ht="15">
      <c r="A72" s="84" t="s">
        <v>2244</v>
      </c>
      <c r="B72" s="84" t="s">
        <v>2264</v>
      </c>
      <c r="C72" s="84">
        <v>4</v>
      </c>
      <c r="D72" s="122">
        <v>0.003627949619387641</v>
      </c>
      <c r="E72" s="122">
        <v>2.4913616938342726</v>
      </c>
      <c r="F72" s="84" t="s">
        <v>2397</v>
      </c>
      <c r="G72" s="84" t="b">
        <v>0</v>
      </c>
      <c r="H72" s="84" t="b">
        <v>0</v>
      </c>
      <c r="I72" s="84" t="b">
        <v>0</v>
      </c>
      <c r="J72" s="84" t="b">
        <v>0</v>
      </c>
      <c r="K72" s="84" t="b">
        <v>0</v>
      </c>
      <c r="L72" s="84" t="b">
        <v>0</v>
      </c>
    </row>
    <row r="73" spans="1:12" ht="15">
      <c r="A73" s="84" t="s">
        <v>2264</v>
      </c>
      <c r="B73" s="84" t="s">
        <v>2236</v>
      </c>
      <c r="C73" s="84">
        <v>4</v>
      </c>
      <c r="D73" s="122">
        <v>0.003627949619387641</v>
      </c>
      <c r="E73" s="122">
        <v>2.412180447786648</v>
      </c>
      <c r="F73" s="84" t="s">
        <v>2397</v>
      </c>
      <c r="G73" s="84" t="b">
        <v>0</v>
      </c>
      <c r="H73" s="84" t="b">
        <v>0</v>
      </c>
      <c r="I73" s="84" t="b">
        <v>0</v>
      </c>
      <c r="J73" s="84" t="b">
        <v>0</v>
      </c>
      <c r="K73" s="84" t="b">
        <v>0</v>
      </c>
      <c r="L73" s="84" t="b">
        <v>0</v>
      </c>
    </row>
    <row r="74" spans="1:12" ht="15">
      <c r="A74" s="84" t="s">
        <v>2236</v>
      </c>
      <c r="B74" s="84" t="s">
        <v>2265</v>
      </c>
      <c r="C74" s="84">
        <v>4</v>
      </c>
      <c r="D74" s="122">
        <v>0.003627949619387641</v>
      </c>
      <c r="E74" s="122">
        <v>2.3452336581560345</v>
      </c>
      <c r="F74" s="84" t="s">
        <v>2397</v>
      </c>
      <c r="G74" s="84" t="b">
        <v>0</v>
      </c>
      <c r="H74" s="84" t="b">
        <v>0</v>
      </c>
      <c r="I74" s="84" t="b">
        <v>0</v>
      </c>
      <c r="J74" s="84" t="b">
        <v>1</v>
      </c>
      <c r="K74" s="84" t="b">
        <v>0</v>
      </c>
      <c r="L74" s="84" t="b">
        <v>0</v>
      </c>
    </row>
    <row r="75" spans="1:12" ht="15">
      <c r="A75" s="84" t="s">
        <v>2265</v>
      </c>
      <c r="B75" s="84" t="s">
        <v>2266</v>
      </c>
      <c r="C75" s="84">
        <v>4</v>
      </c>
      <c r="D75" s="122">
        <v>0.003627949619387641</v>
      </c>
      <c r="E75" s="122">
        <v>2.588271706842329</v>
      </c>
      <c r="F75" s="84" t="s">
        <v>2397</v>
      </c>
      <c r="G75" s="84" t="b">
        <v>1</v>
      </c>
      <c r="H75" s="84" t="b">
        <v>0</v>
      </c>
      <c r="I75" s="84" t="b">
        <v>0</v>
      </c>
      <c r="J75" s="84" t="b">
        <v>0</v>
      </c>
      <c r="K75" s="84" t="b">
        <v>0</v>
      </c>
      <c r="L75" s="84" t="b">
        <v>0</v>
      </c>
    </row>
    <row r="76" spans="1:12" ht="15">
      <c r="A76" s="84" t="s">
        <v>1837</v>
      </c>
      <c r="B76" s="84" t="s">
        <v>1838</v>
      </c>
      <c r="C76" s="84">
        <v>4</v>
      </c>
      <c r="D76" s="122">
        <v>0.003627949619387641</v>
      </c>
      <c r="E76" s="122">
        <v>2.588271706842329</v>
      </c>
      <c r="F76" s="84" t="s">
        <v>2397</v>
      </c>
      <c r="G76" s="84" t="b">
        <v>0</v>
      </c>
      <c r="H76" s="84" t="b">
        <v>0</v>
      </c>
      <c r="I76" s="84" t="b">
        <v>0</v>
      </c>
      <c r="J76" s="84" t="b">
        <v>0</v>
      </c>
      <c r="K76" s="84" t="b">
        <v>0</v>
      </c>
      <c r="L76" s="84" t="b">
        <v>0</v>
      </c>
    </row>
    <row r="77" spans="1:12" ht="15">
      <c r="A77" s="84" t="s">
        <v>1838</v>
      </c>
      <c r="B77" s="84" t="s">
        <v>1839</v>
      </c>
      <c r="C77" s="84">
        <v>4</v>
      </c>
      <c r="D77" s="122">
        <v>0.003627949619387641</v>
      </c>
      <c r="E77" s="122">
        <v>2.588271706842329</v>
      </c>
      <c r="F77" s="84" t="s">
        <v>2397</v>
      </c>
      <c r="G77" s="84" t="b">
        <v>0</v>
      </c>
      <c r="H77" s="84" t="b">
        <v>0</v>
      </c>
      <c r="I77" s="84" t="b">
        <v>0</v>
      </c>
      <c r="J77" s="84" t="b">
        <v>0</v>
      </c>
      <c r="K77" s="84" t="b">
        <v>0</v>
      </c>
      <c r="L77" s="84" t="b">
        <v>0</v>
      </c>
    </row>
    <row r="78" spans="1:12" ht="15">
      <c r="A78" s="84" t="s">
        <v>1839</v>
      </c>
      <c r="B78" s="84" t="s">
        <v>1840</v>
      </c>
      <c r="C78" s="84">
        <v>4</v>
      </c>
      <c r="D78" s="122">
        <v>0.003627949619387641</v>
      </c>
      <c r="E78" s="122">
        <v>2.588271706842329</v>
      </c>
      <c r="F78" s="84" t="s">
        <v>2397</v>
      </c>
      <c r="G78" s="84" t="b">
        <v>0</v>
      </c>
      <c r="H78" s="84" t="b">
        <v>0</v>
      </c>
      <c r="I78" s="84" t="b">
        <v>0</v>
      </c>
      <c r="J78" s="84" t="b">
        <v>0</v>
      </c>
      <c r="K78" s="84" t="b">
        <v>0</v>
      </c>
      <c r="L78" s="84" t="b">
        <v>0</v>
      </c>
    </row>
    <row r="79" spans="1:12" ht="15">
      <c r="A79" s="84" t="s">
        <v>1840</v>
      </c>
      <c r="B79" s="84" t="s">
        <v>1841</v>
      </c>
      <c r="C79" s="84">
        <v>4</v>
      </c>
      <c r="D79" s="122">
        <v>0.003627949619387641</v>
      </c>
      <c r="E79" s="122">
        <v>2.588271706842329</v>
      </c>
      <c r="F79" s="84" t="s">
        <v>2397</v>
      </c>
      <c r="G79" s="84" t="b">
        <v>0</v>
      </c>
      <c r="H79" s="84" t="b">
        <v>0</v>
      </c>
      <c r="I79" s="84" t="b">
        <v>0</v>
      </c>
      <c r="J79" s="84" t="b">
        <v>0</v>
      </c>
      <c r="K79" s="84" t="b">
        <v>0</v>
      </c>
      <c r="L79" s="84" t="b">
        <v>0</v>
      </c>
    </row>
    <row r="80" spans="1:12" ht="15">
      <c r="A80" s="84" t="s">
        <v>1841</v>
      </c>
      <c r="B80" s="84" t="s">
        <v>251</v>
      </c>
      <c r="C80" s="84">
        <v>4</v>
      </c>
      <c r="D80" s="122">
        <v>0.003627949619387641</v>
      </c>
      <c r="E80" s="122">
        <v>2.588271706842329</v>
      </c>
      <c r="F80" s="84" t="s">
        <v>2397</v>
      </c>
      <c r="G80" s="84" t="b">
        <v>0</v>
      </c>
      <c r="H80" s="84" t="b">
        <v>0</v>
      </c>
      <c r="I80" s="84" t="b">
        <v>0</v>
      </c>
      <c r="J80" s="84" t="b">
        <v>0</v>
      </c>
      <c r="K80" s="84" t="b">
        <v>0</v>
      </c>
      <c r="L80" s="84" t="b">
        <v>0</v>
      </c>
    </row>
    <row r="81" spans="1:12" ht="15">
      <c r="A81" s="84" t="s">
        <v>251</v>
      </c>
      <c r="B81" s="84" t="s">
        <v>290</v>
      </c>
      <c r="C81" s="84">
        <v>4</v>
      </c>
      <c r="D81" s="122">
        <v>0.003627949619387641</v>
      </c>
      <c r="E81" s="122">
        <v>2.588271706842329</v>
      </c>
      <c r="F81" s="84" t="s">
        <v>2397</v>
      </c>
      <c r="G81" s="84" t="b">
        <v>0</v>
      </c>
      <c r="H81" s="84" t="b">
        <v>0</v>
      </c>
      <c r="I81" s="84" t="b">
        <v>0</v>
      </c>
      <c r="J81" s="84" t="b">
        <v>0</v>
      </c>
      <c r="K81" s="84" t="b">
        <v>0</v>
      </c>
      <c r="L81" s="84" t="b">
        <v>0</v>
      </c>
    </row>
    <row r="82" spans="1:12" ht="15">
      <c r="A82" s="84" t="s">
        <v>290</v>
      </c>
      <c r="B82" s="84" t="s">
        <v>1842</v>
      </c>
      <c r="C82" s="84">
        <v>4</v>
      </c>
      <c r="D82" s="122">
        <v>0.003627949619387641</v>
      </c>
      <c r="E82" s="122">
        <v>2.588271706842329</v>
      </c>
      <c r="F82" s="84" t="s">
        <v>2397</v>
      </c>
      <c r="G82" s="84" t="b">
        <v>0</v>
      </c>
      <c r="H82" s="84" t="b">
        <v>0</v>
      </c>
      <c r="I82" s="84" t="b">
        <v>0</v>
      </c>
      <c r="J82" s="84" t="b">
        <v>0</v>
      </c>
      <c r="K82" s="84" t="b">
        <v>0</v>
      </c>
      <c r="L82" s="84" t="b">
        <v>0</v>
      </c>
    </row>
    <row r="83" spans="1:12" ht="15">
      <c r="A83" s="84" t="s">
        <v>1842</v>
      </c>
      <c r="B83" s="84" t="s">
        <v>1741</v>
      </c>
      <c r="C83" s="84">
        <v>4</v>
      </c>
      <c r="D83" s="122">
        <v>0.003627949619387641</v>
      </c>
      <c r="E83" s="122">
        <v>1.6221299741032966</v>
      </c>
      <c r="F83" s="84" t="s">
        <v>2397</v>
      </c>
      <c r="G83" s="84" t="b">
        <v>0</v>
      </c>
      <c r="H83" s="84" t="b">
        <v>0</v>
      </c>
      <c r="I83" s="84" t="b">
        <v>0</v>
      </c>
      <c r="J83" s="84" t="b">
        <v>0</v>
      </c>
      <c r="K83" s="84" t="b">
        <v>0</v>
      </c>
      <c r="L83" s="84" t="b">
        <v>0</v>
      </c>
    </row>
    <row r="84" spans="1:12" ht="15">
      <c r="A84" s="84" t="s">
        <v>1741</v>
      </c>
      <c r="B84" s="84" t="s">
        <v>1832</v>
      </c>
      <c r="C84" s="84">
        <v>4</v>
      </c>
      <c r="D84" s="122">
        <v>0.003627949619387641</v>
      </c>
      <c r="E84" s="122">
        <v>1.1147847367777608</v>
      </c>
      <c r="F84" s="84" t="s">
        <v>2397</v>
      </c>
      <c r="G84" s="84" t="b">
        <v>0</v>
      </c>
      <c r="H84" s="84" t="b">
        <v>0</v>
      </c>
      <c r="I84" s="84" t="b">
        <v>0</v>
      </c>
      <c r="J84" s="84" t="b">
        <v>0</v>
      </c>
      <c r="K84" s="84" t="b">
        <v>0</v>
      </c>
      <c r="L84" s="84" t="b">
        <v>0</v>
      </c>
    </row>
    <row r="85" spans="1:12" ht="15">
      <c r="A85" s="84" t="s">
        <v>2267</v>
      </c>
      <c r="B85" s="84" t="s">
        <v>1788</v>
      </c>
      <c r="C85" s="84">
        <v>4</v>
      </c>
      <c r="D85" s="122">
        <v>0.003627949619387641</v>
      </c>
      <c r="E85" s="122">
        <v>2.044203662492053</v>
      </c>
      <c r="F85" s="84" t="s">
        <v>2397</v>
      </c>
      <c r="G85" s="84" t="b">
        <v>0</v>
      </c>
      <c r="H85" s="84" t="b">
        <v>0</v>
      </c>
      <c r="I85" s="84" t="b">
        <v>0</v>
      </c>
      <c r="J85" s="84" t="b">
        <v>0</v>
      </c>
      <c r="K85" s="84" t="b">
        <v>0</v>
      </c>
      <c r="L85" s="84" t="b">
        <v>0</v>
      </c>
    </row>
    <row r="86" spans="1:12" ht="15">
      <c r="A86" s="84" t="s">
        <v>1823</v>
      </c>
      <c r="B86" s="84" t="s">
        <v>2268</v>
      </c>
      <c r="C86" s="84">
        <v>4</v>
      </c>
      <c r="D86" s="122">
        <v>0.003627949619387641</v>
      </c>
      <c r="E86" s="122">
        <v>1.546879021684104</v>
      </c>
      <c r="F86" s="84" t="s">
        <v>2397</v>
      </c>
      <c r="G86" s="84" t="b">
        <v>0</v>
      </c>
      <c r="H86" s="84" t="b">
        <v>0</v>
      </c>
      <c r="I86" s="84" t="b">
        <v>0</v>
      </c>
      <c r="J86" s="84" t="b">
        <v>0</v>
      </c>
      <c r="K86" s="84" t="b">
        <v>0</v>
      </c>
      <c r="L86" s="84" t="b">
        <v>0</v>
      </c>
    </row>
    <row r="87" spans="1:12" ht="15">
      <c r="A87" s="84" t="s">
        <v>2268</v>
      </c>
      <c r="B87" s="84" t="s">
        <v>2269</v>
      </c>
      <c r="C87" s="84">
        <v>4</v>
      </c>
      <c r="D87" s="122">
        <v>0.003627949619387641</v>
      </c>
      <c r="E87" s="122">
        <v>2.588271706842329</v>
      </c>
      <c r="F87" s="84" t="s">
        <v>2397</v>
      </c>
      <c r="G87" s="84" t="b">
        <v>0</v>
      </c>
      <c r="H87" s="84" t="b">
        <v>0</v>
      </c>
      <c r="I87" s="84" t="b">
        <v>0</v>
      </c>
      <c r="J87" s="84" t="b">
        <v>1</v>
      </c>
      <c r="K87" s="84" t="b">
        <v>0</v>
      </c>
      <c r="L87" s="84" t="b">
        <v>0</v>
      </c>
    </row>
    <row r="88" spans="1:12" ht="15">
      <c r="A88" s="84" t="s">
        <v>2269</v>
      </c>
      <c r="B88" s="84" t="s">
        <v>1741</v>
      </c>
      <c r="C88" s="84">
        <v>4</v>
      </c>
      <c r="D88" s="122">
        <v>0.003627949619387641</v>
      </c>
      <c r="E88" s="122">
        <v>1.6221299741032966</v>
      </c>
      <c r="F88" s="84" t="s">
        <v>2397</v>
      </c>
      <c r="G88" s="84" t="b">
        <v>1</v>
      </c>
      <c r="H88" s="84" t="b">
        <v>0</v>
      </c>
      <c r="I88" s="84" t="b">
        <v>0</v>
      </c>
      <c r="J88" s="84" t="b">
        <v>0</v>
      </c>
      <c r="K88" s="84" t="b">
        <v>0</v>
      </c>
      <c r="L88" s="84" t="b">
        <v>0</v>
      </c>
    </row>
    <row r="89" spans="1:12" ht="15">
      <c r="A89" s="84" t="s">
        <v>1746</v>
      </c>
      <c r="B89" s="84" t="s">
        <v>1823</v>
      </c>
      <c r="C89" s="84">
        <v>4</v>
      </c>
      <c r="D89" s="122">
        <v>0.003627949619387641</v>
      </c>
      <c r="E89" s="122">
        <v>0.7175752488530791</v>
      </c>
      <c r="F89" s="84" t="s">
        <v>2397</v>
      </c>
      <c r="G89" s="84" t="b">
        <v>0</v>
      </c>
      <c r="H89" s="84" t="b">
        <v>0</v>
      </c>
      <c r="I89" s="84" t="b">
        <v>0</v>
      </c>
      <c r="J89" s="84" t="b">
        <v>0</v>
      </c>
      <c r="K89" s="84" t="b">
        <v>0</v>
      </c>
      <c r="L89" s="84" t="b">
        <v>0</v>
      </c>
    </row>
    <row r="90" spans="1:12" ht="15">
      <c r="A90" s="84" t="s">
        <v>2247</v>
      </c>
      <c r="B90" s="84" t="s">
        <v>1746</v>
      </c>
      <c r="C90" s="84">
        <v>4</v>
      </c>
      <c r="D90" s="122">
        <v>0.003627949619387641</v>
      </c>
      <c r="E90" s="122">
        <v>1.6163004304425725</v>
      </c>
      <c r="F90" s="84" t="s">
        <v>2397</v>
      </c>
      <c r="G90" s="84" t="b">
        <v>0</v>
      </c>
      <c r="H90" s="84" t="b">
        <v>0</v>
      </c>
      <c r="I90" s="84" t="b">
        <v>0</v>
      </c>
      <c r="J90" s="84" t="b">
        <v>0</v>
      </c>
      <c r="K90" s="84" t="b">
        <v>0</v>
      </c>
      <c r="L90" s="84" t="b">
        <v>0</v>
      </c>
    </row>
    <row r="91" spans="1:12" ht="15">
      <c r="A91" s="84" t="s">
        <v>1746</v>
      </c>
      <c r="B91" s="84" t="s">
        <v>1852</v>
      </c>
      <c r="C91" s="84">
        <v>4</v>
      </c>
      <c r="D91" s="122">
        <v>0.003627949619387641</v>
      </c>
      <c r="E91" s="122">
        <v>1.1057554202359605</v>
      </c>
      <c r="F91" s="84" t="s">
        <v>2397</v>
      </c>
      <c r="G91" s="84" t="b">
        <v>0</v>
      </c>
      <c r="H91" s="84" t="b">
        <v>0</v>
      </c>
      <c r="I91" s="84" t="b">
        <v>0</v>
      </c>
      <c r="J91" s="84" t="b">
        <v>0</v>
      </c>
      <c r="K91" s="84" t="b">
        <v>0</v>
      </c>
      <c r="L91" s="84" t="b">
        <v>0</v>
      </c>
    </row>
    <row r="92" spans="1:12" ht="15">
      <c r="A92" s="84" t="s">
        <v>535</v>
      </c>
      <c r="B92" s="84" t="s">
        <v>1845</v>
      </c>
      <c r="C92" s="84">
        <v>4</v>
      </c>
      <c r="D92" s="122">
        <v>0.003627949619387641</v>
      </c>
      <c r="E92" s="122">
        <v>2.412180447786648</v>
      </c>
      <c r="F92" s="84" t="s">
        <v>2397</v>
      </c>
      <c r="G92" s="84" t="b">
        <v>1</v>
      </c>
      <c r="H92" s="84" t="b">
        <v>0</v>
      </c>
      <c r="I92" s="84" t="b">
        <v>0</v>
      </c>
      <c r="J92" s="84" t="b">
        <v>0</v>
      </c>
      <c r="K92" s="84" t="b">
        <v>0</v>
      </c>
      <c r="L92" s="84" t="b">
        <v>0</v>
      </c>
    </row>
    <row r="93" spans="1:12" ht="15">
      <c r="A93" s="84" t="s">
        <v>1845</v>
      </c>
      <c r="B93" s="84" t="s">
        <v>1742</v>
      </c>
      <c r="C93" s="84">
        <v>4</v>
      </c>
      <c r="D93" s="122">
        <v>0.003627949619387641</v>
      </c>
      <c r="E93" s="122">
        <v>1.671817758292404</v>
      </c>
      <c r="F93" s="84" t="s">
        <v>2397</v>
      </c>
      <c r="G93" s="84" t="b">
        <v>0</v>
      </c>
      <c r="H93" s="84" t="b">
        <v>0</v>
      </c>
      <c r="I93" s="84" t="b">
        <v>0</v>
      </c>
      <c r="J93" s="84" t="b">
        <v>0</v>
      </c>
      <c r="K93" s="84" t="b">
        <v>0</v>
      </c>
      <c r="L93" s="84" t="b">
        <v>0</v>
      </c>
    </row>
    <row r="94" spans="1:12" ht="15">
      <c r="A94" s="84" t="s">
        <v>1788</v>
      </c>
      <c r="B94" s="84" t="s">
        <v>281</v>
      </c>
      <c r="C94" s="84">
        <v>4</v>
      </c>
      <c r="D94" s="122">
        <v>0.003627949619387641</v>
      </c>
      <c r="E94" s="122">
        <v>2.044203662492053</v>
      </c>
      <c r="F94" s="84" t="s">
        <v>2397</v>
      </c>
      <c r="G94" s="84" t="b">
        <v>0</v>
      </c>
      <c r="H94" s="84" t="b">
        <v>0</v>
      </c>
      <c r="I94" s="84" t="b">
        <v>0</v>
      </c>
      <c r="J94" s="84" t="b">
        <v>0</v>
      </c>
      <c r="K94" s="84" t="b">
        <v>0</v>
      </c>
      <c r="L94" s="84" t="b">
        <v>0</v>
      </c>
    </row>
    <row r="95" spans="1:12" ht="15">
      <c r="A95" s="84" t="s">
        <v>281</v>
      </c>
      <c r="B95" s="84" t="s">
        <v>1846</v>
      </c>
      <c r="C95" s="84">
        <v>4</v>
      </c>
      <c r="D95" s="122">
        <v>0.003627949619387641</v>
      </c>
      <c r="E95" s="122">
        <v>2.588271706842329</v>
      </c>
      <c r="F95" s="84" t="s">
        <v>2397</v>
      </c>
      <c r="G95" s="84" t="b">
        <v>0</v>
      </c>
      <c r="H95" s="84" t="b">
        <v>0</v>
      </c>
      <c r="I95" s="84" t="b">
        <v>0</v>
      </c>
      <c r="J95" s="84" t="b">
        <v>0</v>
      </c>
      <c r="K95" s="84" t="b">
        <v>0</v>
      </c>
      <c r="L95" s="84" t="b">
        <v>0</v>
      </c>
    </row>
    <row r="96" spans="1:12" ht="15">
      <c r="A96" s="84" t="s">
        <v>1846</v>
      </c>
      <c r="B96" s="84" t="s">
        <v>1847</v>
      </c>
      <c r="C96" s="84">
        <v>4</v>
      </c>
      <c r="D96" s="122">
        <v>0.003627949619387641</v>
      </c>
      <c r="E96" s="122">
        <v>2.588271706842329</v>
      </c>
      <c r="F96" s="84" t="s">
        <v>2397</v>
      </c>
      <c r="G96" s="84" t="b">
        <v>0</v>
      </c>
      <c r="H96" s="84" t="b">
        <v>0</v>
      </c>
      <c r="I96" s="84" t="b">
        <v>0</v>
      </c>
      <c r="J96" s="84" t="b">
        <v>0</v>
      </c>
      <c r="K96" s="84" t="b">
        <v>0</v>
      </c>
      <c r="L96" s="84" t="b">
        <v>0</v>
      </c>
    </row>
    <row r="97" spans="1:12" ht="15">
      <c r="A97" s="84" t="s">
        <v>1847</v>
      </c>
      <c r="B97" s="84" t="s">
        <v>1848</v>
      </c>
      <c r="C97" s="84">
        <v>4</v>
      </c>
      <c r="D97" s="122">
        <v>0.003627949619387641</v>
      </c>
      <c r="E97" s="122">
        <v>2.588271706842329</v>
      </c>
      <c r="F97" s="84" t="s">
        <v>2397</v>
      </c>
      <c r="G97" s="84" t="b">
        <v>0</v>
      </c>
      <c r="H97" s="84" t="b">
        <v>0</v>
      </c>
      <c r="I97" s="84" t="b">
        <v>0</v>
      </c>
      <c r="J97" s="84" t="b">
        <v>0</v>
      </c>
      <c r="K97" s="84" t="b">
        <v>0</v>
      </c>
      <c r="L97" s="84" t="b">
        <v>0</v>
      </c>
    </row>
    <row r="98" spans="1:12" ht="15">
      <c r="A98" s="84" t="s">
        <v>1848</v>
      </c>
      <c r="B98" s="84" t="s">
        <v>1849</v>
      </c>
      <c r="C98" s="84">
        <v>4</v>
      </c>
      <c r="D98" s="122">
        <v>0.003627949619387641</v>
      </c>
      <c r="E98" s="122">
        <v>2.588271706842329</v>
      </c>
      <c r="F98" s="84" t="s">
        <v>2397</v>
      </c>
      <c r="G98" s="84" t="b">
        <v>0</v>
      </c>
      <c r="H98" s="84" t="b">
        <v>0</v>
      </c>
      <c r="I98" s="84" t="b">
        <v>0</v>
      </c>
      <c r="J98" s="84" t="b">
        <v>0</v>
      </c>
      <c r="K98" s="84" t="b">
        <v>0</v>
      </c>
      <c r="L98" s="84" t="b">
        <v>0</v>
      </c>
    </row>
    <row r="99" spans="1:12" ht="15">
      <c r="A99" s="84" t="s">
        <v>1849</v>
      </c>
      <c r="B99" s="84" t="s">
        <v>1844</v>
      </c>
      <c r="C99" s="84">
        <v>4</v>
      </c>
      <c r="D99" s="122">
        <v>0.003627949619387641</v>
      </c>
      <c r="E99" s="122">
        <v>2.412180447786648</v>
      </c>
      <c r="F99" s="84" t="s">
        <v>2397</v>
      </c>
      <c r="G99" s="84" t="b">
        <v>0</v>
      </c>
      <c r="H99" s="84" t="b">
        <v>0</v>
      </c>
      <c r="I99" s="84" t="b">
        <v>0</v>
      </c>
      <c r="J99" s="84" t="b">
        <v>0</v>
      </c>
      <c r="K99" s="84" t="b">
        <v>0</v>
      </c>
      <c r="L99" s="84" t="b">
        <v>0</v>
      </c>
    </row>
    <row r="100" spans="1:12" ht="15">
      <c r="A100" s="84" t="s">
        <v>1844</v>
      </c>
      <c r="B100" s="84" t="s">
        <v>2270</v>
      </c>
      <c r="C100" s="84">
        <v>4</v>
      </c>
      <c r="D100" s="122">
        <v>0.003627949619387641</v>
      </c>
      <c r="E100" s="122">
        <v>2.412180447786648</v>
      </c>
      <c r="F100" s="84" t="s">
        <v>2397</v>
      </c>
      <c r="G100" s="84" t="b">
        <v>0</v>
      </c>
      <c r="H100" s="84" t="b">
        <v>0</v>
      </c>
      <c r="I100" s="84" t="b">
        <v>0</v>
      </c>
      <c r="J100" s="84" t="b">
        <v>0</v>
      </c>
      <c r="K100" s="84" t="b">
        <v>0</v>
      </c>
      <c r="L100" s="84" t="b">
        <v>0</v>
      </c>
    </row>
    <row r="101" spans="1:12" ht="15">
      <c r="A101" s="84" t="s">
        <v>2270</v>
      </c>
      <c r="B101" s="84" t="s">
        <v>2271</v>
      </c>
      <c r="C101" s="84">
        <v>4</v>
      </c>
      <c r="D101" s="122">
        <v>0.003627949619387641</v>
      </c>
      <c r="E101" s="122">
        <v>2.588271706842329</v>
      </c>
      <c r="F101" s="84" t="s">
        <v>2397</v>
      </c>
      <c r="G101" s="84" t="b">
        <v>0</v>
      </c>
      <c r="H101" s="84" t="b">
        <v>0</v>
      </c>
      <c r="I101" s="84" t="b">
        <v>0</v>
      </c>
      <c r="J101" s="84" t="b">
        <v>0</v>
      </c>
      <c r="K101" s="84" t="b">
        <v>0</v>
      </c>
      <c r="L101" s="84" t="b">
        <v>0</v>
      </c>
    </row>
    <row r="102" spans="1:12" ht="15">
      <c r="A102" s="84" t="s">
        <v>2271</v>
      </c>
      <c r="B102" s="84" t="s">
        <v>2272</v>
      </c>
      <c r="C102" s="84">
        <v>4</v>
      </c>
      <c r="D102" s="122">
        <v>0.003627949619387641</v>
      </c>
      <c r="E102" s="122">
        <v>2.588271706842329</v>
      </c>
      <c r="F102" s="84" t="s">
        <v>2397</v>
      </c>
      <c r="G102" s="84" t="b">
        <v>0</v>
      </c>
      <c r="H102" s="84" t="b">
        <v>0</v>
      </c>
      <c r="I102" s="84" t="b">
        <v>0</v>
      </c>
      <c r="J102" s="84" t="b">
        <v>0</v>
      </c>
      <c r="K102" s="84" t="b">
        <v>0</v>
      </c>
      <c r="L102" s="84" t="b">
        <v>0</v>
      </c>
    </row>
    <row r="103" spans="1:12" ht="15">
      <c r="A103" s="84" t="s">
        <v>2272</v>
      </c>
      <c r="B103" s="84" t="s">
        <v>2273</v>
      </c>
      <c r="C103" s="84">
        <v>4</v>
      </c>
      <c r="D103" s="122">
        <v>0.003627949619387641</v>
      </c>
      <c r="E103" s="122">
        <v>2.588271706842329</v>
      </c>
      <c r="F103" s="84" t="s">
        <v>2397</v>
      </c>
      <c r="G103" s="84" t="b">
        <v>0</v>
      </c>
      <c r="H103" s="84" t="b">
        <v>0</v>
      </c>
      <c r="I103" s="84" t="b">
        <v>0</v>
      </c>
      <c r="J103" s="84" t="b">
        <v>0</v>
      </c>
      <c r="K103" s="84" t="b">
        <v>0</v>
      </c>
      <c r="L103" s="84" t="b">
        <v>0</v>
      </c>
    </row>
    <row r="104" spans="1:12" ht="15">
      <c r="A104" s="84" t="s">
        <v>2273</v>
      </c>
      <c r="B104" s="84" t="s">
        <v>2274</v>
      </c>
      <c r="C104" s="84">
        <v>4</v>
      </c>
      <c r="D104" s="122">
        <v>0.003627949619387641</v>
      </c>
      <c r="E104" s="122">
        <v>2.588271706842329</v>
      </c>
      <c r="F104" s="84" t="s">
        <v>2397</v>
      </c>
      <c r="G104" s="84" t="b">
        <v>0</v>
      </c>
      <c r="H104" s="84" t="b">
        <v>0</v>
      </c>
      <c r="I104" s="84" t="b">
        <v>0</v>
      </c>
      <c r="J104" s="84" t="b">
        <v>0</v>
      </c>
      <c r="K104" s="84" t="b">
        <v>0</v>
      </c>
      <c r="L104" s="84" t="b">
        <v>0</v>
      </c>
    </row>
    <row r="105" spans="1:12" ht="15">
      <c r="A105" s="84" t="s">
        <v>2274</v>
      </c>
      <c r="B105" s="84" t="s">
        <v>2275</v>
      </c>
      <c r="C105" s="84">
        <v>4</v>
      </c>
      <c r="D105" s="122">
        <v>0.003627949619387641</v>
      </c>
      <c r="E105" s="122">
        <v>2.588271706842329</v>
      </c>
      <c r="F105" s="84" t="s">
        <v>2397</v>
      </c>
      <c r="G105" s="84" t="b">
        <v>0</v>
      </c>
      <c r="H105" s="84" t="b">
        <v>0</v>
      </c>
      <c r="I105" s="84" t="b">
        <v>0</v>
      </c>
      <c r="J105" s="84" t="b">
        <v>0</v>
      </c>
      <c r="K105" s="84" t="b">
        <v>0</v>
      </c>
      <c r="L105" s="84" t="b">
        <v>0</v>
      </c>
    </row>
    <row r="106" spans="1:12" ht="15">
      <c r="A106" s="84" t="s">
        <v>2275</v>
      </c>
      <c r="B106" s="84" t="s">
        <v>2276</v>
      </c>
      <c r="C106" s="84">
        <v>4</v>
      </c>
      <c r="D106" s="122">
        <v>0.003627949619387641</v>
      </c>
      <c r="E106" s="122">
        <v>2.588271706842329</v>
      </c>
      <c r="F106" s="84" t="s">
        <v>2397</v>
      </c>
      <c r="G106" s="84" t="b">
        <v>0</v>
      </c>
      <c r="H106" s="84" t="b">
        <v>0</v>
      </c>
      <c r="I106" s="84" t="b">
        <v>0</v>
      </c>
      <c r="J106" s="84" t="b">
        <v>0</v>
      </c>
      <c r="K106" s="84" t="b">
        <v>0</v>
      </c>
      <c r="L106" s="84" t="b">
        <v>0</v>
      </c>
    </row>
    <row r="107" spans="1:12" ht="15">
      <c r="A107" s="84" t="s">
        <v>2281</v>
      </c>
      <c r="B107" s="84" t="s">
        <v>550</v>
      </c>
      <c r="C107" s="84">
        <v>3</v>
      </c>
      <c r="D107" s="122">
        <v>0.0029434050690362204</v>
      </c>
      <c r="E107" s="122">
        <v>2.1489390130120665</v>
      </c>
      <c r="F107" s="84" t="s">
        <v>2397</v>
      </c>
      <c r="G107" s="84" t="b">
        <v>0</v>
      </c>
      <c r="H107" s="84" t="b">
        <v>0</v>
      </c>
      <c r="I107" s="84" t="b">
        <v>0</v>
      </c>
      <c r="J107" s="84" t="b">
        <v>0</v>
      </c>
      <c r="K107" s="84" t="b">
        <v>0</v>
      </c>
      <c r="L107" s="84" t="b">
        <v>0</v>
      </c>
    </row>
    <row r="108" spans="1:12" ht="15">
      <c r="A108" s="84" t="s">
        <v>550</v>
      </c>
      <c r="B108" s="84" t="s">
        <v>2282</v>
      </c>
      <c r="C108" s="84">
        <v>3</v>
      </c>
      <c r="D108" s="122">
        <v>0.0029434050690362204</v>
      </c>
      <c r="E108" s="122">
        <v>2.1489390130120665</v>
      </c>
      <c r="F108" s="84" t="s">
        <v>2397</v>
      </c>
      <c r="G108" s="84" t="b">
        <v>0</v>
      </c>
      <c r="H108" s="84" t="b">
        <v>0</v>
      </c>
      <c r="I108" s="84" t="b">
        <v>0</v>
      </c>
      <c r="J108" s="84" t="b">
        <v>0</v>
      </c>
      <c r="K108" s="84" t="b">
        <v>0</v>
      </c>
      <c r="L108" s="84" t="b">
        <v>0</v>
      </c>
    </row>
    <row r="109" spans="1:12" ht="15">
      <c r="A109" s="84" t="s">
        <v>2282</v>
      </c>
      <c r="B109" s="84" t="s">
        <v>2249</v>
      </c>
      <c r="C109" s="84">
        <v>3</v>
      </c>
      <c r="D109" s="122">
        <v>0.0029434050690362204</v>
      </c>
      <c r="E109" s="122">
        <v>2.588271706842329</v>
      </c>
      <c r="F109" s="84" t="s">
        <v>2397</v>
      </c>
      <c r="G109" s="84" t="b">
        <v>0</v>
      </c>
      <c r="H109" s="84" t="b">
        <v>0</v>
      </c>
      <c r="I109" s="84" t="b">
        <v>0</v>
      </c>
      <c r="J109" s="84" t="b">
        <v>0</v>
      </c>
      <c r="K109" s="84" t="b">
        <v>0</v>
      </c>
      <c r="L109" s="84" t="b">
        <v>0</v>
      </c>
    </row>
    <row r="110" spans="1:12" ht="15">
      <c r="A110" s="84" t="s">
        <v>2249</v>
      </c>
      <c r="B110" s="84" t="s">
        <v>2283</v>
      </c>
      <c r="C110" s="84">
        <v>3</v>
      </c>
      <c r="D110" s="122">
        <v>0.0029434050690362204</v>
      </c>
      <c r="E110" s="122">
        <v>2.588271706842329</v>
      </c>
      <c r="F110" s="84" t="s">
        <v>2397</v>
      </c>
      <c r="G110" s="84" t="b">
        <v>0</v>
      </c>
      <c r="H110" s="84" t="b">
        <v>0</v>
      </c>
      <c r="I110" s="84" t="b">
        <v>0</v>
      </c>
      <c r="J110" s="84" t="b">
        <v>0</v>
      </c>
      <c r="K110" s="84" t="b">
        <v>0</v>
      </c>
      <c r="L110" s="84" t="b">
        <v>0</v>
      </c>
    </row>
    <row r="111" spans="1:12" ht="15">
      <c r="A111" s="84" t="s">
        <v>2283</v>
      </c>
      <c r="B111" s="84" t="s">
        <v>270</v>
      </c>
      <c r="C111" s="84">
        <v>3</v>
      </c>
      <c r="D111" s="122">
        <v>0.0029434050690362204</v>
      </c>
      <c r="E111" s="122">
        <v>2.7132104434506292</v>
      </c>
      <c r="F111" s="84" t="s">
        <v>2397</v>
      </c>
      <c r="G111" s="84" t="b">
        <v>0</v>
      </c>
      <c r="H111" s="84" t="b">
        <v>0</v>
      </c>
      <c r="I111" s="84" t="b">
        <v>0</v>
      </c>
      <c r="J111" s="84" t="b">
        <v>0</v>
      </c>
      <c r="K111" s="84" t="b">
        <v>0</v>
      </c>
      <c r="L111" s="84" t="b">
        <v>0</v>
      </c>
    </row>
    <row r="112" spans="1:12" ht="15">
      <c r="A112" s="84" t="s">
        <v>270</v>
      </c>
      <c r="B112" s="84" t="s">
        <v>547</v>
      </c>
      <c r="C112" s="84">
        <v>3</v>
      </c>
      <c r="D112" s="122">
        <v>0.0029434050690362204</v>
      </c>
      <c r="E112" s="122">
        <v>0.9641615747712926</v>
      </c>
      <c r="F112" s="84" t="s">
        <v>2397</v>
      </c>
      <c r="G112" s="84" t="b">
        <v>0</v>
      </c>
      <c r="H112" s="84" t="b">
        <v>0</v>
      </c>
      <c r="I112" s="84" t="b">
        <v>0</v>
      </c>
      <c r="J112" s="84" t="b">
        <v>0</v>
      </c>
      <c r="K112" s="84" t="b">
        <v>0</v>
      </c>
      <c r="L112" s="84" t="b">
        <v>0</v>
      </c>
    </row>
    <row r="113" spans="1:12" ht="15">
      <c r="A113" s="84" t="s">
        <v>547</v>
      </c>
      <c r="B113" s="84" t="s">
        <v>2250</v>
      </c>
      <c r="C113" s="84">
        <v>3</v>
      </c>
      <c r="D113" s="122">
        <v>0.0029434050690362204</v>
      </c>
      <c r="E113" s="122">
        <v>1.1903316981702914</v>
      </c>
      <c r="F113" s="84" t="s">
        <v>2397</v>
      </c>
      <c r="G113" s="84" t="b">
        <v>0</v>
      </c>
      <c r="H113" s="84" t="b">
        <v>0</v>
      </c>
      <c r="I113" s="84" t="b">
        <v>0</v>
      </c>
      <c r="J113" s="84" t="b">
        <v>0</v>
      </c>
      <c r="K113" s="84" t="b">
        <v>0</v>
      </c>
      <c r="L113" s="84" t="b">
        <v>0</v>
      </c>
    </row>
    <row r="114" spans="1:12" ht="15">
      <c r="A114" s="84" t="s">
        <v>2250</v>
      </c>
      <c r="B114" s="84" t="s">
        <v>2284</v>
      </c>
      <c r="C114" s="84">
        <v>3</v>
      </c>
      <c r="D114" s="122">
        <v>0.0029434050690362204</v>
      </c>
      <c r="E114" s="122">
        <v>2.588271706842329</v>
      </c>
      <c r="F114" s="84" t="s">
        <v>2397</v>
      </c>
      <c r="G114" s="84" t="b">
        <v>0</v>
      </c>
      <c r="H114" s="84" t="b">
        <v>0</v>
      </c>
      <c r="I114" s="84" t="b">
        <v>0</v>
      </c>
      <c r="J114" s="84" t="b">
        <v>0</v>
      </c>
      <c r="K114" s="84" t="b">
        <v>0</v>
      </c>
      <c r="L114" s="84" t="b">
        <v>0</v>
      </c>
    </row>
    <row r="115" spans="1:12" ht="15">
      <c r="A115" s="84" t="s">
        <v>2284</v>
      </c>
      <c r="B115" s="84" t="s">
        <v>2251</v>
      </c>
      <c r="C115" s="84">
        <v>3</v>
      </c>
      <c r="D115" s="122">
        <v>0.0029434050690362204</v>
      </c>
      <c r="E115" s="122">
        <v>2.588271706842329</v>
      </c>
      <c r="F115" s="84" t="s">
        <v>2397</v>
      </c>
      <c r="G115" s="84" t="b">
        <v>0</v>
      </c>
      <c r="H115" s="84" t="b">
        <v>0</v>
      </c>
      <c r="I115" s="84" t="b">
        <v>0</v>
      </c>
      <c r="J115" s="84" t="b">
        <v>0</v>
      </c>
      <c r="K115" s="84" t="b">
        <v>0</v>
      </c>
      <c r="L115" s="84" t="b">
        <v>0</v>
      </c>
    </row>
    <row r="116" spans="1:12" ht="15">
      <c r="A116" s="84" t="s">
        <v>2251</v>
      </c>
      <c r="B116" s="84" t="s">
        <v>2285</v>
      </c>
      <c r="C116" s="84">
        <v>3</v>
      </c>
      <c r="D116" s="122">
        <v>0.0029434050690362204</v>
      </c>
      <c r="E116" s="122">
        <v>2.588271706842329</v>
      </c>
      <c r="F116" s="84" t="s">
        <v>2397</v>
      </c>
      <c r="G116" s="84" t="b">
        <v>0</v>
      </c>
      <c r="H116" s="84" t="b">
        <v>0</v>
      </c>
      <c r="I116" s="84" t="b">
        <v>0</v>
      </c>
      <c r="J116" s="84" t="b">
        <v>0</v>
      </c>
      <c r="K116" s="84" t="b">
        <v>0</v>
      </c>
      <c r="L116" s="84" t="b">
        <v>0</v>
      </c>
    </row>
    <row r="117" spans="1:12" ht="15">
      <c r="A117" s="84" t="s">
        <v>2285</v>
      </c>
      <c r="B117" s="84" t="s">
        <v>2286</v>
      </c>
      <c r="C117" s="84">
        <v>3</v>
      </c>
      <c r="D117" s="122">
        <v>0.0029434050690362204</v>
      </c>
      <c r="E117" s="122">
        <v>2.7132104434506292</v>
      </c>
      <c r="F117" s="84" t="s">
        <v>2397</v>
      </c>
      <c r="G117" s="84" t="b">
        <v>0</v>
      </c>
      <c r="H117" s="84" t="b">
        <v>0</v>
      </c>
      <c r="I117" s="84" t="b">
        <v>0</v>
      </c>
      <c r="J117" s="84" t="b">
        <v>0</v>
      </c>
      <c r="K117" s="84" t="b">
        <v>0</v>
      </c>
      <c r="L117" s="84" t="b">
        <v>0</v>
      </c>
    </row>
    <row r="118" spans="1:12" ht="15">
      <c r="A118" s="84" t="s">
        <v>2286</v>
      </c>
      <c r="B118" s="84" t="s">
        <v>1800</v>
      </c>
      <c r="C118" s="84">
        <v>3</v>
      </c>
      <c r="D118" s="122">
        <v>0.0029434050690362204</v>
      </c>
      <c r="E118" s="122">
        <v>2.412180447786648</v>
      </c>
      <c r="F118" s="84" t="s">
        <v>2397</v>
      </c>
      <c r="G118" s="84" t="b">
        <v>0</v>
      </c>
      <c r="H118" s="84" t="b">
        <v>0</v>
      </c>
      <c r="I118" s="84" t="b">
        <v>0</v>
      </c>
      <c r="J118" s="84" t="b">
        <v>0</v>
      </c>
      <c r="K118" s="84" t="b">
        <v>0</v>
      </c>
      <c r="L118" s="84" t="b">
        <v>0</v>
      </c>
    </row>
    <row r="119" spans="1:12" ht="15">
      <c r="A119" s="84" t="s">
        <v>267</v>
      </c>
      <c r="B119" s="84" t="s">
        <v>267</v>
      </c>
      <c r="C119" s="84">
        <v>3</v>
      </c>
      <c r="D119" s="122">
        <v>0.0029434050690362204</v>
      </c>
      <c r="E119" s="122">
        <v>2.3452336581560345</v>
      </c>
      <c r="F119" s="84" t="s">
        <v>2397</v>
      </c>
      <c r="G119" s="84" t="b">
        <v>0</v>
      </c>
      <c r="H119" s="84" t="b">
        <v>0</v>
      </c>
      <c r="I119" s="84" t="b">
        <v>0</v>
      </c>
      <c r="J119" s="84" t="b">
        <v>0</v>
      </c>
      <c r="K119" s="84" t="b">
        <v>0</v>
      </c>
      <c r="L119" s="84" t="b">
        <v>0</v>
      </c>
    </row>
    <row r="120" spans="1:12" ht="15">
      <c r="A120" s="84" t="s">
        <v>2241</v>
      </c>
      <c r="B120" s="84" t="s">
        <v>2287</v>
      </c>
      <c r="C120" s="84">
        <v>3</v>
      </c>
      <c r="D120" s="122">
        <v>0.0029434050690362204</v>
      </c>
      <c r="E120" s="122">
        <v>2.412180447786648</v>
      </c>
      <c r="F120" s="84" t="s">
        <v>2397</v>
      </c>
      <c r="G120" s="84" t="b">
        <v>0</v>
      </c>
      <c r="H120" s="84" t="b">
        <v>0</v>
      </c>
      <c r="I120" s="84" t="b">
        <v>0</v>
      </c>
      <c r="J120" s="84" t="b">
        <v>0</v>
      </c>
      <c r="K120" s="84" t="b">
        <v>0</v>
      </c>
      <c r="L120" s="84" t="b">
        <v>0</v>
      </c>
    </row>
    <row r="121" spans="1:12" ht="15">
      <c r="A121" s="84" t="s">
        <v>241</v>
      </c>
      <c r="B121" s="84" t="s">
        <v>1875</v>
      </c>
      <c r="C121" s="84">
        <v>3</v>
      </c>
      <c r="D121" s="122">
        <v>0.0029434050690362204</v>
      </c>
      <c r="E121" s="122">
        <v>2.7132104434506292</v>
      </c>
      <c r="F121" s="84" t="s">
        <v>2397</v>
      </c>
      <c r="G121" s="84" t="b">
        <v>0</v>
      </c>
      <c r="H121" s="84" t="b">
        <v>0</v>
      </c>
      <c r="I121" s="84" t="b">
        <v>0</v>
      </c>
      <c r="J121" s="84" t="b">
        <v>0</v>
      </c>
      <c r="K121" s="84" t="b">
        <v>0</v>
      </c>
      <c r="L121" s="84" t="b">
        <v>0</v>
      </c>
    </row>
    <row r="122" spans="1:12" ht="15">
      <c r="A122" s="84" t="s">
        <v>1742</v>
      </c>
      <c r="B122" s="84" t="s">
        <v>2288</v>
      </c>
      <c r="C122" s="84">
        <v>3</v>
      </c>
      <c r="D122" s="122">
        <v>0.0029434050690362204</v>
      </c>
      <c r="E122" s="122">
        <v>1.671817758292404</v>
      </c>
      <c r="F122" s="84" t="s">
        <v>2397</v>
      </c>
      <c r="G122" s="84" t="b">
        <v>0</v>
      </c>
      <c r="H122" s="84" t="b">
        <v>0</v>
      </c>
      <c r="I122" s="84" t="b">
        <v>0</v>
      </c>
      <c r="J122" s="84" t="b">
        <v>0</v>
      </c>
      <c r="K122" s="84" t="b">
        <v>0</v>
      </c>
      <c r="L122" s="84" t="b">
        <v>0</v>
      </c>
    </row>
    <row r="123" spans="1:12" ht="15">
      <c r="A123" s="84" t="s">
        <v>1741</v>
      </c>
      <c r="B123" s="84" t="s">
        <v>547</v>
      </c>
      <c r="C123" s="84">
        <v>3</v>
      </c>
      <c r="D123" s="122">
        <v>0.0029434050690362204</v>
      </c>
      <c r="E123" s="122">
        <v>0.21597354776509214</v>
      </c>
      <c r="F123" s="84" t="s">
        <v>2397</v>
      </c>
      <c r="G123" s="84" t="b">
        <v>0</v>
      </c>
      <c r="H123" s="84" t="b">
        <v>0</v>
      </c>
      <c r="I123" s="84" t="b">
        <v>0</v>
      </c>
      <c r="J123" s="84" t="b">
        <v>0</v>
      </c>
      <c r="K123" s="84" t="b">
        <v>0</v>
      </c>
      <c r="L123" s="84" t="b">
        <v>0</v>
      </c>
    </row>
    <row r="124" spans="1:12" ht="15">
      <c r="A124" s="84" t="s">
        <v>1805</v>
      </c>
      <c r="B124" s="84" t="s">
        <v>547</v>
      </c>
      <c r="C124" s="84">
        <v>3</v>
      </c>
      <c r="D124" s="122">
        <v>0.0029434050690362204</v>
      </c>
      <c r="E124" s="122">
        <v>0.8180335390930545</v>
      </c>
      <c r="F124" s="84" t="s">
        <v>2397</v>
      </c>
      <c r="G124" s="84" t="b">
        <v>0</v>
      </c>
      <c r="H124" s="84" t="b">
        <v>0</v>
      </c>
      <c r="I124" s="84" t="b">
        <v>0</v>
      </c>
      <c r="J124" s="84" t="b">
        <v>0</v>
      </c>
      <c r="K124" s="84" t="b">
        <v>0</v>
      </c>
      <c r="L124" s="84" t="b">
        <v>0</v>
      </c>
    </row>
    <row r="125" spans="1:12" ht="15">
      <c r="A125" s="84" t="s">
        <v>2293</v>
      </c>
      <c r="B125" s="84" t="s">
        <v>2294</v>
      </c>
      <c r="C125" s="84">
        <v>3</v>
      </c>
      <c r="D125" s="122">
        <v>0.0029434050690362204</v>
      </c>
      <c r="E125" s="122">
        <v>2.7132104434506292</v>
      </c>
      <c r="F125" s="84" t="s">
        <v>2397</v>
      </c>
      <c r="G125" s="84" t="b">
        <v>0</v>
      </c>
      <c r="H125" s="84" t="b">
        <v>0</v>
      </c>
      <c r="I125" s="84" t="b">
        <v>0</v>
      </c>
      <c r="J125" s="84" t="b">
        <v>0</v>
      </c>
      <c r="K125" s="84" t="b">
        <v>0</v>
      </c>
      <c r="L125" s="84" t="b">
        <v>0</v>
      </c>
    </row>
    <row r="126" spans="1:12" ht="15">
      <c r="A126" s="84" t="s">
        <v>2294</v>
      </c>
      <c r="B126" s="84" t="s">
        <v>2295</v>
      </c>
      <c r="C126" s="84">
        <v>3</v>
      </c>
      <c r="D126" s="122">
        <v>0.0029434050690362204</v>
      </c>
      <c r="E126" s="122">
        <v>2.7132104434506292</v>
      </c>
      <c r="F126" s="84" t="s">
        <v>2397</v>
      </c>
      <c r="G126" s="84" t="b">
        <v>0</v>
      </c>
      <c r="H126" s="84" t="b">
        <v>0</v>
      </c>
      <c r="I126" s="84" t="b">
        <v>0</v>
      </c>
      <c r="J126" s="84" t="b">
        <v>0</v>
      </c>
      <c r="K126" s="84" t="b">
        <v>0</v>
      </c>
      <c r="L126" s="84" t="b">
        <v>0</v>
      </c>
    </row>
    <row r="127" spans="1:12" ht="15">
      <c r="A127" s="84" t="s">
        <v>2295</v>
      </c>
      <c r="B127" s="84" t="s">
        <v>2296</v>
      </c>
      <c r="C127" s="84">
        <v>3</v>
      </c>
      <c r="D127" s="122">
        <v>0.0029434050690362204</v>
      </c>
      <c r="E127" s="122">
        <v>2.7132104434506292</v>
      </c>
      <c r="F127" s="84" t="s">
        <v>2397</v>
      </c>
      <c r="G127" s="84" t="b">
        <v>0</v>
      </c>
      <c r="H127" s="84" t="b">
        <v>0</v>
      </c>
      <c r="I127" s="84" t="b">
        <v>0</v>
      </c>
      <c r="J127" s="84" t="b">
        <v>0</v>
      </c>
      <c r="K127" s="84" t="b">
        <v>0</v>
      </c>
      <c r="L127" s="84" t="b">
        <v>0</v>
      </c>
    </row>
    <row r="128" spans="1:12" ht="15">
      <c r="A128" s="84" t="s">
        <v>2296</v>
      </c>
      <c r="B128" s="84" t="s">
        <v>2297</v>
      </c>
      <c r="C128" s="84">
        <v>3</v>
      </c>
      <c r="D128" s="122">
        <v>0.0029434050690362204</v>
      </c>
      <c r="E128" s="122">
        <v>2.7132104434506292</v>
      </c>
      <c r="F128" s="84" t="s">
        <v>2397</v>
      </c>
      <c r="G128" s="84" t="b">
        <v>0</v>
      </c>
      <c r="H128" s="84" t="b">
        <v>0</v>
      </c>
      <c r="I128" s="84" t="b">
        <v>0</v>
      </c>
      <c r="J128" s="84" t="b">
        <v>0</v>
      </c>
      <c r="K128" s="84" t="b">
        <v>0</v>
      </c>
      <c r="L128" s="84" t="b">
        <v>0</v>
      </c>
    </row>
    <row r="129" spans="1:12" ht="15">
      <c r="A129" s="84" t="s">
        <v>2297</v>
      </c>
      <c r="B129" s="84" t="s">
        <v>2298</v>
      </c>
      <c r="C129" s="84">
        <v>3</v>
      </c>
      <c r="D129" s="122">
        <v>0.0029434050690362204</v>
      </c>
      <c r="E129" s="122">
        <v>2.7132104434506292</v>
      </c>
      <c r="F129" s="84" t="s">
        <v>2397</v>
      </c>
      <c r="G129" s="84" t="b">
        <v>0</v>
      </c>
      <c r="H129" s="84" t="b">
        <v>0</v>
      </c>
      <c r="I129" s="84" t="b">
        <v>0</v>
      </c>
      <c r="J129" s="84" t="b">
        <v>0</v>
      </c>
      <c r="K129" s="84" t="b">
        <v>0</v>
      </c>
      <c r="L129" s="84" t="b">
        <v>0</v>
      </c>
    </row>
    <row r="130" spans="1:12" ht="15">
      <c r="A130" s="84" t="s">
        <v>2298</v>
      </c>
      <c r="B130" s="84" t="s">
        <v>2245</v>
      </c>
      <c r="C130" s="84">
        <v>3</v>
      </c>
      <c r="D130" s="122">
        <v>0.0029434050690362204</v>
      </c>
      <c r="E130" s="122">
        <v>2.4913616938342726</v>
      </c>
      <c r="F130" s="84" t="s">
        <v>2397</v>
      </c>
      <c r="G130" s="84" t="b">
        <v>0</v>
      </c>
      <c r="H130" s="84" t="b">
        <v>0</v>
      </c>
      <c r="I130" s="84" t="b">
        <v>0</v>
      </c>
      <c r="J130" s="84" t="b">
        <v>0</v>
      </c>
      <c r="K130" s="84" t="b">
        <v>0</v>
      </c>
      <c r="L130" s="84" t="b">
        <v>0</v>
      </c>
    </row>
    <row r="131" spans="1:12" ht="15">
      <c r="A131" s="84" t="s">
        <v>2245</v>
      </c>
      <c r="B131" s="84" t="s">
        <v>2299</v>
      </c>
      <c r="C131" s="84">
        <v>3</v>
      </c>
      <c r="D131" s="122">
        <v>0.0029434050690362204</v>
      </c>
      <c r="E131" s="122">
        <v>2.4913616938342726</v>
      </c>
      <c r="F131" s="84" t="s">
        <v>2397</v>
      </c>
      <c r="G131" s="84" t="b">
        <v>0</v>
      </c>
      <c r="H131" s="84" t="b">
        <v>0</v>
      </c>
      <c r="I131" s="84" t="b">
        <v>0</v>
      </c>
      <c r="J131" s="84" t="b">
        <v>0</v>
      </c>
      <c r="K131" s="84" t="b">
        <v>0</v>
      </c>
      <c r="L131" s="84" t="b">
        <v>0</v>
      </c>
    </row>
    <row r="132" spans="1:12" ht="15">
      <c r="A132" s="84" t="s">
        <v>2299</v>
      </c>
      <c r="B132" s="84" t="s">
        <v>2300</v>
      </c>
      <c r="C132" s="84">
        <v>3</v>
      </c>
      <c r="D132" s="122">
        <v>0.0029434050690362204</v>
      </c>
      <c r="E132" s="122">
        <v>2.7132104434506292</v>
      </c>
      <c r="F132" s="84" t="s">
        <v>2397</v>
      </c>
      <c r="G132" s="84" t="b">
        <v>0</v>
      </c>
      <c r="H132" s="84" t="b">
        <v>0</v>
      </c>
      <c r="I132" s="84" t="b">
        <v>0</v>
      </c>
      <c r="J132" s="84" t="b">
        <v>0</v>
      </c>
      <c r="K132" s="84" t="b">
        <v>0</v>
      </c>
      <c r="L132" s="84" t="b">
        <v>0</v>
      </c>
    </row>
    <row r="133" spans="1:12" ht="15">
      <c r="A133" s="84" t="s">
        <v>2300</v>
      </c>
      <c r="B133" s="84" t="s">
        <v>2301</v>
      </c>
      <c r="C133" s="84">
        <v>3</v>
      </c>
      <c r="D133" s="122">
        <v>0.0029434050690362204</v>
      </c>
      <c r="E133" s="122">
        <v>2.7132104434506292</v>
      </c>
      <c r="F133" s="84" t="s">
        <v>2397</v>
      </c>
      <c r="G133" s="84" t="b">
        <v>0</v>
      </c>
      <c r="H133" s="84" t="b">
        <v>0</v>
      </c>
      <c r="I133" s="84" t="b">
        <v>0</v>
      </c>
      <c r="J133" s="84" t="b">
        <v>0</v>
      </c>
      <c r="K133" s="84" t="b">
        <v>0</v>
      </c>
      <c r="L133" s="84" t="b">
        <v>0</v>
      </c>
    </row>
    <row r="134" spans="1:12" ht="15">
      <c r="A134" s="84" t="s">
        <v>2302</v>
      </c>
      <c r="B134" s="84" t="s">
        <v>2237</v>
      </c>
      <c r="C134" s="84">
        <v>3</v>
      </c>
      <c r="D134" s="122">
        <v>0.0029434050690362204</v>
      </c>
      <c r="E134" s="122">
        <v>2.3452336581560345</v>
      </c>
      <c r="F134" s="84" t="s">
        <v>2397</v>
      </c>
      <c r="G134" s="84" t="b">
        <v>0</v>
      </c>
      <c r="H134" s="84" t="b">
        <v>0</v>
      </c>
      <c r="I134" s="84" t="b">
        <v>0</v>
      </c>
      <c r="J134" s="84" t="b">
        <v>0</v>
      </c>
      <c r="K134" s="84" t="b">
        <v>0</v>
      </c>
      <c r="L134" s="84" t="b">
        <v>0</v>
      </c>
    </row>
    <row r="135" spans="1:12" ht="15">
      <c r="A135" s="84" t="s">
        <v>2237</v>
      </c>
      <c r="B135" s="84" t="s">
        <v>2303</v>
      </c>
      <c r="C135" s="84">
        <v>3</v>
      </c>
      <c r="D135" s="122">
        <v>0.0029434050690362204</v>
      </c>
      <c r="E135" s="122">
        <v>2.3452336581560345</v>
      </c>
      <c r="F135" s="84" t="s">
        <v>2397</v>
      </c>
      <c r="G135" s="84" t="b">
        <v>0</v>
      </c>
      <c r="H135" s="84" t="b">
        <v>0</v>
      </c>
      <c r="I135" s="84" t="b">
        <v>0</v>
      </c>
      <c r="J135" s="84" t="b">
        <v>0</v>
      </c>
      <c r="K135" s="84" t="b">
        <v>0</v>
      </c>
      <c r="L135" s="84" t="b">
        <v>0</v>
      </c>
    </row>
    <row r="136" spans="1:12" ht="15">
      <c r="A136" s="84" t="s">
        <v>2303</v>
      </c>
      <c r="B136" s="84" t="s">
        <v>2304</v>
      </c>
      <c r="C136" s="84">
        <v>3</v>
      </c>
      <c r="D136" s="122">
        <v>0.0029434050690362204</v>
      </c>
      <c r="E136" s="122">
        <v>2.7132104434506292</v>
      </c>
      <c r="F136" s="84" t="s">
        <v>2397</v>
      </c>
      <c r="G136" s="84" t="b">
        <v>0</v>
      </c>
      <c r="H136" s="84" t="b">
        <v>0</v>
      </c>
      <c r="I136" s="84" t="b">
        <v>0</v>
      </c>
      <c r="J136" s="84" t="b">
        <v>0</v>
      </c>
      <c r="K136" s="84" t="b">
        <v>0</v>
      </c>
      <c r="L136" s="84" t="b">
        <v>0</v>
      </c>
    </row>
    <row r="137" spans="1:12" ht="15">
      <c r="A137" s="84" t="s">
        <v>2304</v>
      </c>
      <c r="B137" s="84" t="s">
        <v>2305</v>
      </c>
      <c r="C137" s="84">
        <v>3</v>
      </c>
      <c r="D137" s="122">
        <v>0.0029434050690362204</v>
      </c>
      <c r="E137" s="122">
        <v>2.7132104434506292</v>
      </c>
      <c r="F137" s="84" t="s">
        <v>2397</v>
      </c>
      <c r="G137" s="84" t="b">
        <v>0</v>
      </c>
      <c r="H137" s="84" t="b">
        <v>0</v>
      </c>
      <c r="I137" s="84" t="b">
        <v>0</v>
      </c>
      <c r="J137" s="84" t="b">
        <v>0</v>
      </c>
      <c r="K137" s="84" t="b">
        <v>0</v>
      </c>
      <c r="L137" s="84" t="b">
        <v>0</v>
      </c>
    </row>
    <row r="138" spans="1:12" ht="15">
      <c r="A138" s="84" t="s">
        <v>2305</v>
      </c>
      <c r="B138" s="84" t="s">
        <v>2306</v>
      </c>
      <c r="C138" s="84">
        <v>3</v>
      </c>
      <c r="D138" s="122">
        <v>0.0029434050690362204</v>
      </c>
      <c r="E138" s="122">
        <v>2.7132104434506292</v>
      </c>
      <c r="F138" s="84" t="s">
        <v>2397</v>
      </c>
      <c r="G138" s="84" t="b">
        <v>0</v>
      </c>
      <c r="H138" s="84" t="b">
        <v>0</v>
      </c>
      <c r="I138" s="84" t="b">
        <v>0</v>
      </c>
      <c r="J138" s="84" t="b">
        <v>0</v>
      </c>
      <c r="K138" s="84" t="b">
        <v>0</v>
      </c>
      <c r="L138" s="84" t="b">
        <v>0</v>
      </c>
    </row>
    <row r="139" spans="1:12" ht="15">
      <c r="A139" s="84" t="s">
        <v>2306</v>
      </c>
      <c r="B139" s="84" t="s">
        <v>2307</v>
      </c>
      <c r="C139" s="84">
        <v>3</v>
      </c>
      <c r="D139" s="122">
        <v>0.0029434050690362204</v>
      </c>
      <c r="E139" s="122">
        <v>2.7132104434506292</v>
      </c>
      <c r="F139" s="84" t="s">
        <v>2397</v>
      </c>
      <c r="G139" s="84" t="b">
        <v>0</v>
      </c>
      <c r="H139" s="84" t="b">
        <v>0</v>
      </c>
      <c r="I139" s="84" t="b">
        <v>0</v>
      </c>
      <c r="J139" s="84" t="b">
        <v>0</v>
      </c>
      <c r="K139" s="84" t="b">
        <v>0</v>
      </c>
      <c r="L139" s="84" t="b">
        <v>0</v>
      </c>
    </row>
    <row r="140" spans="1:12" ht="15">
      <c r="A140" s="84" t="s">
        <v>2307</v>
      </c>
      <c r="B140" s="84" t="s">
        <v>2238</v>
      </c>
      <c r="C140" s="84">
        <v>3</v>
      </c>
      <c r="D140" s="122">
        <v>0.0029434050690362204</v>
      </c>
      <c r="E140" s="122">
        <v>2.3452336581560345</v>
      </c>
      <c r="F140" s="84" t="s">
        <v>2397</v>
      </c>
      <c r="G140" s="84" t="b">
        <v>0</v>
      </c>
      <c r="H140" s="84" t="b">
        <v>0</v>
      </c>
      <c r="I140" s="84" t="b">
        <v>0</v>
      </c>
      <c r="J140" s="84" t="b">
        <v>0</v>
      </c>
      <c r="K140" s="84" t="b">
        <v>0</v>
      </c>
      <c r="L140" s="84" t="b">
        <v>0</v>
      </c>
    </row>
    <row r="141" spans="1:12" ht="15">
      <c r="A141" s="84" t="s">
        <v>2238</v>
      </c>
      <c r="B141" s="84" t="s">
        <v>2308</v>
      </c>
      <c r="C141" s="84">
        <v>3</v>
      </c>
      <c r="D141" s="122">
        <v>0.0029434050690362204</v>
      </c>
      <c r="E141" s="122">
        <v>2.3452336581560345</v>
      </c>
      <c r="F141" s="84" t="s">
        <v>2397</v>
      </c>
      <c r="G141" s="84" t="b">
        <v>0</v>
      </c>
      <c r="H141" s="84" t="b">
        <v>0</v>
      </c>
      <c r="I141" s="84" t="b">
        <v>0</v>
      </c>
      <c r="J141" s="84" t="b">
        <v>0</v>
      </c>
      <c r="K141" s="84" t="b">
        <v>0</v>
      </c>
      <c r="L141" s="84" t="b">
        <v>0</v>
      </c>
    </row>
    <row r="142" spans="1:12" ht="15">
      <c r="A142" s="84" t="s">
        <v>2308</v>
      </c>
      <c r="B142" s="84" t="s">
        <v>2309</v>
      </c>
      <c r="C142" s="84">
        <v>3</v>
      </c>
      <c r="D142" s="122">
        <v>0.0029434050690362204</v>
      </c>
      <c r="E142" s="122">
        <v>2.7132104434506292</v>
      </c>
      <c r="F142" s="84" t="s">
        <v>2397</v>
      </c>
      <c r="G142" s="84" t="b">
        <v>0</v>
      </c>
      <c r="H142" s="84" t="b">
        <v>0</v>
      </c>
      <c r="I142" s="84" t="b">
        <v>0</v>
      </c>
      <c r="J142" s="84" t="b">
        <v>0</v>
      </c>
      <c r="K142" s="84" t="b">
        <v>0</v>
      </c>
      <c r="L142" s="84" t="b">
        <v>0</v>
      </c>
    </row>
    <row r="143" spans="1:12" ht="15">
      <c r="A143" s="84" t="s">
        <v>2309</v>
      </c>
      <c r="B143" s="84" t="s">
        <v>1824</v>
      </c>
      <c r="C143" s="84">
        <v>3</v>
      </c>
      <c r="D143" s="122">
        <v>0.0029434050690362204</v>
      </c>
      <c r="E143" s="122">
        <v>2.044203662492053</v>
      </c>
      <c r="F143" s="84" t="s">
        <v>2397</v>
      </c>
      <c r="G143" s="84" t="b">
        <v>0</v>
      </c>
      <c r="H143" s="84" t="b">
        <v>0</v>
      </c>
      <c r="I143" s="84" t="b">
        <v>0</v>
      </c>
      <c r="J143" s="84" t="b">
        <v>1</v>
      </c>
      <c r="K143" s="84" t="b">
        <v>0</v>
      </c>
      <c r="L143" s="84" t="b">
        <v>0</v>
      </c>
    </row>
    <row r="144" spans="1:12" ht="15">
      <c r="A144" s="84" t="s">
        <v>1824</v>
      </c>
      <c r="B144" s="84" t="s">
        <v>2260</v>
      </c>
      <c r="C144" s="84">
        <v>3</v>
      </c>
      <c r="D144" s="122">
        <v>0.0029434050690362204</v>
      </c>
      <c r="E144" s="122">
        <v>1.5740312677277188</v>
      </c>
      <c r="F144" s="84" t="s">
        <v>2397</v>
      </c>
      <c r="G144" s="84" t="b">
        <v>1</v>
      </c>
      <c r="H144" s="84" t="b">
        <v>0</v>
      </c>
      <c r="I144" s="84" t="b">
        <v>0</v>
      </c>
      <c r="J144" s="84" t="b">
        <v>0</v>
      </c>
      <c r="K144" s="84" t="b">
        <v>0</v>
      </c>
      <c r="L144" s="84" t="b">
        <v>0</v>
      </c>
    </row>
    <row r="145" spans="1:12" ht="15">
      <c r="A145" s="84" t="s">
        <v>2260</v>
      </c>
      <c r="B145" s="84" t="s">
        <v>2310</v>
      </c>
      <c r="C145" s="84">
        <v>3</v>
      </c>
      <c r="D145" s="122">
        <v>0.0029434050690362204</v>
      </c>
      <c r="E145" s="122">
        <v>2.7132104434506292</v>
      </c>
      <c r="F145" s="84" t="s">
        <v>2397</v>
      </c>
      <c r="G145" s="84" t="b">
        <v>0</v>
      </c>
      <c r="H145" s="84" t="b">
        <v>0</v>
      </c>
      <c r="I145" s="84" t="b">
        <v>0</v>
      </c>
      <c r="J145" s="84" t="b">
        <v>0</v>
      </c>
      <c r="K145" s="84" t="b">
        <v>0</v>
      </c>
      <c r="L145" s="84" t="b">
        <v>0</v>
      </c>
    </row>
    <row r="146" spans="1:12" ht="15">
      <c r="A146" s="84" t="s">
        <v>1746</v>
      </c>
      <c r="B146" s="84" t="s">
        <v>1741</v>
      </c>
      <c r="C146" s="84">
        <v>3</v>
      </c>
      <c r="D146" s="122">
        <v>0.0029434050690362204</v>
      </c>
      <c r="E146" s="122">
        <v>0.6678874646639716</v>
      </c>
      <c r="F146" s="84" t="s">
        <v>2397</v>
      </c>
      <c r="G146" s="84" t="b">
        <v>0</v>
      </c>
      <c r="H146" s="84" t="b">
        <v>0</v>
      </c>
      <c r="I146" s="84" t="b">
        <v>0</v>
      </c>
      <c r="J146" s="84" t="b">
        <v>0</v>
      </c>
      <c r="K146" s="84" t="b">
        <v>0</v>
      </c>
      <c r="L146" s="84" t="b">
        <v>0</v>
      </c>
    </row>
    <row r="147" spans="1:12" ht="15">
      <c r="A147" s="84" t="s">
        <v>246</v>
      </c>
      <c r="B147" s="84" t="s">
        <v>2262</v>
      </c>
      <c r="C147" s="84">
        <v>3</v>
      </c>
      <c r="D147" s="122">
        <v>0.0029434050690362204</v>
      </c>
      <c r="E147" s="122">
        <v>2.588271706842329</v>
      </c>
      <c r="F147" s="84" t="s">
        <v>2397</v>
      </c>
      <c r="G147" s="84" t="b">
        <v>0</v>
      </c>
      <c r="H147" s="84" t="b">
        <v>0</v>
      </c>
      <c r="I147" s="84" t="b">
        <v>0</v>
      </c>
      <c r="J147" s="84" t="b">
        <v>0</v>
      </c>
      <c r="K147" s="84" t="b">
        <v>0</v>
      </c>
      <c r="L147" s="84" t="b">
        <v>0</v>
      </c>
    </row>
    <row r="148" spans="1:12" ht="15">
      <c r="A148" s="84" t="s">
        <v>233</v>
      </c>
      <c r="B148" s="84" t="s">
        <v>1837</v>
      </c>
      <c r="C148" s="84">
        <v>3</v>
      </c>
      <c r="D148" s="122">
        <v>0.0029434050690362204</v>
      </c>
      <c r="E148" s="122">
        <v>2.7132104434506292</v>
      </c>
      <c r="F148" s="84" t="s">
        <v>2397</v>
      </c>
      <c r="G148" s="84" t="b">
        <v>0</v>
      </c>
      <c r="H148" s="84" t="b">
        <v>0</v>
      </c>
      <c r="I148" s="84" t="b">
        <v>0</v>
      </c>
      <c r="J148" s="84" t="b">
        <v>0</v>
      </c>
      <c r="K148" s="84" t="b">
        <v>0</v>
      </c>
      <c r="L148" s="84" t="b">
        <v>0</v>
      </c>
    </row>
    <row r="149" spans="1:12" ht="15">
      <c r="A149" s="84" t="s">
        <v>1832</v>
      </c>
      <c r="B149" s="84" t="s">
        <v>2314</v>
      </c>
      <c r="C149" s="84">
        <v>3</v>
      </c>
      <c r="D149" s="122">
        <v>0.0029434050690362204</v>
      </c>
      <c r="E149" s="122">
        <v>2.076388345863455</v>
      </c>
      <c r="F149" s="84" t="s">
        <v>2397</v>
      </c>
      <c r="G149" s="84" t="b">
        <v>0</v>
      </c>
      <c r="H149" s="84" t="b">
        <v>0</v>
      </c>
      <c r="I149" s="84" t="b">
        <v>0</v>
      </c>
      <c r="J149" s="84" t="b">
        <v>0</v>
      </c>
      <c r="K149" s="84" t="b">
        <v>0</v>
      </c>
      <c r="L149" s="84" t="b">
        <v>0</v>
      </c>
    </row>
    <row r="150" spans="1:12" ht="15">
      <c r="A150" s="84" t="s">
        <v>1828</v>
      </c>
      <c r="B150" s="84" t="s">
        <v>1829</v>
      </c>
      <c r="C150" s="84">
        <v>3</v>
      </c>
      <c r="D150" s="122">
        <v>0.0029434050690362204</v>
      </c>
      <c r="E150" s="122">
        <v>2.7132104434506292</v>
      </c>
      <c r="F150" s="84" t="s">
        <v>2397</v>
      </c>
      <c r="G150" s="84" t="b">
        <v>0</v>
      </c>
      <c r="H150" s="84" t="b">
        <v>0</v>
      </c>
      <c r="I150" s="84" t="b">
        <v>0</v>
      </c>
      <c r="J150" s="84" t="b">
        <v>0</v>
      </c>
      <c r="K150" s="84" t="b">
        <v>0</v>
      </c>
      <c r="L150" s="84" t="b">
        <v>0</v>
      </c>
    </row>
    <row r="151" spans="1:12" ht="15">
      <c r="A151" s="84" t="s">
        <v>1829</v>
      </c>
      <c r="B151" s="84" t="s">
        <v>1826</v>
      </c>
      <c r="C151" s="84">
        <v>3</v>
      </c>
      <c r="D151" s="122">
        <v>0.0029434050690362204</v>
      </c>
      <c r="E151" s="122">
        <v>2.588271706842329</v>
      </c>
      <c r="F151" s="84" t="s">
        <v>2397</v>
      </c>
      <c r="G151" s="84" t="b">
        <v>0</v>
      </c>
      <c r="H151" s="84" t="b">
        <v>0</v>
      </c>
      <c r="I151" s="84" t="b">
        <v>0</v>
      </c>
      <c r="J151" s="84" t="b">
        <v>0</v>
      </c>
      <c r="K151" s="84" t="b">
        <v>0</v>
      </c>
      <c r="L151" s="84" t="b">
        <v>0</v>
      </c>
    </row>
    <row r="152" spans="1:12" ht="15">
      <c r="A152" s="84" t="s">
        <v>1826</v>
      </c>
      <c r="B152" s="84" t="s">
        <v>1830</v>
      </c>
      <c r="C152" s="84">
        <v>3</v>
      </c>
      <c r="D152" s="122">
        <v>0.0029434050690362204</v>
      </c>
      <c r="E152" s="122">
        <v>2.588271706842329</v>
      </c>
      <c r="F152" s="84" t="s">
        <v>2397</v>
      </c>
      <c r="G152" s="84" t="b">
        <v>0</v>
      </c>
      <c r="H152" s="84" t="b">
        <v>0</v>
      </c>
      <c r="I152" s="84" t="b">
        <v>0</v>
      </c>
      <c r="J152" s="84" t="b">
        <v>0</v>
      </c>
      <c r="K152" s="84" t="b">
        <v>0</v>
      </c>
      <c r="L152" s="84" t="b">
        <v>0</v>
      </c>
    </row>
    <row r="153" spans="1:12" ht="15">
      <c r="A153" s="84" t="s">
        <v>1830</v>
      </c>
      <c r="B153" s="84" t="s">
        <v>1750</v>
      </c>
      <c r="C153" s="84">
        <v>3</v>
      </c>
      <c r="D153" s="122">
        <v>0.0029434050690362204</v>
      </c>
      <c r="E153" s="122">
        <v>2.3452336581560345</v>
      </c>
      <c r="F153" s="84" t="s">
        <v>2397</v>
      </c>
      <c r="G153" s="84" t="b">
        <v>0</v>
      </c>
      <c r="H153" s="84" t="b">
        <v>0</v>
      </c>
      <c r="I153" s="84" t="b">
        <v>0</v>
      </c>
      <c r="J153" s="84" t="b">
        <v>0</v>
      </c>
      <c r="K153" s="84" t="b">
        <v>0</v>
      </c>
      <c r="L153" s="84" t="b">
        <v>0</v>
      </c>
    </row>
    <row r="154" spans="1:12" ht="15">
      <c r="A154" s="84" t="s">
        <v>1750</v>
      </c>
      <c r="B154" s="84" t="s">
        <v>2315</v>
      </c>
      <c r="C154" s="84">
        <v>3</v>
      </c>
      <c r="D154" s="122">
        <v>0.0029434050690362204</v>
      </c>
      <c r="E154" s="122">
        <v>2.3452336581560345</v>
      </c>
      <c r="F154" s="84" t="s">
        <v>2397</v>
      </c>
      <c r="G154" s="84" t="b">
        <v>0</v>
      </c>
      <c r="H154" s="84" t="b">
        <v>0</v>
      </c>
      <c r="I154" s="84" t="b">
        <v>0</v>
      </c>
      <c r="J154" s="84" t="b">
        <v>0</v>
      </c>
      <c r="K154" s="84" t="b">
        <v>0</v>
      </c>
      <c r="L154" s="84" t="b">
        <v>0</v>
      </c>
    </row>
    <row r="155" spans="1:12" ht="15">
      <c r="A155" s="84" t="s">
        <v>2315</v>
      </c>
      <c r="B155" s="84" t="s">
        <v>1742</v>
      </c>
      <c r="C155" s="84">
        <v>3</v>
      </c>
      <c r="D155" s="122">
        <v>0.0029434050690362204</v>
      </c>
      <c r="E155" s="122">
        <v>1.671817758292404</v>
      </c>
      <c r="F155" s="84" t="s">
        <v>2397</v>
      </c>
      <c r="G155" s="84" t="b">
        <v>0</v>
      </c>
      <c r="H155" s="84" t="b">
        <v>0</v>
      </c>
      <c r="I155" s="84" t="b">
        <v>0</v>
      </c>
      <c r="J155" s="84" t="b">
        <v>0</v>
      </c>
      <c r="K155" s="84" t="b">
        <v>0</v>
      </c>
      <c r="L155" s="84" t="b">
        <v>0</v>
      </c>
    </row>
    <row r="156" spans="1:12" ht="15">
      <c r="A156" s="84" t="s">
        <v>2234</v>
      </c>
      <c r="B156" s="84" t="s">
        <v>2316</v>
      </c>
      <c r="C156" s="84">
        <v>3</v>
      </c>
      <c r="D156" s="122">
        <v>0.0029434050690362204</v>
      </c>
      <c r="E156" s="122">
        <v>2.1489390130120665</v>
      </c>
      <c r="F156" s="84" t="s">
        <v>2397</v>
      </c>
      <c r="G156" s="84" t="b">
        <v>0</v>
      </c>
      <c r="H156" s="84" t="b">
        <v>0</v>
      </c>
      <c r="I156" s="84" t="b">
        <v>0</v>
      </c>
      <c r="J156" s="84" t="b">
        <v>0</v>
      </c>
      <c r="K156" s="84" t="b">
        <v>1</v>
      </c>
      <c r="L156" s="84" t="b">
        <v>0</v>
      </c>
    </row>
    <row r="157" spans="1:12" ht="15">
      <c r="A157" s="84" t="s">
        <v>2316</v>
      </c>
      <c r="B157" s="84" t="s">
        <v>2317</v>
      </c>
      <c r="C157" s="84">
        <v>3</v>
      </c>
      <c r="D157" s="122">
        <v>0.0029434050690362204</v>
      </c>
      <c r="E157" s="122">
        <v>2.7132104434506292</v>
      </c>
      <c r="F157" s="84" t="s">
        <v>2397</v>
      </c>
      <c r="G157" s="84" t="b">
        <v>0</v>
      </c>
      <c r="H157" s="84" t="b">
        <v>1</v>
      </c>
      <c r="I157" s="84" t="b">
        <v>0</v>
      </c>
      <c r="J157" s="84" t="b">
        <v>0</v>
      </c>
      <c r="K157" s="84" t="b">
        <v>0</v>
      </c>
      <c r="L157" s="84" t="b">
        <v>0</v>
      </c>
    </row>
    <row r="158" spans="1:12" ht="15">
      <c r="A158" s="84" t="s">
        <v>2317</v>
      </c>
      <c r="B158" s="84" t="s">
        <v>2318</v>
      </c>
      <c r="C158" s="84">
        <v>3</v>
      </c>
      <c r="D158" s="122">
        <v>0.0029434050690362204</v>
      </c>
      <c r="E158" s="122">
        <v>2.7132104434506292</v>
      </c>
      <c r="F158" s="84" t="s">
        <v>2397</v>
      </c>
      <c r="G158" s="84" t="b">
        <v>0</v>
      </c>
      <c r="H158" s="84" t="b">
        <v>0</v>
      </c>
      <c r="I158" s="84" t="b">
        <v>0</v>
      </c>
      <c r="J158" s="84" t="b">
        <v>0</v>
      </c>
      <c r="K158" s="84" t="b">
        <v>0</v>
      </c>
      <c r="L158" s="84" t="b">
        <v>0</v>
      </c>
    </row>
    <row r="159" spans="1:12" ht="15">
      <c r="A159" s="84" t="s">
        <v>2318</v>
      </c>
      <c r="B159" s="84" t="s">
        <v>1827</v>
      </c>
      <c r="C159" s="84">
        <v>3</v>
      </c>
      <c r="D159" s="122">
        <v>0.0029434050690362204</v>
      </c>
      <c r="E159" s="122">
        <v>2.588271706842329</v>
      </c>
      <c r="F159" s="84" t="s">
        <v>2397</v>
      </c>
      <c r="G159" s="84" t="b">
        <v>0</v>
      </c>
      <c r="H159" s="84" t="b">
        <v>0</v>
      </c>
      <c r="I159" s="84" t="b">
        <v>0</v>
      </c>
      <c r="J159" s="84" t="b">
        <v>0</v>
      </c>
      <c r="K159" s="84" t="b">
        <v>0</v>
      </c>
      <c r="L159" s="84" t="b">
        <v>0</v>
      </c>
    </row>
    <row r="160" spans="1:12" ht="15">
      <c r="A160" s="84" t="s">
        <v>2320</v>
      </c>
      <c r="B160" s="84" t="s">
        <v>2321</v>
      </c>
      <c r="C160" s="84">
        <v>3</v>
      </c>
      <c r="D160" s="122">
        <v>0.0029434050690362204</v>
      </c>
      <c r="E160" s="122">
        <v>2.7132104434506292</v>
      </c>
      <c r="F160" s="84" t="s">
        <v>2397</v>
      </c>
      <c r="G160" s="84" t="b">
        <v>0</v>
      </c>
      <c r="H160" s="84" t="b">
        <v>0</v>
      </c>
      <c r="I160" s="84" t="b">
        <v>0</v>
      </c>
      <c r="J160" s="84" t="b">
        <v>0</v>
      </c>
      <c r="K160" s="84" t="b">
        <v>0</v>
      </c>
      <c r="L160" s="84" t="b">
        <v>0</v>
      </c>
    </row>
    <row r="161" spans="1:12" ht="15">
      <c r="A161" s="84" t="s">
        <v>2321</v>
      </c>
      <c r="B161" s="84" t="s">
        <v>1804</v>
      </c>
      <c r="C161" s="84">
        <v>3</v>
      </c>
      <c r="D161" s="122">
        <v>0.0029434050690362204</v>
      </c>
      <c r="E161" s="122">
        <v>2.1489390130120665</v>
      </c>
      <c r="F161" s="84" t="s">
        <v>2397</v>
      </c>
      <c r="G161" s="84" t="b">
        <v>0</v>
      </c>
      <c r="H161" s="84" t="b">
        <v>0</v>
      </c>
      <c r="I161" s="84" t="b">
        <v>0</v>
      </c>
      <c r="J161" s="84" t="b">
        <v>1</v>
      </c>
      <c r="K161" s="84" t="b">
        <v>0</v>
      </c>
      <c r="L161" s="84" t="b">
        <v>0</v>
      </c>
    </row>
    <row r="162" spans="1:12" ht="15">
      <c r="A162" s="84" t="s">
        <v>1833</v>
      </c>
      <c r="B162" s="84" t="s">
        <v>1746</v>
      </c>
      <c r="C162" s="84">
        <v>3</v>
      </c>
      <c r="D162" s="122">
        <v>0.0029434050690362204</v>
      </c>
      <c r="E162" s="122">
        <v>0.8286038621526985</v>
      </c>
      <c r="F162" s="84" t="s">
        <v>2397</v>
      </c>
      <c r="G162" s="84" t="b">
        <v>0</v>
      </c>
      <c r="H162" s="84" t="b">
        <v>0</v>
      </c>
      <c r="I162" s="84" t="b">
        <v>0</v>
      </c>
      <c r="J162" s="84" t="b">
        <v>0</v>
      </c>
      <c r="K162" s="84" t="b">
        <v>0</v>
      </c>
      <c r="L162" s="84" t="b">
        <v>0</v>
      </c>
    </row>
    <row r="163" spans="1:12" ht="15">
      <c r="A163" s="84" t="s">
        <v>547</v>
      </c>
      <c r="B163" s="84" t="s">
        <v>2247</v>
      </c>
      <c r="C163" s="84">
        <v>3</v>
      </c>
      <c r="D163" s="122">
        <v>0.0029434050690362204</v>
      </c>
      <c r="E163" s="122">
        <v>1.0934216851622351</v>
      </c>
      <c r="F163" s="84" t="s">
        <v>2397</v>
      </c>
      <c r="G163" s="84" t="b">
        <v>0</v>
      </c>
      <c r="H163" s="84" t="b">
        <v>0</v>
      </c>
      <c r="I163" s="84" t="b">
        <v>0</v>
      </c>
      <c r="J163" s="84" t="b">
        <v>0</v>
      </c>
      <c r="K163" s="84" t="b">
        <v>0</v>
      </c>
      <c r="L163" s="84" t="b">
        <v>0</v>
      </c>
    </row>
    <row r="164" spans="1:12" ht="15">
      <c r="A164" s="84" t="s">
        <v>1851</v>
      </c>
      <c r="B164" s="84" t="s">
        <v>1746</v>
      </c>
      <c r="C164" s="84">
        <v>3</v>
      </c>
      <c r="D164" s="122">
        <v>0.0029434050690362204</v>
      </c>
      <c r="E164" s="122">
        <v>0.9350591930669853</v>
      </c>
      <c r="F164" s="84" t="s">
        <v>2397</v>
      </c>
      <c r="G164" s="84" t="b">
        <v>1</v>
      </c>
      <c r="H164" s="84" t="b">
        <v>0</v>
      </c>
      <c r="I164" s="84" t="b">
        <v>0</v>
      </c>
      <c r="J164" s="84" t="b">
        <v>0</v>
      </c>
      <c r="K164" s="84" t="b">
        <v>0</v>
      </c>
      <c r="L164" s="84" t="b">
        <v>0</v>
      </c>
    </row>
    <row r="165" spans="1:12" ht="15">
      <c r="A165" s="84" t="s">
        <v>214</v>
      </c>
      <c r="B165" s="84" t="s">
        <v>535</v>
      </c>
      <c r="C165" s="84">
        <v>3</v>
      </c>
      <c r="D165" s="122">
        <v>0.0029434050690362204</v>
      </c>
      <c r="E165" s="122">
        <v>2.4913616938342726</v>
      </c>
      <c r="F165" s="84" t="s">
        <v>2397</v>
      </c>
      <c r="G165" s="84" t="b">
        <v>0</v>
      </c>
      <c r="H165" s="84" t="b">
        <v>0</v>
      </c>
      <c r="I165" s="84" t="b">
        <v>0</v>
      </c>
      <c r="J165" s="84" t="b">
        <v>1</v>
      </c>
      <c r="K165" s="84" t="b">
        <v>0</v>
      </c>
      <c r="L165" s="84" t="b">
        <v>0</v>
      </c>
    </row>
    <row r="166" spans="1:12" ht="15">
      <c r="A166" s="84" t="s">
        <v>2276</v>
      </c>
      <c r="B166" s="84" t="s">
        <v>2324</v>
      </c>
      <c r="C166" s="84">
        <v>3</v>
      </c>
      <c r="D166" s="122">
        <v>0.0029434050690362204</v>
      </c>
      <c r="E166" s="122">
        <v>2.588271706842329</v>
      </c>
      <c r="F166" s="84" t="s">
        <v>2397</v>
      </c>
      <c r="G166" s="84" t="b">
        <v>0</v>
      </c>
      <c r="H166" s="84" t="b">
        <v>0</v>
      </c>
      <c r="I166" s="84" t="b">
        <v>0</v>
      </c>
      <c r="J166" s="84" t="b">
        <v>0</v>
      </c>
      <c r="K166" s="84" t="b">
        <v>0</v>
      </c>
      <c r="L166" s="84" t="b">
        <v>0</v>
      </c>
    </row>
    <row r="167" spans="1:12" ht="15">
      <c r="A167" s="84" t="s">
        <v>270</v>
      </c>
      <c r="B167" s="84" t="s">
        <v>2281</v>
      </c>
      <c r="C167" s="84">
        <v>2</v>
      </c>
      <c r="D167" s="122">
        <v>0.002171280442529406</v>
      </c>
      <c r="E167" s="122">
        <v>2.4913616938342726</v>
      </c>
      <c r="F167" s="84" t="s">
        <v>2397</v>
      </c>
      <c r="G167" s="84" t="b">
        <v>0</v>
      </c>
      <c r="H167" s="84" t="b">
        <v>0</v>
      </c>
      <c r="I167" s="84" t="b">
        <v>0</v>
      </c>
      <c r="J167" s="84" t="b">
        <v>0</v>
      </c>
      <c r="K167" s="84" t="b">
        <v>0</v>
      </c>
      <c r="L167" s="84" t="b">
        <v>0</v>
      </c>
    </row>
    <row r="168" spans="1:12" ht="15">
      <c r="A168" s="84" t="s">
        <v>2235</v>
      </c>
      <c r="B168" s="84" t="s">
        <v>2326</v>
      </c>
      <c r="C168" s="84">
        <v>2</v>
      </c>
      <c r="D168" s="122">
        <v>0.002171280442529406</v>
      </c>
      <c r="E168" s="122">
        <v>2.412180447786648</v>
      </c>
      <c r="F168" s="84" t="s">
        <v>2397</v>
      </c>
      <c r="G168" s="84" t="b">
        <v>0</v>
      </c>
      <c r="H168" s="84" t="b">
        <v>0</v>
      </c>
      <c r="I168" s="84" t="b">
        <v>0</v>
      </c>
      <c r="J168" s="84" t="b">
        <v>0</v>
      </c>
      <c r="K168" s="84" t="b">
        <v>0</v>
      </c>
      <c r="L168" s="84" t="b">
        <v>0</v>
      </c>
    </row>
    <row r="169" spans="1:12" ht="15">
      <c r="A169" s="84" t="s">
        <v>1880</v>
      </c>
      <c r="B169" s="84" t="s">
        <v>1881</v>
      </c>
      <c r="C169" s="84">
        <v>2</v>
      </c>
      <c r="D169" s="122">
        <v>0.002171280442529406</v>
      </c>
      <c r="E169" s="122">
        <v>2.88930170250631</v>
      </c>
      <c r="F169" s="84" t="s">
        <v>2397</v>
      </c>
      <c r="G169" s="84" t="b">
        <v>0</v>
      </c>
      <c r="H169" s="84" t="b">
        <v>0</v>
      </c>
      <c r="I169" s="84" t="b">
        <v>0</v>
      </c>
      <c r="J169" s="84" t="b">
        <v>0</v>
      </c>
      <c r="K169" s="84" t="b">
        <v>0</v>
      </c>
      <c r="L169" s="84" t="b">
        <v>0</v>
      </c>
    </row>
    <row r="170" spans="1:12" ht="15">
      <c r="A170" s="84" t="s">
        <v>1881</v>
      </c>
      <c r="B170" s="84" t="s">
        <v>1746</v>
      </c>
      <c r="C170" s="84">
        <v>2</v>
      </c>
      <c r="D170" s="122">
        <v>0.002171280442529406</v>
      </c>
      <c r="E170" s="122">
        <v>1.713210443450629</v>
      </c>
      <c r="F170" s="84" t="s">
        <v>2397</v>
      </c>
      <c r="G170" s="84" t="b">
        <v>0</v>
      </c>
      <c r="H170" s="84" t="b">
        <v>0</v>
      </c>
      <c r="I170" s="84" t="b">
        <v>0</v>
      </c>
      <c r="J170" s="84" t="b">
        <v>0</v>
      </c>
      <c r="K170" s="84" t="b">
        <v>0</v>
      </c>
      <c r="L170" s="84" t="b">
        <v>0</v>
      </c>
    </row>
    <row r="171" spans="1:12" ht="15">
      <c r="A171" s="84" t="s">
        <v>1788</v>
      </c>
      <c r="B171" s="84" t="s">
        <v>1873</v>
      </c>
      <c r="C171" s="84">
        <v>2</v>
      </c>
      <c r="D171" s="122">
        <v>0.002171280442529406</v>
      </c>
      <c r="E171" s="122">
        <v>2.044203662492053</v>
      </c>
      <c r="F171" s="84" t="s">
        <v>2397</v>
      </c>
      <c r="G171" s="84" t="b">
        <v>0</v>
      </c>
      <c r="H171" s="84" t="b">
        <v>0</v>
      </c>
      <c r="I171" s="84" t="b">
        <v>0</v>
      </c>
      <c r="J171" s="84" t="b">
        <v>0</v>
      </c>
      <c r="K171" s="84" t="b">
        <v>1</v>
      </c>
      <c r="L171" s="84" t="b">
        <v>0</v>
      </c>
    </row>
    <row r="172" spans="1:12" ht="15">
      <c r="A172" s="84" t="s">
        <v>1873</v>
      </c>
      <c r="B172" s="84" t="s">
        <v>1789</v>
      </c>
      <c r="C172" s="84">
        <v>2</v>
      </c>
      <c r="D172" s="122">
        <v>0.002171280442529406</v>
      </c>
      <c r="E172" s="122">
        <v>2.88930170250631</v>
      </c>
      <c r="F172" s="84" t="s">
        <v>2397</v>
      </c>
      <c r="G172" s="84" t="b">
        <v>0</v>
      </c>
      <c r="H172" s="84" t="b">
        <v>1</v>
      </c>
      <c r="I172" s="84" t="b">
        <v>0</v>
      </c>
      <c r="J172" s="84" t="b">
        <v>0</v>
      </c>
      <c r="K172" s="84" t="b">
        <v>0</v>
      </c>
      <c r="L172" s="84" t="b">
        <v>0</v>
      </c>
    </row>
    <row r="173" spans="1:12" ht="15">
      <c r="A173" s="84" t="s">
        <v>1789</v>
      </c>
      <c r="B173" s="84" t="s">
        <v>1741</v>
      </c>
      <c r="C173" s="84">
        <v>2</v>
      </c>
      <c r="D173" s="122">
        <v>0.002171280442529406</v>
      </c>
      <c r="E173" s="122">
        <v>1.6221299741032966</v>
      </c>
      <c r="F173" s="84" t="s">
        <v>2397</v>
      </c>
      <c r="G173" s="84" t="b">
        <v>0</v>
      </c>
      <c r="H173" s="84" t="b">
        <v>0</v>
      </c>
      <c r="I173" s="84" t="b">
        <v>0</v>
      </c>
      <c r="J173" s="84" t="b">
        <v>0</v>
      </c>
      <c r="K173" s="84" t="b">
        <v>0</v>
      </c>
      <c r="L173" s="84" t="b">
        <v>0</v>
      </c>
    </row>
    <row r="174" spans="1:12" ht="15">
      <c r="A174" s="84" t="s">
        <v>547</v>
      </c>
      <c r="B174" s="84" t="s">
        <v>1760</v>
      </c>
      <c r="C174" s="84">
        <v>2</v>
      </c>
      <c r="D174" s="122">
        <v>0.002171280442529406</v>
      </c>
      <c r="E174" s="122">
        <v>1.1391791757229102</v>
      </c>
      <c r="F174" s="84" t="s">
        <v>2397</v>
      </c>
      <c r="G174" s="84" t="b">
        <v>0</v>
      </c>
      <c r="H174" s="84" t="b">
        <v>0</v>
      </c>
      <c r="I174" s="84" t="b">
        <v>0</v>
      </c>
      <c r="J174" s="84" t="b">
        <v>0</v>
      </c>
      <c r="K174" s="84" t="b">
        <v>0</v>
      </c>
      <c r="L174" s="84" t="b">
        <v>0</v>
      </c>
    </row>
    <row r="175" spans="1:12" ht="15">
      <c r="A175" s="84" t="s">
        <v>1760</v>
      </c>
      <c r="B175" s="84" t="s">
        <v>1790</v>
      </c>
      <c r="C175" s="84">
        <v>2</v>
      </c>
      <c r="D175" s="122">
        <v>0.002171280442529406</v>
      </c>
      <c r="E175" s="122">
        <v>2.588271706842329</v>
      </c>
      <c r="F175" s="84" t="s">
        <v>2397</v>
      </c>
      <c r="G175" s="84" t="b">
        <v>0</v>
      </c>
      <c r="H175" s="84" t="b">
        <v>0</v>
      </c>
      <c r="I175" s="84" t="b">
        <v>0</v>
      </c>
      <c r="J175" s="84" t="b">
        <v>0</v>
      </c>
      <c r="K175" s="84" t="b">
        <v>0</v>
      </c>
      <c r="L175" s="84" t="b">
        <v>0</v>
      </c>
    </row>
    <row r="176" spans="1:12" ht="15">
      <c r="A176" s="84" t="s">
        <v>273</v>
      </c>
      <c r="B176" s="84" t="s">
        <v>1824</v>
      </c>
      <c r="C176" s="84">
        <v>2</v>
      </c>
      <c r="D176" s="122">
        <v>0.002171280442529406</v>
      </c>
      <c r="E176" s="122">
        <v>2.044203662492053</v>
      </c>
      <c r="F176" s="84" t="s">
        <v>2397</v>
      </c>
      <c r="G176" s="84" t="b">
        <v>0</v>
      </c>
      <c r="H176" s="84" t="b">
        <v>0</v>
      </c>
      <c r="I176" s="84" t="b">
        <v>0</v>
      </c>
      <c r="J176" s="84" t="b">
        <v>1</v>
      </c>
      <c r="K176" s="84" t="b">
        <v>0</v>
      </c>
      <c r="L176" s="84" t="b">
        <v>0</v>
      </c>
    </row>
    <row r="177" spans="1:12" ht="15">
      <c r="A177" s="84" t="s">
        <v>2259</v>
      </c>
      <c r="B177" s="84" t="s">
        <v>1770</v>
      </c>
      <c r="C177" s="84">
        <v>2</v>
      </c>
      <c r="D177" s="122">
        <v>0.002171280442529406</v>
      </c>
      <c r="E177" s="122">
        <v>2.537119184394948</v>
      </c>
      <c r="F177" s="84" t="s">
        <v>2397</v>
      </c>
      <c r="G177" s="84" t="b">
        <v>0</v>
      </c>
      <c r="H177" s="84" t="b">
        <v>0</v>
      </c>
      <c r="I177" s="84" t="b">
        <v>0</v>
      </c>
      <c r="J177" s="84" t="b">
        <v>0</v>
      </c>
      <c r="K177" s="84" t="b">
        <v>0</v>
      </c>
      <c r="L177" s="84" t="b">
        <v>0</v>
      </c>
    </row>
    <row r="178" spans="1:12" ht="15">
      <c r="A178" s="84" t="s">
        <v>212</v>
      </c>
      <c r="B178" s="84" t="s">
        <v>2293</v>
      </c>
      <c r="C178" s="84">
        <v>2</v>
      </c>
      <c r="D178" s="122">
        <v>0.002171280442529406</v>
      </c>
      <c r="E178" s="122">
        <v>2.88930170250631</v>
      </c>
      <c r="F178" s="84" t="s">
        <v>2397</v>
      </c>
      <c r="G178" s="84" t="b">
        <v>0</v>
      </c>
      <c r="H178" s="84" t="b">
        <v>0</v>
      </c>
      <c r="I178" s="84" t="b">
        <v>0</v>
      </c>
      <c r="J178" s="84" t="b">
        <v>0</v>
      </c>
      <c r="K178" s="84" t="b">
        <v>0</v>
      </c>
      <c r="L178" s="84" t="b">
        <v>0</v>
      </c>
    </row>
    <row r="179" spans="1:12" ht="15">
      <c r="A179" s="84" t="s">
        <v>2301</v>
      </c>
      <c r="B179" s="84" t="s">
        <v>2332</v>
      </c>
      <c r="C179" s="84">
        <v>2</v>
      </c>
      <c r="D179" s="122">
        <v>0.002171280442529406</v>
      </c>
      <c r="E179" s="122">
        <v>2.7132104434506292</v>
      </c>
      <c r="F179" s="84" t="s">
        <v>2397</v>
      </c>
      <c r="G179" s="84" t="b">
        <v>0</v>
      </c>
      <c r="H179" s="84" t="b">
        <v>0</v>
      </c>
      <c r="I179" s="84" t="b">
        <v>0</v>
      </c>
      <c r="J179" s="84" t="b">
        <v>0</v>
      </c>
      <c r="K179" s="84" t="b">
        <v>0</v>
      </c>
      <c r="L179" s="84" t="b">
        <v>0</v>
      </c>
    </row>
    <row r="180" spans="1:12" ht="15">
      <c r="A180" s="84" t="s">
        <v>254</v>
      </c>
      <c r="B180" s="84" t="s">
        <v>2302</v>
      </c>
      <c r="C180" s="84">
        <v>2</v>
      </c>
      <c r="D180" s="122">
        <v>0.002171280442529406</v>
      </c>
      <c r="E180" s="122">
        <v>2.7132104434506292</v>
      </c>
      <c r="F180" s="84" t="s">
        <v>2397</v>
      </c>
      <c r="G180" s="84" t="b">
        <v>0</v>
      </c>
      <c r="H180" s="84" t="b">
        <v>0</v>
      </c>
      <c r="I180" s="84" t="b">
        <v>0</v>
      </c>
      <c r="J180" s="84" t="b">
        <v>0</v>
      </c>
      <c r="K180" s="84" t="b">
        <v>0</v>
      </c>
      <c r="L180" s="84" t="b">
        <v>0</v>
      </c>
    </row>
    <row r="181" spans="1:12" ht="15">
      <c r="A181" s="84" t="s">
        <v>2310</v>
      </c>
      <c r="B181" s="84" t="s">
        <v>2333</v>
      </c>
      <c r="C181" s="84">
        <v>2</v>
      </c>
      <c r="D181" s="122">
        <v>0.002171280442529406</v>
      </c>
      <c r="E181" s="122">
        <v>2.7132104434506292</v>
      </c>
      <c r="F181" s="84" t="s">
        <v>2397</v>
      </c>
      <c r="G181" s="84" t="b">
        <v>0</v>
      </c>
      <c r="H181" s="84" t="b">
        <v>0</v>
      </c>
      <c r="I181" s="84" t="b">
        <v>0</v>
      </c>
      <c r="J181" s="84" t="b">
        <v>0</v>
      </c>
      <c r="K181" s="84" t="b">
        <v>0</v>
      </c>
      <c r="L181" s="84" t="b">
        <v>0</v>
      </c>
    </row>
    <row r="182" spans="1:12" ht="15">
      <c r="A182" s="84" t="s">
        <v>2334</v>
      </c>
      <c r="B182" s="84" t="s">
        <v>1805</v>
      </c>
      <c r="C182" s="84">
        <v>2</v>
      </c>
      <c r="D182" s="122">
        <v>0.002171280442529406</v>
      </c>
      <c r="E182" s="122">
        <v>2.2360891887309666</v>
      </c>
      <c r="F182" s="84" t="s">
        <v>2397</v>
      </c>
      <c r="G182" s="84" t="b">
        <v>0</v>
      </c>
      <c r="H182" s="84" t="b">
        <v>0</v>
      </c>
      <c r="I182" s="84" t="b">
        <v>0</v>
      </c>
      <c r="J182" s="84" t="b">
        <v>0</v>
      </c>
      <c r="K182" s="84" t="b">
        <v>0</v>
      </c>
      <c r="L182" s="84" t="b">
        <v>0</v>
      </c>
    </row>
    <row r="183" spans="1:12" ht="15">
      <c r="A183" s="84" t="s">
        <v>1805</v>
      </c>
      <c r="B183" s="84" t="s">
        <v>2335</v>
      </c>
      <c r="C183" s="84">
        <v>2</v>
      </c>
      <c r="D183" s="122">
        <v>0.002171280442529406</v>
      </c>
      <c r="E183" s="122">
        <v>2.3452336581560345</v>
      </c>
      <c r="F183" s="84" t="s">
        <v>2397</v>
      </c>
      <c r="G183" s="84" t="b">
        <v>0</v>
      </c>
      <c r="H183" s="84" t="b">
        <v>0</v>
      </c>
      <c r="I183" s="84" t="b">
        <v>0</v>
      </c>
      <c r="J183" s="84" t="b">
        <v>1</v>
      </c>
      <c r="K183" s="84" t="b">
        <v>0</v>
      </c>
      <c r="L183" s="84" t="b">
        <v>0</v>
      </c>
    </row>
    <row r="184" spans="1:12" ht="15">
      <c r="A184" s="84" t="s">
        <v>2335</v>
      </c>
      <c r="B184" s="84" t="s">
        <v>2336</v>
      </c>
      <c r="C184" s="84">
        <v>2</v>
      </c>
      <c r="D184" s="122">
        <v>0.002171280442529406</v>
      </c>
      <c r="E184" s="122">
        <v>2.88930170250631</v>
      </c>
      <c r="F184" s="84" t="s">
        <v>2397</v>
      </c>
      <c r="G184" s="84" t="b">
        <v>1</v>
      </c>
      <c r="H184" s="84" t="b">
        <v>0</v>
      </c>
      <c r="I184" s="84" t="b">
        <v>0</v>
      </c>
      <c r="J184" s="84" t="b">
        <v>0</v>
      </c>
      <c r="K184" s="84" t="b">
        <v>0</v>
      </c>
      <c r="L184" s="84" t="b">
        <v>0</v>
      </c>
    </row>
    <row r="185" spans="1:12" ht="15">
      <c r="A185" s="84" t="s">
        <v>2336</v>
      </c>
      <c r="B185" s="84" t="s">
        <v>2246</v>
      </c>
      <c r="C185" s="84">
        <v>2</v>
      </c>
      <c r="D185" s="122">
        <v>0.002171280442529406</v>
      </c>
      <c r="E185" s="122">
        <v>2.4913616938342726</v>
      </c>
      <c r="F185" s="84" t="s">
        <v>2397</v>
      </c>
      <c r="G185" s="84" t="b">
        <v>0</v>
      </c>
      <c r="H185" s="84" t="b">
        <v>0</v>
      </c>
      <c r="I185" s="84" t="b">
        <v>0</v>
      </c>
      <c r="J185" s="84" t="b">
        <v>0</v>
      </c>
      <c r="K185" s="84" t="b">
        <v>0</v>
      </c>
      <c r="L185" s="84" t="b">
        <v>0</v>
      </c>
    </row>
    <row r="186" spans="1:12" ht="15">
      <c r="A186" s="84" t="s">
        <v>2246</v>
      </c>
      <c r="B186" s="84" t="s">
        <v>2311</v>
      </c>
      <c r="C186" s="84">
        <v>2</v>
      </c>
      <c r="D186" s="122">
        <v>0.002171280442529406</v>
      </c>
      <c r="E186" s="122">
        <v>2.3152704347785913</v>
      </c>
      <c r="F186" s="84" t="s">
        <v>2397</v>
      </c>
      <c r="G186" s="84" t="b">
        <v>0</v>
      </c>
      <c r="H186" s="84" t="b">
        <v>0</v>
      </c>
      <c r="I186" s="84" t="b">
        <v>0</v>
      </c>
      <c r="J186" s="84" t="b">
        <v>0</v>
      </c>
      <c r="K186" s="84" t="b">
        <v>0</v>
      </c>
      <c r="L186" s="84" t="b">
        <v>0</v>
      </c>
    </row>
    <row r="187" spans="1:12" ht="15">
      <c r="A187" s="84" t="s">
        <v>2311</v>
      </c>
      <c r="B187" s="84" t="s">
        <v>2337</v>
      </c>
      <c r="C187" s="84">
        <v>2</v>
      </c>
      <c r="D187" s="122">
        <v>0.002171280442529406</v>
      </c>
      <c r="E187" s="122">
        <v>2.7132104434506292</v>
      </c>
      <c r="F187" s="84" t="s">
        <v>2397</v>
      </c>
      <c r="G187" s="84" t="b">
        <v>0</v>
      </c>
      <c r="H187" s="84" t="b">
        <v>0</v>
      </c>
      <c r="I187" s="84" t="b">
        <v>0</v>
      </c>
      <c r="J187" s="84" t="b">
        <v>0</v>
      </c>
      <c r="K187" s="84" t="b">
        <v>0</v>
      </c>
      <c r="L187" s="84" t="b">
        <v>0</v>
      </c>
    </row>
    <row r="188" spans="1:12" ht="15">
      <c r="A188" s="84" t="s">
        <v>2337</v>
      </c>
      <c r="B188" s="84" t="s">
        <v>2338</v>
      </c>
      <c r="C188" s="84">
        <v>2</v>
      </c>
      <c r="D188" s="122">
        <v>0.002171280442529406</v>
      </c>
      <c r="E188" s="122">
        <v>2.88930170250631</v>
      </c>
      <c r="F188" s="84" t="s">
        <v>2397</v>
      </c>
      <c r="G188" s="84" t="b">
        <v>0</v>
      </c>
      <c r="H188" s="84" t="b">
        <v>0</v>
      </c>
      <c r="I188" s="84" t="b">
        <v>0</v>
      </c>
      <c r="J188" s="84" t="b">
        <v>0</v>
      </c>
      <c r="K188" s="84" t="b">
        <v>0</v>
      </c>
      <c r="L188" s="84" t="b">
        <v>0</v>
      </c>
    </row>
    <row r="189" spans="1:12" ht="15">
      <c r="A189" s="84" t="s">
        <v>2338</v>
      </c>
      <c r="B189" s="84" t="s">
        <v>561</v>
      </c>
      <c r="C189" s="84">
        <v>2</v>
      </c>
      <c r="D189" s="122">
        <v>0.002171280442529406</v>
      </c>
      <c r="E189" s="122">
        <v>2.88930170250631</v>
      </c>
      <c r="F189" s="84" t="s">
        <v>2397</v>
      </c>
      <c r="G189" s="84" t="b">
        <v>0</v>
      </c>
      <c r="H189" s="84" t="b">
        <v>0</v>
      </c>
      <c r="I189" s="84" t="b">
        <v>0</v>
      </c>
      <c r="J189" s="84" t="b">
        <v>1</v>
      </c>
      <c r="K189" s="84" t="b">
        <v>0</v>
      </c>
      <c r="L189" s="84" t="b">
        <v>0</v>
      </c>
    </row>
    <row r="190" spans="1:12" ht="15">
      <c r="A190" s="84" t="s">
        <v>2312</v>
      </c>
      <c r="B190" s="84" t="s">
        <v>1759</v>
      </c>
      <c r="C190" s="84">
        <v>2</v>
      </c>
      <c r="D190" s="122">
        <v>0.002171280442529406</v>
      </c>
      <c r="E190" s="122">
        <v>2.537119184394948</v>
      </c>
      <c r="F190" s="84" t="s">
        <v>2397</v>
      </c>
      <c r="G190" s="84" t="b">
        <v>0</v>
      </c>
      <c r="H190" s="84" t="b">
        <v>0</v>
      </c>
      <c r="I190" s="84" t="b">
        <v>0</v>
      </c>
      <c r="J190" s="84" t="b">
        <v>0</v>
      </c>
      <c r="K190" s="84" t="b">
        <v>0</v>
      </c>
      <c r="L190" s="84" t="b">
        <v>0</v>
      </c>
    </row>
    <row r="191" spans="1:12" ht="15">
      <c r="A191" s="84" t="s">
        <v>1759</v>
      </c>
      <c r="B191" s="84" t="s">
        <v>1742</v>
      </c>
      <c r="C191" s="84">
        <v>2</v>
      </c>
      <c r="D191" s="122">
        <v>0.002171280442529406</v>
      </c>
      <c r="E191" s="122">
        <v>1.4957264992367227</v>
      </c>
      <c r="F191" s="84" t="s">
        <v>2397</v>
      </c>
      <c r="G191" s="84" t="b">
        <v>0</v>
      </c>
      <c r="H191" s="84" t="b">
        <v>0</v>
      </c>
      <c r="I191" s="84" t="b">
        <v>0</v>
      </c>
      <c r="J191" s="84" t="b">
        <v>0</v>
      </c>
      <c r="K191" s="84" t="b">
        <v>0</v>
      </c>
      <c r="L191" s="84" t="b">
        <v>0</v>
      </c>
    </row>
    <row r="192" spans="1:12" ht="15">
      <c r="A192" s="84" t="s">
        <v>1832</v>
      </c>
      <c r="B192" s="84" t="s">
        <v>2339</v>
      </c>
      <c r="C192" s="84">
        <v>2</v>
      </c>
      <c r="D192" s="122">
        <v>0.002171280442529406</v>
      </c>
      <c r="E192" s="122">
        <v>2.076388345863455</v>
      </c>
      <c r="F192" s="84" t="s">
        <v>2397</v>
      </c>
      <c r="G192" s="84" t="b">
        <v>0</v>
      </c>
      <c r="H192" s="84" t="b">
        <v>0</v>
      </c>
      <c r="I192" s="84" t="b">
        <v>0</v>
      </c>
      <c r="J192" s="84" t="b">
        <v>0</v>
      </c>
      <c r="K192" s="84" t="b">
        <v>0</v>
      </c>
      <c r="L192" s="84" t="b">
        <v>0</v>
      </c>
    </row>
    <row r="193" spans="1:12" ht="15">
      <c r="A193" s="84" t="s">
        <v>2339</v>
      </c>
      <c r="B193" s="84" t="s">
        <v>2340</v>
      </c>
      <c r="C193" s="84">
        <v>2</v>
      </c>
      <c r="D193" s="122">
        <v>0.002171280442529406</v>
      </c>
      <c r="E193" s="122">
        <v>2.88930170250631</v>
      </c>
      <c r="F193" s="84" t="s">
        <v>2397</v>
      </c>
      <c r="G193" s="84" t="b">
        <v>0</v>
      </c>
      <c r="H193" s="84" t="b">
        <v>0</v>
      </c>
      <c r="I193" s="84" t="b">
        <v>0</v>
      </c>
      <c r="J193" s="84" t="b">
        <v>0</v>
      </c>
      <c r="K193" s="84" t="b">
        <v>0</v>
      </c>
      <c r="L193" s="84" t="b">
        <v>0</v>
      </c>
    </row>
    <row r="194" spans="1:12" ht="15">
      <c r="A194" s="84" t="s">
        <v>2340</v>
      </c>
      <c r="B194" s="84" t="s">
        <v>2341</v>
      </c>
      <c r="C194" s="84">
        <v>2</v>
      </c>
      <c r="D194" s="122">
        <v>0.002171280442529406</v>
      </c>
      <c r="E194" s="122">
        <v>2.88930170250631</v>
      </c>
      <c r="F194" s="84" t="s">
        <v>2397</v>
      </c>
      <c r="G194" s="84" t="b">
        <v>0</v>
      </c>
      <c r="H194" s="84" t="b">
        <v>0</v>
      </c>
      <c r="I194" s="84" t="b">
        <v>0</v>
      </c>
      <c r="J194" s="84" t="b">
        <v>0</v>
      </c>
      <c r="K194" s="84" t="b">
        <v>0</v>
      </c>
      <c r="L194" s="84" t="b">
        <v>0</v>
      </c>
    </row>
    <row r="195" spans="1:12" ht="15">
      <c r="A195" s="84" t="s">
        <v>2341</v>
      </c>
      <c r="B195" s="84" t="s">
        <v>248</v>
      </c>
      <c r="C195" s="84">
        <v>2</v>
      </c>
      <c r="D195" s="122">
        <v>0.002171280442529406</v>
      </c>
      <c r="E195" s="122">
        <v>2.3452336581560345</v>
      </c>
      <c r="F195" s="84" t="s">
        <v>2397</v>
      </c>
      <c r="G195" s="84" t="b">
        <v>0</v>
      </c>
      <c r="H195" s="84" t="b">
        <v>0</v>
      </c>
      <c r="I195" s="84" t="b">
        <v>0</v>
      </c>
      <c r="J195" s="84" t="b">
        <v>0</v>
      </c>
      <c r="K195" s="84" t="b">
        <v>0</v>
      </c>
      <c r="L195" s="84" t="b">
        <v>0</v>
      </c>
    </row>
    <row r="196" spans="1:12" ht="15">
      <c r="A196" s="84" t="s">
        <v>248</v>
      </c>
      <c r="B196" s="84" t="s">
        <v>295</v>
      </c>
      <c r="C196" s="84">
        <v>2</v>
      </c>
      <c r="D196" s="122">
        <v>0.002171280442529406</v>
      </c>
      <c r="E196" s="122">
        <v>2.076388345863455</v>
      </c>
      <c r="F196" s="84" t="s">
        <v>2397</v>
      </c>
      <c r="G196" s="84" t="b">
        <v>0</v>
      </c>
      <c r="H196" s="84" t="b">
        <v>0</v>
      </c>
      <c r="I196" s="84" t="b">
        <v>0</v>
      </c>
      <c r="J196" s="84" t="b">
        <v>0</v>
      </c>
      <c r="K196" s="84" t="b">
        <v>0</v>
      </c>
      <c r="L196" s="84" t="b">
        <v>0</v>
      </c>
    </row>
    <row r="197" spans="1:12" ht="15">
      <c r="A197" s="84" t="s">
        <v>295</v>
      </c>
      <c r="B197" s="84" t="s">
        <v>294</v>
      </c>
      <c r="C197" s="84">
        <v>2</v>
      </c>
      <c r="D197" s="122">
        <v>0.002171280442529406</v>
      </c>
      <c r="E197" s="122">
        <v>2.88930170250631</v>
      </c>
      <c r="F197" s="84" t="s">
        <v>2397</v>
      </c>
      <c r="G197" s="84" t="b">
        <v>0</v>
      </c>
      <c r="H197" s="84" t="b">
        <v>0</v>
      </c>
      <c r="I197" s="84" t="b">
        <v>0</v>
      </c>
      <c r="J197" s="84" t="b">
        <v>0</v>
      </c>
      <c r="K197" s="84" t="b">
        <v>0</v>
      </c>
      <c r="L197" s="84" t="b">
        <v>0</v>
      </c>
    </row>
    <row r="198" spans="1:12" ht="15">
      <c r="A198" s="84" t="s">
        <v>1758</v>
      </c>
      <c r="B198" s="84" t="s">
        <v>547</v>
      </c>
      <c r="C198" s="84">
        <v>2</v>
      </c>
      <c r="D198" s="122">
        <v>0.002171280442529406</v>
      </c>
      <c r="E198" s="122">
        <v>1.0099190653319676</v>
      </c>
      <c r="F198" s="84" t="s">
        <v>2397</v>
      </c>
      <c r="G198" s="84" t="b">
        <v>0</v>
      </c>
      <c r="H198" s="84" t="b">
        <v>0</v>
      </c>
      <c r="I198" s="84" t="b">
        <v>0</v>
      </c>
      <c r="J198" s="84" t="b">
        <v>0</v>
      </c>
      <c r="K198" s="84" t="b">
        <v>0</v>
      </c>
      <c r="L198" s="84" t="b">
        <v>0</v>
      </c>
    </row>
    <row r="199" spans="1:12" ht="15">
      <c r="A199" s="84" t="s">
        <v>2344</v>
      </c>
      <c r="B199" s="84" t="s">
        <v>2237</v>
      </c>
      <c r="C199" s="84">
        <v>2</v>
      </c>
      <c r="D199" s="122">
        <v>0.002171280442529406</v>
      </c>
      <c r="E199" s="122">
        <v>2.3452336581560345</v>
      </c>
      <c r="F199" s="84" t="s">
        <v>2397</v>
      </c>
      <c r="G199" s="84" t="b">
        <v>0</v>
      </c>
      <c r="H199" s="84" t="b">
        <v>0</v>
      </c>
      <c r="I199" s="84" t="b">
        <v>0</v>
      </c>
      <c r="J199" s="84" t="b">
        <v>0</v>
      </c>
      <c r="K199" s="84" t="b">
        <v>0</v>
      </c>
      <c r="L199" s="84" t="b">
        <v>0</v>
      </c>
    </row>
    <row r="200" spans="1:12" ht="15">
      <c r="A200" s="84" t="s">
        <v>2237</v>
      </c>
      <c r="B200" s="84" t="s">
        <v>2345</v>
      </c>
      <c r="C200" s="84">
        <v>2</v>
      </c>
      <c r="D200" s="122">
        <v>0.002171280442529406</v>
      </c>
      <c r="E200" s="122">
        <v>2.3452336581560345</v>
      </c>
      <c r="F200" s="84" t="s">
        <v>2397</v>
      </c>
      <c r="G200" s="84" t="b">
        <v>0</v>
      </c>
      <c r="H200" s="84" t="b">
        <v>0</v>
      </c>
      <c r="I200" s="84" t="b">
        <v>0</v>
      </c>
      <c r="J200" s="84" t="b">
        <v>0</v>
      </c>
      <c r="K200" s="84" t="b">
        <v>0</v>
      </c>
      <c r="L200" s="84" t="b">
        <v>0</v>
      </c>
    </row>
    <row r="201" spans="1:12" ht="15">
      <c r="A201" s="84" t="s">
        <v>2345</v>
      </c>
      <c r="B201" s="84" t="s">
        <v>2346</v>
      </c>
      <c r="C201" s="84">
        <v>2</v>
      </c>
      <c r="D201" s="122">
        <v>0.002171280442529406</v>
      </c>
      <c r="E201" s="122">
        <v>2.88930170250631</v>
      </c>
      <c r="F201" s="84" t="s">
        <v>2397</v>
      </c>
      <c r="G201" s="84" t="b">
        <v>0</v>
      </c>
      <c r="H201" s="84" t="b">
        <v>0</v>
      </c>
      <c r="I201" s="84" t="b">
        <v>0</v>
      </c>
      <c r="J201" s="84" t="b">
        <v>0</v>
      </c>
      <c r="K201" s="84" t="b">
        <v>0</v>
      </c>
      <c r="L201" s="84" t="b">
        <v>0</v>
      </c>
    </row>
    <row r="202" spans="1:12" ht="15">
      <c r="A202" s="84" t="s">
        <v>1798</v>
      </c>
      <c r="B202" s="84" t="s">
        <v>547</v>
      </c>
      <c r="C202" s="84">
        <v>2</v>
      </c>
      <c r="D202" s="122">
        <v>0.002171280442529406</v>
      </c>
      <c r="E202" s="122">
        <v>1.186010324387649</v>
      </c>
      <c r="F202" s="84" t="s">
        <v>2397</v>
      </c>
      <c r="G202" s="84" t="b">
        <v>0</v>
      </c>
      <c r="H202" s="84" t="b">
        <v>0</v>
      </c>
      <c r="I202" s="84" t="b">
        <v>0</v>
      </c>
      <c r="J202" s="84" t="b">
        <v>0</v>
      </c>
      <c r="K202" s="84" t="b">
        <v>0</v>
      </c>
      <c r="L202" s="84" t="b">
        <v>0</v>
      </c>
    </row>
    <row r="203" spans="1:12" ht="15">
      <c r="A203" s="84" t="s">
        <v>547</v>
      </c>
      <c r="B203" s="84" t="s">
        <v>1799</v>
      </c>
      <c r="C203" s="84">
        <v>2</v>
      </c>
      <c r="D203" s="122">
        <v>0.002171280442529406</v>
      </c>
      <c r="E203" s="122">
        <v>1.3152704347785913</v>
      </c>
      <c r="F203" s="84" t="s">
        <v>2397</v>
      </c>
      <c r="G203" s="84" t="b">
        <v>0</v>
      </c>
      <c r="H203" s="84" t="b">
        <v>0</v>
      </c>
      <c r="I203" s="84" t="b">
        <v>0</v>
      </c>
      <c r="J203" s="84" t="b">
        <v>0</v>
      </c>
      <c r="K203" s="84" t="b">
        <v>0</v>
      </c>
      <c r="L203" s="84" t="b">
        <v>0</v>
      </c>
    </row>
    <row r="204" spans="1:12" ht="15">
      <c r="A204" s="84" t="s">
        <v>1799</v>
      </c>
      <c r="B204" s="84" t="s">
        <v>1800</v>
      </c>
      <c r="C204" s="84">
        <v>2</v>
      </c>
      <c r="D204" s="122">
        <v>0.002171280442529406</v>
      </c>
      <c r="E204" s="122">
        <v>2.412180447786648</v>
      </c>
      <c r="F204" s="84" t="s">
        <v>2397</v>
      </c>
      <c r="G204" s="84" t="b">
        <v>0</v>
      </c>
      <c r="H204" s="84" t="b">
        <v>0</v>
      </c>
      <c r="I204" s="84" t="b">
        <v>0</v>
      </c>
      <c r="J204" s="84" t="b">
        <v>0</v>
      </c>
      <c r="K204" s="84" t="b">
        <v>0</v>
      </c>
      <c r="L204" s="84" t="b">
        <v>0</v>
      </c>
    </row>
    <row r="205" spans="1:12" ht="15">
      <c r="A205" s="84" t="s">
        <v>2347</v>
      </c>
      <c r="B205" s="84" t="s">
        <v>291</v>
      </c>
      <c r="C205" s="84">
        <v>2</v>
      </c>
      <c r="D205" s="122">
        <v>0.002171280442529406</v>
      </c>
      <c r="E205" s="122">
        <v>2.588271706842329</v>
      </c>
      <c r="F205" s="84" t="s">
        <v>2397</v>
      </c>
      <c r="G205" s="84" t="b">
        <v>0</v>
      </c>
      <c r="H205" s="84" t="b">
        <v>0</v>
      </c>
      <c r="I205" s="84" t="b">
        <v>0</v>
      </c>
      <c r="J205" s="84" t="b">
        <v>0</v>
      </c>
      <c r="K205" s="84" t="b">
        <v>0</v>
      </c>
      <c r="L205" s="84" t="b">
        <v>0</v>
      </c>
    </row>
    <row r="206" spans="1:12" ht="15">
      <c r="A206" s="84" t="s">
        <v>291</v>
      </c>
      <c r="B206" s="84" t="s">
        <v>2348</v>
      </c>
      <c r="C206" s="84">
        <v>2</v>
      </c>
      <c r="D206" s="122">
        <v>0.002171280442529406</v>
      </c>
      <c r="E206" s="122">
        <v>2.7132104434506292</v>
      </c>
      <c r="F206" s="84" t="s">
        <v>2397</v>
      </c>
      <c r="G206" s="84" t="b">
        <v>0</v>
      </c>
      <c r="H206" s="84" t="b">
        <v>0</v>
      </c>
      <c r="I206" s="84" t="b">
        <v>0</v>
      </c>
      <c r="J206" s="84" t="b">
        <v>0</v>
      </c>
      <c r="K206" s="84" t="b">
        <v>0</v>
      </c>
      <c r="L206" s="84" t="b">
        <v>0</v>
      </c>
    </row>
    <row r="207" spans="1:12" ht="15">
      <c r="A207" s="84" t="s">
        <v>2348</v>
      </c>
      <c r="B207" s="84" t="s">
        <v>2349</v>
      </c>
      <c r="C207" s="84">
        <v>2</v>
      </c>
      <c r="D207" s="122">
        <v>0.002171280442529406</v>
      </c>
      <c r="E207" s="122">
        <v>2.88930170250631</v>
      </c>
      <c r="F207" s="84" t="s">
        <v>2397</v>
      </c>
      <c r="G207" s="84" t="b">
        <v>0</v>
      </c>
      <c r="H207" s="84" t="b">
        <v>0</v>
      </c>
      <c r="I207" s="84" t="b">
        <v>0</v>
      </c>
      <c r="J207" s="84" t="b">
        <v>0</v>
      </c>
      <c r="K207" s="84" t="b">
        <v>0</v>
      </c>
      <c r="L207" s="84" t="b">
        <v>0</v>
      </c>
    </row>
    <row r="208" spans="1:12" ht="15">
      <c r="A208" s="84" t="s">
        <v>2349</v>
      </c>
      <c r="B208" s="84" t="s">
        <v>1858</v>
      </c>
      <c r="C208" s="84">
        <v>2</v>
      </c>
      <c r="D208" s="122">
        <v>0.002171280442529406</v>
      </c>
      <c r="E208" s="122">
        <v>2.412180447786648</v>
      </c>
      <c r="F208" s="84" t="s">
        <v>2397</v>
      </c>
      <c r="G208" s="84" t="b">
        <v>0</v>
      </c>
      <c r="H208" s="84" t="b">
        <v>0</v>
      </c>
      <c r="I208" s="84" t="b">
        <v>0</v>
      </c>
      <c r="J208" s="84" t="b">
        <v>0</v>
      </c>
      <c r="K208" s="84" t="b">
        <v>0</v>
      </c>
      <c r="L208" s="84" t="b">
        <v>0</v>
      </c>
    </row>
    <row r="209" spans="1:12" ht="15">
      <c r="A209" s="84" t="s">
        <v>1858</v>
      </c>
      <c r="B209" s="84" t="s">
        <v>1755</v>
      </c>
      <c r="C209" s="84">
        <v>2</v>
      </c>
      <c r="D209" s="122">
        <v>0.002171280442529406</v>
      </c>
      <c r="E209" s="122">
        <v>2.2360891887309666</v>
      </c>
      <c r="F209" s="84" t="s">
        <v>2397</v>
      </c>
      <c r="G209" s="84" t="b">
        <v>0</v>
      </c>
      <c r="H209" s="84" t="b">
        <v>0</v>
      </c>
      <c r="I209" s="84" t="b">
        <v>0</v>
      </c>
      <c r="J209" s="84" t="b">
        <v>0</v>
      </c>
      <c r="K209" s="84" t="b">
        <v>0</v>
      </c>
      <c r="L209" s="84" t="b">
        <v>0</v>
      </c>
    </row>
    <row r="210" spans="1:12" ht="15">
      <c r="A210" s="84" t="s">
        <v>1755</v>
      </c>
      <c r="B210" s="84" t="s">
        <v>2350</v>
      </c>
      <c r="C210" s="84">
        <v>2</v>
      </c>
      <c r="D210" s="122">
        <v>0.002171280442529406</v>
      </c>
      <c r="E210" s="122">
        <v>2.7132104434506292</v>
      </c>
      <c r="F210" s="84" t="s">
        <v>2397</v>
      </c>
      <c r="G210" s="84" t="b">
        <v>0</v>
      </c>
      <c r="H210" s="84" t="b">
        <v>0</v>
      </c>
      <c r="I210" s="84" t="b">
        <v>0</v>
      </c>
      <c r="J210" s="84" t="b">
        <v>0</v>
      </c>
      <c r="K210" s="84" t="b">
        <v>0</v>
      </c>
      <c r="L210" s="84" t="b">
        <v>0</v>
      </c>
    </row>
    <row r="211" spans="1:12" ht="15">
      <c r="A211" s="84" t="s">
        <v>2350</v>
      </c>
      <c r="B211" s="84" t="s">
        <v>2351</v>
      </c>
      <c r="C211" s="84">
        <v>2</v>
      </c>
      <c r="D211" s="122">
        <v>0.002171280442529406</v>
      </c>
      <c r="E211" s="122">
        <v>2.88930170250631</v>
      </c>
      <c r="F211" s="84" t="s">
        <v>2397</v>
      </c>
      <c r="G211" s="84" t="b">
        <v>0</v>
      </c>
      <c r="H211" s="84" t="b">
        <v>0</v>
      </c>
      <c r="I211" s="84" t="b">
        <v>0</v>
      </c>
      <c r="J211" s="84" t="b">
        <v>0</v>
      </c>
      <c r="K211" s="84" t="b">
        <v>0</v>
      </c>
      <c r="L211" s="84" t="b">
        <v>0</v>
      </c>
    </row>
    <row r="212" spans="1:12" ht="15">
      <c r="A212" s="84" t="s">
        <v>2351</v>
      </c>
      <c r="B212" s="84" t="s">
        <v>2352</v>
      </c>
      <c r="C212" s="84">
        <v>2</v>
      </c>
      <c r="D212" s="122">
        <v>0.002171280442529406</v>
      </c>
      <c r="E212" s="122">
        <v>2.88930170250631</v>
      </c>
      <c r="F212" s="84" t="s">
        <v>2397</v>
      </c>
      <c r="G212" s="84" t="b">
        <v>0</v>
      </c>
      <c r="H212" s="84" t="b">
        <v>0</v>
      </c>
      <c r="I212" s="84" t="b">
        <v>0</v>
      </c>
      <c r="J212" s="84" t="b">
        <v>0</v>
      </c>
      <c r="K212" s="84" t="b">
        <v>0</v>
      </c>
      <c r="L212" s="84" t="b">
        <v>0</v>
      </c>
    </row>
    <row r="213" spans="1:12" ht="15">
      <c r="A213" s="84" t="s">
        <v>2352</v>
      </c>
      <c r="B213" s="84" t="s">
        <v>2353</v>
      </c>
      <c r="C213" s="84">
        <v>2</v>
      </c>
      <c r="D213" s="122">
        <v>0.002171280442529406</v>
      </c>
      <c r="E213" s="122">
        <v>2.88930170250631</v>
      </c>
      <c r="F213" s="84" t="s">
        <v>2397</v>
      </c>
      <c r="G213" s="84" t="b">
        <v>0</v>
      </c>
      <c r="H213" s="84" t="b">
        <v>0</v>
      </c>
      <c r="I213" s="84" t="b">
        <v>0</v>
      </c>
      <c r="J213" s="84" t="b">
        <v>0</v>
      </c>
      <c r="K213" s="84" t="b">
        <v>0</v>
      </c>
      <c r="L213" s="84" t="b">
        <v>0</v>
      </c>
    </row>
    <row r="214" spans="1:12" ht="15">
      <c r="A214" s="84" t="s">
        <v>2353</v>
      </c>
      <c r="B214" s="84" t="s">
        <v>2354</v>
      </c>
      <c r="C214" s="84">
        <v>2</v>
      </c>
      <c r="D214" s="122">
        <v>0.002171280442529406</v>
      </c>
      <c r="E214" s="122">
        <v>2.88930170250631</v>
      </c>
      <c r="F214" s="84" t="s">
        <v>2397</v>
      </c>
      <c r="G214" s="84" t="b">
        <v>0</v>
      </c>
      <c r="H214" s="84" t="b">
        <v>0</v>
      </c>
      <c r="I214" s="84" t="b">
        <v>0</v>
      </c>
      <c r="J214" s="84" t="b">
        <v>0</v>
      </c>
      <c r="K214" s="84" t="b">
        <v>0</v>
      </c>
      <c r="L214" s="84" t="b">
        <v>0</v>
      </c>
    </row>
    <row r="215" spans="1:12" ht="15">
      <c r="A215" s="84" t="s">
        <v>272</v>
      </c>
      <c r="B215" s="84" t="s">
        <v>1828</v>
      </c>
      <c r="C215" s="84">
        <v>2</v>
      </c>
      <c r="D215" s="122">
        <v>0.002171280442529406</v>
      </c>
      <c r="E215" s="122">
        <v>2.588271706842329</v>
      </c>
      <c r="F215" s="84" t="s">
        <v>2397</v>
      </c>
      <c r="G215" s="84" t="b">
        <v>0</v>
      </c>
      <c r="H215" s="84" t="b">
        <v>0</v>
      </c>
      <c r="I215" s="84" t="b">
        <v>0</v>
      </c>
      <c r="J215" s="84" t="b">
        <v>0</v>
      </c>
      <c r="K215" s="84" t="b">
        <v>0</v>
      </c>
      <c r="L215" s="84" t="b">
        <v>0</v>
      </c>
    </row>
    <row r="216" spans="1:12" ht="15">
      <c r="A216" s="84" t="s">
        <v>1827</v>
      </c>
      <c r="B216" s="84" t="s">
        <v>2355</v>
      </c>
      <c r="C216" s="84">
        <v>2</v>
      </c>
      <c r="D216" s="122">
        <v>0.002171280442529406</v>
      </c>
      <c r="E216" s="122">
        <v>2.588271706842329</v>
      </c>
      <c r="F216" s="84" t="s">
        <v>2397</v>
      </c>
      <c r="G216" s="84" t="b">
        <v>0</v>
      </c>
      <c r="H216" s="84" t="b">
        <v>0</v>
      </c>
      <c r="I216" s="84" t="b">
        <v>0</v>
      </c>
      <c r="J216" s="84" t="b">
        <v>0</v>
      </c>
      <c r="K216" s="84" t="b">
        <v>0</v>
      </c>
      <c r="L216" s="84" t="b">
        <v>0</v>
      </c>
    </row>
    <row r="217" spans="1:12" ht="15">
      <c r="A217" s="84" t="s">
        <v>2359</v>
      </c>
      <c r="B217" s="84" t="s">
        <v>1854</v>
      </c>
      <c r="C217" s="84">
        <v>2</v>
      </c>
      <c r="D217" s="122">
        <v>0.002171280442529406</v>
      </c>
      <c r="E217" s="122">
        <v>2.588271706842329</v>
      </c>
      <c r="F217" s="84" t="s">
        <v>2397</v>
      </c>
      <c r="G217" s="84" t="b">
        <v>0</v>
      </c>
      <c r="H217" s="84" t="b">
        <v>1</v>
      </c>
      <c r="I217" s="84" t="b">
        <v>0</v>
      </c>
      <c r="J217" s="84" t="b">
        <v>0</v>
      </c>
      <c r="K217" s="84" t="b">
        <v>0</v>
      </c>
      <c r="L217" s="84" t="b">
        <v>0</v>
      </c>
    </row>
    <row r="218" spans="1:12" ht="15">
      <c r="A218" s="84" t="s">
        <v>1823</v>
      </c>
      <c r="B218" s="84" t="s">
        <v>2360</v>
      </c>
      <c r="C218" s="84">
        <v>2</v>
      </c>
      <c r="D218" s="122">
        <v>0.002171280442529406</v>
      </c>
      <c r="E218" s="122">
        <v>1.546879021684104</v>
      </c>
      <c r="F218" s="84" t="s">
        <v>2397</v>
      </c>
      <c r="G218" s="84" t="b">
        <v>0</v>
      </c>
      <c r="H218" s="84" t="b">
        <v>0</v>
      </c>
      <c r="I218" s="84" t="b">
        <v>0</v>
      </c>
      <c r="J218" s="84" t="b">
        <v>0</v>
      </c>
      <c r="K218" s="84" t="b">
        <v>0</v>
      </c>
      <c r="L218" s="84" t="b">
        <v>0</v>
      </c>
    </row>
    <row r="219" spans="1:12" ht="15">
      <c r="A219" s="84" t="s">
        <v>2360</v>
      </c>
      <c r="B219" s="84" t="s">
        <v>1804</v>
      </c>
      <c r="C219" s="84">
        <v>2</v>
      </c>
      <c r="D219" s="122">
        <v>0.002171280442529406</v>
      </c>
      <c r="E219" s="122">
        <v>2.1489390130120665</v>
      </c>
      <c r="F219" s="84" t="s">
        <v>2397</v>
      </c>
      <c r="G219" s="84" t="b">
        <v>0</v>
      </c>
      <c r="H219" s="84" t="b">
        <v>0</v>
      </c>
      <c r="I219" s="84" t="b">
        <v>0</v>
      </c>
      <c r="J219" s="84" t="b">
        <v>1</v>
      </c>
      <c r="K219" s="84" t="b">
        <v>0</v>
      </c>
      <c r="L219" s="84" t="b">
        <v>0</v>
      </c>
    </row>
    <row r="220" spans="1:12" ht="15">
      <c r="A220" s="84" t="s">
        <v>1804</v>
      </c>
      <c r="B220" s="84" t="s">
        <v>2322</v>
      </c>
      <c r="C220" s="84">
        <v>2</v>
      </c>
      <c r="D220" s="122">
        <v>0.002171280442529406</v>
      </c>
      <c r="E220" s="122">
        <v>1.9728477539563851</v>
      </c>
      <c r="F220" s="84" t="s">
        <v>2397</v>
      </c>
      <c r="G220" s="84" t="b">
        <v>1</v>
      </c>
      <c r="H220" s="84" t="b">
        <v>0</v>
      </c>
      <c r="I220" s="84" t="b">
        <v>0</v>
      </c>
      <c r="J220" s="84" t="b">
        <v>0</v>
      </c>
      <c r="K220" s="84" t="b">
        <v>0</v>
      </c>
      <c r="L220" s="84" t="b">
        <v>0</v>
      </c>
    </row>
    <row r="221" spans="1:12" ht="15">
      <c r="A221" s="84" t="s">
        <v>2322</v>
      </c>
      <c r="B221" s="84" t="s">
        <v>2361</v>
      </c>
      <c r="C221" s="84">
        <v>2</v>
      </c>
      <c r="D221" s="122">
        <v>0.002171280442529406</v>
      </c>
      <c r="E221" s="122">
        <v>2.7132104434506292</v>
      </c>
      <c r="F221" s="84" t="s">
        <v>2397</v>
      </c>
      <c r="G221" s="84" t="b">
        <v>0</v>
      </c>
      <c r="H221" s="84" t="b">
        <v>0</v>
      </c>
      <c r="I221" s="84" t="b">
        <v>0</v>
      </c>
      <c r="J221" s="84" t="b">
        <v>0</v>
      </c>
      <c r="K221" s="84" t="b">
        <v>0</v>
      </c>
      <c r="L221" s="84" t="b">
        <v>0</v>
      </c>
    </row>
    <row r="222" spans="1:12" ht="15">
      <c r="A222" s="84" t="s">
        <v>2361</v>
      </c>
      <c r="B222" s="84" t="s">
        <v>2320</v>
      </c>
      <c r="C222" s="84">
        <v>2</v>
      </c>
      <c r="D222" s="122">
        <v>0.002171280442529406</v>
      </c>
      <c r="E222" s="122">
        <v>2.7132104434506292</v>
      </c>
      <c r="F222" s="84" t="s">
        <v>2397</v>
      </c>
      <c r="G222" s="84" t="b">
        <v>0</v>
      </c>
      <c r="H222" s="84" t="b">
        <v>0</v>
      </c>
      <c r="I222" s="84" t="b">
        <v>0</v>
      </c>
      <c r="J222" s="84" t="b">
        <v>0</v>
      </c>
      <c r="K222" s="84" t="b">
        <v>0</v>
      </c>
      <c r="L222" s="84" t="b">
        <v>0</v>
      </c>
    </row>
    <row r="223" spans="1:12" ht="15">
      <c r="A223" s="84" t="s">
        <v>1804</v>
      </c>
      <c r="B223" s="84" t="s">
        <v>2362</v>
      </c>
      <c r="C223" s="84">
        <v>2</v>
      </c>
      <c r="D223" s="122">
        <v>0.002171280442529406</v>
      </c>
      <c r="E223" s="122">
        <v>2.1489390130120665</v>
      </c>
      <c r="F223" s="84" t="s">
        <v>2397</v>
      </c>
      <c r="G223" s="84" t="b">
        <v>1</v>
      </c>
      <c r="H223" s="84" t="b">
        <v>0</v>
      </c>
      <c r="I223" s="84" t="b">
        <v>0</v>
      </c>
      <c r="J223" s="84" t="b">
        <v>0</v>
      </c>
      <c r="K223" s="84" t="b">
        <v>0</v>
      </c>
      <c r="L223" s="84" t="b">
        <v>0</v>
      </c>
    </row>
    <row r="224" spans="1:12" ht="15">
      <c r="A224" s="84" t="s">
        <v>2362</v>
      </c>
      <c r="B224" s="84" t="s">
        <v>2238</v>
      </c>
      <c r="C224" s="84">
        <v>2</v>
      </c>
      <c r="D224" s="122">
        <v>0.002171280442529406</v>
      </c>
      <c r="E224" s="122">
        <v>2.3452336581560345</v>
      </c>
      <c r="F224" s="84" t="s">
        <v>2397</v>
      </c>
      <c r="G224" s="84" t="b">
        <v>0</v>
      </c>
      <c r="H224" s="84" t="b">
        <v>0</v>
      </c>
      <c r="I224" s="84" t="b">
        <v>0</v>
      </c>
      <c r="J224" s="84" t="b">
        <v>0</v>
      </c>
      <c r="K224" s="84" t="b">
        <v>0</v>
      </c>
      <c r="L224" s="84" t="b">
        <v>0</v>
      </c>
    </row>
    <row r="225" spans="1:12" ht="15">
      <c r="A225" s="84" t="s">
        <v>2363</v>
      </c>
      <c r="B225" s="84" t="s">
        <v>2237</v>
      </c>
      <c r="C225" s="84">
        <v>2</v>
      </c>
      <c r="D225" s="122">
        <v>0.002171280442529406</v>
      </c>
      <c r="E225" s="122">
        <v>2.3452336581560345</v>
      </c>
      <c r="F225" s="84" t="s">
        <v>2397</v>
      </c>
      <c r="G225" s="84" t="b">
        <v>0</v>
      </c>
      <c r="H225" s="84" t="b">
        <v>0</v>
      </c>
      <c r="I225" s="84" t="b">
        <v>0</v>
      </c>
      <c r="J225" s="84" t="b">
        <v>0</v>
      </c>
      <c r="K225" s="84" t="b">
        <v>0</v>
      </c>
      <c r="L225" s="84" t="b">
        <v>0</v>
      </c>
    </row>
    <row r="226" spans="1:12" ht="15">
      <c r="A226" s="84" t="s">
        <v>2237</v>
      </c>
      <c r="B226" s="84" t="s">
        <v>2364</v>
      </c>
      <c r="C226" s="84">
        <v>2</v>
      </c>
      <c r="D226" s="122">
        <v>0.002171280442529406</v>
      </c>
      <c r="E226" s="122">
        <v>2.3452336581560345</v>
      </c>
      <c r="F226" s="84" t="s">
        <v>2397</v>
      </c>
      <c r="G226" s="84" t="b">
        <v>0</v>
      </c>
      <c r="H226" s="84" t="b">
        <v>0</v>
      </c>
      <c r="I226" s="84" t="b">
        <v>0</v>
      </c>
      <c r="J226" s="84" t="b">
        <v>0</v>
      </c>
      <c r="K226" s="84" t="b">
        <v>0</v>
      </c>
      <c r="L226" s="84" t="b">
        <v>0</v>
      </c>
    </row>
    <row r="227" spans="1:12" ht="15">
      <c r="A227" s="84" t="s">
        <v>2364</v>
      </c>
      <c r="B227" s="84" t="s">
        <v>1746</v>
      </c>
      <c r="C227" s="84">
        <v>2</v>
      </c>
      <c r="D227" s="122">
        <v>0.002171280442529406</v>
      </c>
      <c r="E227" s="122">
        <v>1.713210443450629</v>
      </c>
      <c r="F227" s="84" t="s">
        <v>2397</v>
      </c>
      <c r="G227" s="84" t="b">
        <v>0</v>
      </c>
      <c r="H227" s="84" t="b">
        <v>0</v>
      </c>
      <c r="I227" s="84" t="b">
        <v>0</v>
      </c>
      <c r="J227" s="84" t="b">
        <v>0</v>
      </c>
      <c r="K227" s="84" t="b">
        <v>0</v>
      </c>
      <c r="L227" s="84" t="b">
        <v>0</v>
      </c>
    </row>
    <row r="228" spans="1:12" ht="15">
      <c r="A228" s="84" t="s">
        <v>1746</v>
      </c>
      <c r="B228" s="84" t="s">
        <v>2240</v>
      </c>
      <c r="C228" s="84">
        <v>2</v>
      </c>
      <c r="D228" s="122">
        <v>0.002171280442529406</v>
      </c>
      <c r="E228" s="122">
        <v>1.2148998896610286</v>
      </c>
      <c r="F228" s="84" t="s">
        <v>2397</v>
      </c>
      <c r="G228" s="84" t="b">
        <v>0</v>
      </c>
      <c r="H228" s="84" t="b">
        <v>0</v>
      </c>
      <c r="I228" s="84" t="b">
        <v>0</v>
      </c>
      <c r="J228" s="84" t="b">
        <v>0</v>
      </c>
      <c r="K228" s="84" t="b">
        <v>0</v>
      </c>
      <c r="L228" s="84" t="b">
        <v>0</v>
      </c>
    </row>
    <row r="229" spans="1:12" ht="15">
      <c r="A229" s="84" t="s">
        <v>2240</v>
      </c>
      <c r="B229" s="84" t="s">
        <v>2365</v>
      </c>
      <c r="C229" s="84">
        <v>2</v>
      </c>
      <c r="D229" s="122">
        <v>0.002171280442529406</v>
      </c>
      <c r="E229" s="122">
        <v>2.3452336581560345</v>
      </c>
      <c r="F229" s="84" t="s">
        <v>2397</v>
      </c>
      <c r="G229" s="84" t="b">
        <v>0</v>
      </c>
      <c r="H229" s="84" t="b">
        <v>0</v>
      </c>
      <c r="I229" s="84" t="b">
        <v>0</v>
      </c>
      <c r="J229" s="84" t="b">
        <v>0</v>
      </c>
      <c r="K229" s="84" t="b">
        <v>0</v>
      </c>
      <c r="L229" s="84" t="b">
        <v>0</v>
      </c>
    </row>
    <row r="230" spans="1:12" ht="15">
      <c r="A230" s="84" t="s">
        <v>2365</v>
      </c>
      <c r="B230" s="84" t="s">
        <v>2366</v>
      </c>
      <c r="C230" s="84">
        <v>2</v>
      </c>
      <c r="D230" s="122">
        <v>0.002171280442529406</v>
      </c>
      <c r="E230" s="122">
        <v>2.88930170250631</v>
      </c>
      <c r="F230" s="84" t="s">
        <v>2397</v>
      </c>
      <c r="G230" s="84" t="b">
        <v>0</v>
      </c>
      <c r="H230" s="84" t="b">
        <v>0</v>
      </c>
      <c r="I230" s="84" t="b">
        <v>0</v>
      </c>
      <c r="J230" s="84" t="b">
        <v>0</v>
      </c>
      <c r="K230" s="84" t="b">
        <v>0</v>
      </c>
      <c r="L230" s="84" t="b">
        <v>0</v>
      </c>
    </row>
    <row r="231" spans="1:12" ht="15">
      <c r="A231" s="84" t="s">
        <v>2366</v>
      </c>
      <c r="B231" s="84" t="s">
        <v>2290</v>
      </c>
      <c r="C231" s="84">
        <v>2</v>
      </c>
      <c r="D231" s="122">
        <v>0.002171280442529406</v>
      </c>
      <c r="E231" s="122">
        <v>2.7132104434506292</v>
      </c>
      <c r="F231" s="84" t="s">
        <v>2397</v>
      </c>
      <c r="G231" s="84" t="b">
        <v>0</v>
      </c>
      <c r="H231" s="84" t="b">
        <v>0</v>
      </c>
      <c r="I231" s="84" t="b">
        <v>0</v>
      </c>
      <c r="J231" s="84" t="b">
        <v>0</v>
      </c>
      <c r="K231" s="84" t="b">
        <v>0</v>
      </c>
      <c r="L231" s="84" t="b">
        <v>0</v>
      </c>
    </row>
    <row r="232" spans="1:12" ht="15">
      <c r="A232" s="84" t="s">
        <v>2290</v>
      </c>
      <c r="B232" s="84" t="s">
        <v>1824</v>
      </c>
      <c r="C232" s="84">
        <v>2</v>
      </c>
      <c r="D232" s="122">
        <v>0.002171280442529406</v>
      </c>
      <c r="E232" s="122">
        <v>1.868112403436372</v>
      </c>
      <c r="F232" s="84" t="s">
        <v>2397</v>
      </c>
      <c r="G232" s="84" t="b">
        <v>0</v>
      </c>
      <c r="H232" s="84" t="b">
        <v>0</v>
      </c>
      <c r="I232" s="84" t="b">
        <v>0</v>
      </c>
      <c r="J232" s="84" t="b">
        <v>1</v>
      </c>
      <c r="K232" s="84" t="b">
        <v>0</v>
      </c>
      <c r="L232" s="84" t="b">
        <v>0</v>
      </c>
    </row>
    <row r="233" spans="1:12" ht="15">
      <c r="A233" s="84" t="s">
        <v>1824</v>
      </c>
      <c r="B233" s="84" t="s">
        <v>2367</v>
      </c>
      <c r="C233" s="84">
        <v>2</v>
      </c>
      <c r="D233" s="122">
        <v>0.002171280442529406</v>
      </c>
      <c r="E233" s="122">
        <v>1.6989700043360187</v>
      </c>
      <c r="F233" s="84" t="s">
        <v>2397</v>
      </c>
      <c r="G233" s="84" t="b">
        <v>1</v>
      </c>
      <c r="H233" s="84" t="b">
        <v>0</v>
      </c>
      <c r="I233" s="84" t="b">
        <v>0</v>
      </c>
      <c r="J233" s="84" t="b">
        <v>0</v>
      </c>
      <c r="K233" s="84" t="b">
        <v>0</v>
      </c>
      <c r="L233" s="84" t="b">
        <v>0</v>
      </c>
    </row>
    <row r="234" spans="1:12" ht="15">
      <c r="A234" s="84" t="s">
        <v>2367</v>
      </c>
      <c r="B234" s="84" t="s">
        <v>287</v>
      </c>
      <c r="C234" s="84">
        <v>2</v>
      </c>
      <c r="D234" s="122">
        <v>0.002171280442529406</v>
      </c>
      <c r="E234" s="122">
        <v>2.88930170250631</v>
      </c>
      <c r="F234" s="84" t="s">
        <v>2397</v>
      </c>
      <c r="G234" s="84" t="b">
        <v>0</v>
      </c>
      <c r="H234" s="84" t="b">
        <v>0</v>
      </c>
      <c r="I234" s="84" t="b">
        <v>0</v>
      </c>
      <c r="J234" s="84" t="b">
        <v>0</v>
      </c>
      <c r="K234" s="84" t="b">
        <v>0</v>
      </c>
      <c r="L234" s="84" t="b">
        <v>0</v>
      </c>
    </row>
    <row r="235" spans="1:12" ht="15">
      <c r="A235" s="84" t="s">
        <v>1882</v>
      </c>
      <c r="B235" s="84" t="s">
        <v>1883</v>
      </c>
      <c r="C235" s="84">
        <v>2</v>
      </c>
      <c r="D235" s="122">
        <v>0.002171280442529406</v>
      </c>
      <c r="E235" s="122">
        <v>2.88930170250631</v>
      </c>
      <c r="F235" s="84" t="s">
        <v>2397</v>
      </c>
      <c r="G235" s="84" t="b">
        <v>0</v>
      </c>
      <c r="H235" s="84" t="b">
        <v>0</v>
      </c>
      <c r="I235" s="84" t="b">
        <v>0</v>
      </c>
      <c r="J235" s="84" t="b">
        <v>0</v>
      </c>
      <c r="K235" s="84" t="b">
        <v>0</v>
      </c>
      <c r="L235" s="84" t="b">
        <v>0</v>
      </c>
    </row>
    <row r="236" spans="1:12" ht="15">
      <c r="A236" s="84" t="s">
        <v>1883</v>
      </c>
      <c r="B236" s="84" t="s">
        <v>1884</v>
      </c>
      <c r="C236" s="84">
        <v>2</v>
      </c>
      <c r="D236" s="122">
        <v>0.002171280442529406</v>
      </c>
      <c r="E236" s="122">
        <v>2.88930170250631</v>
      </c>
      <c r="F236" s="84" t="s">
        <v>2397</v>
      </c>
      <c r="G236" s="84" t="b">
        <v>0</v>
      </c>
      <c r="H236" s="84" t="b">
        <v>0</v>
      </c>
      <c r="I236" s="84" t="b">
        <v>0</v>
      </c>
      <c r="J236" s="84" t="b">
        <v>1</v>
      </c>
      <c r="K236" s="84" t="b">
        <v>0</v>
      </c>
      <c r="L236" s="84" t="b">
        <v>0</v>
      </c>
    </row>
    <row r="237" spans="1:12" ht="15">
      <c r="A237" s="84" t="s">
        <v>1884</v>
      </c>
      <c r="B237" s="84" t="s">
        <v>1803</v>
      </c>
      <c r="C237" s="84">
        <v>2</v>
      </c>
      <c r="D237" s="122">
        <v>0.002171280442529406</v>
      </c>
      <c r="E237" s="122">
        <v>2.88930170250631</v>
      </c>
      <c r="F237" s="84" t="s">
        <v>2397</v>
      </c>
      <c r="G237" s="84" t="b">
        <v>1</v>
      </c>
      <c r="H237" s="84" t="b">
        <v>0</v>
      </c>
      <c r="I237" s="84" t="b">
        <v>0</v>
      </c>
      <c r="J237" s="84" t="b">
        <v>0</v>
      </c>
      <c r="K237" s="84" t="b">
        <v>0</v>
      </c>
      <c r="L237" s="84" t="b">
        <v>0</v>
      </c>
    </row>
    <row r="238" spans="1:12" ht="15">
      <c r="A238" s="84" t="s">
        <v>1803</v>
      </c>
      <c r="B238" s="84" t="s">
        <v>2368</v>
      </c>
      <c r="C238" s="84">
        <v>2</v>
      </c>
      <c r="D238" s="122">
        <v>0.002171280442529406</v>
      </c>
      <c r="E238" s="122">
        <v>2.88930170250631</v>
      </c>
      <c r="F238" s="84" t="s">
        <v>2397</v>
      </c>
      <c r="G238" s="84" t="b">
        <v>0</v>
      </c>
      <c r="H238" s="84" t="b">
        <v>0</v>
      </c>
      <c r="I238" s="84" t="b">
        <v>0</v>
      </c>
      <c r="J238" s="84" t="b">
        <v>0</v>
      </c>
      <c r="K238" s="84" t="b">
        <v>0</v>
      </c>
      <c r="L238" s="84" t="b">
        <v>0</v>
      </c>
    </row>
    <row r="239" spans="1:12" ht="15">
      <c r="A239" s="84" t="s">
        <v>2368</v>
      </c>
      <c r="B239" s="84" t="s">
        <v>2369</v>
      </c>
      <c r="C239" s="84">
        <v>2</v>
      </c>
      <c r="D239" s="122">
        <v>0.002171280442529406</v>
      </c>
      <c r="E239" s="122">
        <v>2.88930170250631</v>
      </c>
      <c r="F239" s="84" t="s">
        <v>2397</v>
      </c>
      <c r="G239" s="84" t="b">
        <v>0</v>
      </c>
      <c r="H239" s="84" t="b">
        <v>0</v>
      </c>
      <c r="I239" s="84" t="b">
        <v>0</v>
      </c>
      <c r="J239" s="84" t="b">
        <v>0</v>
      </c>
      <c r="K239" s="84" t="b">
        <v>1</v>
      </c>
      <c r="L239" s="84" t="b">
        <v>0</v>
      </c>
    </row>
    <row r="240" spans="1:12" ht="15">
      <c r="A240" s="84" t="s">
        <v>2369</v>
      </c>
      <c r="B240" s="84" t="s">
        <v>2280</v>
      </c>
      <c r="C240" s="84">
        <v>2</v>
      </c>
      <c r="D240" s="122">
        <v>0.002171280442529406</v>
      </c>
      <c r="E240" s="122">
        <v>2.7132104434506292</v>
      </c>
      <c r="F240" s="84" t="s">
        <v>2397</v>
      </c>
      <c r="G240" s="84" t="b">
        <v>0</v>
      </c>
      <c r="H240" s="84" t="b">
        <v>1</v>
      </c>
      <c r="I240" s="84" t="b">
        <v>0</v>
      </c>
      <c r="J240" s="84" t="b">
        <v>0</v>
      </c>
      <c r="K240" s="84" t="b">
        <v>0</v>
      </c>
      <c r="L240" s="84" t="b">
        <v>0</v>
      </c>
    </row>
    <row r="241" spans="1:12" ht="15">
      <c r="A241" s="84" t="s">
        <v>2280</v>
      </c>
      <c r="B241" s="84" t="s">
        <v>1804</v>
      </c>
      <c r="C241" s="84">
        <v>2</v>
      </c>
      <c r="D241" s="122">
        <v>0.002171280442529406</v>
      </c>
      <c r="E241" s="122">
        <v>1.9728477539563851</v>
      </c>
      <c r="F241" s="84" t="s">
        <v>2397</v>
      </c>
      <c r="G241" s="84" t="b">
        <v>0</v>
      </c>
      <c r="H241" s="84" t="b">
        <v>0</v>
      </c>
      <c r="I241" s="84" t="b">
        <v>0</v>
      </c>
      <c r="J241" s="84" t="b">
        <v>1</v>
      </c>
      <c r="K241" s="84" t="b">
        <v>0</v>
      </c>
      <c r="L241" s="84" t="b">
        <v>0</v>
      </c>
    </row>
    <row r="242" spans="1:12" ht="15">
      <c r="A242" s="84" t="s">
        <v>1804</v>
      </c>
      <c r="B242" s="84" t="s">
        <v>2370</v>
      </c>
      <c r="C242" s="84">
        <v>2</v>
      </c>
      <c r="D242" s="122">
        <v>0.002171280442529406</v>
      </c>
      <c r="E242" s="122">
        <v>2.1489390130120665</v>
      </c>
      <c r="F242" s="84" t="s">
        <v>2397</v>
      </c>
      <c r="G242" s="84" t="b">
        <v>1</v>
      </c>
      <c r="H242" s="84" t="b">
        <v>0</v>
      </c>
      <c r="I242" s="84" t="b">
        <v>0</v>
      </c>
      <c r="J242" s="84" t="b">
        <v>0</v>
      </c>
      <c r="K242" s="84" t="b">
        <v>0</v>
      </c>
      <c r="L242" s="84" t="b">
        <v>0</v>
      </c>
    </row>
    <row r="243" spans="1:12" ht="15">
      <c r="A243" s="84" t="s">
        <v>2371</v>
      </c>
      <c r="B243" s="84" t="s">
        <v>2267</v>
      </c>
      <c r="C243" s="84">
        <v>2</v>
      </c>
      <c r="D243" s="122">
        <v>0.002171280442529406</v>
      </c>
      <c r="E243" s="122">
        <v>2.588271706842329</v>
      </c>
      <c r="F243" s="84" t="s">
        <v>2397</v>
      </c>
      <c r="G243" s="84" t="b">
        <v>0</v>
      </c>
      <c r="H243" s="84" t="b">
        <v>0</v>
      </c>
      <c r="I243" s="84" t="b">
        <v>0</v>
      </c>
      <c r="J243" s="84" t="b">
        <v>0</v>
      </c>
      <c r="K243" s="84" t="b">
        <v>0</v>
      </c>
      <c r="L243" s="84" t="b">
        <v>0</v>
      </c>
    </row>
    <row r="244" spans="1:12" ht="15">
      <c r="A244" s="84" t="s">
        <v>1788</v>
      </c>
      <c r="B244" s="84" t="s">
        <v>2372</v>
      </c>
      <c r="C244" s="84">
        <v>2</v>
      </c>
      <c r="D244" s="122">
        <v>0.002171280442529406</v>
      </c>
      <c r="E244" s="122">
        <v>2.044203662492053</v>
      </c>
      <c r="F244" s="84" t="s">
        <v>2397</v>
      </c>
      <c r="G244" s="84" t="b">
        <v>0</v>
      </c>
      <c r="H244" s="84" t="b">
        <v>0</v>
      </c>
      <c r="I244" s="84" t="b">
        <v>0</v>
      </c>
      <c r="J244" s="84" t="b">
        <v>0</v>
      </c>
      <c r="K244" s="84" t="b">
        <v>0</v>
      </c>
      <c r="L244" s="84" t="b">
        <v>0</v>
      </c>
    </row>
    <row r="245" spans="1:12" ht="15">
      <c r="A245" s="84" t="s">
        <v>2372</v>
      </c>
      <c r="B245" s="84" t="s">
        <v>2373</v>
      </c>
      <c r="C245" s="84">
        <v>2</v>
      </c>
      <c r="D245" s="122">
        <v>0.002171280442529406</v>
      </c>
      <c r="E245" s="122">
        <v>2.88930170250631</v>
      </c>
      <c r="F245" s="84" t="s">
        <v>2397</v>
      </c>
      <c r="G245" s="84" t="b">
        <v>0</v>
      </c>
      <c r="H245" s="84" t="b">
        <v>0</v>
      </c>
      <c r="I245" s="84" t="b">
        <v>0</v>
      </c>
      <c r="J245" s="84" t="b">
        <v>0</v>
      </c>
      <c r="K245" s="84" t="b">
        <v>0</v>
      </c>
      <c r="L245" s="84" t="b">
        <v>0</v>
      </c>
    </row>
    <row r="246" spans="1:12" ht="15">
      <c r="A246" s="84" t="s">
        <v>2373</v>
      </c>
      <c r="B246" s="84" t="s">
        <v>2374</v>
      </c>
      <c r="C246" s="84">
        <v>2</v>
      </c>
      <c r="D246" s="122">
        <v>0.002171280442529406</v>
      </c>
      <c r="E246" s="122">
        <v>2.88930170250631</v>
      </c>
      <c r="F246" s="84" t="s">
        <v>2397</v>
      </c>
      <c r="G246" s="84" t="b">
        <v>0</v>
      </c>
      <c r="H246" s="84" t="b">
        <v>0</v>
      </c>
      <c r="I246" s="84" t="b">
        <v>0</v>
      </c>
      <c r="J246" s="84" t="b">
        <v>1</v>
      </c>
      <c r="K246" s="84" t="b">
        <v>0</v>
      </c>
      <c r="L246" s="84" t="b">
        <v>0</v>
      </c>
    </row>
    <row r="247" spans="1:12" ht="15">
      <c r="A247" s="84" t="s">
        <v>2374</v>
      </c>
      <c r="B247" s="84" t="s">
        <v>2375</v>
      </c>
      <c r="C247" s="84">
        <v>2</v>
      </c>
      <c r="D247" s="122">
        <v>0.002171280442529406</v>
      </c>
      <c r="E247" s="122">
        <v>2.88930170250631</v>
      </c>
      <c r="F247" s="84" t="s">
        <v>2397</v>
      </c>
      <c r="G247" s="84" t="b">
        <v>1</v>
      </c>
      <c r="H247" s="84" t="b">
        <v>0</v>
      </c>
      <c r="I247" s="84" t="b">
        <v>0</v>
      </c>
      <c r="J247" s="84" t="b">
        <v>0</v>
      </c>
      <c r="K247" s="84" t="b">
        <v>0</v>
      </c>
      <c r="L247" s="84" t="b">
        <v>0</v>
      </c>
    </row>
    <row r="248" spans="1:12" ht="15">
      <c r="A248" s="84" t="s">
        <v>2375</v>
      </c>
      <c r="B248" s="84" t="s">
        <v>1867</v>
      </c>
      <c r="C248" s="84">
        <v>2</v>
      </c>
      <c r="D248" s="122">
        <v>0.002171280442529406</v>
      </c>
      <c r="E248" s="122">
        <v>2.2360891887309666</v>
      </c>
      <c r="F248" s="84" t="s">
        <v>2397</v>
      </c>
      <c r="G248" s="84" t="b">
        <v>0</v>
      </c>
      <c r="H248" s="84" t="b">
        <v>0</v>
      </c>
      <c r="I248" s="84" t="b">
        <v>0</v>
      </c>
      <c r="J248" s="84" t="b">
        <v>1</v>
      </c>
      <c r="K248" s="84" t="b">
        <v>0</v>
      </c>
      <c r="L248" s="84" t="b">
        <v>0</v>
      </c>
    </row>
    <row r="249" spans="1:12" ht="15">
      <c r="A249" s="84" t="s">
        <v>1867</v>
      </c>
      <c r="B249" s="84" t="s">
        <v>2242</v>
      </c>
      <c r="C249" s="84">
        <v>2</v>
      </c>
      <c r="D249" s="122">
        <v>0.002171280442529406</v>
      </c>
      <c r="E249" s="122">
        <v>1.7589679340113042</v>
      </c>
      <c r="F249" s="84" t="s">
        <v>2397</v>
      </c>
      <c r="G249" s="84" t="b">
        <v>1</v>
      </c>
      <c r="H249" s="84" t="b">
        <v>0</v>
      </c>
      <c r="I249" s="84" t="b">
        <v>0</v>
      </c>
      <c r="J249" s="84" t="b">
        <v>0</v>
      </c>
      <c r="K249" s="84" t="b">
        <v>0</v>
      </c>
      <c r="L249" s="84" t="b">
        <v>0</v>
      </c>
    </row>
    <row r="250" spans="1:12" ht="15">
      <c r="A250" s="84" t="s">
        <v>2242</v>
      </c>
      <c r="B250" s="84" t="s">
        <v>2240</v>
      </c>
      <c r="C250" s="84">
        <v>2</v>
      </c>
      <c r="D250" s="122">
        <v>0.002171280442529406</v>
      </c>
      <c r="E250" s="122">
        <v>1.868112403436372</v>
      </c>
      <c r="F250" s="84" t="s">
        <v>2397</v>
      </c>
      <c r="G250" s="84" t="b">
        <v>0</v>
      </c>
      <c r="H250" s="84" t="b">
        <v>0</v>
      </c>
      <c r="I250" s="84" t="b">
        <v>0</v>
      </c>
      <c r="J250" s="84" t="b">
        <v>0</v>
      </c>
      <c r="K250" s="84" t="b">
        <v>0</v>
      </c>
      <c r="L250" s="84" t="b">
        <v>0</v>
      </c>
    </row>
    <row r="251" spans="1:12" ht="15">
      <c r="A251" s="84" t="s">
        <v>2240</v>
      </c>
      <c r="B251" s="84" t="s">
        <v>2313</v>
      </c>
      <c r="C251" s="84">
        <v>2</v>
      </c>
      <c r="D251" s="122">
        <v>0.002171280442529406</v>
      </c>
      <c r="E251" s="122">
        <v>2.169142399100353</v>
      </c>
      <c r="F251" s="84" t="s">
        <v>2397</v>
      </c>
      <c r="G251" s="84" t="b">
        <v>0</v>
      </c>
      <c r="H251" s="84" t="b">
        <v>0</v>
      </c>
      <c r="I251" s="84" t="b">
        <v>0</v>
      </c>
      <c r="J251" s="84" t="b">
        <v>0</v>
      </c>
      <c r="K251" s="84" t="b">
        <v>0</v>
      </c>
      <c r="L251" s="84" t="b">
        <v>0</v>
      </c>
    </row>
    <row r="252" spans="1:12" ht="15">
      <c r="A252" s="84" t="s">
        <v>2313</v>
      </c>
      <c r="B252" s="84" t="s">
        <v>2376</v>
      </c>
      <c r="C252" s="84">
        <v>2</v>
      </c>
      <c r="D252" s="122">
        <v>0.002171280442529406</v>
      </c>
      <c r="E252" s="122">
        <v>2.7132104434506292</v>
      </c>
      <c r="F252" s="84" t="s">
        <v>2397</v>
      </c>
      <c r="G252" s="84" t="b">
        <v>0</v>
      </c>
      <c r="H252" s="84" t="b">
        <v>0</v>
      </c>
      <c r="I252" s="84" t="b">
        <v>0</v>
      </c>
      <c r="J252" s="84" t="b">
        <v>0</v>
      </c>
      <c r="K252" s="84" t="b">
        <v>0</v>
      </c>
      <c r="L252" s="84" t="b">
        <v>0</v>
      </c>
    </row>
    <row r="253" spans="1:12" ht="15">
      <c r="A253" s="84" t="s">
        <v>547</v>
      </c>
      <c r="B253" s="84" t="s">
        <v>1804</v>
      </c>
      <c r="C253" s="84">
        <v>2</v>
      </c>
      <c r="D253" s="122">
        <v>0.002171280442529406</v>
      </c>
      <c r="E253" s="122">
        <v>0.5749077452843475</v>
      </c>
      <c r="F253" s="84" t="s">
        <v>2397</v>
      </c>
      <c r="G253" s="84" t="b">
        <v>0</v>
      </c>
      <c r="H253" s="84" t="b">
        <v>0</v>
      </c>
      <c r="I253" s="84" t="b">
        <v>0</v>
      </c>
      <c r="J253" s="84" t="b">
        <v>1</v>
      </c>
      <c r="K253" s="84" t="b">
        <v>0</v>
      </c>
      <c r="L253" s="84" t="b">
        <v>0</v>
      </c>
    </row>
    <row r="254" spans="1:12" ht="15">
      <c r="A254" s="84" t="s">
        <v>547</v>
      </c>
      <c r="B254" s="84" t="s">
        <v>1776</v>
      </c>
      <c r="C254" s="84">
        <v>2</v>
      </c>
      <c r="D254" s="122">
        <v>0.002171280442529406</v>
      </c>
      <c r="E254" s="122">
        <v>0.9173304261065539</v>
      </c>
      <c r="F254" s="84" t="s">
        <v>2397</v>
      </c>
      <c r="G254" s="84" t="b">
        <v>0</v>
      </c>
      <c r="H254" s="84" t="b">
        <v>0</v>
      </c>
      <c r="I254" s="84" t="b">
        <v>0</v>
      </c>
      <c r="J254" s="84" t="b">
        <v>0</v>
      </c>
      <c r="K254" s="84" t="b">
        <v>0</v>
      </c>
      <c r="L254" s="84" t="b">
        <v>0</v>
      </c>
    </row>
    <row r="255" spans="1:12" ht="15">
      <c r="A255" s="84" t="s">
        <v>1776</v>
      </c>
      <c r="B255" s="84" t="s">
        <v>1823</v>
      </c>
      <c r="C255" s="84">
        <v>2</v>
      </c>
      <c r="D255" s="122">
        <v>0.002171280442529406</v>
      </c>
      <c r="E255" s="122">
        <v>1.245849026020123</v>
      </c>
      <c r="F255" s="84" t="s">
        <v>2397</v>
      </c>
      <c r="G255" s="84" t="b">
        <v>0</v>
      </c>
      <c r="H255" s="84" t="b">
        <v>0</v>
      </c>
      <c r="I255" s="84" t="b">
        <v>0</v>
      </c>
      <c r="J255" s="84" t="b">
        <v>0</v>
      </c>
      <c r="K255" s="84" t="b">
        <v>0</v>
      </c>
      <c r="L255" s="84" t="b">
        <v>0</v>
      </c>
    </row>
    <row r="256" spans="1:12" ht="15">
      <c r="A256" s="84" t="s">
        <v>1823</v>
      </c>
      <c r="B256" s="84" t="s">
        <v>2377</v>
      </c>
      <c r="C256" s="84">
        <v>2</v>
      </c>
      <c r="D256" s="122">
        <v>0.002171280442529406</v>
      </c>
      <c r="E256" s="122">
        <v>1.546879021684104</v>
      </c>
      <c r="F256" s="84" t="s">
        <v>2397</v>
      </c>
      <c r="G256" s="84" t="b">
        <v>0</v>
      </c>
      <c r="H256" s="84" t="b">
        <v>0</v>
      </c>
      <c r="I256" s="84" t="b">
        <v>0</v>
      </c>
      <c r="J256" s="84" t="b">
        <v>0</v>
      </c>
      <c r="K256" s="84" t="b">
        <v>0</v>
      </c>
      <c r="L256" s="84" t="b">
        <v>0</v>
      </c>
    </row>
    <row r="257" spans="1:12" ht="15">
      <c r="A257" s="84" t="s">
        <v>2377</v>
      </c>
      <c r="B257" s="84" t="s">
        <v>1833</v>
      </c>
      <c r="C257" s="84">
        <v>2</v>
      </c>
      <c r="D257" s="122">
        <v>0.002171280442529406</v>
      </c>
      <c r="E257" s="122">
        <v>1.7431736668280722</v>
      </c>
      <c r="F257" s="84" t="s">
        <v>2397</v>
      </c>
      <c r="G257" s="84" t="b">
        <v>0</v>
      </c>
      <c r="H257" s="84" t="b">
        <v>0</v>
      </c>
      <c r="I257" s="84" t="b">
        <v>0</v>
      </c>
      <c r="J257" s="84" t="b">
        <v>0</v>
      </c>
      <c r="K257" s="84" t="b">
        <v>0</v>
      </c>
      <c r="L257" s="84" t="b">
        <v>0</v>
      </c>
    </row>
    <row r="258" spans="1:12" ht="15">
      <c r="A258" s="84" t="s">
        <v>2379</v>
      </c>
      <c r="B258" s="84" t="s">
        <v>547</v>
      </c>
      <c r="C258" s="84">
        <v>2</v>
      </c>
      <c r="D258" s="122">
        <v>0.002171280442529406</v>
      </c>
      <c r="E258" s="122">
        <v>1.186010324387649</v>
      </c>
      <c r="F258" s="84" t="s">
        <v>2397</v>
      </c>
      <c r="G258" s="84" t="b">
        <v>0</v>
      </c>
      <c r="H258" s="84" t="b">
        <v>0</v>
      </c>
      <c r="I258" s="84" t="b">
        <v>0</v>
      </c>
      <c r="J258" s="84" t="b">
        <v>0</v>
      </c>
      <c r="K258" s="84" t="b">
        <v>0</v>
      </c>
      <c r="L258" s="84" t="b">
        <v>0</v>
      </c>
    </row>
    <row r="259" spans="1:12" ht="15">
      <c r="A259" s="84" t="s">
        <v>1851</v>
      </c>
      <c r="B259" s="84" t="s">
        <v>2248</v>
      </c>
      <c r="C259" s="84">
        <v>2</v>
      </c>
      <c r="D259" s="122">
        <v>0.002171280442529406</v>
      </c>
      <c r="E259" s="122">
        <v>1.5371191843949479</v>
      </c>
      <c r="F259" s="84" t="s">
        <v>2397</v>
      </c>
      <c r="G259" s="84" t="b">
        <v>1</v>
      </c>
      <c r="H259" s="84" t="b">
        <v>0</v>
      </c>
      <c r="I259" s="84" t="b">
        <v>0</v>
      </c>
      <c r="J259" s="84" t="b">
        <v>0</v>
      </c>
      <c r="K259" s="84" t="b">
        <v>0</v>
      </c>
      <c r="L259" s="84" t="b">
        <v>0</v>
      </c>
    </row>
    <row r="260" spans="1:12" ht="15">
      <c r="A260" s="84" t="s">
        <v>2248</v>
      </c>
      <c r="B260" s="84" t="s">
        <v>1852</v>
      </c>
      <c r="C260" s="84">
        <v>2</v>
      </c>
      <c r="D260" s="122">
        <v>0.002171280442529406</v>
      </c>
      <c r="E260" s="122">
        <v>1.5371191843949479</v>
      </c>
      <c r="F260" s="84" t="s">
        <v>2397</v>
      </c>
      <c r="G260" s="84" t="b">
        <v>0</v>
      </c>
      <c r="H260" s="84" t="b">
        <v>0</v>
      </c>
      <c r="I260" s="84" t="b">
        <v>0</v>
      </c>
      <c r="J260" s="84" t="b">
        <v>0</v>
      </c>
      <c r="K260" s="84" t="b">
        <v>0</v>
      </c>
      <c r="L260" s="84" t="b">
        <v>0</v>
      </c>
    </row>
    <row r="261" spans="1:12" ht="15">
      <c r="A261" s="84" t="s">
        <v>1741</v>
      </c>
      <c r="B261" s="84" t="s">
        <v>1741</v>
      </c>
      <c r="C261" s="84">
        <v>2</v>
      </c>
      <c r="D261" s="122">
        <v>0.002171280442529406</v>
      </c>
      <c r="E261" s="122">
        <v>0.4760019384250584</v>
      </c>
      <c r="F261" s="84" t="s">
        <v>2397</v>
      </c>
      <c r="G261" s="84" t="b">
        <v>0</v>
      </c>
      <c r="H261" s="84" t="b">
        <v>0</v>
      </c>
      <c r="I261" s="84" t="b">
        <v>0</v>
      </c>
      <c r="J261" s="84" t="b">
        <v>0</v>
      </c>
      <c r="K261" s="84" t="b">
        <v>0</v>
      </c>
      <c r="L261" s="84" t="b">
        <v>0</v>
      </c>
    </row>
    <row r="262" spans="1:12" ht="15">
      <c r="A262" s="84" t="s">
        <v>1832</v>
      </c>
      <c r="B262" s="84" t="s">
        <v>547</v>
      </c>
      <c r="C262" s="84">
        <v>2</v>
      </c>
      <c r="D262" s="122">
        <v>0.002171280442529406</v>
      </c>
      <c r="E262" s="122">
        <v>0.37309696774479334</v>
      </c>
      <c r="F262" s="84" t="s">
        <v>2397</v>
      </c>
      <c r="G262" s="84" t="b">
        <v>0</v>
      </c>
      <c r="H262" s="84" t="b">
        <v>0</v>
      </c>
      <c r="I262" s="84" t="b">
        <v>0</v>
      </c>
      <c r="J262" s="84" t="b">
        <v>0</v>
      </c>
      <c r="K262" s="84" t="b">
        <v>0</v>
      </c>
      <c r="L262" s="84" t="b">
        <v>0</v>
      </c>
    </row>
    <row r="263" spans="1:12" ht="15">
      <c r="A263" s="84" t="s">
        <v>1823</v>
      </c>
      <c r="B263" s="84" t="s">
        <v>547</v>
      </c>
      <c r="C263" s="84">
        <v>2</v>
      </c>
      <c r="D263" s="122">
        <v>0.002171280442529406</v>
      </c>
      <c r="E263" s="122">
        <v>-0.15641235643455734</v>
      </c>
      <c r="F263" s="84" t="s">
        <v>2397</v>
      </c>
      <c r="G263" s="84" t="b">
        <v>0</v>
      </c>
      <c r="H263" s="84" t="b">
        <v>0</v>
      </c>
      <c r="I263" s="84" t="b">
        <v>0</v>
      </c>
      <c r="J263" s="84" t="b">
        <v>0</v>
      </c>
      <c r="K263" s="84" t="b">
        <v>0</v>
      </c>
      <c r="L263" s="84" t="b">
        <v>0</v>
      </c>
    </row>
    <row r="264" spans="1:12" ht="15">
      <c r="A264" s="84" t="s">
        <v>1853</v>
      </c>
      <c r="B264" s="84" t="s">
        <v>1742</v>
      </c>
      <c r="C264" s="84">
        <v>2</v>
      </c>
      <c r="D264" s="122">
        <v>0.002171280442529406</v>
      </c>
      <c r="E264" s="122">
        <v>0.5414839897973979</v>
      </c>
      <c r="F264" s="84" t="s">
        <v>2397</v>
      </c>
      <c r="G264" s="84" t="b">
        <v>0</v>
      </c>
      <c r="H264" s="84" t="b">
        <v>0</v>
      </c>
      <c r="I264" s="84" t="b">
        <v>0</v>
      </c>
      <c r="J264" s="84" t="b">
        <v>0</v>
      </c>
      <c r="K264" s="84" t="b">
        <v>0</v>
      </c>
      <c r="L264" s="84" t="b">
        <v>0</v>
      </c>
    </row>
    <row r="265" spans="1:12" ht="15">
      <c r="A265" s="84" t="s">
        <v>2382</v>
      </c>
      <c r="B265" s="84" t="s">
        <v>1771</v>
      </c>
      <c r="C265" s="84">
        <v>2</v>
      </c>
      <c r="D265" s="122">
        <v>0.002171280442529406</v>
      </c>
      <c r="E265" s="122">
        <v>1.713210443450629</v>
      </c>
      <c r="F265" s="84" t="s">
        <v>2397</v>
      </c>
      <c r="G265" s="84" t="b">
        <v>0</v>
      </c>
      <c r="H265" s="84" t="b">
        <v>0</v>
      </c>
      <c r="I265" s="84" t="b">
        <v>0</v>
      </c>
      <c r="J265" s="84" t="b">
        <v>0</v>
      </c>
      <c r="K265" s="84" t="b">
        <v>0</v>
      </c>
      <c r="L265" s="84" t="b">
        <v>0</v>
      </c>
    </row>
    <row r="266" spans="1:12" ht="15">
      <c r="A266" s="84" t="s">
        <v>1851</v>
      </c>
      <c r="B266" s="84" t="s">
        <v>1788</v>
      </c>
      <c r="C266" s="84">
        <v>2</v>
      </c>
      <c r="D266" s="122">
        <v>0.002171280442529406</v>
      </c>
      <c r="E266" s="122">
        <v>1.0899611530527284</v>
      </c>
      <c r="F266" s="84" t="s">
        <v>2397</v>
      </c>
      <c r="G266" s="84" t="b">
        <v>1</v>
      </c>
      <c r="H266" s="84" t="b">
        <v>0</v>
      </c>
      <c r="I266" s="84" t="b">
        <v>0</v>
      </c>
      <c r="J266" s="84" t="b">
        <v>0</v>
      </c>
      <c r="K266" s="84" t="b">
        <v>0</v>
      </c>
      <c r="L266" s="84" t="b">
        <v>0</v>
      </c>
    </row>
    <row r="267" spans="1:12" ht="15">
      <c r="A267" s="84" t="s">
        <v>1788</v>
      </c>
      <c r="B267" s="84" t="s">
        <v>1852</v>
      </c>
      <c r="C267" s="84">
        <v>2</v>
      </c>
      <c r="D267" s="122">
        <v>0.002171280442529406</v>
      </c>
      <c r="E267" s="122">
        <v>1.0899611530527284</v>
      </c>
      <c r="F267" s="84" t="s">
        <v>2397</v>
      </c>
      <c r="G267" s="84" t="b">
        <v>0</v>
      </c>
      <c r="H267" s="84" t="b">
        <v>0</v>
      </c>
      <c r="I267" s="84" t="b">
        <v>0</v>
      </c>
      <c r="J267" s="84" t="b">
        <v>0</v>
      </c>
      <c r="K267" s="84" t="b">
        <v>0</v>
      </c>
      <c r="L267" s="84" t="b">
        <v>0</v>
      </c>
    </row>
    <row r="268" spans="1:12" ht="15">
      <c r="A268" s="84" t="s">
        <v>2383</v>
      </c>
      <c r="B268" s="84" t="s">
        <v>547</v>
      </c>
      <c r="C268" s="84">
        <v>2</v>
      </c>
      <c r="D268" s="122">
        <v>0.002171280442529406</v>
      </c>
      <c r="E268" s="122">
        <v>1.186010324387649</v>
      </c>
      <c r="F268" s="84" t="s">
        <v>2397</v>
      </c>
      <c r="G268" s="84" t="b">
        <v>0</v>
      </c>
      <c r="H268" s="84" t="b">
        <v>0</v>
      </c>
      <c r="I268" s="84" t="b">
        <v>0</v>
      </c>
      <c r="J268" s="84" t="b">
        <v>0</v>
      </c>
      <c r="K268" s="84" t="b">
        <v>0</v>
      </c>
      <c r="L268" s="84" t="b">
        <v>0</v>
      </c>
    </row>
    <row r="269" spans="1:12" ht="15">
      <c r="A269" s="84" t="s">
        <v>1853</v>
      </c>
      <c r="B269" s="84" t="s">
        <v>2323</v>
      </c>
      <c r="C269" s="84">
        <v>2</v>
      </c>
      <c r="D269" s="122">
        <v>0.002171280442529406</v>
      </c>
      <c r="E269" s="122">
        <v>1.582876674955623</v>
      </c>
      <c r="F269" s="84" t="s">
        <v>2397</v>
      </c>
      <c r="G269" s="84" t="b">
        <v>0</v>
      </c>
      <c r="H269" s="84" t="b">
        <v>0</v>
      </c>
      <c r="I269" s="84" t="b">
        <v>0</v>
      </c>
      <c r="J269" s="84" t="b">
        <v>0</v>
      </c>
      <c r="K269" s="84" t="b">
        <v>0</v>
      </c>
      <c r="L269" s="84" t="b">
        <v>0</v>
      </c>
    </row>
    <row r="270" spans="1:12" ht="15">
      <c r="A270" s="84" t="s">
        <v>547</v>
      </c>
      <c r="B270" s="84" t="s">
        <v>1771</v>
      </c>
      <c r="C270" s="84">
        <v>2</v>
      </c>
      <c r="D270" s="122">
        <v>0.002171280442529406</v>
      </c>
      <c r="E270" s="122">
        <v>0.1391791757229102</v>
      </c>
      <c r="F270" s="84" t="s">
        <v>2397</v>
      </c>
      <c r="G270" s="84" t="b">
        <v>0</v>
      </c>
      <c r="H270" s="84" t="b">
        <v>0</v>
      </c>
      <c r="I270" s="84" t="b">
        <v>0</v>
      </c>
      <c r="J270" s="84" t="b">
        <v>0</v>
      </c>
      <c r="K270" s="84" t="b">
        <v>0</v>
      </c>
      <c r="L270" s="84" t="b">
        <v>0</v>
      </c>
    </row>
    <row r="271" spans="1:12" ht="15">
      <c r="A271" s="84" t="s">
        <v>2243</v>
      </c>
      <c r="B271" s="84" t="s">
        <v>1823</v>
      </c>
      <c r="C271" s="84">
        <v>2</v>
      </c>
      <c r="D271" s="122">
        <v>0.002171280442529406</v>
      </c>
      <c r="E271" s="122">
        <v>1.245849026020123</v>
      </c>
      <c r="F271" s="84" t="s">
        <v>2397</v>
      </c>
      <c r="G271" s="84" t="b">
        <v>0</v>
      </c>
      <c r="H271" s="84" t="b">
        <v>0</v>
      </c>
      <c r="I271" s="84" t="b">
        <v>0</v>
      </c>
      <c r="J271" s="84" t="b">
        <v>0</v>
      </c>
      <c r="K271" s="84" t="b">
        <v>0</v>
      </c>
      <c r="L271" s="84" t="b">
        <v>0</v>
      </c>
    </row>
    <row r="272" spans="1:12" ht="15">
      <c r="A272" s="84" t="s">
        <v>1823</v>
      </c>
      <c r="B272" s="84" t="s">
        <v>2384</v>
      </c>
      <c r="C272" s="84">
        <v>2</v>
      </c>
      <c r="D272" s="122">
        <v>0.002171280442529406</v>
      </c>
      <c r="E272" s="122">
        <v>1.546879021684104</v>
      </c>
      <c r="F272" s="84" t="s">
        <v>2397</v>
      </c>
      <c r="G272" s="84" t="b">
        <v>0</v>
      </c>
      <c r="H272" s="84" t="b">
        <v>0</v>
      </c>
      <c r="I272" s="84" t="b">
        <v>0</v>
      </c>
      <c r="J272" s="84" t="b">
        <v>0</v>
      </c>
      <c r="K272" s="84" t="b">
        <v>0</v>
      </c>
      <c r="L272" s="84" t="b">
        <v>0</v>
      </c>
    </row>
    <row r="273" spans="1:12" ht="15">
      <c r="A273" s="84" t="s">
        <v>2384</v>
      </c>
      <c r="B273" s="84" t="s">
        <v>1771</v>
      </c>
      <c r="C273" s="84">
        <v>2</v>
      </c>
      <c r="D273" s="122">
        <v>0.002171280442529406</v>
      </c>
      <c r="E273" s="122">
        <v>1.713210443450629</v>
      </c>
      <c r="F273" s="84" t="s">
        <v>2397</v>
      </c>
      <c r="G273" s="84" t="b">
        <v>0</v>
      </c>
      <c r="H273" s="84" t="b">
        <v>0</v>
      </c>
      <c r="I273" s="84" t="b">
        <v>0</v>
      </c>
      <c r="J273" s="84" t="b">
        <v>0</v>
      </c>
      <c r="K273" s="84" t="b">
        <v>0</v>
      </c>
      <c r="L273" s="84" t="b">
        <v>0</v>
      </c>
    </row>
    <row r="274" spans="1:12" ht="15">
      <c r="A274" s="84" t="s">
        <v>1833</v>
      </c>
      <c r="B274" s="84" t="s">
        <v>1741</v>
      </c>
      <c r="C274" s="84">
        <v>2</v>
      </c>
      <c r="D274" s="122">
        <v>0.002171280442529406</v>
      </c>
      <c r="E274" s="122">
        <v>0.5614321337496848</v>
      </c>
      <c r="F274" s="84" t="s">
        <v>2397</v>
      </c>
      <c r="G274" s="84" t="b">
        <v>0</v>
      </c>
      <c r="H274" s="84" t="b">
        <v>0</v>
      </c>
      <c r="I274" s="84" t="b">
        <v>0</v>
      </c>
      <c r="J274" s="84" t="b">
        <v>0</v>
      </c>
      <c r="K274" s="84" t="b">
        <v>0</v>
      </c>
      <c r="L274" s="84" t="b">
        <v>0</v>
      </c>
    </row>
    <row r="275" spans="1:12" ht="15">
      <c r="A275" s="84" t="s">
        <v>2385</v>
      </c>
      <c r="B275" s="84" t="s">
        <v>2386</v>
      </c>
      <c r="C275" s="84">
        <v>2</v>
      </c>
      <c r="D275" s="122">
        <v>0.002171280442529406</v>
      </c>
      <c r="E275" s="122">
        <v>2.88930170250631</v>
      </c>
      <c r="F275" s="84" t="s">
        <v>2397</v>
      </c>
      <c r="G275" s="84" t="b">
        <v>1</v>
      </c>
      <c r="H275" s="84" t="b">
        <v>0</v>
      </c>
      <c r="I275" s="84" t="b">
        <v>0</v>
      </c>
      <c r="J275" s="84" t="b">
        <v>0</v>
      </c>
      <c r="K275" s="84" t="b">
        <v>0</v>
      </c>
      <c r="L275" s="84" t="b">
        <v>0</v>
      </c>
    </row>
    <row r="276" spans="1:12" ht="15">
      <c r="A276" s="84" t="s">
        <v>2386</v>
      </c>
      <c r="B276" s="84" t="s">
        <v>2387</v>
      </c>
      <c r="C276" s="84">
        <v>2</v>
      </c>
      <c r="D276" s="122">
        <v>0.002171280442529406</v>
      </c>
      <c r="E276" s="122">
        <v>2.88930170250631</v>
      </c>
      <c r="F276" s="84" t="s">
        <v>2397</v>
      </c>
      <c r="G276" s="84" t="b">
        <v>0</v>
      </c>
      <c r="H276" s="84" t="b">
        <v>0</v>
      </c>
      <c r="I276" s="84" t="b">
        <v>0</v>
      </c>
      <c r="J276" s="84" t="b">
        <v>0</v>
      </c>
      <c r="K276" s="84" t="b">
        <v>0</v>
      </c>
      <c r="L276" s="84" t="b">
        <v>0</v>
      </c>
    </row>
    <row r="277" spans="1:12" ht="15">
      <c r="A277" s="84" t="s">
        <v>2387</v>
      </c>
      <c r="B277" s="84" t="s">
        <v>2388</v>
      </c>
      <c r="C277" s="84">
        <v>2</v>
      </c>
      <c r="D277" s="122">
        <v>0.002171280442529406</v>
      </c>
      <c r="E277" s="122">
        <v>2.88930170250631</v>
      </c>
      <c r="F277" s="84" t="s">
        <v>2397</v>
      </c>
      <c r="G277" s="84" t="b">
        <v>0</v>
      </c>
      <c r="H277" s="84" t="b">
        <v>0</v>
      </c>
      <c r="I277" s="84" t="b">
        <v>0</v>
      </c>
      <c r="J277" s="84" t="b">
        <v>0</v>
      </c>
      <c r="K277" s="84" t="b">
        <v>0</v>
      </c>
      <c r="L277" s="84" t="b">
        <v>0</v>
      </c>
    </row>
    <row r="278" spans="1:12" ht="15">
      <c r="A278" s="84" t="s">
        <v>2388</v>
      </c>
      <c r="B278" s="84" t="s">
        <v>550</v>
      </c>
      <c r="C278" s="84">
        <v>2</v>
      </c>
      <c r="D278" s="122">
        <v>0.002171280442529406</v>
      </c>
      <c r="E278" s="122">
        <v>2.1489390130120665</v>
      </c>
      <c r="F278" s="84" t="s">
        <v>2397</v>
      </c>
      <c r="G278" s="84" t="b">
        <v>0</v>
      </c>
      <c r="H278" s="84" t="b">
        <v>0</v>
      </c>
      <c r="I278" s="84" t="b">
        <v>0</v>
      </c>
      <c r="J278" s="84" t="b">
        <v>0</v>
      </c>
      <c r="K278" s="84" t="b">
        <v>0</v>
      </c>
      <c r="L278" s="84" t="b">
        <v>0</v>
      </c>
    </row>
    <row r="279" spans="1:12" ht="15">
      <c r="A279" s="84" t="s">
        <v>550</v>
      </c>
      <c r="B279" s="84" t="s">
        <v>2246</v>
      </c>
      <c r="C279" s="84">
        <v>2</v>
      </c>
      <c r="D279" s="122">
        <v>0.002171280442529406</v>
      </c>
      <c r="E279" s="122">
        <v>1.7509990043400288</v>
      </c>
      <c r="F279" s="84" t="s">
        <v>2397</v>
      </c>
      <c r="G279" s="84" t="b">
        <v>0</v>
      </c>
      <c r="H279" s="84" t="b">
        <v>0</v>
      </c>
      <c r="I279" s="84" t="b">
        <v>0</v>
      </c>
      <c r="J279" s="84" t="b">
        <v>0</v>
      </c>
      <c r="K279" s="84" t="b">
        <v>0</v>
      </c>
      <c r="L279" s="84" t="b">
        <v>0</v>
      </c>
    </row>
    <row r="280" spans="1:12" ht="15">
      <c r="A280" s="84" t="s">
        <v>2246</v>
      </c>
      <c r="B280" s="84" t="s">
        <v>2389</v>
      </c>
      <c r="C280" s="84">
        <v>2</v>
      </c>
      <c r="D280" s="122">
        <v>0.002171280442529406</v>
      </c>
      <c r="E280" s="122">
        <v>2.4913616938342726</v>
      </c>
      <c r="F280" s="84" t="s">
        <v>2397</v>
      </c>
      <c r="G280" s="84" t="b">
        <v>0</v>
      </c>
      <c r="H280" s="84" t="b">
        <v>0</v>
      </c>
      <c r="I280" s="84" t="b">
        <v>0</v>
      </c>
      <c r="J280" s="84" t="b">
        <v>0</v>
      </c>
      <c r="K280" s="84" t="b">
        <v>0</v>
      </c>
      <c r="L280" s="84" t="b">
        <v>0</v>
      </c>
    </row>
    <row r="281" spans="1:12" ht="15">
      <c r="A281" s="84" t="s">
        <v>2389</v>
      </c>
      <c r="B281" s="84" t="s">
        <v>2278</v>
      </c>
      <c r="C281" s="84">
        <v>2</v>
      </c>
      <c r="D281" s="122">
        <v>0.002171280442529406</v>
      </c>
      <c r="E281" s="122">
        <v>2.7132104434506292</v>
      </c>
      <c r="F281" s="84" t="s">
        <v>2397</v>
      </c>
      <c r="G281" s="84" t="b">
        <v>0</v>
      </c>
      <c r="H281" s="84" t="b">
        <v>0</v>
      </c>
      <c r="I281" s="84" t="b">
        <v>0</v>
      </c>
      <c r="J281" s="84" t="b">
        <v>0</v>
      </c>
      <c r="K281" s="84" t="b">
        <v>0</v>
      </c>
      <c r="L281" s="84" t="b">
        <v>0</v>
      </c>
    </row>
    <row r="282" spans="1:12" ht="15">
      <c r="A282" s="84" t="s">
        <v>2278</v>
      </c>
      <c r="B282" s="84" t="s">
        <v>2235</v>
      </c>
      <c r="C282" s="84">
        <v>2</v>
      </c>
      <c r="D282" s="122">
        <v>0.002171280442529406</v>
      </c>
      <c r="E282" s="122">
        <v>2.169142399100353</v>
      </c>
      <c r="F282" s="84" t="s">
        <v>2397</v>
      </c>
      <c r="G282" s="84" t="b">
        <v>0</v>
      </c>
      <c r="H282" s="84" t="b">
        <v>0</v>
      </c>
      <c r="I282" s="84" t="b">
        <v>0</v>
      </c>
      <c r="J282" s="84" t="b">
        <v>0</v>
      </c>
      <c r="K282" s="84" t="b">
        <v>0</v>
      </c>
      <c r="L282" s="84" t="b">
        <v>0</v>
      </c>
    </row>
    <row r="283" spans="1:12" ht="15">
      <c r="A283" s="84" t="s">
        <v>2235</v>
      </c>
      <c r="B283" s="84" t="s">
        <v>282</v>
      </c>
      <c r="C283" s="84">
        <v>2</v>
      </c>
      <c r="D283" s="122">
        <v>0.002171280442529406</v>
      </c>
      <c r="E283" s="122">
        <v>2.412180447786648</v>
      </c>
      <c r="F283" s="84" t="s">
        <v>2397</v>
      </c>
      <c r="G283" s="84" t="b">
        <v>0</v>
      </c>
      <c r="H283" s="84" t="b">
        <v>0</v>
      </c>
      <c r="I283" s="84" t="b">
        <v>0</v>
      </c>
      <c r="J283" s="84" t="b">
        <v>0</v>
      </c>
      <c r="K283" s="84" t="b">
        <v>0</v>
      </c>
      <c r="L283" s="84" t="b">
        <v>0</v>
      </c>
    </row>
    <row r="284" spans="1:12" ht="15">
      <c r="A284" s="84" t="s">
        <v>533</v>
      </c>
      <c r="B284" s="84" t="s">
        <v>2391</v>
      </c>
      <c r="C284" s="84">
        <v>2</v>
      </c>
      <c r="D284" s="122">
        <v>0.002171280442529406</v>
      </c>
      <c r="E284" s="122">
        <v>2.88930170250631</v>
      </c>
      <c r="F284" s="84" t="s">
        <v>2397</v>
      </c>
      <c r="G284" s="84" t="b">
        <v>0</v>
      </c>
      <c r="H284" s="84" t="b">
        <v>0</v>
      </c>
      <c r="I284" s="84" t="b">
        <v>0</v>
      </c>
      <c r="J284" s="84" t="b">
        <v>0</v>
      </c>
      <c r="K284" s="84" t="b">
        <v>0</v>
      </c>
      <c r="L284" s="84" t="b">
        <v>0</v>
      </c>
    </row>
    <row r="285" spans="1:12" ht="15">
      <c r="A285" s="84" t="s">
        <v>2391</v>
      </c>
      <c r="B285" s="84" t="s">
        <v>278</v>
      </c>
      <c r="C285" s="84">
        <v>2</v>
      </c>
      <c r="D285" s="122">
        <v>0.002171280442529406</v>
      </c>
      <c r="E285" s="122">
        <v>2.88930170250631</v>
      </c>
      <c r="F285" s="84" t="s">
        <v>2397</v>
      </c>
      <c r="G285" s="84" t="b">
        <v>0</v>
      </c>
      <c r="H285" s="84" t="b">
        <v>0</v>
      </c>
      <c r="I285" s="84" t="b">
        <v>0</v>
      </c>
      <c r="J285" s="84" t="b">
        <v>0</v>
      </c>
      <c r="K285" s="84" t="b">
        <v>0</v>
      </c>
      <c r="L285" s="84" t="b">
        <v>0</v>
      </c>
    </row>
    <row r="286" spans="1:12" ht="15">
      <c r="A286" s="84" t="s">
        <v>278</v>
      </c>
      <c r="B286" s="84" t="s">
        <v>277</v>
      </c>
      <c r="C286" s="84">
        <v>2</v>
      </c>
      <c r="D286" s="122">
        <v>0.002171280442529406</v>
      </c>
      <c r="E286" s="122">
        <v>2.88930170250631</v>
      </c>
      <c r="F286" s="84" t="s">
        <v>2397</v>
      </c>
      <c r="G286" s="84" t="b">
        <v>0</v>
      </c>
      <c r="H286" s="84" t="b">
        <v>0</v>
      </c>
      <c r="I286" s="84" t="b">
        <v>0</v>
      </c>
      <c r="J286" s="84" t="b">
        <v>0</v>
      </c>
      <c r="K286" s="84" t="b">
        <v>0</v>
      </c>
      <c r="L286" s="84" t="b">
        <v>0</v>
      </c>
    </row>
    <row r="287" spans="1:12" ht="15">
      <c r="A287" s="84" t="s">
        <v>277</v>
      </c>
      <c r="B287" s="84" t="s">
        <v>276</v>
      </c>
      <c r="C287" s="84">
        <v>2</v>
      </c>
      <c r="D287" s="122">
        <v>0.002171280442529406</v>
      </c>
      <c r="E287" s="122">
        <v>2.88930170250631</v>
      </c>
      <c r="F287" s="84" t="s">
        <v>2397</v>
      </c>
      <c r="G287" s="84" t="b">
        <v>0</v>
      </c>
      <c r="H287" s="84" t="b">
        <v>0</v>
      </c>
      <c r="I287" s="84" t="b">
        <v>0</v>
      </c>
      <c r="J287" s="84" t="b">
        <v>0</v>
      </c>
      <c r="K287" s="84" t="b">
        <v>0</v>
      </c>
      <c r="L287" s="84" t="b">
        <v>0</v>
      </c>
    </row>
    <row r="288" spans="1:12" ht="15">
      <c r="A288" s="84" t="s">
        <v>276</v>
      </c>
      <c r="B288" s="84" t="s">
        <v>275</v>
      </c>
      <c r="C288" s="84">
        <v>2</v>
      </c>
      <c r="D288" s="122">
        <v>0.002171280442529406</v>
      </c>
      <c r="E288" s="122">
        <v>2.88930170250631</v>
      </c>
      <c r="F288" s="84" t="s">
        <v>2397</v>
      </c>
      <c r="G288" s="84" t="b">
        <v>0</v>
      </c>
      <c r="H288" s="84" t="b">
        <v>0</v>
      </c>
      <c r="I288" s="84" t="b">
        <v>0</v>
      </c>
      <c r="J288" s="84" t="b">
        <v>0</v>
      </c>
      <c r="K288" s="84" t="b">
        <v>0</v>
      </c>
      <c r="L288" s="84" t="b">
        <v>0</v>
      </c>
    </row>
    <row r="289" spans="1:12" ht="15">
      <c r="A289" s="84" t="s">
        <v>275</v>
      </c>
      <c r="B289" s="84" t="s">
        <v>2256</v>
      </c>
      <c r="C289" s="84">
        <v>2</v>
      </c>
      <c r="D289" s="122">
        <v>0.002171280442529406</v>
      </c>
      <c r="E289" s="122">
        <v>2.588271706842329</v>
      </c>
      <c r="F289" s="84" t="s">
        <v>2397</v>
      </c>
      <c r="G289" s="84" t="b">
        <v>0</v>
      </c>
      <c r="H289" s="84" t="b">
        <v>0</v>
      </c>
      <c r="I289" s="84" t="b">
        <v>0</v>
      </c>
      <c r="J289" s="84" t="b">
        <v>0</v>
      </c>
      <c r="K289" s="84" t="b">
        <v>0</v>
      </c>
      <c r="L289" s="84" t="b">
        <v>0</v>
      </c>
    </row>
    <row r="290" spans="1:12" ht="15">
      <c r="A290" s="84" t="s">
        <v>2256</v>
      </c>
      <c r="B290" s="84" t="s">
        <v>2392</v>
      </c>
      <c r="C290" s="84">
        <v>2</v>
      </c>
      <c r="D290" s="122">
        <v>0.002171280442529406</v>
      </c>
      <c r="E290" s="122">
        <v>2.588271706842329</v>
      </c>
      <c r="F290" s="84" t="s">
        <v>2397</v>
      </c>
      <c r="G290" s="84" t="b">
        <v>0</v>
      </c>
      <c r="H290" s="84" t="b">
        <v>0</v>
      </c>
      <c r="I290" s="84" t="b">
        <v>0</v>
      </c>
      <c r="J290" s="84" t="b">
        <v>0</v>
      </c>
      <c r="K290" s="84" t="b">
        <v>0</v>
      </c>
      <c r="L290" s="84" t="b">
        <v>0</v>
      </c>
    </row>
    <row r="291" spans="1:12" ht="15">
      <c r="A291" s="84" t="s">
        <v>2392</v>
      </c>
      <c r="B291" s="84" t="s">
        <v>2393</v>
      </c>
      <c r="C291" s="84">
        <v>2</v>
      </c>
      <c r="D291" s="122">
        <v>0.002171280442529406</v>
      </c>
      <c r="E291" s="122">
        <v>2.88930170250631</v>
      </c>
      <c r="F291" s="84" t="s">
        <v>2397</v>
      </c>
      <c r="G291" s="84" t="b">
        <v>0</v>
      </c>
      <c r="H291" s="84" t="b">
        <v>0</v>
      </c>
      <c r="I291" s="84" t="b">
        <v>0</v>
      </c>
      <c r="J291" s="84" t="b">
        <v>0</v>
      </c>
      <c r="K291" s="84" t="b">
        <v>0</v>
      </c>
      <c r="L291" s="84" t="b">
        <v>0</v>
      </c>
    </row>
    <row r="292" spans="1:12" ht="15">
      <c r="A292" s="84" t="s">
        <v>2393</v>
      </c>
      <c r="B292" s="84" t="s">
        <v>2394</v>
      </c>
      <c r="C292" s="84">
        <v>2</v>
      </c>
      <c r="D292" s="122">
        <v>0.002171280442529406</v>
      </c>
      <c r="E292" s="122">
        <v>2.88930170250631</v>
      </c>
      <c r="F292" s="84" t="s">
        <v>2397</v>
      </c>
      <c r="G292" s="84" t="b">
        <v>0</v>
      </c>
      <c r="H292" s="84" t="b">
        <v>0</v>
      </c>
      <c r="I292" s="84" t="b">
        <v>0</v>
      </c>
      <c r="J292" s="84" t="b">
        <v>0</v>
      </c>
      <c r="K292" s="84" t="b">
        <v>0</v>
      </c>
      <c r="L292" s="84" t="b">
        <v>0</v>
      </c>
    </row>
    <row r="293" spans="1:12" ht="15">
      <c r="A293" s="84" t="s">
        <v>1828</v>
      </c>
      <c r="B293" s="84" t="s">
        <v>1829</v>
      </c>
      <c r="C293" s="84">
        <v>3</v>
      </c>
      <c r="D293" s="122">
        <v>0.00980397647400633</v>
      </c>
      <c r="E293" s="122">
        <v>1.6989700043360187</v>
      </c>
      <c r="F293" s="84" t="s">
        <v>1651</v>
      </c>
      <c r="G293" s="84" t="b">
        <v>0</v>
      </c>
      <c r="H293" s="84" t="b">
        <v>0</v>
      </c>
      <c r="I293" s="84" t="b">
        <v>0</v>
      </c>
      <c r="J293" s="84" t="b">
        <v>0</v>
      </c>
      <c r="K293" s="84" t="b">
        <v>0</v>
      </c>
      <c r="L293" s="84" t="b">
        <v>0</v>
      </c>
    </row>
    <row r="294" spans="1:12" ht="15">
      <c r="A294" s="84" t="s">
        <v>1829</v>
      </c>
      <c r="B294" s="84" t="s">
        <v>1826</v>
      </c>
      <c r="C294" s="84">
        <v>3</v>
      </c>
      <c r="D294" s="122">
        <v>0.00980397647400633</v>
      </c>
      <c r="E294" s="122">
        <v>1.5740312677277188</v>
      </c>
      <c r="F294" s="84" t="s">
        <v>1651</v>
      </c>
      <c r="G294" s="84" t="b">
        <v>0</v>
      </c>
      <c r="H294" s="84" t="b">
        <v>0</v>
      </c>
      <c r="I294" s="84" t="b">
        <v>0</v>
      </c>
      <c r="J294" s="84" t="b">
        <v>0</v>
      </c>
      <c r="K294" s="84" t="b">
        <v>0</v>
      </c>
      <c r="L294" s="84" t="b">
        <v>0</v>
      </c>
    </row>
    <row r="295" spans="1:12" ht="15">
      <c r="A295" s="84" t="s">
        <v>1826</v>
      </c>
      <c r="B295" s="84" t="s">
        <v>1830</v>
      </c>
      <c r="C295" s="84">
        <v>3</v>
      </c>
      <c r="D295" s="122">
        <v>0.00980397647400633</v>
      </c>
      <c r="E295" s="122">
        <v>1.5740312677277188</v>
      </c>
      <c r="F295" s="84" t="s">
        <v>1651</v>
      </c>
      <c r="G295" s="84" t="b">
        <v>0</v>
      </c>
      <c r="H295" s="84" t="b">
        <v>0</v>
      </c>
      <c r="I295" s="84" t="b">
        <v>0</v>
      </c>
      <c r="J295" s="84" t="b">
        <v>0</v>
      </c>
      <c r="K295" s="84" t="b">
        <v>0</v>
      </c>
      <c r="L295" s="84" t="b">
        <v>0</v>
      </c>
    </row>
    <row r="296" spans="1:12" ht="15">
      <c r="A296" s="84" t="s">
        <v>1830</v>
      </c>
      <c r="B296" s="84" t="s">
        <v>1750</v>
      </c>
      <c r="C296" s="84">
        <v>3</v>
      </c>
      <c r="D296" s="122">
        <v>0.00980397647400633</v>
      </c>
      <c r="E296" s="122">
        <v>1.3309932190414244</v>
      </c>
      <c r="F296" s="84" t="s">
        <v>1651</v>
      </c>
      <c r="G296" s="84" t="b">
        <v>0</v>
      </c>
      <c r="H296" s="84" t="b">
        <v>0</v>
      </c>
      <c r="I296" s="84" t="b">
        <v>0</v>
      </c>
      <c r="J296" s="84" t="b">
        <v>0</v>
      </c>
      <c r="K296" s="84" t="b">
        <v>0</v>
      </c>
      <c r="L296" s="84" t="b">
        <v>0</v>
      </c>
    </row>
    <row r="297" spans="1:12" ht="15">
      <c r="A297" s="84" t="s">
        <v>1750</v>
      </c>
      <c r="B297" s="84" t="s">
        <v>2315</v>
      </c>
      <c r="C297" s="84">
        <v>3</v>
      </c>
      <c r="D297" s="122">
        <v>0.00980397647400633</v>
      </c>
      <c r="E297" s="122">
        <v>1.3309932190414244</v>
      </c>
      <c r="F297" s="84" t="s">
        <v>1651</v>
      </c>
      <c r="G297" s="84" t="b">
        <v>0</v>
      </c>
      <c r="H297" s="84" t="b">
        <v>0</v>
      </c>
      <c r="I297" s="84" t="b">
        <v>0</v>
      </c>
      <c r="J297" s="84" t="b">
        <v>0</v>
      </c>
      <c r="K297" s="84" t="b">
        <v>0</v>
      </c>
      <c r="L297" s="84" t="b">
        <v>0</v>
      </c>
    </row>
    <row r="298" spans="1:12" ht="15">
      <c r="A298" s="84" t="s">
        <v>2315</v>
      </c>
      <c r="B298" s="84" t="s">
        <v>1742</v>
      </c>
      <c r="C298" s="84">
        <v>3</v>
      </c>
      <c r="D298" s="122">
        <v>0.00980397647400633</v>
      </c>
      <c r="E298" s="122">
        <v>1.6989700043360187</v>
      </c>
      <c r="F298" s="84" t="s">
        <v>1651</v>
      </c>
      <c r="G298" s="84" t="b">
        <v>0</v>
      </c>
      <c r="H298" s="84" t="b">
        <v>0</v>
      </c>
      <c r="I298" s="84" t="b">
        <v>0</v>
      </c>
      <c r="J298" s="84" t="b">
        <v>0</v>
      </c>
      <c r="K298" s="84" t="b">
        <v>0</v>
      </c>
      <c r="L298" s="84" t="b">
        <v>0</v>
      </c>
    </row>
    <row r="299" spans="1:12" ht="15">
      <c r="A299" s="84" t="s">
        <v>1742</v>
      </c>
      <c r="B299" s="84" t="s">
        <v>2234</v>
      </c>
      <c r="C299" s="84">
        <v>3</v>
      </c>
      <c r="D299" s="122">
        <v>0.00980397647400633</v>
      </c>
      <c r="E299" s="122">
        <v>1.6989700043360187</v>
      </c>
      <c r="F299" s="84" t="s">
        <v>1651</v>
      </c>
      <c r="G299" s="84" t="b">
        <v>0</v>
      </c>
      <c r="H299" s="84" t="b">
        <v>0</v>
      </c>
      <c r="I299" s="84" t="b">
        <v>0</v>
      </c>
      <c r="J299" s="84" t="b">
        <v>0</v>
      </c>
      <c r="K299" s="84" t="b">
        <v>0</v>
      </c>
      <c r="L299" s="84" t="b">
        <v>0</v>
      </c>
    </row>
    <row r="300" spans="1:12" ht="15">
      <c r="A300" s="84" t="s">
        <v>2234</v>
      </c>
      <c r="B300" s="84" t="s">
        <v>2316</v>
      </c>
      <c r="C300" s="84">
        <v>3</v>
      </c>
      <c r="D300" s="122">
        <v>0.00980397647400633</v>
      </c>
      <c r="E300" s="122">
        <v>1.6989700043360187</v>
      </c>
      <c r="F300" s="84" t="s">
        <v>1651</v>
      </c>
      <c r="G300" s="84" t="b">
        <v>0</v>
      </c>
      <c r="H300" s="84" t="b">
        <v>0</v>
      </c>
      <c r="I300" s="84" t="b">
        <v>0</v>
      </c>
      <c r="J300" s="84" t="b">
        <v>0</v>
      </c>
      <c r="K300" s="84" t="b">
        <v>1</v>
      </c>
      <c r="L300" s="84" t="b">
        <v>0</v>
      </c>
    </row>
    <row r="301" spans="1:12" ht="15">
      <c r="A301" s="84" t="s">
        <v>2316</v>
      </c>
      <c r="B301" s="84" t="s">
        <v>2317</v>
      </c>
      <c r="C301" s="84">
        <v>3</v>
      </c>
      <c r="D301" s="122">
        <v>0.00980397647400633</v>
      </c>
      <c r="E301" s="122">
        <v>1.6989700043360187</v>
      </c>
      <c r="F301" s="84" t="s">
        <v>1651</v>
      </c>
      <c r="G301" s="84" t="b">
        <v>0</v>
      </c>
      <c r="H301" s="84" t="b">
        <v>1</v>
      </c>
      <c r="I301" s="84" t="b">
        <v>0</v>
      </c>
      <c r="J301" s="84" t="b">
        <v>0</v>
      </c>
      <c r="K301" s="84" t="b">
        <v>0</v>
      </c>
      <c r="L301" s="84" t="b">
        <v>0</v>
      </c>
    </row>
    <row r="302" spans="1:12" ht="15">
      <c r="A302" s="84" t="s">
        <v>2317</v>
      </c>
      <c r="B302" s="84" t="s">
        <v>2318</v>
      </c>
      <c r="C302" s="84">
        <v>3</v>
      </c>
      <c r="D302" s="122">
        <v>0.00980397647400633</v>
      </c>
      <c r="E302" s="122">
        <v>1.6989700043360187</v>
      </c>
      <c r="F302" s="84" t="s">
        <v>1651</v>
      </c>
      <c r="G302" s="84" t="b">
        <v>0</v>
      </c>
      <c r="H302" s="84" t="b">
        <v>0</v>
      </c>
      <c r="I302" s="84" t="b">
        <v>0</v>
      </c>
      <c r="J302" s="84" t="b">
        <v>0</v>
      </c>
      <c r="K302" s="84" t="b">
        <v>0</v>
      </c>
      <c r="L302" s="84" t="b">
        <v>0</v>
      </c>
    </row>
    <row r="303" spans="1:12" ht="15">
      <c r="A303" s="84" t="s">
        <v>2318</v>
      </c>
      <c r="B303" s="84" t="s">
        <v>1827</v>
      </c>
      <c r="C303" s="84">
        <v>3</v>
      </c>
      <c r="D303" s="122">
        <v>0.00980397647400633</v>
      </c>
      <c r="E303" s="122">
        <v>1.5740312677277188</v>
      </c>
      <c r="F303" s="84" t="s">
        <v>1651</v>
      </c>
      <c r="G303" s="84" t="b">
        <v>0</v>
      </c>
      <c r="H303" s="84" t="b">
        <v>0</v>
      </c>
      <c r="I303" s="84" t="b">
        <v>0</v>
      </c>
      <c r="J303" s="84" t="b">
        <v>0</v>
      </c>
      <c r="K303" s="84" t="b">
        <v>0</v>
      </c>
      <c r="L303" s="84" t="b">
        <v>0</v>
      </c>
    </row>
    <row r="304" spans="1:12" ht="15">
      <c r="A304" s="84" t="s">
        <v>533</v>
      </c>
      <c r="B304" s="84" t="s">
        <v>2391</v>
      </c>
      <c r="C304" s="84">
        <v>2</v>
      </c>
      <c r="D304" s="122">
        <v>0.008737125054200236</v>
      </c>
      <c r="E304" s="122">
        <v>1.8750612633916999</v>
      </c>
      <c r="F304" s="84" t="s">
        <v>1651</v>
      </c>
      <c r="G304" s="84" t="b">
        <v>0</v>
      </c>
      <c r="H304" s="84" t="b">
        <v>0</v>
      </c>
      <c r="I304" s="84" t="b">
        <v>0</v>
      </c>
      <c r="J304" s="84" t="b">
        <v>0</v>
      </c>
      <c r="K304" s="84" t="b">
        <v>0</v>
      </c>
      <c r="L304" s="84" t="b">
        <v>0</v>
      </c>
    </row>
    <row r="305" spans="1:12" ht="15">
      <c r="A305" s="84" t="s">
        <v>2391</v>
      </c>
      <c r="B305" s="84" t="s">
        <v>278</v>
      </c>
      <c r="C305" s="84">
        <v>2</v>
      </c>
      <c r="D305" s="122">
        <v>0.008737125054200236</v>
      </c>
      <c r="E305" s="122">
        <v>1.8750612633916999</v>
      </c>
      <c r="F305" s="84" t="s">
        <v>1651</v>
      </c>
      <c r="G305" s="84" t="b">
        <v>0</v>
      </c>
      <c r="H305" s="84" t="b">
        <v>0</v>
      </c>
      <c r="I305" s="84" t="b">
        <v>0</v>
      </c>
      <c r="J305" s="84" t="b">
        <v>0</v>
      </c>
      <c r="K305" s="84" t="b">
        <v>0</v>
      </c>
      <c r="L305" s="84" t="b">
        <v>0</v>
      </c>
    </row>
    <row r="306" spans="1:12" ht="15">
      <c r="A306" s="84" t="s">
        <v>278</v>
      </c>
      <c r="B306" s="84" t="s">
        <v>277</v>
      </c>
      <c r="C306" s="84">
        <v>2</v>
      </c>
      <c r="D306" s="122">
        <v>0.008737125054200236</v>
      </c>
      <c r="E306" s="122">
        <v>1.8750612633916999</v>
      </c>
      <c r="F306" s="84" t="s">
        <v>1651</v>
      </c>
      <c r="G306" s="84" t="b">
        <v>0</v>
      </c>
      <c r="H306" s="84" t="b">
        <v>0</v>
      </c>
      <c r="I306" s="84" t="b">
        <v>0</v>
      </c>
      <c r="J306" s="84" t="b">
        <v>0</v>
      </c>
      <c r="K306" s="84" t="b">
        <v>0</v>
      </c>
      <c r="L306" s="84" t="b">
        <v>0</v>
      </c>
    </row>
    <row r="307" spans="1:12" ht="15">
      <c r="A307" s="84" t="s">
        <v>277</v>
      </c>
      <c r="B307" s="84" t="s">
        <v>276</v>
      </c>
      <c r="C307" s="84">
        <v>2</v>
      </c>
      <c r="D307" s="122">
        <v>0.008737125054200236</v>
      </c>
      <c r="E307" s="122">
        <v>1.8750612633916999</v>
      </c>
      <c r="F307" s="84" t="s">
        <v>1651</v>
      </c>
      <c r="G307" s="84" t="b">
        <v>0</v>
      </c>
      <c r="H307" s="84" t="b">
        <v>0</v>
      </c>
      <c r="I307" s="84" t="b">
        <v>0</v>
      </c>
      <c r="J307" s="84" t="b">
        <v>0</v>
      </c>
      <c r="K307" s="84" t="b">
        <v>0</v>
      </c>
      <c r="L307" s="84" t="b">
        <v>0</v>
      </c>
    </row>
    <row r="308" spans="1:12" ht="15">
      <c r="A308" s="84" t="s">
        <v>276</v>
      </c>
      <c r="B308" s="84" t="s">
        <v>275</v>
      </c>
      <c r="C308" s="84">
        <v>2</v>
      </c>
      <c r="D308" s="122">
        <v>0.008737125054200236</v>
      </c>
      <c r="E308" s="122">
        <v>1.8750612633916999</v>
      </c>
      <c r="F308" s="84" t="s">
        <v>1651</v>
      </c>
      <c r="G308" s="84" t="b">
        <v>0</v>
      </c>
      <c r="H308" s="84" t="b">
        <v>0</v>
      </c>
      <c r="I308" s="84" t="b">
        <v>0</v>
      </c>
      <c r="J308" s="84" t="b">
        <v>0</v>
      </c>
      <c r="K308" s="84" t="b">
        <v>0</v>
      </c>
      <c r="L308" s="84" t="b">
        <v>0</v>
      </c>
    </row>
    <row r="309" spans="1:12" ht="15">
      <c r="A309" s="84" t="s">
        <v>275</v>
      </c>
      <c r="B309" s="84" t="s">
        <v>2256</v>
      </c>
      <c r="C309" s="84">
        <v>2</v>
      </c>
      <c r="D309" s="122">
        <v>0.008737125054200236</v>
      </c>
      <c r="E309" s="122">
        <v>1.8750612633916999</v>
      </c>
      <c r="F309" s="84" t="s">
        <v>1651</v>
      </c>
      <c r="G309" s="84" t="b">
        <v>0</v>
      </c>
      <c r="H309" s="84" t="b">
        <v>0</v>
      </c>
      <c r="I309" s="84" t="b">
        <v>0</v>
      </c>
      <c r="J309" s="84" t="b">
        <v>0</v>
      </c>
      <c r="K309" s="84" t="b">
        <v>0</v>
      </c>
      <c r="L309" s="84" t="b">
        <v>0</v>
      </c>
    </row>
    <row r="310" spans="1:12" ht="15">
      <c r="A310" s="84" t="s">
        <v>2256</v>
      </c>
      <c r="B310" s="84" t="s">
        <v>2392</v>
      </c>
      <c r="C310" s="84">
        <v>2</v>
      </c>
      <c r="D310" s="122">
        <v>0.008737125054200236</v>
      </c>
      <c r="E310" s="122">
        <v>1.8750612633916999</v>
      </c>
      <c r="F310" s="84" t="s">
        <v>1651</v>
      </c>
      <c r="G310" s="84" t="b">
        <v>0</v>
      </c>
      <c r="H310" s="84" t="b">
        <v>0</v>
      </c>
      <c r="I310" s="84" t="b">
        <v>0</v>
      </c>
      <c r="J310" s="84" t="b">
        <v>0</v>
      </c>
      <c r="K310" s="84" t="b">
        <v>0</v>
      </c>
      <c r="L310" s="84" t="b">
        <v>0</v>
      </c>
    </row>
    <row r="311" spans="1:12" ht="15">
      <c r="A311" s="84" t="s">
        <v>2392</v>
      </c>
      <c r="B311" s="84" t="s">
        <v>2393</v>
      </c>
      <c r="C311" s="84">
        <v>2</v>
      </c>
      <c r="D311" s="122">
        <v>0.008737125054200236</v>
      </c>
      <c r="E311" s="122">
        <v>1.8750612633916999</v>
      </c>
      <c r="F311" s="84" t="s">
        <v>1651</v>
      </c>
      <c r="G311" s="84" t="b">
        <v>0</v>
      </c>
      <c r="H311" s="84" t="b">
        <v>0</v>
      </c>
      <c r="I311" s="84" t="b">
        <v>0</v>
      </c>
      <c r="J311" s="84" t="b">
        <v>0</v>
      </c>
      <c r="K311" s="84" t="b">
        <v>0</v>
      </c>
      <c r="L311" s="84" t="b">
        <v>0</v>
      </c>
    </row>
    <row r="312" spans="1:12" ht="15">
      <c r="A312" s="84" t="s">
        <v>2393</v>
      </c>
      <c r="B312" s="84" t="s">
        <v>2394</v>
      </c>
      <c r="C312" s="84">
        <v>2</v>
      </c>
      <c r="D312" s="122">
        <v>0.008737125054200236</v>
      </c>
      <c r="E312" s="122">
        <v>1.8750612633916999</v>
      </c>
      <c r="F312" s="84" t="s">
        <v>1651</v>
      </c>
      <c r="G312" s="84" t="b">
        <v>0</v>
      </c>
      <c r="H312" s="84" t="b">
        <v>0</v>
      </c>
      <c r="I312" s="84" t="b">
        <v>0</v>
      </c>
      <c r="J312" s="84" t="b">
        <v>0</v>
      </c>
      <c r="K312" s="84" t="b">
        <v>0</v>
      </c>
      <c r="L312" s="84" t="b">
        <v>0</v>
      </c>
    </row>
    <row r="313" spans="1:12" ht="15">
      <c r="A313" s="84" t="s">
        <v>2347</v>
      </c>
      <c r="B313" s="84" t="s">
        <v>291</v>
      </c>
      <c r="C313" s="84">
        <v>2</v>
      </c>
      <c r="D313" s="122">
        <v>0.008737125054200236</v>
      </c>
      <c r="E313" s="122">
        <v>1.5740312677277188</v>
      </c>
      <c r="F313" s="84" t="s">
        <v>1651</v>
      </c>
      <c r="G313" s="84" t="b">
        <v>0</v>
      </c>
      <c r="H313" s="84" t="b">
        <v>0</v>
      </c>
      <c r="I313" s="84" t="b">
        <v>0</v>
      </c>
      <c r="J313" s="84" t="b">
        <v>0</v>
      </c>
      <c r="K313" s="84" t="b">
        <v>0</v>
      </c>
      <c r="L313" s="84" t="b">
        <v>0</v>
      </c>
    </row>
    <row r="314" spans="1:12" ht="15">
      <c r="A314" s="84" t="s">
        <v>291</v>
      </c>
      <c r="B314" s="84" t="s">
        <v>2348</v>
      </c>
      <c r="C314" s="84">
        <v>2</v>
      </c>
      <c r="D314" s="122">
        <v>0.008737125054200236</v>
      </c>
      <c r="E314" s="122">
        <v>1.6989700043360187</v>
      </c>
      <c r="F314" s="84" t="s">
        <v>1651</v>
      </c>
      <c r="G314" s="84" t="b">
        <v>0</v>
      </c>
      <c r="H314" s="84" t="b">
        <v>0</v>
      </c>
      <c r="I314" s="84" t="b">
        <v>0</v>
      </c>
      <c r="J314" s="84" t="b">
        <v>0</v>
      </c>
      <c r="K314" s="84" t="b">
        <v>0</v>
      </c>
      <c r="L314" s="84" t="b">
        <v>0</v>
      </c>
    </row>
    <row r="315" spans="1:12" ht="15">
      <c r="A315" s="84" t="s">
        <v>2348</v>
      </c>
      <c r="B315" s="84" t="s">
        <v>2349</v>
      </c>
      <c r="C315" s="84">
        <v>2</v>
      </c>
      <c r="D315" s="122">
        <v>0.008737125054200236</v>
      </c>
      <c r="E315" s="122">
        <v>1.8750612633916999</v>
      </c>
      <c r="F315" s="84" t="s">
        <v>1651</v>
      </c>
      <c r="G315" s="84" t="b">
        <v>0</v>
      </c>
      <c r="H315" s="84" t="b">
        <v>0</v>
      </c>
      <c r="I315" s="84" t="b">
        <v>0</v>
      </c>
      <c r="J315" s="84" t="b">
        <v>0</v>
      </c>
      <c r="K315" s="84" t="b">
        <v>0</v>
      </c>
      <c r="L315" s="84" t="b">
        <v>0</v>
      </c>
    </row>
    <row r="316" spans="1:12" ht="15">
      <c r="A316" s="84" t="s">
        <v>2349</v>
      </c>
      <c r="B316" s="84" t="s">
        <v>1858</v>
      </c>
      <c r="C316" s="84">
        <v>2</v>
      </c>
      <c r="D316" s="122">
        <v>0.008737125054200236</v>
      </c>
      <c r="E316" s="122">
        <v>1.8750612633916999</v>
      </c>
      <c r="F316" s="84" t="s">
        <v>1651</v>
      </c>
      <c r="G316" s="84" t="b">
        <v>0</v>
      </c>
      <c r="H316" s="84" t="b">
        <v>0</v>
      </c>
      <c r="I316" s="84" t="b">
        <v>0</v>
      </c>
      <c r="J316" s="84" t="b">
        <v>0</v>
      </c>
      <c r="K316" s="84" t="b">
        <v>0</v>
      </c>
      <c r="L316" s="84" t="b">
        <v>0</v>
      </c>
    </row>
    <row r="317" spans="1:12" ht="15">
      <c r="A317" s="84" t="s">
        <v>1858</v>
      </c>
      <c r="B317" s="84" t="s">
        <v>1755</v>
      </c>
      <c r="C317" s="84">
        <v>2</v>
      </c>
      <c r="D317" s="122">
        <v>0.008737125054200236</v>
      </c>
      <c r="E317" s="122">
        <v>1.6989700043360187</v>
      </c>
      <c r="F317" s="84" t="s">
        <v>1651</v>
      </c>
      <c r="G317" s="84" t="b">
        <v>0</v>
      </c>
      <c r="H317" s="84" t="b">
        <v>0</v>
      </c>
      <c r="I317" s="84" t="b">
        <v>0</v>
      </c>
      <c r="J317" s="84" t="b">
        <v>0</v>
      </c>
      <c r="K317" s="84" t="b">
        <v>0</v>
      </c>
      <c r="L317" s="84" t="b">
        <v>0</v>
      </c>
    </row>
    <row r="318" spans="1:12" ht="15">
      <c r="A318" s="84" t="s">
        <v>1755</v>
      </c>
      <c r="B318" s="84" t="s">
        <v>2350</v>
      </c>
      <c r="C318" s="84">
        <v>2</v>
      </c>
      <c r="D318" s="122">
        <v>0.008737125054200236</v>
      </c>
      <c r="E318" s="122">
        <v>1.6989700043360187</v>
      </c>
      <c r="F318" s="84" t="s">
        <v>1651</v>
      </c>
      <c r="G318" s="84" t="b">
        <v>0</v>
      </c>
      <c r="H318" s="84" t="b">
        <v>0</v>
      </c>
      <c r="I318" s="84" t="b">
        <v>0</v>
      </c>
      <c r="J318" s="84" t="b">
        <v>0</v>
      </c>
      <c r="K318" s="84" t="b">
        <v>0</v>
      </c>
      <c r="L318" s="84" t="b">
        <v>0</v>
      </c>
    </row>
    <row r="319" spans="1:12" ht="15">
      <c r="A319" s="84" t="s">
        <v>2350</v>
      </c>
      <c r="B319" s="84" t="s">
        <v>2351</v>
      </c>
      <c r="C319" s="84">
        <v>2</v>
      </c>
      <c r="D319" s="122">
        <v>0.008737125054200236</v>
      </c>
      <c r="E319" s="122">
        <v>1.8750612633916999</v>
      </c>
      <c r="F319" s="84" t="s">
        <v>1651</v>
      </c>
      <c r="G319" s="84" t="b">
        <v>0</v>
      </c>
      <c r="H319" s="84" t="b">
        <v>0</v>
      </c>
      <c r="I319" s="84" t="b">
        <v>0</v>
      </c>
      <c r="J319" s="84" t="b">
        <v>0</v>
      </c>
      <c r="K319" s="84" t="b">
        <v>0</v>
      </c>
      <c r="L319" s="84" t="b">
        <v>0</v>
      </c>
    </row>
    <row r="320" spans="1:12" ht="15">
      <c r="A320" s="84" t="s">
        <v>2351</v>
      </c>
      <c r="B320" s="84" t="s">
        <v>2352</v>
      </c>
      <c r="C320" s="84">
        <v>2</v>
      </c>
      <c r="D320" s="122">
        <v>0.008737125054200236</v>
      </c>
      <c r="E320" s="122">
        <v>1.8750612633916999</v>
      </c>
      <c r="F320" s="84" t="s">
        <v>1651</v>
      </c>
      <c r="G320" s="84" t="b">
        <v>0</v>
      </c>
      <c r="H320" s="84" t="b">
        <v>0</v>
      </c>
      <c r="I320" s="84" t="b">
        <v>0</v>
      </c>
      <c r="J320" s="84" t="b">
        <v>0</v>
      </c>
      <c r="K320" s="84" t="b">
        <v>0</v>
      </c>
      <c r="L320" s="84" t="b">
        <v>0</v>
      </c>
    </row>
    <row r="321" spans="1:12" ht="15">
      <c r="A321" s="84" t="s">
        <v>2352</v>
      </c>
      <c r="B321" s="84" t="s">
        <v>2353</v>
      </c>
      <c r="C321" s="84">
        <v>2</v>
      </c>
      <c r="D321" s="122">
        <v>0.008737125054200236</v>
      </c>
      <c r="E321" s="122">
        <v>1.8750612633916999</v>
      </c>
      <c r="F321" s="84" t="s">
        <v>1651</v>
      </c>
      <c r="G321" s="84" t="b">
        <v>0</v>
      </c>
      <c r="H321" s="84" t="b">
        <v>0</v>
      </c>
      <c r="I321" s="84" t="b">
        <v>0</v>
      </c>
      <c r="J321" s="84" t="b">
        <v>0</v>
      </c>
      <c r="K321" s="84" t="b">
        <v>0</v>
      </c>
      <c r="L321" s="84" t="b">
        <v>0</v>
      </c>
    </row>
    <row r="322" spans="1:12" ht="15">
      <c r="A322" s="84" t="s">
        <v>2353</v>
      </c>
      <c r="B322" s="84" t="s">
        <v>2354</v>
      </c>
      <c r="C322" s="84">
        <v>2</v>
      </c>
      <c r="D322" s="122">
        <v>0.008737125054200236</v>
      </c>
      <c r="E322" s="122">
        <v>1.8750612633916999</v>
      </c>
      <c r="F322" s="84" t="s">
        <v>1651</v>
      </c>
      <c r="G322" s="84" t="b">
        <v>0</v>
      </c>
      <c r="H322" s="84" t="b">
        <v>0</v>
      </c>
      <c r="I322" s="84" t="b">
        <v>0</v>
      </c>
      <c r="J322" s="84" t="b">
        <v>0</v>
      </c>
      <c r="K322" s="84" t="b">
        <v>0</v>
      </c>
      <c r="L322" s="84" t="b">
        <v>0</v>
      </c>
    </row>
    <row r="323" spans="1:12" ht="15">
      <c r="A323" s="84" t="s">
        <v>272</v>
      </c>
      <c r="B323" s="84" t="s">
        <v>1828</v>
      </c>
      <c r="C323" s="84">
        <v>2</v>
      </c>
      <c r="D323" s="122">
        <v>0.008737125054200236</v>
      </c>
      <c r="E323" s="122">
        <v>1.5740312677277188</v>
      </c>
      <c r="F323" s="84" t="s">
        <v>1651</v>
      </c>
      <c r="G323" s="84" t="b">
        <v>0</v>
      </c>
      <c r="H323" s="84" t="b">
        <v>0</v>
      </c>
      <c r="I323" s="84" t="b">
        <v>0</v>
      </c>
      <c r="J323" s="84" t="b">
        <v>0</v>
      </c>
      <c r="K323" s="84" t="b">
        <v>0</v>
      </c>
      <c r="L323" s="84" t="b">
        <v>0</v>
      </c>
    </row>
    <row r="324" spans="1:12" ht="15">
      <c r="A324" s="84" t="s">
        <v>1827</v>
      </c>
      <c r="B324" s="84" t="s">
        <v>2355</v>
      </c>
      <c r="C324" s="84">
        <v>2</v>
      </c>
      <c r="D324" s="122">
        <v>0.008737125054200236</v>
      </c>
      <c r="E324" s="122">
        <v>1.5740312677277188</v>
      </c>
      <c r="F324" s="84" t="s">
        <v>1651</v>
      </c>
      <c r="G324" s="84" t="b">
        <v>0</v>
      </c>
      <c r="H324" s="84" t="b">
        <v>0</v>
      </c>
      <c r="I324" s="84" t="b">
        <v>0</v>
      </c>
      <c r="J324" s="84" t="b">
        <v>0</v>
      </c>
      <c r="K324" s="84" t="b">
        <v>0</v>
      </c>
      <c r="L324" s="84" t="b">
        <v>0</v>
      </c>
    </row>
    <row r="325" spans="1:12" ht="15">
      <c r="A325" s="84" t="s">
        <v>1743</v>
      </c>
      <c r="B325" s="84" t="s">
        <v>1771</v>
      </c>
      <c r="C325" s="84">
        <v>6</v>
      </c>
      <c r="D325" s="122">
        <v>0.006753445222070267</v>
      </c>
      <c r="E325" s="122">
        <v>1.2346859743215286</v>
      </c>
      <c r="F325" s="84" t="s">
        <v>1652</v>
      </c>
      <c r="G325" s="84" t="b">
        <v>0</v>
      </c>
      <c r="H325" s="84" t="b">
        <v>0</v>
      </c>
      <c r="I325" s="84" t="b">
        <v>0</v>
      </c>
      <c r="J325" s="84" t="b">
        <v>0</v>
      </c>
      <c r="K325" s="84" t="b">
        <v>0</v>
      </c>
      <c r="L325" s="84" t="b">
        <v>0</v>
      </c>
    </row>
    <row r="326" spans="1:12" ht="15">
      <c r="A326" s="84" t="s">
        <v>1771</v>
      </c>
      <c r="B326" s="84" t="s">
        <v>1833</v>
      </c>
      <c r="C326" s="84">
        <v>6</v>
      </c>
      <c r="D326" s="122">
        <v>0.006753445222070267</v>
      </c>
      <c r="E326" s="122">
        <v>1.2346859743215286</v>
      </c>
      <c r="F326" s="84" t="s">
        <v>1652</v>
      </c>
      <c r="G326" s="84" t="b">
        <v>0</v>
      </c>
      <c r="H326" s="84" t="b">
        <v>0</v>
      </c>
      <c r="I326" s="84" t="b">
        <v>0</v>
      </c>
      <c r="J326" s="84" t="b">
        <v>0</v>
      </c>
      <c r="K326" s="84" t="b">
        <v>0</v>
      </c>
      <c r="L326" s="84" t="b">
        <v>0</v>
      </c>
    </row>
    <row r="327" spans="1:12" ht="15">
      <c r="A327" s="84" t="s">
        <v>248</v>
      </c>
      <c r="B327" s="84" t="s">
        <v>1834</v>
      </c>
      <c r="C327" s="84">
        <v>5</v>
      </c>
      <c r="D327" s="122">
        <v>0.009194593813329946</v>
      </c>
      <c r="E327" s="122">
        <v>0.8988938723983354</v>
      </c>
      <c r="F327" s="84" t="s">
        <v>1652</v>
      </c>
      <c r="G327" s="84" t="b">
        <v>0</v>
      </c>
      <c r="H327" s="84" t="b">
        <v>0</v>
      </c>
      <c r="I327" s="84" t="b">
        <v>0</v>
      </c>
      <c r="J327" s="84" t="b">
        <v>0</v>
      </c>
      <c r="K327" s="84" t="b">
        <v>0</v>
      </c>
      <c r="L327" s="84" t="b">
        <v>0</v>
      </c>
    </row>
    <row r="328" spans="1:12" ht="15">
      <c r="A328" s="84" t="s">
        <v>1834</v>
      </c>
      <c r="B328" s="84" t="s">
        <v>1743</v>
      </c>
      <c r="C328" s="84">
        <v>5</v>
      </c>
      <c r="D328" s="122">
        <v>0.009194593813329946</v>
      </c>
      <c r="E328" s="122">
        <v>1.2346859743215286</v>
      </c>
      <c r="F328" s="84" t="s">
        <v>1652</v>
      </c>
      <c r="G328" s="84" t="b">
        <v>0</v>
      </c>
      <c r="H328" s="84" t="b">
        <v>0</v>
      </c>
      <c r="I328" s="84" t="b">
        <v>0</v>
      </c>
      <c r="J328" s="84" t="b">
        <v>0</v>
      </c>
      <c r="K328" s="84" t="b">
        <v>0</v>
      </c>
      <c r="L328" s="84" t="b">
        <v>0</v>
      </c>
    </row>
    <row r="329" spans="1:12" ht="15">
      <c r="A329" s="84" t="s">
        <v>1833</v>
      </c>
      <c r="B329" s="84" t="s">
        <v>1835</v>
      </c>
      <c r="C329" s="84">
        <v>5</v>
      </c>
      <c r="D329" s="122">
        <v>0.009194593813329946</v>
      </c>
      <c r="E329" s="122">
        <v>1.2346859743215286</v>
      </c>
      <c r="F329" s="84" t="s">
        <v>1652</v>
      </c>
      <c r="G329" s="84" t="b">
        <v>0</v>
      </c>
      <c r="H329" s="84" t="b">
        <v>0</v>
      </c>
      <c r="I329" s="84" t="b">
        <v>0</v>
      </c>
      <c r="J329" s="84" t="b">
        <v>0</v>
      </c>
      <c r="K329" s="84" t="b">
        <v>0</v>
      </c>
      <c r="L329" s="84" t="b">
        <v>0</v>
      </c>
    </row>
    <row r="330" spans="1:12" ht="15">
      <c r="A330" s="84" t="s">
        <v>1835</v>
      </c>
      <c r="B330" s="84" t="s">
        <v>1744</v>
      </c>
      <c r="C330" s="84">
        <v>5</v>
      </c>
      <c r="D330" s="122">
        <v>0.009194593813329946</v>
      </c>
      <c r="E330" s="122">
        <v>1.2346859743215286</v>
      </c>
      <c r="F330" s="84" t="s">
        <v>1652</v>
      </c>
      <c r="G330" s="84" t="b">
        <v>0</v>
      </c>
      <c r="H330" s="84" t="b">
        <v>0</v>
      </c>
      <c r="I330" s="84" t="b">
        <v>0</v>
      </c>
      <c r="J330" s="84" t="b">
        <v>0</v>
      </c>
      <c r="K330" s="84" t="b">
        <v>0</v>
      </c>
      <c r="L330" s="84" t="b">
        <v>0</v>
      </c>
    </row>
    <row r="331" spans="1:12" ht="15">
      <c r="A331" s="84" t="s">
        <v>1744</v>
      </c>
      <c r="B331" s="84" t="s">
        <v>1746</v>
      </c>
      <c r="C331" s="84">
        <v>5</v>
      </c>
      <c r="D331" s="122">
        <v>0.009194593813329946</v>
      </c>
      <c r="E331" s="122">
        <v>1.2346859743215286</v>
      </c>
      <c r="F331" s="84" t="s">
        <v>1652</v>
      </c>
      <c r="G331" s="84" t="b">
        <v>0</v>
      </c>
      <c r="H331" s="84" t="b">
        <v>0</v>
      </c>
      <c r="I331" s="84" t="b">
        <v>0</v>
      </c>
      <c r="J331" s="84" t="b">
        <v>0</v>
      </c>
      <c r="K331" s="84" t="b">
        <v>0</v>
      </c>
      <c r="L331" s="84" t="b">
        <v>0</v>
      </c>
    </row>
    <row r="332" spans="1:12" ht="15">
      <c r="A332" s="84" t="s">
        <v>1746</v>
      </c>
      <c r="B332" s="84" t="s">
        <v>1742</v>
      </c>
      <c r="C332" s="84">
        <v>5</v>
      </c>
      <c r="D332" s="122">
        <v>0.009194593813329946</v>
      </c>
      <c r="E332" s="122">
        <v>1.0305659916656038</v>
      </c>
      <c r="F332" s="84" t="s">
        <v>1652</v>
      </c>
      <c r="G332" s="84" t="b">
        <v>0</v>
      </c>
      <c r="H332" s="84" t="b">
        <v>0</v>
      </c>
      <c r="I332" s="84" t="b">
        <v>0</v>
      </c>
      <c r="J332" s="84" t="b">
        <v>0</v>
      </c>
      <c r="K332" s="84" t="b">
        <v>0</v>
      </c>
      <c r="L332" s="84" t="b">
        <v>0</v>
      </c>
    </row>
    <row r="333" spans="1:12" ht="15">
      <c r="A333" s="84" t="s">
        <v>1742</v>
      </c>
      <c r="B333" s="84" t="s">
        <v>2234</v>
      </c>
      <c r="C333" s="84">
        <v>5</v>
      </c>
      <c r="D333" s="122">
        <v>0.009194593813329946</v>
      </c>
      <c r="E333" s="122">
        <v>1.1097472377132287</v>
      </c>
      <c r="F333" s="84" t="s">
        <v>1652</v>
      </c>
      <c r="G333" s="84" t="b">
        <v>0</v>
      </c>
      <c r="H333" s="84" t="b">
        <v>0</v>
      </c>
      <c r="I333" s="84" t="b">
        <v>0</v>
      </c>
      <c r="J333" s="84" t="b">
        <v>0</v>
      </c>
      <c r="K333" s="84" t="b">
        <v>0</v>
      </c>
      <c r="L333" s="84" t="b">
        <v>0</v>
      </c>
    </row>
    <row r="334" spans="1:12" ht="15">
      <c r="A334" s="84" t="s">
        <v>2234</v>
      </c>
      <c r="B334" s="84" t="s">
        <v>1832</v>
      </c>
      <c r="C334" s="84">
        <v>5</v>
      </c>
      <c r="D334" s="122">
        <v>0.009194593813329946</v>
      </c>
      <c r="E334" s="122">
        <v>1.1677391846909153</v>
      </c>
      <c r="F334" s="84" t="s">
        <v>1652</v>
      </c>
      <c r="G334" s="84" t="b">
        <v>0</v>
      </c>
      <c r="H334" s="84" t="b">
        <v>0</v>
      </c>
      <c r="I334" s="84" t="b">
        <v>0</v>
      </c>
      <c r="J334" s="84" t="b">
        <v>0</v>
      </c>
      <c r="K334" s="84" t="b">
        <v>0</v>
      </c>
      <c r="L334" s="84" t="b">
        <v>0</v>
      </c>
    </row>
    <row r="335" spans="1:12" ht="15">
      <c r="A335" s="84" t="s">
        <v>248</v>
      </c>
      <c r="B335" s="84" t="s">
        <v>248</v>
      </c>
      <c r="C335" s="84">
        <v>4</v>
      </c>
      <c r="D335" s="122">
        <v>0.010847927771674998</v>
      </c>
      <c r="E335" s="122">
        <v>0.655855823712041</v>
      </c>
      <c r="F335" s="84" t="s">
        <v>1652</v>
      </c>
      <c r="G335" s="84" t="b">
        <v>0</v>
      </c>
      <c r="H335" s="84" t="b">
        <v>0</v>
      </c>
      <c r="I335" s="84" t="b">
        <v>0</v>
      </c>
      <c r="J335" s="84" t="b">
        <v>0</v>
      </c>
      <c r="K335" s="84" t="b">
        <v>0</v>
      </c>
      <c r="L335" s="84" t="b">
        <v>0</v>
      </c>
    </row>
    <row r="336" spans="1:12" ht="15">
      <c r="A336" s="84" t="s">
        <v>2312</v>
      </c>
      <c r="B336" s="84" t="s">
        <v>1759</v>
      </c>
      <c r="C336" s="84">
        <v>2</v>
      </c>
      <c r="D336" s="122">
        <v>0.010847927771674998</v>
      </c>
      <c r="E336" s="122">
        <v>1.5357159699855096</v>
      </c>
      <c r="F336" s="84" t="s">
        <v>1652</v>
      </c>
      <c r="G336" s="84" t="b">
        <v>0</v>
      </c>
      <c r="H336" s="84" t="b">
        <v>0</v>
      </c>
      <c r="I336" s="84" t="b">
        <v>0</v>
      </c>
      <c r="J336" s="84" t="b">
        <v>0</v>
      </c>
      <c r="K336" s="84" t="b">
        <v>0</v>
      </c>
      <c r="L336" s="84" t="b">
        <v>0</v>
      </c>
    </row>
    <row r="337" spans="1:12" ht="15">
      <c r="A337" s="84" t="s">
        <v>1759</v>
      </c>
      <c r="B337" s="84" t="s">
        <v>1742</v>
      </c>
      <c r="C337" s="84">
        <v>2</v>
      </c>
      <c r="D337" s="122">
        <v>0.010847927771674998</v>
      </c>
      <c r="E337" s="122">
        <v>0.9336559786575473</v>
      </c>
      <c r="F337" s="84" t="s">
        <v>1652</v>
      </c>
      <c r="G337" s="84" t="b">
        <v>0</v>
      </c>
      <c r="H337" s="84" t="b">
        <v>0</v>
      </c>
      <c r="I337" s="84" t="b">
        <v>0</v>
      </c>
      <c r="J337" s="84" t="b">
        <v>0</v>
      </c>
      <c r="K337" s="84" t="b">
        <v>0</v>
      </c>
      <c r="L337" s="84" t="b">
        <v>0</v>
      </c>
    </row>
    <row r="338" spans="1:12" ht="15">
      <c r="A338" s="84" t="s">
        <v>1742</v>
      </c>
      <c r="B338" s="84" t="s">
        <v>1832</v>
      </c>
      <c r="C338" s="84">
        <v>2</v>
      </c>
      <c r="D338" s="122">
        <v>0.010847927771674998</v>
      </c>
      <c r="E338" s="122">
        <v>0.565679193362953</v>
      </c>
      <c r="F338" s="84" t="s">
        <v>1652</v>
      </c>
      <c r="G338" s="84" t="b">
        <v>0</v>
      </c>
      <c r="H338" s="84" t="b">
        <v>0</v>
      </c>
      <c r="I338" s="84" t="b">
        <v>0</v>
      </c>
      <c r="J338" s="84" t="b">
        <v>0</v>
      </c>
      <c r="K338" s="84" t="b">
        <v>0</v>
      </c>
      <c r="L338" s="84" t="b">
        <v>0</v>
      </c>
    </row>
    <row r="339" spans="1:12" ht="15">
      <c r="A339" s="84" t="s">
        <v>1832</v>
      </c>
      <c r="B339" s="84" t="s">
        <v>2339</v>
      </c>
      <c r="C339" s="84">
        <v>2</v>
      </c>
      <c r="D339" s="122">
        <v>0.010847927771674998</v>
      </c>
      <c r="E339" s="122">
        <v>1.5357159699855096</v>
      </c>
      <c r="F339" s="84" t="s">
        <v>1652</v>
      </c>
      <c r="G339" s="84" t="b">
        <v>0</v>
      </c>
      <c r="H339" s="84" t="b">
        <v>0</v>
      </c>
      <c r="I339" s="84" t="b">
        <v>0</v>
      </c>
      <c r="J339" s="84" t="b">
        <v>0</v>
      </c>
      <c r="K339" s="84" t="b">
        <v>0</v>
      </c>
      <c r="L339" s="84" t="b">
        <v>0</v>
      </c>
    </row>
    <row r="340" spans="1:12" ht="15">
      <c r="A340" s="84" t="s">
        <v>2339</v>
      </c>
      <c r="B340" s="84" t="s">
        <v>2340</v>
      </c>
      <c r="C340" s="84">
        <v>2</v>
      </c>
      <c r="D340" s="122">
        <v>0.010847927771674998</v>
      </c>
      <c r="E340" s="122">
        <v>1.711807229041191</v>
      </c>
      <c r="F340" s="84" t="s">
        <v>1652</v>
      </c>
      <c r="G340" s="84" t="b">
        <v>0</v>
      </c>
      <c r="H340" s="84" t="b">
        <v>0</v>
      </c>
      <c r="I340" s="84" t="b">
        <v>0</v>
      </c>
      <c r="J340" s="84" t="b">
        <v>0</v>
      </c>
      <c r="K340" s="84" t="b">
        <v>0</v>
      </c>
      <c r="L340" s="84" t="b">
        <v>0</v>
      </c>
    </row>
    <row r="341" spans="1:12" ht="15">
      <c r="A341" s="84" t="s">
        <v>2340</v>
      </c>
      <c r="B341" s="84" t="s">
        <v>2341</v>
      </c>
      <c r="C341" s="84">
        <v>2</v>
      </c>
      <c r="D341" s="122">
        <v>0.010847927771674998</v>
      </c>
      <c r="E341" s="122">
        <v>1.711807229041191</v>
      </c>
      <c r="F341" s="84" t="s">
        <v>1652</v>
      </c>
      <c r="G341" s="84" t="b">
        <v>0</v>
      </c>
      <c r="H341" s="84" t="b">
        <v>0</v>
      </c>
      <c r="I341" s="84" t="b">
        <v>0</v>
      </c>
      <c r="J341" s="84" t="b">
        <v>0</v>
      </c>
      <c r="K341" s="84" t="b">
        <v>0</v>
      </c>
      <c r="L341" s="84" t="b">
        <v>0</v>
      </c>
    </row>
    <row r="342" spans="1:12" ht="15">
      <c r="A342" s="84" t="s">
        <v>2341</v>
      </c>
      <c r="B342" s="84" t="s">
        <v>248</v>
      </c>
      <c r="C342" s="84">
        <v>2</v>
      </c>
      <c r="D342" s="122">
        <v>0.010847927771674998</v>
      </c>
      <c r="E342" s="122">
        <v>1.1677391846909153</v>
      </c>
      <c r="F342" s="84" t="s">
        <v>1652</v>
      </c>
      <c r="G342" s="84" t="b">
        <v>0</v>
      </c>
      <c r="H342" s="84" t="b">
        <v>0</v>
      </c>
      <c r="I342" s="84" t="b">
        <v>0</v>
      </c>
      <c r="J342" s="84" t="b">
        <v>0</v>
      </c>
      <c r="K342" s="84" t="b">
        <v>0</v>
      </c>
      <c r="L342" s="84" t="b">
        <v>0</v>
      </c>
    </row>
    <row r="343" spans="1:12" ht="15">
      <c r="A343" s="84" t="s">
        <v>248</v>
      </c>
      <c r="B343" s="84" t="s">
        <v>295</v>
      </c>
      <c r="C343" s="84">
        <v>2</v>
      </c>
      <c r="D343" s="122">
        <v>0.010847927771674998</v>
      </c>
      <c r="E343" s="122">
        <v>0.8988938723983354</v>
      </c>
      <c r="F343" s="84" t="s">
        <v>1652</v>
      </c>
      <c r="G343" s="84" t="b">
        <v>0</v>
      </c>
      <c r="H343" s="84" t="b">
        <v>0</v>
      </c>
      <c r="I343" s="84" t="b">
        <v>0</v>
      </c>
      <c r="J343" s="84" t="b">
        <v>0</v>
      </c>
      <c r="K343" s="84" t="b">
        <v>0</v>
      </c>
      <c r="L343" s="84" t="b">
        <v>0</v>
      </c>
    </row>
    <row r="344" spans="1:12" ht="15">
      <c r="A344" s="84" t="s">
        <v>295</v>
      </c>
      <c r="B344" s="84" t="s">
        <v>294</v>
      </c>
      <c r="C344" s="84">
        <v>2</v>
      </c>
      <c r="D344" s="122">
        <v>0.010847927771674998</v>
      </c>
      <c r="E344" s="122">
        <v>1.711807229041191</v>
      </c>
      <c r="F344" s="84" t="s">
        <v>1652</v>
      </c>
      <c r="G344" s="84" t="b">
        <v>0</v>
      </c>
      <c r="H344" s="84" t="b">
        <v>0</v>
      </c>
      <c r="I344" s="84" t="b">
        <v>0</v>
      </c>
      <c r="J344" s="84" t="b">
        <v>0</v>
      </c>
      <c r="K344" s="84" t="b">
        <v>0</v>
      </c>
      <c r="L344" s="84" t="b">
        <v>0</v>
      </c>
    </row>
    <row r="345" spans="1:12" ht="15">
      <c r="A345" s="84" t="s">
        <v>1758</v>
      </c>
      <c r="B345" s="84" t="s">
        <v>547</v>
      </c>
      <c r="C345" s="84">
        <v>2</v>
      </c>
      <c r="D345" s="122">
        <v>0.010847927771674998</v>
      </c>
      <c r="E345" s="122">
        <v>1.3596247109298285</v>
      </c>
      <c r="F345" s="84" t="s">
        <v>1652</v>
      </c>
      <c r="G345" s="84" t="b">
        <v>0</v>
      </c>
      <c r="H345" s="84" t="b">
        <v>0</v>
      </c>
      <c r="I345" s="84" t="b">
        <v>0</v>
      </c>
      <c r="J345" s="84" t="b">
        <v>0</v>
      </c>
      <c r="K345" s="84" t="b">
        <v>0</v>
      </c>
      <c r="L345" s="84" t="b">
        <v>0</v>
      </c>
    </row>
    <row r="346" spans="1:12" ht="15">
      <c r="A346" s="84" t="s">
        <v>1837</v>
      </c>
      <c r="B346" s="84" t="s">
        <v>1838</v>
      </c>
      <c r="C346" s="84">
        <v>4</v>
      </c>
      <c r="D346" s="122">
        <v>0</v>
      </c>
      <c r="E346" s="122">
        <v>1.146128035678238</v>
      </c>
      <c r="F346" s="84" t="s">
        <v>1653</v>
      </c>
      <c r="G346" s="84" t="b">
        <v>0</v>
      </c>
      <c r="H346" s="84" t="b">
        <v>0</v>
      </c>
      <c r="I346" s="84" t="b">
        <v>0</v>
      </c>
      <c r="J346" s="84" t="b">
        <v>0</v>
      </c>
      <c r="K346" s="84" t="b">
        <v>0</v>
      </c>
      <c r="L346" s="84" t="b">
        <v>0</v>
      </c>
    </row>
    <row r="347" spans="1:12" ht="15">
      <c r="A347" s="84" t="s">
        <v>1838</v>
      </c>
      <c r="B347" s="84" t="s">
        <v>1839</v>
      </c>
      <c r="C347" s="84">
        <v>4</v>
      </c>
      <c r="D347" s="122">
        <v>0</v>
      </c>
      <c r="E347" s="122">
        <v>1.146128035678238</v>
      </c>
      <c r="F347" s="84" t="s">
        <v>1653</v>
      </c>
      <c r="G347" s="84" t="b">
        <v>0</v>
      </c>
      <c r="H347" s="84" t="b">
        <v>0</v>
      </c>
      <c r="I347" s="84" t="b">
        <v>0</v>
      </c>
      <c r="J347" s="84" t="b">
        <v>0</v>
      </c>
      <c r="K347" s="84" t="b">
        <v>0</v>
      </c>
      <c r="L347" s="84" t="b">
        <v>0</v>
      </c>
    </row>
    <row r="348" spans="1:12" ht="15">
      <c r="A348" s="84" t="s">
        <v>1839</v>
      </c>
      <c r="B348" s="84" t="s">
        <v>1840</v>
      </c>
      <c r="C348" s="84">
        <v>4</v>
      </c>
      <c r="D348" s="122">
        <v>0</v>
      </c>
      <c r="E348" s="122">
        <v>1.146128035678238</v>
      </c>
      <c r="F348" s="84" t="s">
        <v>1653</v>
      </c>
      <c r="G348" s="84" t="b">
        <v>0</v>
      </c>
      <c r="H348" s="84" t="b">
        <v>0</v>
      </c>
      <c r="I348" s="84" t="b">
        <v>0</v>
      </c>
      <c r="J348" s="84" t="b">
        <v>0</v>
      </c>
      <c r="K348" s="84" t="b">
        <v>0</v>
      </c>
      <c r="L348" s="84" t="b">
        <v>0</v>
      </c>
    </row>
    <row r="349" spans="1:12" ht="15">
      <c r="A349" s="84" t="s">
        <v>1840</v>
      </c>
      <c r="B349" s="84" t="s">
        <v>1841</v>
      </c>
      <c r="C349" s="84">
        <v>4</v>
      </c>
      <c r="D349" s="122">
        <v>0</v>
      </c>
      <c r="E349" s="122">
        <v>1.146128035678238</v>
      </c>
      <c r="F349" s="84" t="s">
        <v>1653</v>
      </c>
      <c r="G349" s="84" t="b">
        <v>0</v>
      </c>
      <c r="H349" s="84" t="b">
        <v>0</v>
      </c>
      <c r="I349" s="84" t="b">
        <v>0</v>
      </c>
      <c r="J349" s="84" t="b">
        <v>0</v>
      </c>
      <c r="K349" s="84" t="b">
        <v>0</v>
      </c>
      <c r="L349" s="84" t="b">
        <v>0</v>
      </c>
    </row>
    <row r="350" spans="1:12" ht="15">
      <c r="A350" s="84" t="s">
        <v>1841</v>
      </c>
      <c r="B350" s="84" t="s">
        <v>251</v>
      </c>
      <c r="C350" s="84">
        <v>4</v>
      </c>
      <c r="D350" s="122">
        <v>0</v>
      </c>
      <c r="E350" s="122">
        <v>1.146128035678238</v>
      </c>
      <c r="F350" s="84" t="s">
        <v>1653</v>
      </c>
      <c r="G350" s="84" t="b">
        <v>0</v>
      </c>
      <c r="H350" s="84" t="b">
        <v>0</v>
      </c>
      <c r="I350" s="84" t="b">
        <v>0</v>
      </c>
      <c r="J350" s="84" t="b">
        <v>0</v>
      </c>
      <c r="K350" s="84" t="b">
        <v>0</v>
      </c>
      <c r="L350" s="84" t="b">
        <v>0</v>
      </c>
    </row>
    <row r="351" spans="1:12" ht="15">
      <c r="A351" s="84" t="s">
        <v>251</v>
      </c>
      <c r="B351" s="84" t="s">
        <v>290</v>
      </c>
      <c r="C351" s="84">
        <v>4</v>
      </c>
      <c r="D351" s="122">
        <v>0</v>
      </c>
      <c r="E351" s="122">
        <v>1.146128035678238</v>
      </c>
      <c r="F351" s="84" t="s">
        <v>1653</v>
      </c>
      <c r="G351" s="84" t="b">
        <v>0</v>
      </c>
      <c r="H351" s="84" t="b">
        <v>0</v>
      </c>
      <c r="I351" s="84" t="b">
        <v>0</v>
      </c>
      <c r="J351" s="84" t="b">
        <v>0</v>
      </c>
      <c r="K351" s="84" t="b">
        <v>0</v>
      </c>
      <c r="L351" s="84" t="b">
        <v>0</v>
      </c>
    </row>
    <row r="352" spans="1:12" ht="15">
      <c r="A352" s="84" t="s">
        <v>290</v>
      </c>
      <c r="B352" s="84" t="s">
        <v>1842</v>
      </c>
      <c r="C352" s="84">
        <v>4</v>
      </c>
      <c r="D352" s="122">
        <v>0</v>
      </c>
      <c r="E352" s="122">
        <v>1.146128035678238</v>
      </c>
      <c r="F352" s="84" t="s">
        <v>1653</v>
      </c>
      <c r="G352" s="84" t="b">
        <v>0</v>
      </c>
      <c r="H352" s="84" t="b">
        <v>0</v>
      </c>
      <c r="I352" s="84" t="b">
        <v>0</v>
      </c>
      <c r="J352" s="84" t="b">
        <v>0</v>
      </c>
      <c r="K352" s="84" t="b">
        <v>0</v>
      </c>
      <c r="L352" s="84" t="b">
        <v>0</v>
      </c>
    </row>
    <row r="353" spans="1:12" ht="15">
      <c r="A353" s="84" t="s">
        <v>1842</v>
      </c>
      <c r="B353" s="84" t="s">
        <v>1741</v>
      </c>
      <c r="C353" s="84">
        <v>4</v>
      </c>
      <c r="D353" s="122">
        <v>0</v>
      </c>
      <c r="E353" s="122">
        <v>1.0492180226701815</v>
      </c>
      <c r="F353" s="84" t="s">
        <v>1653</v>
      </c>
      <c r="G353" s="84" t="b">
        <v>0</v>
      </c>
      <c r="H353" s="84" t="b">
        <v>0</v>
      </c>
      <c r="I353" s="84" t="b">
        <v>0</v>
      </c>
      <c r="J353" s="84" t="b">
        <v>0</v>
      </c>
      <c r="K353" s="84" t="b">
        <v>0</v>
      </c>
      <c r="L353" s="84" t="b">
        <v>0</v>
      </c>
    </row>
    <row r="354" spans="1:12" ht="15">
      <c r="A354" s="84" t="s">
        <v>1741</v>
      </c>
      <c r="B354" s="84" t="s">
        <v>1832</v>
      </c>
      <c r="C354" s="84">
        <v>4</v>
      </c>
      <c r="D354" s="122">
        <v>0</v>
      </c>
      <c r="E354" s="122">
        <v>1.0492180226701815</v>
      </c>
      <c r="F354" s="84" t="s">
        <v>1653</v>
      </c>
      <c r="G354" s="84" t="b">
        <v>0</v>
      </c>
      <c r="H354" s="84" t="b">
        <v>0</v>
      </c>
      <c r="I354" s="84" t="b">
        <v>0</v>
      </c>
      <c r="J354" s="84" t="b">
        <v>0</v>
      </c>
      <c r="K354" s="84" t="b">
        <v>0</v>
      </c>
      <c r="L354" s="84" t="b">
        <v>0</v>
      </c>
    </row>
    <row r="355" spans="1:12" ht="15">
      <c r="A355" s="84" t="s">
        <v>233</v>
      </c>
      <c r="B355" s="84" t="s">
        <v>1837</v>
      </c>
      <c r="C355" s="84">
        <v>3</v>
      </c>
      <c r="D355" s="122">
        <v>0.006246936830414997</v>
      </c>
      <c r="E355" s="122">
        <v>1.271066772286538</v>
      </c>
      <c r="F355" s="84" t="s">
        <v>1653</v>
      </c>
      <c r="G355" s="84" t="b">
        <v>0</v>
      </c>
      <c r="H355" s="84" t="b">
        <v>0</v>
      </c>
      <c r="I355" s="84" t="b">
        <v>0</v>
      </c>
      <c r="J355" s="84" t="b">
        <v>0</v>
      </c>
      <c r="K355" s="84" t="b">
        <v>0</v>
      </c>
      <c r="L355" s="84" t="b">
        <v>0</v>
      </c>
    </row>
    <row r="356" spans="1:12" ht="15">
      <c r="A356" s="84" t="s">
        <v>1832</v>
      </c>
      <c r="B356" s="84" t="s">
        <v>2314</v>
      </c>
      <c r="C356" s="84">
        <v>3</v>
      </c>
      <c r="D356" s="122">
        <v>0.006246936830414997</v>
      </c>
      <c r="E356" s="122">
        <v>1.1461280356782382</v>
      </c>
      <c r="F356" s="84" t="s">
        <v>1653</v>
      </c>
      <c r="G356" s="84" t="b">
        <v>0</v>
      </c>
      <c r="H356" s="84" t="b">
        <v>0</v>
      </c>
      <c r="I356" s="84" t="b">
        <v>0</v>
      </c>
      <c r="J356" s="84" t="b">
        <v>0</v>
      </c>
      <c r="K356" s="84" t="b">
        <v>0</v>
      </c>
      <c r="L356" s="84" t="b">
        <v>0</v>
      </c>
    </row>
    <row r="357" spans="1:12" ht="15">
      <c r="A357" s="84" t="s">
        <v>535</v>
      </c>
      <c r="B357" s="84" t="s">
        <v>1845</v>
      </c>
      <c r="C357" s="84">
        <v>4</v>
      </c>
      <c r="D357" s="122">
        <v>0</v>
      </c>
      <c r="E357" s="122">
        <v>1.3521825181113625</v>
      </c>
      <c r="F357" s="84" t="s">
        <v>1654</v>
      </c>
      <c r="G357" s="84" t="b">
        <v>1</v>
      </c>
      <c r="H357" s="84" t="b">
        <v>0</v>
      </c>
      <c r="I357" s="84" t="b">
        <v>0</v>
      </c>
      <c r="J357" s="84" t="b">
        <v>0</v>
      </c>
      <c r="K357" s="84" t="b">
        <v>0</v>
      </c>
      <c r="L357" s="84" t="b">
        <v>0</v>
      </c>
    </row>
    <row r="358" spans="1:12" ht="15">
      <c r="A358" s="84" t="s">
        <v>1845</v>
      </c>
      <c r="B358" s="84" t="s">
        <v>1742</v>
      </c>
      <c r="C358" s="84">
        <v>4</v>
      </c>
      <c r="D358" s="122">
        <v>0</v>
      </c>
      <c r="E358" s="122">
        <v>1.3521825181113625</v>
      </c>
      <c r="F358" s="84" t="s">
        <v>1654</v>
      </c>
      <c r="G358" s="84" t="b">
        <v>0</v>
      </c>
      <c r="H358" s="84" t="b">
        <v>0</v>
      </c>
      <c r="I358" s="84" t="b">
        <v>0</v>
      </c>
      <c r="J358" s="84" t="b">
        <v>0</v>
      </c>
      <c r="K358" s="84" t="b">
        <v>0</v>
      </c>
      <c r="L358" s="84" t="b">
        <v>0</v>
      </c>
    </row>
    <row r="359" spans="1:12" ht="15">
      <c r="A359" s="84" t="s">
        <v>1742</v>
      </c>
      <c r="B359" s="84" t="s">
        <v>1788</v>
      </c>
      <c r="C359" s="84">
        <v>4</v>
      </c>
      <c r="D359" s="122">
        <v>0</v>
      </c>
      <c r="E359" s="122">
        <v>1.3521825181113625</v>
      </c>
      <c r="F359" s="84" t="s">
        <v>1654</v>
      </c>
      <c r="G359" s="84" t="b">
        <v>0</v>
      </c>
      <c r="H359" s="84" t="b">
        <v>0</v>
      </c>
      <c r="I359" s="84" t="b">
        <v>0</v>
      </c>
      <c r="J359" s="84" t="b">
        <v>0</v>
      </c>
      <c r="K359" s="84" t="b">
        <v>0</v>
      </c>
      <c r="L359" s="84" t="b">
        <v>0</v>
      </c>
    </row>
    <row r="360" spans="1:12" ht="15">
      <c r="A360" s="84" t="s">
        <v>1788</v>
      </c>
      <c r="B360" s="84" t="s">
        <v>281</v>
      </c>
      <c r="C360" s="84">
        <v>4</v>
      </c>
      <c r="D360" s="122">
        <v>0</v>
      </c>
      <c r="E360" s="122">
        <v>1.3521825181113625</v>
      </c>
      <c r="F360" s="84" t="s">
        <v>1654</v>
      </c>
      <c r="G360" s="84" t="b">
        <v>0</v>
      </c>
      <c r="H360" s="84" t="b">
        <v>0</v>
      </c>
      <c r="I360" s="84" t="b">
        <v>0</v>
      </c>
      <c r="J360" s="84" t="b">
        <v>0</v>
      </c>
      <c r="K360" s="84" t="b">
        <v>0</v>
      </c>
      <c r="L360" s="84" t="b">
        <v>0</v>
      </c>
    </row>
    <row r="361" spans="1:12" ht="15">
      <c r="A361" s="84" t="s">
        <v>281</v>
      </c>
      <c r="B361" s="84" t="s">
        <v>1846</v>
      </c>
      <c r="C361" s="84">
        <v>4</v>
      </c>
      <c r="D361" s="122">
        <v>0</v>
      </c>
      <c r="E361" s="122">
        <v>1.3521825181113625</v>
      </c>
      <c r="F361" s="84" t="s">
        <v>1654</v>
      </c>
      <c r="G361" s="84" t="b">
        <v>0</v>
      </c>
      <c r="H361" s="84" t="b">
        <v>0</v>
      </c>
      <c r="I361" s="84" t="b">
        <v>0</v>
      </c>
      <c r="J361" s="84" t="b">
        <v>0</v>
      </c>
      <c r="K361" s="84" t="b">
        <v>0</v>
      </c>
      <c r="L361" s="84" t="b">
        <v>0</v>
      </c>
    </row>
    <row r="362" spans="1:12" ht="15">
      <c r="A362" s="84" t="s">
        <v>1846</v>
      </c>
      <c r="B362" s="84" t="s">
        <v>1847</v>
      </c>
      <c r="C362" s="84">
        <v>4</v>
      </c>
      <c r="D362" s="122">
        <v>0</v>
      </c>
      <c r="E362" s="122">
        <v>1.3521825181113625</v>
      </c>
      <c r="F362" s="84" t="s">
        <v>1654</v>
      </c>
      <c r="G362" s="84" t="b">
        <v>0</v>
      </c>
      <c r="H362" s="84" t="b">
        <v>0</v>
      </c>
      <c r="I362" s="84" t="b">
        <v>0</v>
      </c>
      <c r="J362" s="84" t="b">
        <v>0</v>
      </c>
      <c r="K362" s="84" t="b">
        <v>0</v>
      </c>
      <c r="L362" s="84" t="b">
        <v>0</v>
      </c>
    </row>
    <row r="363" spans="1:12" ht="15">
      <c r="A363" s="84" t="s">
        <v>1847</v>
      </c>
      <c r="B363" s="84" t="s">
        <v>1848</v>
      </c>
      <c r="C363" s="84">
        <v>4</v>
      </c>
      <c r="D363" s="122">
        <v>0</v>
      </c>
      <c r="E363" s="122">
        <v>1.3521825181113625</v>
      </c>
      <c r="F363" s="84" t="s">
        <v>1654</v>
      </c>
      <c r="G363" s="84" t="b">
        <v>0</v>
      </c>
      <c r="H363" s="84" t="b">
        <v>0</v>
      </c>
      <c r="I363" s="84" t="b">
        <v>0</v>
      </c>
      <c r="J363" s="84" t="b">
        <v>0</v>
      </c>
      <c r="K363" s="84" t="b">
        <v>0</v>
      </c>
      <c r="L363" s="84" t="b">
        <v>0</v>
      </c>
    </row>
    <row r="364" spans="1:12" ht="15">
      <c r="A364" s="84" t="s">
        <v>1848</v>
      </c>
      <c r="B364" s="84" t="s">
        <v>1849</v>
      </c>
      <c r="C364" s="84">
        <v>4</v>
      </c>
      <c r="D364" s="122">
        <v>0</v>
      </c>
      <c r="E364" s="122">
        <v>1.3521825181113625</v>
      </c>
      <c r="F364" s="84" t="s">
        <v>1654</v>
      </c>
      <c r="G364" s="84" t="b">
        <v>0</v>
      </c>
      <c r="H364" s="84" t="b">
        <v>0</v>
      </c>
      <c r="I364" s="84" t="b">
        <v>0</v>
      </c>
      <c r="J364" s="84" t="b">
        <v>0</v>
      </c>
      <c r="K364" s="84" t="b">
        <v>0</v>
      </c>
      <c r="L364" s="84" t="b">
        <v>0</v>
      </c>
    </row>
    <row r="365" spans="1:12" ht="15">
      <c r="A365" s="84" t="s">
        <v>1849</v>
      </c>
      <c r="B365" s="84" t="s">
        <v>1844</v>
      </c>
      <c r="C365" s="84">
        <v>4</v>
      </c>
      <c r="D365" s="122">
        <v>0</v>
      </c>
      <c r="E365" s="122">
        <v>1.255272505103306</v>
      </c>
      <c r="F365" s="84" t="s">
        <v>1654</v>
      </c>
      <c r="G365" s="84" t="b">
        <v>0</v>
      </c>
      <c r="H365" s="84" t="b">
        <v>0</v>
      </c>
      <c r="I365" s="84" t="b">
        <v>0</v>
      </c>
      <c r="J365" s="84" t="b">
        <v>0</v>
      </c>
      <c r="K365" s="84" t="b">
        <v>0</v>
      </c>
      <c r="L365" s="84" t="b">
        <v>0</v>
      </c>
    </row>
    <row r="366" spans="1:12" ht="15">
      <c r="A366" s="84" t="s">
        <v>1844</v>
      </c>
      <c r="B366" s="84" t="s">
        <v>2270</v>
      </c>
      <c r="C366" s="84">
        <v>4</v>
      </c>
      <c r="D366" s="122">
        <v>0</v>
      </c>
      <c r="E366" s="122">
        <v>1.255272505103306</v>
      </c>
      <c r="F366" s="84" t="s">
        <v>1654</v>
      </c>
      <c r="G366" s="84" t="b">
        <v>0</v>
      </c>
      <c r="H366" s="84" t="b">
        <v>0</v>
      </c>
      <c r="I366" s="84" t="b">
        <v>0</v>
      </c>
      <c r="J366" s="84" t="b">
        <v>0</v>
      </c>
      <c r="K366" s="84" t="b">
        <v>0</v>
      </c>
      <c r="L366" s="84" t="b">
        <v>0</v>
      </c>
    </row>
    <row r="367" spans="1:12" ht="15">
      <c r="A367" s="84" t="s">
        <v>2270</v>
      </c>
      <c r="B367" s="84" t="s">
        <v>2271</v>
      </c>
      <c r="C367" s="84">
        <v>4</v>
      </c>
      <c r="D367" s="122">
        <v>0</v>
      </c>
      <c r="E367" s="122">
        <v>1.3521825181113625</v>
      </c>
      <c r="F367" s="84" t="s">
        <v>1654</v>
      </c>
      <c r="G367" s="84" t="b">
        <v>0</v>
      </c>
      <c r="H367" s="84" t="b">
        <v>0</v>
      </c>
      <c r="I367" s="84" t="b">
        <v>0</v>
      </c>
      <c r="J367" s="84" t="b">
        <v>0</v>
      </c>
      <c r="K367" s="84" t="b">
        <v>0</v>
      </c>
      <c r="L367" s="84" t="b">
        <v>0</v>
      </c>
    </row>
    <row r="368" spans="1:12" ht="15">
      <c r="A368" s="84" t="s">
        <v>2271</v>
      </c>
      <c r="B368" s="84" t="s">
        <v>2272</v>
      </c>
      <c r="C368" s="84">
        <v>4</v>
      </c>
      <c r="D368" s="122">
        <v>0</v>
      </c>
      <c r="E368" s="122">
        <v>1.3521825181113625</v>
      </c>
      <c r="F368" s="84" t="s">
        <v>1654</v>
      </c>
      <c r="G368" s="84" t="b">
        <v>0</v>
      </c>
      <c r="H368" s="84" t="b">
        <v>0</v>
      </c>
      <c r="I368" s="84" t="b">
        <v>0</v>
      </c>
      <c r="J368" s="84" t="b">
        <v>0</v>
      </c>
      <c r="K368" s="84" t="b">
        <v>0</v>
      </c>
      <c r="L368" s="84" t="b">
        <v>0</v>
      </c>
    </row>
    <row r="369" spans="1:12" ht="15">
      <c r="A369" s="84" t="s">
        <v>2272</v>
      </c>
      <c r="B369" s="84" t="s">
        <v>2273</v>
      </c>
      <c r="C369" s="84">
        <v>4</v>
      </c>
      <c r="D369" s="122">
        <v>0</v>
      </c>
      <c r="E369" s="122">
        <v>1.3521825181113625</v>
      </c>
      <c r="F369" s="84" t="s">
        <v>1654</v>
      </c>
      <c r="G369" s="84" t="b">
        <v>0</v>
      </c>
      <c r="H369" s="84" t="b">
        <v>0</v>
      </c>
      <c r="I369" s="84" t="b">
        <v>0</v>
      </c>
      <c r="J369" s="84" t="b">
        <v>0</v>
      </c>
      <c r="K369" s="84" t="b">
        <v>0</v>
      </c>
      <c r="L369" s="84" t="b">
        <v>0</v>
      </c>
    </row>
    <row r="370" spans="1:12" ht="15">
      <c r="A370" s="84" t="s">
        <v>2273</v>
      </c>
      <c r="B370" s="84" t="s">
        <v>2274</v>
      </c>
      <c r="C370" s="84">
        <v>4</v>
      </c>
      <c r="D370" s="122">
        <v>0</v>
      </c>
      <c r="E370" s="122">
        <v>1.3521825181113625</v>
      </c>
      <c r="F370" s="84" t="s">
        <v>1654</v>
      </c>
      <c r="G370" s="84" t="b">
        <v>0</v>
      </c>
      <c r="H370" s="84" t="b">
        <v>0</v>
      </c>
      <c r="I370" s="84" t="b">
        <v>0</v>
      </c>
      <c r="J370" s="84" t="b">
        <v>0</v>
      </c>
      <c r="K370" s="84" t="b">
        <v>0</v>
      </c>
      <c r="L370" s="84" t="b">
        <v>0</v>
      </c>
    </row>
    <row r="371" spans="1:12" ht="15">
      <c r="A371" s="84" t="s">
        <v>2274</v>
      </c>
      <c r="B371" s="84" t="s">
        <v>2275</v>
      </c>
      <c r="C371" s="84">
        <v>4</v>
      </c>
      <c r="D371" s="122">
        <v>0</v>
      </c>
      <c r="E371" s="122">
        <v>1.3521825181113625</v>
      </c>
      <c r="F371" s="84" t="s">
        <v>1654</v>
      </c>
      <c r="G371" s="84" t="b">
        <v>0</v>
      </c>
      <c r="H371" s="84" t="b">
        <v>0</v>
      </c>
      <c r="I371" s="84" t="b">
        <v>0</v>
      </c>
      <c r="J371" s="84" t="b">
        <v>0</v>
      </c>
      <c r="K371" s="84" t="b">
        <v>0</v>
      </c>
      <c r="L371" s="84" t="b">
        <v>0</v>
      </c>
    </row>
    <row r="372" spans="1:12" ht="15">
      <c r="A372" s="84" t="s">
        <v>2275</v>
      </c>
      <c r="B372" s="84" t="s">
        <v>2276</v>
      </c>
      <c r="C372" s="84">
        <v>4</v>
      </c>
      <c r="D372" s="122">
        <v>0</v>
      </c>
      <c r="E372" s="122">
        <v>1.3521825181113625</v>
      </c>
      <c r="F372" s="84" t="s">
        <v>1654</v>
      </c>
      <c r="G372" s="84" t="b">
        <v>0</v>
      </c>
      <c r="H372" s="84" t="b">
        <v>0</v>
      </c>
      <c r="I372" s="84" t="b">
        <v>0</v>
      </c>
      <c r="J372" s="84" t="b">
        <v>0</v>
      </c>
      <c r="K372" s="84" t="b">
        <v>0</v>
      </c>
      <c r="L372" s="84" t="b">
        <v>0</v>
      </c>
    </row>
    <row r="373" spans="1:12" ht="15">
      <c r="A373" s="84" t="s">
        <v>214</v>
      </c>
      <c r="B373" s="84" t="s">
        <v>535</v>
      </c>
      <c r="C373" s="84">
        <v>3</v>
      </c>
      <c r="D373" s="122">
        <v>0.003987406487498933</v>
      </c>
      <c r="E373" s="122">
        <v>1.4771212547196624</v>
      </c>
      <c r="F373" s="84" t="s">
        <v>1654</v>
      </c>
      <c r="G373" s="84" t="b">
        <v>0</v>
      </c>
      <c r="H373" s="84" t="b">
        <v>0</v>
      </c>
      <c r="I373" s="84" t="b">
        <v>0</v>
      </c>
      <c r="J373" s="84" t="b">
        <v>1</v>
      </c>
      <c r="K373" s="84" t="b">
        <v>0</v>
      </c>
      <c r="L373" s="84" t="b">
        <v>0</v>
      </c>
    </row>
    <row r="374" spans="1:12" ht="15">
      <c r="A374" s="84" t="s">
        <v>2276</v>
      </c>
      <c r="B374" s="84" t="s">
        <v>2324</v>
      </c>
      <c r="C374" s="84">
        <v>3</v>
      </c>
      <c r="D374" s="122">
        <v>0.003987406487498933</v>
      </c>
      <c r="E374" s="122">
        <v>1.3521825181113625</v>
      </c>
      <c r="F374" s="84" t="s">
        <v>1654</v>
      </c>
      <c r="G374" s="84" t="b">
        <v>0</v>
      </c>
      <c r="H374" s="84" t="b">
        <v>0</v>
      </c>
      <c r="I374" s="84" t="b">
        <v>0</v>
      </c>
      <c r="J374" s="84" t="b">
        <v>0</v>
      </c>
      <c r="K374" s="84" t="b">
        <v>0</v>
      </c>
      <c r="L374" s="84" t="b">
        <v>0</v>
      </c>
    </row>
    <row r="375" spans="1:12" ht="15">
      <c r="A375" s="84" t="s">
        <v>1824</v>
      </c>
      <c r="B375" s="84" t="s">
        <v>547</v>
      </c>
      <c r="C375" s="84">
        <v>19</v>
      </c>
      <c r="D375" s="122">
        <v>0.01999805804763956</v>
      </c>
      <c r="E375" s="122">
        <v>0.8439475903828243</v>
      </c>
      <c r="F375" s="84" t="s">
        <v>1655</v>
      </c>
      <c r="G375" s="84" t="b">
        <v>1</v>
      </c>
      <c r="H375" s="84" t="b">
        <v>0</v>
      </c>
      <c r="I375" s="84" t="b">
        <v>0</v>
      </c>
      <c r="J375" s="84" t="b">
        <v>0</v>
      </c>
      <c r="K375" s="84" t="b">
        <v>0</v>
      </c>
      <c r="L375" s="84" t="b">
        <v>0</v>
      </c>
    </row>
    <row r="376" spans="1:12" ht="15">
      <c r="A376" s="84" t="s">
        <v>547</v>
      </c>
      <c r="B376" s="84" t="s">
        <v>1823</v>
      </c>
      <c r="C376" s="84">
        <v>19</v>
      </c>
      <c r="D376" s="122">
        <v>0.01999805804763956</v>
      </c>
      <c r="E376" s="122">
        <v>0.7305907263243396</v>
      </c>
      <c r="F376" s="84" t="s">
        <v>1655</v>
      </c>
      <c r="G376" s="84" t="b">
        <v>0</v>
      </c>
      <c r="H376" s="84" t="b">
        <v>0</v>
      </c>
      <c r="I376" s="84" t="b">
        <v>0</v>
      </c>
      <c r="J376" s="84" t="b">
        <v>0</v>
      </c>
      <c r="K376" s="84" t="b">
        <v>0</v>
      </c>
      <c r="L376" s="84" t="b">
        <v>0</v>
      </c>
    </row>
    <row r="377" spans="1:12" ht="15">
      <c r="A377" s="84" t="s">
        <v>1852</v>
      </c>
      <c r="B377" s="84" t="s">
        <v>1853</v>
      </c>
      <c r="C377" s="84">
        <v>18</v>
      </c>
      <c r="D377" s="122">
        <v>0.019926177691308406</v>
      </c>
      <c r="E377" s="122">
        <v>1.3210688451024868</v>
      </c>
      <c r="F377" s="84" t="s">
        <v>1655</v>
      </c>
      <c r="G377" s="84" t="b">
        <v>0</v>
      </c>
      <c r="H377" s="84" t="b">
        <v>0</v>
      </c>
      <c r="I377" s="84" t="b">
        <v>0</v>
      </c>
      <c r="J377" s="84" t="b">
        <v>0</v>
      </c>
      <c r="K377" s="84" t="b">
        <v>0</v>
      </c>
      <c r="L377" s="84" t="b">
        <v>0</v>
      </c>
    </row>
    <row r="378" spans="1:12" ht="15">
      <c r="A378" s="84" t="s">
        <v>1854</v>
      </c>
      <c r="B378" s="84" t="s">
        <v>547</v>
      </c>
      <c r="C378" s="84">
        <v>17</v>
      </c>
      <c r="D378" s="122">
        <v>0.019798288291322057</v>
      </c>
      <c r="E378" s="122">
        <v>0.8439475903828243</v>
      </c>
      <c r="F378" s="84" t="s">
        <v>1655</v>
      </c>
      <c r="G378" s="84" t="b">
        <v>0</v>
      </c>
      <c r="H378" s="84" t="b">
        <v>0</v>
      </c>
      <c r="I378" s="84" t="b">
        <v>0</v>
      </c>
      <c r="J378" s="84" t="b">
        <v>0</v>
      </c>
      <c r="K378" s="84" t="b">
        <v>0</v>
      </c>
      <c r="L378" s="84" t="b">
        <v>0</v>
      </c>
    </row>
    <row r="379" spans="1:12" ht="15">
      <c r="A379" s="84" t="s">
        <v>1771</v>
      </c>
      <c r="B379" s="84" t="s">
        <v>1833</v>
      </c>
      <c r="C379" s="84">
        <v>9</v>
      </c>
      <c r="D379" s="122">
        <v>0.016249098035853348</v>
      </c>
      <c r="E379" s="122">
        <v>0.9328886737196055</v>
      </c>
      <c r="F379" s="84" t="s">
        <v>1655</v>
      </c>
      <c r="G379" s="84" t="b">
        <v>0</v>
      </c>
      <c r="H379" s="84" t="b">
        <v>0</v>
      </c>
      <c r="I379" s="84" t="b">
        <v>0</v>
      </c>
      <c r="J379" s="84" t="b">
        <v>0</v>
      </c>
      <c r="K379" s="84" t="b">
        <v>0</v>
      </c>
      <c r="L379" s="84" t="b">
        <v>0</v>
      </c>
    </row>
    <row r="380" spans="1:12" ht="15">
      <c r="A380" s="84" t="s">
        <v>547</v>
      </c>
      <c r="B380" s="84" t="s">
        <v>1741</v>
      </c>
      <c r="C380" s="84">
        <v>6</v>
      </c>
      <c r="D380" s="122">
        <v>0.013284118460872272</v>
      </c>
      <c r="E380" s="122">
        <v>0.41797885811054325</v>
      </c>
      <c r="F380" s="84" t="s">
        <v>1655</v>
      </c>
      <c r="G380" s="84" t="b">
        <v>0</v>
      </c>
      <c r="H380" s="84" t="b">
        <v>0</v>
      </c>
      <c r="I380" s="84" t="b">
        <v>0</v>
      </c>
      <c r="J380" s="84" t="b">
        <v>0</v>
      </c>
      <c r="K380" s="84" t="b">
        <v>0</v>
      </c>
      <c r="L380" s="84" t="b">
        <v>0</v>
      </c>
    </row>
    <row r="381" spans="1:12" ht="15">
      <c r="A381" s="84" t="s">
        <v>1741</v>
      </c>
      <c r="B381" s="84" t="s">
        <v>1823</v>
      </c>
      <c r="C381" s="84">
        <v>6</v>
      </c>
      <c r="D381" s="122">
        <v>0.013284118460872272</v>
      </c>
      <c r="E381" s="122">
        <v>0.5821708938665168</v>
      </c>
      <c r="F381" s="84" t="s">
        <v>1655</v>
      </c>
      <c r="G381" s="84" t="b">
        <v>0</v>
      </c>
      <c r="H381" s="84" t="b">
        <v>0</v>
      </c>
      <c r="I381" s="84" t="b">
        <v>0</v>
      </c>
      <c r="J381" s="84" t="b">
        <v>0</v>
      </c>
      <c r="K381" s="84" t="b">
        <v>0</v>
      </c>
      <c r="L381" s="84" t="b">
        <v>0</v>
      </c>
    </row>
    <row r="382" spans="1:12" ht="15">
      <c r="A382" s="84" t="s">
        <v>1851</v>
      </c>
      <c r="B382" s="84" t="s">
        <v>1741</v>
      </c>
      <c r="C382" s="84">
        <v>5</v>
      </c>
      <c r="D382" s="122">
        <v>0.011988674657621224</v>
      </c>
      <c r="E382" s="122">
        <v>0.6398276077268996</v>
      </c>
      <c r="F382" s="84" t="s">
        <v>1655</v>
      </c>
      <c r="G382" s="84" t="b">
        <v>1</v>
      </c>
      <c r="H382" s="84" t="b">
        <v>0</v>
      </c>
      <c r="I382" s="84" t="b">
        <v>0</v>
      </c>
      <c r="J382" s="84" t="b">
        <v>0</v>
      </c>
      <c r="K382" s="84" t="b">
        <v>0</v>
      </c>
      <c r="L382" s="84" t="b">
        <v>0</v>
      </c>
    </row>
    <row r="383" spans="1:12" ht="15">
      <c r="A383" s="84" t="s">
        <v>1741</v>
      </c>
      <c r="B383" s="84" t="s">
        <v>1852</v>
      </c>
      <c r="C383" s="84">
        <v>5</v>
      </c>
      <c r="D383" s="122">
        <v>0.011988674657621224</v>
      </c>
      <c r="E383" s="122">
        <v>0.8159188667825809</v>
      </c>
      <c r="F383" s="84" t="s">
        <v>1655</v>
      </c>
      <c r="G383" s="84" t="b">
        <v>0</v>
      </c>
      <c r="H383" s="84" t="b">
        <v>0</v>
      </c>
      <c r="I383" s="84" t="b">
        <v>0</v>
      </c>
      <c r="J383" s="84" t="b">
        <v>0</v>
      </c>
      <c r="K383" s="84" t="b">
        <v>0</v>
      </c>
      <c r="L383" s="84" t="b">
        <v>0</v>
      </c>
    </row>
    <row r="384" spans="1:12" ht="15">
      <c r="A384" s="84" t="s">
        <v>1833</v>
      </c>
      <c r="B384" s="84" t="s">
        <v>1771</v>
      </c>
      <c r="C384" s="84">
        <v>5</v>
      </c>
      <c r="D384" s="122">
        <v>0.011988674657621224</v>
      </c>
      <c r="E384" s="122">
        <v>0.7024397523413316</v>
      </c>
      <c r="F384" s="84" t="s">
        <v>1655</v>
      </c>
      <c r="G384" s="84" t="b">
        <v>0</v>
      </c>
      <c r="H384" s="84" t="b">
        <v>0</v>
      </c>
      <c r="I384" s="84" t="b">
        <v>0</v>
      </c>
      <c r="J384" s="84" t="b">
        <v>0</v>
      </c>
      <c r="K384" s="84" t="b">
        <v>0</v>
      </c>
      <c r="L384" s="84" t="b">
        <v>0</v>
      </c>
    </row>
    <row r="385" spans="1:12" ht="15">
      <c r="A385" s="84" t="s">
        <v>1771</v>
      </c>
      <c r="B385" s="84" t="s">
        <v>2243</v>
      </c>
      <c r="C385" s="84">
        <v>4</v>
      </c>
      <c r="D385" s="122">
        <v>0.010490336598561542</v>
      </c>
      <c r="E385" s="122">
        <v>1.3210688451024868</v>
      </c>
      <c r="F385" s="84" t="s">
        <v>1655</v>
      </c>
      <c r="G385" s="84" t="b">
        <v>0</v>
      </c>
      <c r="H385" s="84" t="b">
        <v>0</v>
      </c>
      <c r="I385" s="84" t="b">
        <v>0</v>
      </c>
      <c r="J385" s="84" t="b">
        <v>0</v>
      </c>
      <c r="K385" s="84" t="b">
        <v>0</v>
      </c>
      <c r="L385" s="84" t="b">
        <v>0</v>
      </c>
    </row>
    <row r="386" spans="1:12" ht="15">
      <c r="A386" s="84" t="s">
        <v>2247</v>
      </c>
      <c r="B386" s="84" t="s">
        <v>1746</v>
      </c>
      <c r="C386" s="84">
        <v>4</v>
      </c>
      <c r="D386" s="122">
        <v>0.010490336598561542</v>
      </c>
      <c r="E386" s="122">
        <v>1.2489824158194625</v>
      </c>
      <c r="F386" s="84" t="s">
        <v>1655</v>
      </c>
      <c r="G386" s="84" t="b">
        <v>0</v>
      </c>
      <c r="H386" s="84" t="b">
        <v>0</v>
      </c>
      <c r="I386" s="84" t="b">
        <v>0</v>
      </c>
      <c r="J386" s="84" t="b">
        <v>0</v>
      </c>
      <c r="K386" s="84" t="b">
        <v>0</v>
      </c>
      <c r="L386" s="84" t="b">
        <v>0</v>
      </c>
    </row>
    <row r="387" spans="1:12" ht="15">
      <c r="A387" s="84" t="s">
        <v>1746</v>
      </c>
      <c r="B387" s="84" t="s">
        <v>1823</v>
      </c>
      <c r="C387" s="84">
        <v>4</v>
      </c>
      <c r="D387" s="122">
        <v>0.010490336598561542</v>
      </c>
      <c r="E387" s="122">
        <v>0.4640715817885222</v>
      </c>
      <c r="F387" s="84" t="s">
        <v>1655</v>
      </c>
      <c r="G387" s="84" t="b">
        <v>0</v>
      </c>
      <c r="H387" s="84" t="b">
        <v>0</v>
      </c>
      <c r="I387" s="84" t="b">
        <v>0</v>
      </c>
      <c r="J387" s="84" t="b">
        <v>0</v>
      </c>
      <c r="K387" s="84" t="b">
        <v>0</v>
      </c>
      <c r="L387" s="84" t="b">
        <v>0</v>
      </c>
    </row>
    <row r="388" spans="1:12" ht="15">
      <c r="A388" s="84" t="s">
        <v>1823</v>
      </c>
      <c r="B388" s="84" t="s">
        <v>2257</v>
      </c>
      <c r="C388" s="84">
        <v>4</v>
      </c>
      <c r="D388" s="122">
        <v>0.010490336598561542</v>
      </c>
      <c r="E388" s="122">
        <v>1.0081396261387978</v>
      </c>
      <c r="F388" s="84" t="s">
        <v>1655</v>
      </c>
      <c r="G388" s="84" t="b">
        <v>0</v>
      </c>
      <c r="H388" s="84" t="b">
        <v>0</v>
      </c>
      <c r="I388" s="84" t="b">
        <v>0</v>
      </c>
      <c r="J388" s="84" t="b">
        <v>0</v>
      </c>
      <c r="K388" s="84" t="b">
        <v>0</v>
      </c>
      <c r="L388" s="84" t="b">
        <v>0</v>
      </c>
    </row>
    <row r="389" spans="1:12" ht="15">
      <c r="A389" s="84" t="s">
        <v>2257</v>
      </c>
      <c r="B389" s="84" t="s">
        <v>1833</v>
      </c>
      <c r="C389" s="84">
        <v>4</v>
      </c>
      <c r="D389" s="122">
        <v>0.010490336598561542</v>
      </c>
      <c r="E389" s="122">
        <v>1.2339186693835866</v>
      </c>
      <c r="F389" s="84" t="s">
        <v>1655</v>
      </c>
      <c r="G389" s="84" t="b">
        <v>0</v>
      </c>
      <c r="H389" s="84" t="b">
        <v>0</v>
      </c>
      <c r="I389" s="84" t="b">
        <v>0</v>
      </c>
      <c r="J389" s="84" t="b">
        <v>0</v>
      </c>
      <c r="K389" s="84" t="b">
        <v>0</v>
      </c>
      <c r="L389" s="84" t="b">
        <v>0</v>
      </c>
    </row>
    <row r="390" spans="1:12" ht="15">
      <c r="A390" s="84" t="s">
        <v>1833</v>
      </c>
      <c r="B390" s="84" t="s">
        <v>2258</v>
      </c>
      <c r="C390" s="84">
        <v>4</v>
      </c>
      <c r="D390" s="122">
        <v>0.010490336598561542</v>
      </c>
      <c r="E390" s="122">
        <v>1.345892428827519</v>
      </c>
      <c r="F390" s="84" t="s">
        <v>1655</v>
      </c>
      <c r="G390" s="84" t="b">
        <v>0</v>
      </c>
      <c r="H390" s="84" t="b">
        <v>0</v>
      </c>
      <c r="I390" s="84" t="b">
        <v>0</v>
      </c>
      <c r="J390" s="84" t="b">
        <v>0</v>
      </c>
      <c r="K390" s="84" t="b">
        <v>0</v>
      </c>
      <c r="L390" s="84" t="b">
        <v>0</v>
      </c>
    </row>
    <row r="391" spans="1:12" ht="15">
      <c r="A391" s="84" t="s">
        <v>2258</v>
      </c>
      <c r="B391" s="84" t="s">
        <v>2259</v>
      </c>
      <c r="C391" s="84">
        <v>4</v>
      </c>
      <c r="D391" s="122">
        <v>0.010490336598561542</v>
      </c>
      <c r="E391" s="122">
        <v>1.9742813588778305</v>
      </c>
      <c r="F391" s="84" t="s">
        <v>1655</v>
      </c>
      <c r="G391" s="84" t="b">
        <v>0</v>
      </c>
      <c r="H391" s="84" t="b">
        <v>0</v>
      </c>
      <c r="I391" s="84" t="b">
        <v>0</v>
      </c>
      <c r="J391" s="84" t="b">
        <v>0</v>
      </c>
      <c r="K391" s="84" t="b">
        <v>0</v>
      </c>
      <c r="L391" s="84" t="b">
        <v>0</v>
      </c>
    </row>
    <row r="392" spans="1:12" ht="15">
      <c r="A392" s="84" t="s">
        <v>1746</v>
      </c>
      <c r="B392" s="84" t="s">
        <v>1852</v>
      </c>
      <c r="C392" s="84">
        <v>4</v>
      </c>
      <c r="D392" s="122">
        <v>0.010490336598561542</v>
      </c>
      <c r="E392" s="122">
        <v>0.7770008007522111</v>
      </c>
      <c r="F392" s="84" t="s">
        <v>1655</v>
      </c>
      <c r="G392" s="84" t="b">
        <v>0</v>
      </c>
      <c r="H392" s="84" t="b">
        <v>0</v>
      </c>
      <c r="I392" s="84" t="b">
        <v>0</v>
      </c>
      <c r="J392" s="84" t="b">
        <v>0</v>
      </c>
      <c r="K392" s="84" t="b">
        <v>0</v>
      </c>
      <c r="L392" s="84" t="b">
        <v>0</v>
      </c>
    </row>
    <row r="393" spans="1:12" ht="15">
      <c r="A393" s="84" t="s">
        <v>1823</v>
      </c>
      <c r="B393" s="84" t="s">
        <v>2268</v>
      </c>
      <c r="C393" s="84">
        <v>4</v>
      </c>
      <c r="D393" s="122">
        <v>0.010490336598561542</v>
      </c>
      <c r="E393" s="122">
        <v>1.0081396261387978</v>
      </c>
      <c r="F393" s="84" t="s">
        <v>1655</v>
      </c>
      <c r="G393" s="84" t="b">
        <v>0</v>
      </c>
      <c r="H393" s="84" t="b">
        <v>0</v>
      </c>
      <c r="I393" s="84" t="b">
        <v>0</v>
      </c>
      <c r="J393" s="84" t="b">
        <v>0</v>
      </c>
      <c r="K393" s="84" t="b">
        <v>0</v>
      </c>
      <c r="L393" s="84" t="b">
        <v>0</v>
      </c>
    </row>
    <row r="394" spans="1:12" ht="15">
      <c r="A394" s="84" t="s">
        <v>2268</v>
      </c>
      <c r="B394" s="84" t="s">
        <v>2269</v>
      </c>
      <c r="C394" s="84">
        <v>4</v>
      </c>
      <c r="D394" s="122">
        <v>0.010490336598561542</v>
      </c>
      <c r="E394" s="122">
        <v>1.9742813588778305</v>
      </c>
      <c r="F394" s="84" t="s">
        <v>1655</v>
      </c>
      <c r="G394" s="84" t="b">
        <v>0</v>
      </c>
      <c r="H394" s="84" t="b">
        <v>0</v>
      </c>
      <c r="I394" s="84" t="b">
        <v>0</v>
      </c>
      <c r="J394" s="84" t="b">
        <v>1</v>
      </c>
      <c r="K394" s="84" t="b">
        <v>0</v>
      </c>
      <c r="L394" s="84" t="b">
        <v>0</v>
      </c>
    </row>
    <row r="395" spans="1:12" ht="15">
      <c r="A395" s="84" t="s">
        <v>2269</v>
      </c>
      <c r="B395" s="84" t="s">
        <v>1741</v>
      </c>
      <c r="C395" s="84">
        <v>4</v>
      </c>
      <c r="D395" s="122">
        <v>0.010490336598561542</v>
      </c>
      <c r="E395" s="122">
        <v>1.1961301084941869</v>
      </c>
      <c r="F395" s="84" t="s">
        <v>1655</v>
      </c>
      <c r="G395" s="84" t="b">
        <v>1</v>
      </c>
      <c r="H395" s="84" t="b">
        <v>0</v>
      </c>
      <c r="I395" s="84" t="b">
        <v>0</v>
      </c>
      <c r="J395" s="84" t="b">
        <v>0</v>
      </c>
      <c r="K395" s="84" t="b">
        <v>0</v>
      </c>
      <c r="L395" s="84" t="b">
        <v>0</v>
      </c>
    </row>
    <row r="396" spans="1:12" ht="15">
      <c r="A396" s="84" t="s">
        <v>547</v>
      </c>
      <c r="B396" s="84" t="s">
        <v>2247</v>
      </c>
      <c r="C396" s="84">
        <v>3</v>
      </c>
      <c r="D396" s="122">
        <v>0.008737395627169183</v>
      </c>
      <c r="E396" s="122">
        <v>0.7981900998221493</v>
      </c>
      <c r="F396" s="84" t="s">
        <v>1655</v>
      </c>
      <c r="G396" s="84" t="b">
        <v>0</v>
      </c>
      <c r="H396" s="84" t="b">
        <v>0</v>
      </c>
      <c r="I396" s="84" t="b">
        <v>0</v>
      </c>
      <c r="J396" s="84" t="b">
        <v>0</v>
      </c>
      <c r="K396" s="84" t="b">
        <v>0</v>
      </c>
      <c r="L396" s="84" t="b">
        <v>0</v>
      </c>
    </row>
    <row r="397" spans="1:12" ht="15">
      <c r="A397" s="84" t="s">
        <v>1851</v>
      </c>
      <c r="B397" s="84" t="s">
        <v>1746</v>
      </c>
      <c r="C397" s="84">
        <v>3</v>
      </c>
      <c r="D397" s="122">
        <v>0.008737395627169183</v>
      </c>
      <c r="E397" s="122">
        <v>0.5677411784438753</v>
      </c>
      <c r="F397" s="84" t="s">
        <v>1655</v>
      </c>
      <c r="G397" s="84" t="b">
        <v>1</v>
      </c>
      <c r="H397" s="84" t="b">
        <v>0</v>
      </c>
      <c r="I397" s="84" t="b">
        <v>0</v>
      </c>
      <c r="J397" s="84" t="b">
        <v>0</v>
      </c>
      <c r="K397" s="84" t="b">
        <v>0</v>
      </c>
      <c r="L397" s="84" t="b">
        <v>0</v>
      </c>
    </row>
    <row r="398" spans="1:12" ht="15">
      <c r="A398" s="84" t="s">
        <v>1833</v>
      </c>
      <c r="B398" s="84" t="s">
        <v>1746</v>
      </c>
      <c r="C398" s="84">
        <v>3</v>
      </c>
      <c r="D398" s="122">
        <v>0.008737395627169183</v>
      </c>
      <c r="E398" s="122">
        <v>0.5925647621689074</v>
      </c>
      <c r="F398" s="84" t="s">
        <v>1655</v>
      </c>
      <c r="G398" s="84" t="b">
        <v>0</v>
      </c>
      <c r="H398" s="84" t="b">
        <v>0</v>
      </c>
      <c r="I398" s="84" t="b">
        <v>0</v>
      </c>
      <c r="J398" s="84" t="b">
        <v>0</v>
      </c>
      <c r="K398" s="84" t="b">
        <v>0</v>
      </c>
      <c r="L398" s="84" t="b">
        <v>0</v>
      </c>
    </row>
    <row r="399" spans="1:12" ht="15">
      <c r="A399" s="84" t="s">
        <v>547</v>
      </c>
      <c r="B399" s="84" t="s">
        <v>1771</v>
      </c>
      <c r="C399" s="84">
        <v>2</v>
      </c>
      <c r="D399" s="122">
        <v>0.006642059230436136</v>
      </c>
      <c r="E399" s="122">
        <v>-0.021353835719719414</v>
      </c>
      <c r="F399" s="84" t="s">
        <v>1655</v>
      </c>
      <c r="G399" s="84" t="b">
        <v>0</v>
      </c>
      <c r="H399" s="84" t="b">
        <v>0</v>
      </c>
      <c r="I399" s="84" t="b">
        <v>0</v>
      </c>
      <c r="J399" s="84" t="b">
        <v>0</v>
      </c>
      <c r="K399" s="84" t="b">
        <v>0</v>
      </c>
      <c r="L399" s="84" t="b">
        <v>0</v>
      </c>
    </row>
    <row r="400" spans="1:12" ht="15">
      <c r="A400" s="84" t="s">
        <v>2243</v>
      </c>
      <c r="B400" s="84" t="s">
        <v>1823</v>
      </c>
      <c r="C400" s="84">
        <v>2</v>
      </c>
      <c r="D400" s="122">
        <v>0.006642059230436136</v>
      </c>
      <c r="E400" s="122">
        <v>0.8320483670831166</v>
      </c>
      <c r="F400" s="84" t="s">
        <v>1655</v>
      </c>
      <c r="G400" s="84" t="b">
        <v>0</v>
      </c>
      <c r="H400" s="84" t="b">
        <v>0</v>
      </c>
      <c r="I400" s="84" t="b">
        <v>0</v>
      </c>
      <c r="J400" s="84" t="b">
        <v>0</v>
      </c>
      <c r="K400" s="84" t="b">
        <v>0</v>
      </c>
      <c r="L400" s="84" t="b">
        <v>0</v>
      </c>
    </row>
    <row r="401" spans="1:12" ht="15">
      <c r="A401" s="84" t="s">
        <v>2382</v>
      </c>
      <c r="B401" s="84" t="s">
        <v>1771</v>
      </c>
      <c r="C401" s="84">
        <v>2</v>
      </c>
      <c r="D401" s="122">
        <v>0.006642059230436136</v>
      </c>
      <c r="E401" s="122">
        <v>1.2339186693835866</v>
      </c>
      <c r="F401" s="84" t="s">
        <v>1655</v>
      </c>
      <c r="G401" s="84" t="b">
        <v>0</v>
      </c>
      <c r="H401" s="84" t="b">
        <v>0</v>
      </c>
      <c r="I401" s="84" t="b">
        <v>0</v>
      </c>
      <c r="J401" s="84" t="b">
        <v>0</v>
      </c>
      <c r="K401" s="84" t="b">
        <v>0</v>
      </c>
      <c r="L401" s="84" t="b">
        <v>0</v>
      </c>
    </row>
    <row r="402" spans="1:12" ht="15">
      <c r="A402" s="84" t="s">
        <v>1823</v>
      </c>
      <c r="B402" s="84" t="s">
        <v>2384</v>
      </c>
      <c r="C402" s="84">
        <v>2</v>
      </c>
      <c r="D402" s="122">
        <v>0.006642059230436136</v>
      </c>
      <c r="E402" s="122">
        <v>1.0081396261387978</v>
      </c>
      <c r="F402" s="84" t="s">
        <v>1655</v>
      </c>
      <c r="G402" s="84" t="b">
        <v>0</v>
      </c>
      <c r="H402" s="84" t="b">
        <v>0</v>
      </c>
      <c r="I402" s="84" t="b">
        <v>0</v>
      </c>
      <c r="J402" s="84" t="b">
        <v>0</v>
      </c>
      <c r="K402" s="84" t="b">
        <v>0</v>
      </c>
      <c r="L402" s="84" t="b">
        <v>0</v>
      </c>
    </row>
    <row r="403" spans="1:12" ht="15">
      <c r="A403" s="84" t="s">
        <v>2384</v>
      </c>
      <c r="B403" s="84" t="s">
        <v>1771</v>
      </c>
      <c r="C403" s="84">
        <v>2</v>
      </c>
      <c r="D403" s="122">
        <v>0.006642059230436136</v>
      </c>
      <c r="E403" s="122">
        <v>1.2339186693835866</v>
      </c>
      <c r="F403" s="84" t="s">
        <v>1655</v>
      </c>
      <c r="G403" s="84" t="b">
        <v>0</v>
      </c>
      <c r="H403" s="84" t="b">
        <v>0</v>
      </c>
      <c r="I403" s="84" t="b">
        <v>0</v>
      </c>
      <c r="J403" s="84" t="b">
        <v>0</v>
      </c>
      <c r="K403" s="84" t="b">
        <v>0</v>
      </c>
      <c r="L403" s="84" t="b">
        <v>0</v>
      </c>
    </row>
    <row r="404" spans="1:12" ht="15">
      <c r="A404" s="84" t="s">
        <v>1833</v>
      </c>
      <c r="B404" s="84" t="s">
        <v>1741</v>
      </c>
      <c r="C404" s="84">
        <v>2</v>
      </c>
      <c r="D404" s="122">
        <v>0.006642059230436136</v>
      </c>
      <c r="E404" s="122">
        <v>0.26671118277989414</v>
      </c>
      <c r="F404" s="84" t="s">
        <v>1655</v>
      </c>
      <c r="G404" s="84" t="b">
        <v>0</v>
      </c>
      <c r="H404" s="84" t="b">
        <v>0</v>
      </c>
      <c r="I404" s="84" t="b">
        <v>0</v>
      </c>
      <c r="J404" s="84" t="b">
        <v>0</v>
      </c>
      <c r="K404" s="84" t="b">
        <v>0</v>
      </c>
      <c r="L404" s="84" t="b">
        <v>0</v>
      </c>
    </row>
    <row r="405" spans="1:12" ht="15">
      <c r="A405" s="84" t="s">
        <v>1853</v>
      </c>
      <c r="B405" s="84" t="s">
        <v>1742</v>
      </c>
      <c r="C405" s="84">
        <v>2</v>
      </c>
      <c r="D405" s="122">
        <v>0.006642059230436136</v>
      </c>
      <c r="E405" s="122">
        <v>0.9231288364304492</v>
      </c>
      <c r="F405" s="84" t="s">
        <v>1655</v>
      </c>
      <c r="G405" s="84" t="b">
        <v>0</v>
      </c>
      <c r="H405" s="84" t="b">
        <v>0</v>
      </c>
      <c r="I405" s="84" t="b">
        <v>0</v>
      </c>
      <c r="J405" s="84" t="b">
        <v>0</v>
      </c>
      <c r="K405" s="84" t="b">
        <v>0</v>
      </c>
      <c r="L405" s="84" t="b">
        <v>0</v>
      </c>
    </row>
    <row r="406" spans="1:12" ht="15">
      <c r="A406" s="84" t="s">
        <v>1853</v>
      </c>
      <c r="B406" s="84" t="s">
        <v>2323</v>
      </c>
      <c r="C406" s="84">
        <v>2</v>
      </c>
      <c r="D406" s="122">
        <v>0.006642059230436136</v>
      </c>
      <c r="E406" s="122">
        <v>1.1449775860468057</v>
      </c>
      <c r="F406" s="84" t="s">
        <v>1655</v>
      </c>
      <c r="G406" s="84" t="b">
        <v>0</v>
      </c>
      <c r="H406" s="84" t="b">
        <v>0</v>
      </c>
      <c r="I406" s="84" t="b">
        <v>0</v>
      </c>
      <c r="J406" s="84" t="b">
        <v>0</v>
      </c>
      <c r="K406" s="84" t="b">
        <v>0</v>
      </c>
      <c r="L406" s="84" t="b">
        <v>0</v>
      </c>
    </row>
    <row r="407" spans="1:12" ht="15">
      <c r="A407" s="84" t="s">
        <v>1746</v>
      </c>
      <c r="B407" s="84" t="s">
        <v>547</v>
      </c>
      <c r="C407" s="84">
        <v>2</v>
      </c>
      <c r="D407" s="122">
        <v>0.006642059230436136</v>
      </c>
      <c r="E407" s="122">
        <v>-0.0011504496314325417</v>
      </c>
      <c r="F407" s="84" t="s">
        <v>1655</v>
      </c>
      <c r="G407" s="84" t="b">
        <v>0</v>
      </c>
      <c r="H407" s="84" t="b">
        <v>0</v>
      </c>
      <c r="I407" s="84" t="b">
        <v>0</v>
      </c>
      <c r="J407" s="84" t="b">
        <v>0</v>
      </c>
      <c r="K407" s="84" t="b">
        <v>0</v>
      </c>
      <c r="L407" s="84" t="b">
        <v>0</v>
      </c>
    </row>
    <row r="408" spans="1:12" ht="15">
      <c r="A408" s="84" t="s">
        <v>1851</v>
      </c>
      <c r="B408" s="84" t="s">
        <v>1788</v>
      </c>
      <c r="C408" s="84">
        <v>2</v>
      </c>
      <c r="D408" s="122">
        <v>0.006642059230436136</v>
      </c>
      <c r="E408" s="122">
        <v>1.0200388494385055</v>
      </c>
      <c r="F408" s="84" t="s">
        <v>1655</v>
      </c>
      <c r="G408" s="84" t="b">
        <v>1</v>
      </c>
      <c r="H408" s="84" t="b">
        <v>0</v>
      </c>
      <c r="I408" s="84" t="b">
        <v>0</v>
      </c>
      <c r="J408" s="84" t="b">
        <v>0</v>
      </c>
      <c r="K408" s="84" t="b">
        <v>0</v>
      </c>
      <c r="L408" s="84" t="b">
        <v>0</v>
      </c>
    </row>
    <row r="409" spans="1:12" ht="15">
      <c r="A409" s="84" t="s">
        <v>1788</v>
      </c>
      <c r="B409" s="84" t="s">
        <v>1852</v>
      </c>
      <c r="C409" s="84">
        <v>2</v>
      </c>
      <c r="D409" s="122">
        <v>0.006642059230436136</v>
      </c>
      <c r="E409" s="122">
        <v>1.0200388494385055</v>
      </c>
      <c r="F409" s="84" t="s">
        <v>1655</v>
      </c>
      <c r="G409" s="84" t="b">
        <v>0</v>
      </c>
      <c r="H409" s="84" t="b">
        <v>0</v>
      </c>
      <c r="I409" s="84" t="b">
        <v>0</v>
      </c>
      <c r="J409" s="84" t="b">
        <v>0</v>
      </c>
      <c r="K409" s="84" t="b">
        <v>0</v>
      </c>
      <c r="L409" s="84" t="b">
        <v>0</v>
      </c>
    </row>
    <row r="410" spans="1:12" ht="15">
      <c r="A410" s="84" t="s">
        <v>2267</v>
      </c>
      <c r="B410" s="84" t="s">
        <v>1788</v>
      </c>
      <c r="C410" s="84">
        <v>2</v>
      </c>
      <c r="D410" s="122">
        <v>0.006642059230436136</v>
      </c>
      <c r="E410" s="122">
        <v>1.9742813588778305</v>
      </c>
      <c r="F410" s="84" t="s">
        <v>1655</v>
      </c>
      <c r="G410" s="84" t="b">
        <v>0</v>
      </c>
      <c r="H410" s="84" t="b">
        <v>0</v>
      </c>
      <c r="I410" s="84" t="b">
        <v>0</v>
      </c>
      <c r="J410" s="84" t="b">
        <v>0</v>
      </c>
      <c r="K410" s="84" t="b">
        <v>0</v>
      </c>
      <c r="L410" s="84" t="b">
        <v>0</v>
      </c>
    </row>
    <row r="411" spans="1:12" ht="15">
      <c r="A411" s="84" t="s">
        <v>1741</v>
      </c>
      <c r="B411" s="84" t="s">
        <v>1741</v>
      </c>
      <c r="C411" s="84">
        <v>2</v>
      </c>
      <c r="D411" s="122">
        <v>0.006642059230436136</v>
      </c>
      <c r="E411" s="122">
        <v>0.29304012150224323</v>
      </c>
      <c r="F411" s="84" t="s">
        <v>1655</v>
      </c>
      <c r="G411" s="84" t="b">
        <v>0</v>
      </c>
      <c r="H411" s="84" t="b">
        <v>0</v>
      </c>
      <c r="I411" s="84" t="b">
        <v>0</v>
      </c>
      <c r="J411" s="84" t="b">
        <v>0</v>
      </c>
      <c r="K411" s="84" t="b">
        <v>0</v>
      </c>
      <c r="L411" s="84" t="b">
        <v>0</v>
      </c>
    </row>
    <row r="412" spans="1:12" ht="15">
      <c r="A412" s="84" t="s">
        <v>2383</v>
      </c>
      <c r="B412" s="84" t="s">
        <v>547</v>
      </c>
      <c r="C412" s="84">
        <v>2</v>
      </c>
      <c r="D412" s="122">
        <v>0.006642059230436136</v>
      </c>
      <c r="E412" s="122">
        <v>0.8439475903828243</v>
      </c>
      <c r="F412" s="84" t="s">
        <v>1655</v>
      </c>
      <c r="G412" s="84" t="b">
        <v>0</v>
      </c>
      <c r="H412" s="84" t="b">
        <v>0</v>
      </c>
      <c r="I412" s="84" t="b">
        <v>0</v>
      </c>
      <c r="J412" s="84" t="b">
        <v>0</v>
      </c>
      <c r="K412" s="84" t="b">
        <v>0</v>
      </c>
      <c r="L412" s="84" t="b">
        <v>0</v>
      </c>
    </row>
    <row r="413" spans="1:12" ht="15">
      <c r="A413" s="84" t="s">
        <v>1851</v>
      </c>
      <c r="B413" s="84" t="s">
        <v>2248</v>
      </c>
      <c r="C413" s="84">
        <v>2</v>
      </c>
      <c r="D413" s="122">
        <v>0.006642059230436136</v>
      </c>
      <c r="E413" s="122">
        <v>0.9231288364304492</v>
      </c>
      <c r="F413" s="84" t="s">
        <v>1655</v>
      </c>
      <c r="G413" s="84" t="b">
        <v>1</v>
      </c>
      <c r="H413" s="84" t="b">
        <v>0</v>
      </c>
      <c r="I413" s="84" t="b">
        <v>0</v>
      </c>
      <c r="J413" s="84" t="b">
        <v>0</v>
      </c>
      <c r="K413" s="84" t="b">
        <v>0</v>
      </c>
      <c r="L413" s="84" t="b">
        <v>0</v>
      </c>
    </row>
    <row r="414" spans="1:12" ht="15">
      <c r="A414" s="84" t="s">
        <v>2248</v>
      </c>
      <c r="B414" s="84" t="s">
        <v>1852</v>
      </c>
      <c r="C414" s="84">
        <v>2</v>
      </c>
      <c r="D414" s="122">
        <v>0.006642059230436136</v>
      </c>
      <c r="E414" s="122">
        <v>0.9231288364304492</v>
      </c>
      <c r="F414" s="84" t="s">
        <v>1655</v>
      </c>
      <c r="G414" s="84" t="b">
        <v>0</v>
      </c>
      <c r="H414" s="84" t="b">
        <v>0</v>
      </c>
      <c r="I414" s="84" t="b">
        <v>0</v>
      </c>
      <c r="J414" s="84" t="b">
        <v>0</v>
      </c>
      <c r="K414" s="84" t="b">
        <v>0</v>
      </c>
      <c r="L414" s="84" t="b">
        <v>0</v>
      </c>
    </row>
    <row r="415" spans="1:12" ht="15">
      <c r="A415" s="84" t="s">
        <v>1832</v>
      </c>
      <c r="B415" s="84" t="s">
        <v>547</v>
      </c>
      <c r="C415" s="84">
        <v>2</v>
      </c>
      <c r="D415" s="122">
        <v>0.006642059230436136</v>
      </c>
      <c r="E415" s="122">
        <v>0.6678563313271431</v>
      </c>
      <c r="F415" s="84" t="s">
        <v>1655</v>
      </c>
      <c r="G415" s="84" t="b">
        <v>0</v>
      </c>
      <c r="H415" s="84" t="b">
        <v>0</v>
      </c>
      <c r="I415" s="84" t="b">
        <v>0</v>
      </c>
      <c r="J415" s="84" t="b">
        <v>0</v>
      </c>
      <c r="K415" s="84" t="b">
        <v>0</v>
      </c>
      <c r="L415" s="84" t="b">
        <v>0</v>
      </c>
    </row>
    <row r="416" spans="1:12" ht="15">
      <c r="A416" s="84" t="s">
        <v>2379</v>
      </c>
      <c r="B416" s="84" t="s">
        <v>547</v>
      </c>
      <c r="C416" s="84">
        <v>2</v>
      </c>
      <c r="D416" s="122">
        <v>0.006642059230436136</v>
      </c>
      <c r="E416" s="122">
        <v>0.8439475903828243</v>
      </c>
      <c r="F416" s="84" t="s">
        <v>1655</v>
      </c>
      <c r="G416" s="84" t="b">
        <v>0</v>
      </c>
      <c r="H416" s="84" t="b">
        <v>0</v>
      </c>
      <c r="I416" s="84" t="b">
        <v>0</v>
      </c>
      <c r="J416" s="84" t="b">
        <v>0</v>
      </c>
      <c r="K416" s="84" t="b">
        <v>0</v>
      </c>
      <c r="L416" s="84" t="b">
        <v>0</v>
      </c>
    </row>
    <row r="417" spans="1:12" ht="15">
      <c r="A417" s="84" t="s">
        <v>2259</v>
      </c>
      <c r="B417" s="84" t="s">
        <v>1770</v>
      </c>
      <c r="C417" s="84">
        <v>2</v>
      </c>
      <c r="D417" s="122">
        <v>0.006642059230436136</v>
      </c>
      <c r="E417" s="122">
        <v>1.923128836430449</v>
      </c>
      <c r="F417" s="84" t="s">
        <v>1655</v>
      </c>
      <c r="G417" s="84" t="b">
        <v>0</v>
      </c>
      <c r="H417" s="84" t="b">
        <v>0</v>
      </c>
      <c r="I417" s="84" t="b">
        <v>0</v>
      </c>
      <c r="J417" s="84" t="b">
        <v>0</v>
      </c>
      <c r="K417" s="84" t="b">
        <v>0</v>
      </c>
      <c r="L417" s="84" t="b">
        <v>0</v>
      </c>
    </row>
    <row r="418" spans="1:12" ht="15">
      <c r="A418" s="84" t="s">
        <v>1823</v>
      </c>
      <c r="B418" s="84" t="s">
        <v>2377</v>
      </c>
      <c r="C418" s="84">
        <v>2</v>
      </c>
      <c r="D418" s="122">
        <v>0.006642059230436136</v>
      </c>
      <c r="E418" s="122">
        <v>1.0081396261387978</v>
      </c>
      <c r="F418" s="84" t="s">
        <v>1655</v>
      </c>
      <c r="G418" s="84" t="b">
        <v>0</v>
      </c>
      <c r="H418" s="84" t="b">
        <v>0</v>
      </c>
      <c r="I418" s="84" t="b">
        <v>0</v>
      </c>
      <c r="J418" s="84" t="b">
        <v>0</v>
      </c>
      <c r="K418" s="84" t="b">
        <v>0</v>
      </c>
      <c r="L418" s="84" t="b">
        <v>0</v>
      </c>
    </row>
    <row r="419" spans="1:12" ht="15">
      <c r="A419" s="84" t="s">
        <v>2377</v>
      </c>
      <c r="B419" s="84" t="s">
        <v>1833</v>
      </c>
      <c r="C419" s="84">
        <v>2</v>
      </c>
      <c r="D419" s="122">
        <v>0.006642059230436136</v>
      </c>
      <c r="E419" s="122">
        <v>1.2339186693835866</v>
      </c>
      <c r="F419" s="84" t="s">
        <v>1655</v>
      </c>
      <c r="G419" s="84" t="b">
        <v>0</v>
      </c>
      <c r="H419" s="84" t="b">
        <v>0</v>
      </c>
      <c r="I419" s="84" t="b">
        <v>0</v>
      </c>
      <c r="J419" s="84" t="b">
        <v>0</v>
      </c>
      <c r="K419" s="84" t="b">
        <v>0</v>
      </c>
      <c r="L419" s="84" t="b">
        <v>0</v>
      </c>
    </row>
    <row r="420" spans="1:12" ht="15">
      <c r="A420" s="84" t="s">
        <v>547</v>
      </c>
      <c r="B420" s="84" t="s">
        <v>1776</v>
      </c>
      <c r="C420" s="84">
        <v>2</v>
      </c>
      <c r="D420" s="122">
        <v>0.006642059230436136</v>
      </c>
      <c r="E420" s="122">
        <v>0.622098840766468</v>
      </c>
      <c r="F420" s="84" t="s">
        <v>1655</v>
      </c>
      <c r="G420" s="84" t="b">
        <v>0</v>
      </c>
      <c r="H420" s="84" t="b">
        <v>0</v>
      </c>
      <c r="I420" s="84" t="b">
        <v>0</v>
      </c>
      <c r="J420" s="84" t="b">
        <v>0</v>
      </c>
      <c r="K420" s="84" t="b">
        <v>0</v>
      </c>
      <c r="L420" s="84" t="b">
        <v>0</v>
      </c>
    </row>
    <row r="421" spans="1:12" ht="15">
      <c r="A421" s="84" t="s">
        <v>1776</v>
      </c>
      <c r="B421" s="84" t="s">
        <v>1823</v>
      </c>
      <c r="C421" s="84">
        <v>2</v>
      </c>
      <c r="D421" s="122">
        <v>0.006642059230436136</v>
      </c>
      <c r="E421" s="122">
        <v>0.7071096304748167</v>
      </c>
      <c r="F421" s="84" t="s">
        <v>1655</v>
      </c>
      <c r="G421" s="84" t="b">
        <v>0</v>
      </c>
      <c r="H421" s="84" t="b">
        <v>0</v>
      </c>
      <c r="I421" s="84" t="b">
        <v>0</v>
      </c>
      <c r="J421" s="84" t="b">
        <v>0</v>
      </c>
      <c r="K421" s="84" t="b">
        <v>0</v>
      </c>
      <c r="L421" s="84" t="b">
        <v>0</v>
      </c>
    </row>
    <row r="422" spans="1:12" ht="15">
      <c r="A422" s="84" t="s">
        <v>1742</v>
      </c>
      <c r="B422" s="84" t="s">
        <v>2234</v>
      </c>
      <c r="C422" s="84">
        <v>2</v>
      </c>
      <c r="D422" s="122">
        <v>0.006642059230436136</v>
      </c>
      <c r="E422" s="122">
        <v>1.7012800868140927</v>
      </c>
      <c r="F422" s="84" t="s">
        <v>1655</v>
      </c>
      <c r="G422" s="84" t="b">
        <v>0</v>
      </c>
      <c r="H422" s="84" t="b">
        <v>0</v>
      </c>
      <c r="I422" s="84" t="b">
        <v>0</v>
      </c>
      <c r="J422" s="84" t="b">
        <v>0</v>
      </c>
      <c r="K422" s="84" t="b">
        <v>0</v>
      </c>
      <c r="L422" s="84" t="b">
        <v>0</v>
      </c>
    </row>
    <row r="423" spans="1:12" ht="15">
      <c r="A423" s="84" t="s">
        <v>273</v>
      </c>
      <c r="B423" s="84" t="s">
        <v>1824</v>
      </c>
      <c r="C423" s="84">
        <v>2</v>
      </c>
      <c r="D423" s="122">
        <v>0.006642059230436136</v>
      </c>
      <c r="E423" s="122">
        <v>2.2753113545418118</v>
      </c>
      <c r="F423" s="84" t="s">
        <v>1655</v>
      </c>
      <c r="G423" s="84" t="b">
        <v>0</v>
      </c>
      <c r="H423" s="84" t="b">
        <v>0</v>
      </c>
      <c r="I423" s="84" t="b">
        <v>0</v>
      </c>
      <c r="J423" s="84" t="b">
        <v>1</v>
      </c>
      <c r="K423" s="84" t="b">
        <v>0</v>
      </c>
      <c r="L423" s="84" t="b">
        <v>0</v>
      </c>
    </row>
    <row r="424" spans="1:12" ht="15">
      <c r="A424" s="84" t="s">
        <v>267</v>
      </c>
      <c r="B424" s="84" t="s">
        <v>1856</v>
      </c>
      <c r="C424" s="84">
        <v>4</v>
      </c>
      <c r="D424" s="122">
        <v>0</v>
      </c>
      <c r="E424" s="122">
        <v>0.9402317949965102</v>
      </c>
      <c r="F424" s="84" t="s">
        <v>1656</v>
      </c>
      <c r="G424" s="84" t="b">
        <v>0</v>
      </c>
      <c r="H424" s="84" t="b">
        <v>0</v>
      </c>
      <c r="I424" s="84" t="b">
        <v>0</v>
      </c>
      <c r="J424" s="84" t="b">
        <v>0</v>
      </c>
      <c r="K424" s="84" t="b">
        <v>0</v>
      </c>
      <c r="L424" s="84" t="b">
        <v>0</v>
      </c>
    </row>
    <row r="425" spans="1:12" ht="15">
      <c r="A425" s="84" t="s">
        <v>1856</v>
      </c>
      <c r="B425" s="84" t="s">
        <v>1857</v>
      </c>
      <c r="C425" s="84">
        <v>4</v>
      </c>
      <c r="D425" s="122">
        <v>0</v>
      </c>
      <c r="E425" s="122">
        <v>1.1832698436828046</v>
      </c>
      <c r="F425" s="84" t="s">
        <v>1656</v>
      </c>
      <c r="G425" s="84" t="b">
        <v>0</v>
      </c>
      <c r="H425" s="84" t="b">
        <v>0</v>
      </c>
      <c r="I425" s="84" t="b">
        <v>0</v>
      </c>
      <c r="J425" s="84" t="b">
        <v>0</v>
      </c>
      <c r="K425" s="84" t="b">
        <v>0</v>
      </c>
      <c r="L425" s="84" t="b">
        <v>0</v>
      </c>
    </row>
    <row r="426" spans="1:12" ht="15">
      <c r="A426" s="84" t="s">
        <v>1857</v>
      </c>
      <c r="B426" s="84" t="s">
        <v>1853</v>
      </c>
      <c r="C426" s="84">
        <v>4</v>
      </c>
      <c r="D426" s="122">
        <v>0</v>
      </c>
      <c r="E426" s="122">
        <v>1.1832698436828046</v>
      </c>
      <c r="F426" s="84" t="s">
        <v>1656</v>
      </c>
      <c r="G426" s="84" t="b">
        <v>0</v>
      </c>
      <c r="H426" s="84" t="b">
        <v>0</v>
      </c>
      <c r="I426" s="84" t="b">
        <v>0</v>
      </c>
      <c r="J426" s="84" t="b">
        <v>0</v>
      </c>
      <c r="K426" s="84" t="b">
        <v>0</v>
      </c>
      <c r="L426" s="84" t="b">
        <v>0</v>
      </c>
    </row>
    <row r="427" spans="1:12" ht="15">
      <c r="A427" s="84" t="s">
        <v>1853</v>
      </c>
      <c r="B427" s="84" t="s">
        <v>301</v>
      </c>
      <c r="C427" s="84">
        <v>4</v>
      </c>
      <c r="D427" s="122">
        <v>0</v>
      </c>
      <c r="E427" s="122">
        <v>1.1832698436828046</v>
      </c>
      <c r="F427" s="84" t="s">
        <v>1656</v>
      </c>
      <c r="G427" s="84" t="b">
        <v>0</v>
      </c>
      <c r="H427" s="84" t="b">
        <v>0</v>
      </c>
      <c r="I427" s="84" t="b">
        <v>0</v>
      </c>
      <c r="J427" s="84" t="b">
        <v>0</v>
      </c>
      <c r="K427" s="84" t="b">
        <v>0</v>
      </c>
      <c r="L427" s="84" t="b">
        <v>0</v>
      </c>
    </row>
    <row r="428" spans="1:12" ht="15">
      <c r="A428" s="84" t="s">
        <v>301</v>
      </c>
      <c r="B428" s="84" t="s">
        <v>547</v>
      </c>
      <c r="C428" s="84">
        <v>4</v>
      </c>
      <c r="D428" s="122">
        <v>0</v>
      </c>
      <c r="E428" s="122">
        <v>1.1832698436828046</v>
      </c>
      <c r="F428" s="84" t="s">
        <v>1656</v>
      </c>
      <c r="G428" s="84" t="b">
        <v>0</v>
      </c>
      <c r="H428" s="84" t="b">
        <v>0</v>
      </c>
      <c r="I428" s="84" t="b">
        <v>0</v>
      </c>
      <c r="J428" s="84" t="b">
        <v>0</v>
      </c>
      <c r="K428" s="84" t="b">
        <v>0</v>
      </c>
      <c r="L428" s="84" t="b">
        <v>0</v>
      </c>
    </row>
    <row r="429" spans="1:12" ht="15">
      <c r="A429" s="84" t="s">
        <v>547</v>
      </c>
      <c r="B429" s="84" t="s">
        <v>1858</v>
      </c>
      <c r="C429" s="84">
        <v>4</v>
      </c>
      <c r="D429" s="122">
        <v>0</v>
      </c>
      <c r="E429" s="122">
        <v>1.1832698436828046</v>
      </c>
      <c r="F429" s="84" t="s">
        <v>1656</v>
      </c>
      <c r="G429" s="84" t="b">
        <v>0</v>
      </c>
      <c r="H429" s="84" t="b">
        <v>0</v>
      </c>
      <c r="I429" s="84" t="b">
        <v>0</v>
      </c>
      <c r="J429" s="84" t="b">
        <v>0</v>
      </c>
      <c r="K429" s="84" t="b">
        <v>0</v>
      </c>
      <c r="L429" s="84" t="b">
        <v>0</v>
      </c>
    </row>
    <row r="430" spans="1:12" ht="15">
      <c r="A430" s="84" t="s">
        <v>1858</v>
      </c>
      <c r="B430" s="84" t="s">
        <v>1859</v>
      </c>
      <c r="C430" s="84">
        <v>4</v>
      </c>
      <c r="D430" s="122">
        <v>0</v>
      </c>
      <c r="E430" s="122">
        <v>1.1832698436828046</v>
      </c>
      <c r="F430" s="84" t="s">
        <v>1656</v>
      </c>
      <c r="G430" s="84" t="b">
        <v>0</v>
      </c>
      <c r="H430" s="84" t="b">
        <v>0</v>
      </c>
      <c r="I430" s="84" t="b">
        <v>0</v>
      </c>
      <c r="J430" s="84" t="b">
        <v>0</v>
      </c>
      <c r="K430" s="84" t="b">
        <v>0</v>
      </c>
      <c r="L430" s="84" t="b">
        <v>0</v>
      </c>
    </row>
    <row r="431" spans="1:12" ht="15">
      <c r="A431" s="84" t="s">
        <v>1859</v>
      </c>
      <c r="B431" s="84" t="s">
        <v>1860</v>
      </c>
      <c r="C431" s="84">
        <v>4</v>
      </c>
      <c r="D431" s="122">
        <v>0</v>
      </c>
      <c r="E431" s="122">
        <v>1.1832698436828046</v>
      </c>
      <c r="F431" s="84" t="s">
        <v>1656</v>
      </c>
      <c r="G431" s="84" t="b">
        <v>0</v>
      </c>
      <c r="H431" s="84" t="b">
        <v>0</v>
      </c>
      <c r="I431" s="84" t="b">
        <v>0</v>
      </c>
      <c r="J431" s="84" t="b">
        <v>0</v>
      </c>
      <c r="K431" s="84" t="b">
        <v>0</v>
      </c>
      <c r="L431" s="84" t="b">
        <v>0</v>
      </c>
    </row>
    <row r="432" spans="1:12" ht="15">
      <c r="A432" s="84" t="s">
        <v>1860</v>
      </c>
      <c r="B432" s="84" t="s">
        <v>1861</v>
      </c>
      <c r="C432" s="84">
        <v>4</v>
      </c>
      <c r="D432" s="122">
        <v>0</v>
      </c>
      <c r="E432" s="122">
        <v>1.1832698436828046</v>
      </c>
      <c r="F432" s="84" t="s">
        <v>1656</v>
      </c>
      <c r="G432" s="84" t="b">
        <v>0</v>
      </c>
      <c r="H432" s="84" t="b">
        <v>0</v>
      </c>
      <c r="I432" s="84" t="b">
        <v>0</v>
      </c>
      <c r="J432" s="84" t="b">
        <v>0</v>
      </c>
      <c r="K432" s="84" t="b">
        <v>0</v>
      </c>
      <c r="L432" s="84" t="b">
        <v>0</v>
      </c>
    </row>
    <row r="433" spans="1:12" ht="15">
      <c r="A433" s="84" t="s">
        <v>1861</v>
      </c>
      <c r="B433" s="84" t="s">
        <v>2242</v>
      </c>
      <c r="C433" s="84">
        <v>4</v>
      </c>
      <c r="D433" s="122">
        <v>0</v>
      </c>
      <c r="E433" s="122">
        <v>1.1832698436828046</v>
      </c>
      <c r="F433" s="84" t="s">
        <v>1656</v>
      </c>
      <c r="G433" s="84" t="b">
        <v>0</v>
      </c>
      <c r="H433" s="84" t="b">
        <v>0</v>
      </c>
      <c r="I433" s="84" t="b">
        <v>0</v>
      </c>
      <c r="J433" s="84" t="b">
        <v>0</v>
      </c>
      <c r="K433" s="84" t="b">
        <v>0</v>
      </c>
      <c r="L433" s="84" t="b">
        <v>0</v>
      </c>
    </row>
    <row r="434" spans="1:12" ht="15">
      <c r="A434" s="84" t="s">
        <v>2242</v>
      </c>
      <c r="B434" s="84" t="s">
        <v>2252</v>
      </c>
      <c r="C434" s="84">
        <v>4</v>
      </c>
      <c r="D434" s="122">
        <v>0</v>
      </c>
      <c r="E434" s="122">
        <v>1.1832698436828046</v>
      </c>
      <c r="F434" s="84" t="s">
        <v>1656</v>
      </c>
      <c r="G434" s="84" t="b">
        <v>0</v>
      </c>
      <c r="H434" s="84" t="b">
        <v>0</v>
      </c>
      <c r="I434" s="84" t="b">
        <v>0</v>
      </c>
      <c r="J434" s="84" t="b">
        <v>1</v>
      </c>
      <c r="K434" s="84" t="b">
        <v>0</v>
      </c>
      <c r="L434" s="84" t="b">
        <v>0</v>
      </c>
    </row>
    <row r="435" spans="1:12" ht="15">
      <c r="A435" s="84" t="s">
        <v>2252</v>
      </c>
      <c r="B435" s="84" t="s">
        <v>2253</v>
      </c>
      <c r="C435" s="84">
        <v>4</v>
      </c>
      <c r="D435" s="122">
        <v>0</v>
      </c>
      <c r="E435" s="122">
        <v>1.1832698436828046</v>
      </c>
      <c r="F435" s="84" t="s">
        <v>1656</v>
      </c>
      <c r="G435" s="84" t="b">
        <v>1</v>
      </c>
      <c r="H435" s="84" t="b">
        <v>0</v>
      </c>
      <c r="I435" s="84" t="b">
        <v>0</v>
      </c>
      <c r="J435" s="84" t="b">
        <v>0</v>
      </c>
      <c r="K435" s="84" t="b">
        <v>0</v>
      </c>
      <c r="L435" s="84" t="b">
        <v>0</v>
      </c>
    </row>
    <row r="436" spans="1:12" ht="15">
      <c r="A436" s="84" t="s">
        <v>2253</v>
      </c>
      <c r="B436" s="84" t="s">
        <v>2241</v>
      </c>
      <c r="C436" s="84">
        <v>4</v>
      </c>
      <c r="D436" s="122">
        <v>0</v>
      </c>
      <c r="E436" s="122">
        <v>1.1832698436828046</v>
      </c>
      <c r="F436" s="84" t="s">
        <v>1656</v>
      </c>
      <c r="G436" s="84" t="b">
        <v>0</v>
      </c>
      <c r="H436" s="84" t="b">
        <v>0</v>
      </c>
      <c r="I436" s="84" t="b">
        <v>0</v>
      </c>
      <c r="J436" s="84" t="b">
        <v>0</v>
      </c>
      <c r="K436" s="84" t="b">
        <v>0</v>
      </c>
      <c r="L436" s="84" t="b">
        <v>0</v>
      </c>
    </row>
    <row r="437" spans="1:12" ht="15">
      <c r="A437" s="84" t="s">
        <v>267</v>
      </c>
      <c r="B437" s="84" t="s">
        <v>267</v>
      </c>
      <c r="C437" s="84">
        <v>3</v>
      </c>
      <c r="D437" s="122">
        <v>0.005766403228075382</v>
      </c>
      <c r="E437" s="122">
        <v>0.9402317949965102</v>
      </c>
      <c r="F437" s="84" t="s">
        <v>1656</v>
      </c>
      <c r="G437" s="84" t="b">
        <v>0</v>
      </c>
      <c r="H437" s="84" t="b">
        <v>0</v>
      </c>
      <c r="I437" s="84" t="b">
        <v>0</v>
      </c>
      <c r="J437" s="84" t="b">
        <v>0</v>
      </c>
      <c r="K437" s="84" t="b">
        <v>0</v>
      </c>
      <c r="L437" s="84" t="b">
        <v>0</v>
      </c>
    </row>
    <row r="438" spans="1:12" ht="15">
      <c r="A438" s="84" t="s">
        <v>2241</v>
      </c>
      <c r="B438" s="84" t="s">
        <v>2287</v>
      </c>
      <c r="C438" s="84">
        <v>3</v>
      </c>
      <c r="D438" s="122">
        <v>0.005766403228075382</v>
      </c>
      <c r="E438" s="122">
        <v>1.1832698436828046</v>
      </c>
      <c r="F438" s="84" t="s">
        <v>1656</v>
      </c>
      <c r="G438" s="84" t="b">
        <v>0</v>
      </c>
      <c r="H438" s="84" t="b">
        <v>0</v>
      </c>
      <c r="I438" s="84" t="b">
        <v>0</v>
      </c>
      <c r="J438" s="84" t="b">
        <v>0</v>
      </c>
      <c r="K438" s="84" t="b">
        <v>0</v>
      </c>
      <c r="L438" s="84" t="b">
        <v>0</v>
      </c>
    </row>
    <row r="439" spans="1:12" ht="15">
      <c r="A439" s="84" t="s">
        <v>1865</v>
      </c>
      <c r="B439" s="84" t="s">
        <v>1863</v>
      </c>
      <c r="C439" s="84">
        <v>6</v>
      </c>
      <c r="D439" s="122">
        <v>0.008065248506367079</v>
      </c>
      <c r="E439" s="122">
        <v>1.0071785846271235</v>
      </c>
      <c r="F439" s="84" t="s">
        <v>1657</v>
      </c>
      <c r="G439" s="84" t="b">
        <v>0</v>
      </c>
      <c r="H439" s="84" t="b">
        <v>0</v>
      </c>
      <c r="I439" s="84" t="b">
        <v>0</v>
      </c>
      <c r="J439" s="84" t="b">
        <v>1</v>
      </c>
      <c r="K439" s="84" t="b">
        <v>0</v>
      </c>
      <c r="L439" s="84" t="b">
        <v>0</v>
      </c>
    </row>
    <row r="440" spans="1:12" ht="15">
      <c r="A440" s="84" t="s">
        <v>1863</v>
      </c>
      <c r="B440" s="84" t="s">
        <v>1866</v>
      </c>
      <c r="C440" s="84">
        <v>6</v>
      </c>
      <c r="D440" s="122">
        <v>0.008065248506367079</v>
      </c>
      <c r="E440" s="122">
        <v>1.0071785846271235</v>
      </c>
      <c r="F440" s="84" t="s">
        <v>1657</v>
      </c>
      <c r="G440" s="84" t="b">
        <v>1</v>
      </c>
      <c r="H440" s="84" t="b">
        <v>0</v>
      </c>
      <c r="I440" s="84" t="b">
        <v>0</v>
      </c>
      <c r="J440" s="84" t="b">
        <v>1</v>
      </c>
      <c r="K440" s="84" t="b">
        <v>0</v>
      </c>
      <c r="L440" s="84" t="b">
        <v>0</v>
      </c>
    </row>
    <row r="441" spans="1:12" ht="15">
      <c r="A441" s="84" t="s">
        <v>1866</v>
      </c>
      <c r="B441" s="84" t="s">
        <v>1863</v>
      </c>
      <c r="C441" s="84">
        <v>6</v>
      </c>
      <c r="D441" s="122">
        <v>0.008065248506367079</v>
      </c>
      <c r="E441" s="122">
        <v>1.0071785846271235</v>
      </c>
      <c r="F441" s="84" t="s">
        <v>1657</v>
      </c>
      <c r="G441" s="84" t="b">
        <v>1</v>
      </c>
      <c r="H441" s="84" t="b">
        <v>0</v>
      </c>
      <c r="I441" s="84" t="b">
        <v>0</v>
      </c>
      <c r="J441" s="84" t="b">
        <v>1</v>
      </c>
      <c r="K441" s="84" t="b">
        <v>0</v>
      </c>
      <c r="L441" s="84" t="b">
        <v>0</v>
      </c>
    </row>
    <row r="442" spans="1:12" ht="15">
      <c r="A442" s="84" t="s">
        <v>1864</v>
      </c>
      <c r="B442" s="84" t="s">
        <v>1867</v>
      </c>
      <c r="C442" s="84">
        <v>5</v>
      </c>
      <c r="D442" s="122">
        <v>0.009743225385622369</v>
      </c>
      <c r="E442" s="122">
        <v>1.3082085802911045</v>
      </c>
      <c r="F442" s="84" t="s">
        <v>1657</v>
      </c>
      <c r="G442" s="84" t="b">
        <v>0</v>
      </c>
      <c r="H442" s="84" t="b">
        <v>0</v>
      </c>
      <c r="I442" s="84" t="b">
        <v>0</v>
      </c>
      <c r="J442" s="84" t="b">
        <v>1</v>
      </c>
      <c r="K442" s="84" t="b">
        <v>0</v>
      </c>
      <c r="L442" s="84" t="b">
        <v>0</v>
      </c>
    </row>
    <row r="443" spans="1:12" ht="15">
      <c r="A443" s="84" t="s">
        <v>1867</v>
      </c>
      <c r="B443" s="84" t="s">
        <v>1745</v>
      </c>
      <c r="C443" s="84">
        <v>5</v>
      </c>
      <c r="D443" s="122">
        <v>0.009743225385622369</v>
      </c>
      <c r="E443" s="122">
        <v>1.3873898263387294</v>
      </c>
      <c r="F443" s="84" t="s">
        <v>1657</v>
      </c>
      <c r="G443" s="84" t="b">
        <v>1</v>
      </c>
      <c r="H443" s="84" t="b">
        <v>0</v>
      </c>
      <c r="I443" s="84" t="b">
        <v>0</v>
      </c>
      <c r="J443" s="84" t="b">
        <v>0</v>
      </c>
      <c r="K443" s="84" t="b">
        <v>0</v>
      </c>
      <c r="L443" s="84" t="b">
        <v>0</v>
      </c>
    </row>
    <row r="444" spans="1:12" ht="15">
      <c r="A444" s="84" t="s">
        <v>1745</v>
      </c>
      <c r="B444" s="84" t="s">
        <v>1868</v>
      </c>
      <c r="C444" s="84">
        <v>5</v>
      </c>
      <c r="D444" s="122">
        <v>0.009743225385622369</v>
      </c>
      <c r="E444" s="122">
        <v>1.3873898263387294</v>
      </c>
      <c r="F444" s="84" t="s">
        <v>1657</v>
      </c>
      <c r="G444" s="84" t="b">
        <v>0</v>
      </c>
      <c r="H444" s="84" t="b">
        <v>0</v>
      </c>
      <c r="I444" s="84" t="b">
        <v>0</v>
      </c>
      <c r="J444" s="84" t="b">
        <v>0</v>
      </c>
      <c r="K444" s="84" t="b">
        <v>0</v>
      </c>
      <c r="L444" s="84" t="b">
        <v>0</v>
      </c>
    </row>
    <row r="445" spans="1:12" ht="15">
      <c r="A445" s="84" t="s">
        <v>1868</v>
      </c>
      <c r="B445" s="84" t="s">
        <v>1865</v>
      </c>
      <c r="C445" s="84">
        <v>5</v>
      </c>
      <c r="D445" s="122">
        <v>0.009743225385622369</v>
      </c>
      <c r="E445" s="122">
        <v>1.3082085802911045</v>
      </c>
      <c r="F445" s="84" t="s">
        <v>1657</v>
      </c>
      <c r="G445" s="84" t="b">
        <v>0</v>
      </c>
      <c r="H445" s="84" t="b">
        <v>0</v>
      </c>
      <c r="I445" s="84" t="b">
        <v>0</v>
      </c>
      <c r="J445" s="84" t="b">
        <v>0</v>
      </c>
      <c r="K445" s="84" t="b">
        <v>0</v>
      </c>
      <c r="L445" s="84" t="b">
        <v>0</v>
      </c>
    </row>
    <row r="446" spans="1:12" ht="15">
      <c r="A446" s="84" t="s">
        <v>1863</v>
      </c>
      <c r="B446" s="84" t="s">
        <v>1869</v>
      </c>
      <c r="C446" s="84">
        <v>5</v>
      </c>
      <c r="D446" s="122">
        <v>0.009743225385622369</v>
      </c>
      <c r="E446" s="122">
        <v>1.0071785846271235</v>
      </c>
      <c r="F446" s="84" t="s">
        <v>1657</v>
      </c>
      <c r="G446" s="84" t="b">
        <v>1</v>
      </c>
      <c r="H446" s="84" t="b">
        <v>0</v>
      </c>
      <c r="I446" s="84" t="b">
        <v>0</v>
      </c>
      <c r="J446" s="84" t="b">
        <v>0</v>
      </c>
      <c r="K446" s="84" t="b">
        <v>0</v>
      </c>
      <c r="L446" s="84" t="b">
        <v>0</v>
      </c>
    </row>
    <row r="447" spans="1:12" ht="15">
      <c r="A447" s="84" t="s">
        <v>1869</v>
      </c>
      <c r="B447" s="84" t="s">
        <v>1742</v>
      </c>
      <c r="C447" s="84">
        <v>5</v>
      </c>
      <c r="D447" s="122">
        <v>0.009743225385622369</v>
      </c>
      <c r="E447" s="122">
        <v>1.3873898263387294</v>
      </c>
      <c r="F447" s="84" t="s">
        <v>1657</v>
      </c>
      <c r="G447" s="84" t="b">
        <v>0</v>
      </c>
      <c r="H447" s="84" t="b">
        <v>0</v>
      </c>
      <c r="I447" s="84" t="b">
        <v>0</v>
      </c>
      <c r="J447" s="84" t="b">
        <v>0</v>
      </c>
      <c r="K447" s="84" t="b">
        <v>0</v>
      </c>
      <c r="L447" s="84" t="b">
        <v>0</v>
      </c>
    </row>
    <row r="448" spans="1:12" ht="15">
      <c r="A448" s="84" t="s">
        <v>245</v>
      </c>
      <c r="B448" s="84" t="s">
        <v>1864</v>
      </c>
      <c r="C448" s="84">
        <v>4</v>
      </c>
      <c r="D448" s="122">
        <v>0.010753664675156106</v>
      </c>
      <c r="E448" s="122">
        <v>1.2112985672830483</v>
      </c>
      <c r="F448" s="84" t="s">
        <v>1657</v>
      </c>
      <c r="G448" s="84" t="b">
        <v>0</v>
      </c>
      <c r="H448" s="84" t="b">
        <v>0</v>
      </c>
      <c r="I448" s="84" t="b">
        <v>0</v>
      </c>
      <c r="J448" s="84" t="b">
        <v>0</v>
      </c>
      <c r="K448" s="84" t="b">
        <v>0</v>
      </c>
      <c r="L448" s="84" t="b">
        <v>0</v>
      </c>
    </row>
    <row r="449" spans="1:12" ht="15">
      <c r="A449" s="84" t="s">
        <v>1742</v>
      </c>
      <c r="B449" s="84" t="s">
        <v>2261</v>
      </c>
      <c r="C449" s="84">
        <v>4</v>
      </c>
      <c r="D449" s="122">
        <v>0.010753664675156106</v>
      </c>
      <c r="E449" s="122">
        <v>1.3873898263387294</v>
      </c>
      <c r="F449" s="84" t="s">
        <v>1657</v>
      </c>
      <c r="G449" s="84" t="b">
        <v>0</v>
      </c>
      <c r="H449" s="84" t="b">
        <v>0</v>
      </c>
      <c r="I449" s="84" t="b">
        <v>0</v>
      </c>
      <c r="J449" s="84" t="b">
        <v>0</v>
      </c>
      <c r="K449" s="84" t="b">
        <v>0</v>
      </c>
      <c r="L449" s="84" t="b">
        <v>0</v>
      </c>
    </row>
    <row r="450" spans="1:12" ht="15">
      <c r="A450" s="84" t="s">
        <v>2262</v>
      </c>
      <c r="B450" s="84" t="s">
        <v>2263</v>
      </c>
      <c r="C450" s="84">
        <v>4</v>
      </c>
      <c r="D450" s="122">
        <v>0.010753664675156106</v>
      </c>
      <c r="E450" s="122">
        <v>1.4842998393467859</v>
      </c>
      <c r="F450" s="84" t="s">
        <v>1657</v>
      </c>
      <c r="G450" s="84" t="b">
        <v>0</v>
      </c>
      <c r="H450" s="84" t="b">
        <v>0</v>
      </c>
      <c r="I450" s="84" t="b">
        <v>0</v>
      </c>
      <c r="J450" s="84" t="b">
        <v>0</v>
      </c>
      <c r="K450" s="84" t="b">
        <v>0</v>
      </c>
      <c r="L450" s="84" t="b">
        <v>0</v>
      </c>
    </row>
    <row r="451" spans="1:12" ht="15">
      <c r="A451" s="84" t="s">
        <v>2263</v>
      </c>
      <c r="B451" s="84" t="s">
        <v>2239</v>
      </c>
      <c r="C451" s="84">
        <v>4</v>
      </c>
      <c r="D451" s="122">
        <v>0.010753664675156106</v>
      </c>
      <c r="E451" s="122">
        <v>1.3873898263387294</v>
      </c>
      <c r="F451" s="84" t="s">
        <v>1657</v>
      </c>
      <c r="G451" s="84" t="b">
        <v>0</v>
      </c>
      <c r="H451" s="84" t="b">
        <v>0</v>
      </c>
      <c r="I451" s="84" t="b">
        <v>0</v>
      </c>
      <c r="J451" s="84" t="b">
        <v>0</v>
      </c>
      <c r="K451" s="84" t="b">
        <v>0</v>
      </c>
      <c r="L451" s="84" t="b">
        <v>0</v>
      </c>
    </row>
    <row r="452" spans="1:12" ht="15">
      <c r="A452" s="84" t="s">
        <v>2239</v>
      </c>
      <c r="B452" s="84" t="s">
        <v>1824</v>
      </c>
      <c r="C452" s="84">
        <v>4</v>
      </c>
      <c r="D452" s="122">
        <v>0.010753664675156106</v>
      </c>
      <c r="E452" s="122">
        <v>1.3873898263387294</v>
      </c>
      <c r="F452" s="84" t="s">
        <v>1657</v>
      </c>
      <c r="G452" s="84" t="b">
        <v>0</v>
      </c>
      <c r="H452" s="84" t="b">
        <v>0</v>
      </c>
      <c r="I452" s="84" t="b">
        <v>0</v>
      </c>
      <c r="J452" s="84" t="b">
        <v>1</v>
      </c>
      <c r="K452" s="84" t="b">
        <v>0</v>
      </c>
      <c r="L452" s="84" t="b">
        <v>0</v>
      </c>
    </row>
    <row r="453" spans="1:12" ht="15">
      <c r="A453" s="84" t="s">
        <v>1824</v>
      </c>
      <c r="B453" s="84" t="s">
        <v>550</v>
      </c>
      <c r="C453" s="84">
        <v>4</v>
      </c>
      <c r="D453" s="122">
        <v>0.010753664675156106</v>
      </c>
      <c r="E453" s="122">
        <v>1.4842998393467859</v>
      </c>
      <c r="F453" s="84" t="s">
        <v>1657</v>
      </c>
      <c r="G453" s="84" t="b">
        <v>1</v>
      </c>
      <c r="H453" s="84" t="b">
        <v>0</v>
      </c>
      <c r="I453" s="84" t="b">
        <v>0</v>
      </c>
      <c r="J453" s="84" t="b">
        <v>0</v>
      </c>
      <c r="K453" s="84" t="b">
        <v>0</v>
      </c>
      <c r="L453" s="84" t="b">
        <v>0</v>
      </c>
    </row>
    <row r="454" spans="1:12" ht="15">
      <c r="A454" s="84" t="s">
        <v>550</v>
      </c>
      <c r="B454" s="84" t="s">
        <v>2244</v>
      </c>
      <c r="C454" s="84">
        <v>4</v>
      </c>
      <c r="D454" s="122">
        <v>0.010753664675156106</v>
      </c>
      <c r="E454" s="122">
        <v>1.4842998393467859</v>
      </c>
      <c r="F454" s="84" t="s">
        <v>1657</v>
      </c>
      <c r="G454" s="84" t="b">
        <v>0</v>
      </c>
      <c r="H454" s="84" t="b">
        <v>0</v>
      </c>
      <c r="I454" s="84" t="b">
        <v>0</v>
      </c>
      <c r="J454" s="84" t="b">
        <v>0</v>
      </c>
      <c r="K454" s="84" t="b">
        <v>0</v>
      </c>
      <c r="L454" s="84" t="b">
        <v>0</v>
      </c>
    </row>
    <row r="455" spans="1:12" ht="15">
      <c r="A455" s="84" t="s">
        <v>2244</v>
      </c>
      <c r="B455" s="84" t="s">
        <v>2264</v>
      </c>
      <c r="C455" s="84">
        <v>4</v>
      </c>
      <c r="D455" s="122">
        <v>0.010753664675156106</v>
      </c>
      <c r="E455" s="122">
        <v>1.4842998393467859</v>
      </c>
      <c r="F455" s="84" t="s">
        <v>1657</v>
      </c>
      <c r="G455" s="84" t="b">
        <v>0</v>
      </c>
      <c r="H455" s="84" t="b">
        <v>0</v>
      </c>
      <c r="I455" s="84" t="b">
        <v>0</v>
      </c>
      <c r="J455" s="84" t="b">
        <v>0</v>
      </c>
      <c r="K455" s="84" t="b">
        <v>0</v>
      </c>
      <c r="L455" s="84" t="b">
        <v>0</v>
      </c>
    </row>
    <row r="456" spans="1:12" ht="15">
      <c r="A456" s="84" t="s">
        <v>2264</v>
      </c>
      <c r="B456" s="84" t="s">
        <v>2236</v>
      </c>
      <c r="C456" s="84">
        <v>4</v>
      </c>
      <c r="D456" s="122">
        <v>0.010753664675156106</v>
      </c>
      <c r="E456" s="122">
        <v>1.4842998393467859</v>
      </c>
      <c r="F456" s="84" t="s">
        <v>1657</v>
      </c>
      <c r="G456" s="84" t="b">
        <v>0</v>
      </c>
      <c r="H456" s="84" t="b">
        <v>0</v>
      </c>
      <c r="I456" s="84" t="b">
        <v>0</v>
      </c>
      <c r="J456" s="84" t="b">
        <v>0</v>
      </c>
      <c r="K456" s="84" t="b">
        <v>0</v>
      </c>
      <c r="L456" s="84" t="b">
        <v>0</v>
      </c>
    </row>
    <row r="457" spans="1:12" ht="15">
      <c r="A457" s="84" t="s">
        <v>2236</v>
      </c>
      <c r="B457" s="84" t="s">
        <v>2265</v>
      </c>
      <c r="C457" s="84">
        <v>4</v>
      </c>
      <c r="D457" s="122">
        <v>0.010753664675156106</v>
      </c>
      <c r="E457" s="122">
        <v>1.4842998393467859</v>
      </c>
      <c r="F457" s="84" t="s">
        <v>1657</v>
      </c>
      <c r="G457" s="84" t="b">
        <v>0</v>
      </c>
      <c r="H457" s="84" t="b">
        <v>0</v>
      </c>
      <c r="I457" s="84" t="b">
        <v>0</v>
      </c>
      <c r="J457" s="84" t="b">
        <v>1</v>
      </c>
      <c r="K457" s="84" t="b">
        <v>0</v>
      </c>
      <c r="L457" s="84" t="b">
        <v>0</v>
      </c>
    </row>
    <row r="458" spans="1:12" ht="15">
      <c r="A458" s="84" t="s">
        <v>2265</v>
      </c>
      <c r="B458" s="84" t="s">
        <v>2266</v>
      </c>
      <c r="C458" s="84">
        <v>4</v>
      </c>
      <c r="D458" s="122">
        <v>0.010753664675156106</v>
      </c>
      <c r="E458" s="122">
        <v>1.4842998393467859</v>
      </c>
      <c r="F458" s="84" t="s">
        <v>1657</v>
      </c>
      <c r="G458" s="84" t="b">
        <v>1</v>
      </c>
      <c r="H458" s="84" t="b">
        <v>0</v>
      </c>
      <c r="I458" s="84" t="b">
        <v>0</v>
      </c>
      <c r="J458" s="84" t="b">
        <v>0</v>
      </c>
      <c r="K458" s="84" t="b">
        <v>0</v>
      </c>
      <c r="L458" s="84" t="b">
        <v>0</v>
      </c>
    </row>
    <row r="459" spans="1:12" ht="15">
      <c r="A459" s="84" t="s">
        <v>246</v>
      </c>
      <c r="B459" s="84" t="s">
        <v>2262</v>
      </c>
      <c r="C459" s="84">
        <v>3</v>
      </c>
      <c r="D459" s="122">
        <v>0.010926440947778528</v>
      </c>
      <c r="E459" s="122">
        <v>1.4842998393467859</v>
      </c>
      <c r="F459" s="84" t="s">
        <v>1657</v>
      </c>
      <c r="G459" s="84" t="b">
        <v>0</v>
      </c>
      <c r="H459" s="84" t="b">
        <v>0</v>
      </c>
      <c r="I459" s="84" t="b">
        <v>0</v>
      </c>
      <c r="J459" s="84" t="b">
        <v>0</v>
      </c>
      <c r="K459" s="84" t="b">
        <v>0</v>
      </c>
      <c r="L459" s="84" t="b">
        <v>0</v>
      </c>
    </row>
    <row r="460" spans="1:12" ht="15">
      <c r="A460" s="84" t="s">
        <v>1788</v>
      </c>
      <c r="B460" s="84" t="s">
        <v>1873</v>
      </c>
      <c r="C460" s="84">
        <v>2</v>
      </c>
      <c r="D460" s="122">
        <v>0.01056442804563642</v>
      </c>
      <c r="E460" s="122">
        <v>1.505149978319906</v>
      </c>
      <c r="F460" s="84" t="s">
        <v>1658</v>
      </c>
      <c r="G460" s="84" t="b">
        <v>0</v>
      </c>
      <c r="H460" s="84" t="b">
        <v>0</v>
      </c>
      <c r="I460" s="84" t="b">
        <v>0</v>
      </c>
      <c r="J460" s="84" t="b">
        <v>0</v>
      </c>
      <c r="K460" s="84" t="b">
        <v>1</v>
      </c>
      <c r="L460" s="84" t="b">
        <v>0</v>
      </c>
    </row>
    <row r="461" spans="1:12" ht="15">
      <c r="A461" s="84" t="s">
        <v>1873</v>
      </c>
      <c r="B461" s="84" t="s">
        <v>1789</v>
      </c>
      <c r="C461" s="84">
        <v>2</v>
      </c>
      <c r="D461" s="122">
        <v>0.01056442804563642</v>
      </c>
      <c r="E461" s="122">
        <v>1.6812412373755872</v>
      </c>
      <c r="F461" s="84" t="s">
        <v>1658</v>
      </c>
      <c r="G461" s="84" t="b">
        <v>0</v>
      </c>
      <c r="H461" s="84" t="b">
        <v>1</v>
      </c>
      <c r="I461" s="84" t="b">
        <v>0</v>
      </c>
      <c r="J461" s="84" t="b">
        <v>0</v>
      </c>
      <c r="K461" s="84" t="b">
        <v>0</v>
      </c>
      <c r="L461" s="84" t="b">
        <v>0</v>
      </c>
    </row>
    <row r="462" spans="1:12" ht="15">
      <c r="A462" s="84" t="s">
        <v>1789</v>
      </c>
      <c r="B462" s="84" t="s">
        <v>1741</v>
      </c>
      <c r="C462" s="84">
        <v>2</v>
      </c>
      <c r="D462" s="122">
        <v>0.01056442804563642</v>
      </c>
      <c r="E462" s="122">
        <v>1.6812412373755872</v>
      </c>
      <c r="F462" s="84" t="s">
        <v>1658</v>
      </c>
      <c r="G462" s="84" t="b">
        <v>0</v>
      </c>
      <c r="H462" s="84" t="b">
        <v>0</v>
      </c>
      <c r="I462" s="84" t="b">
        <v>0</v>
      </c>
      <c r="J462" s="84" t="b">
        <v>0</v>
      </c>
      <c r="K462" s="84" t="b">
        <v>0</v>
      </c>
      <c r="L462" s="84" t="b">
        <v>0</v>
      </c>
    </row>
    <row r="463" spans="1:12" ht="15">
      <c r="A463" s="84" t="s">
        <v>1741</v>
      </c>
      <c r="B463" s="84" t="s">
        <v>547</v>
      </c>
      <c r="C463" s="84">
        <v>2</v>
      </c>
      <c r="D463" s="122">
        <v>0.01056442804563642</v>
      </c>
      <c r="E463" s="122">
        <v>0.9610819339696303</v>
      </c>
      <c r="F463" s="84" t="s">
        <v>1658</v>
      </c>
      <c r="G463" s="84" t="b">
        <v>0</v>
      </c>
      <c r="H463" s="84" t="b">
        <v>0</v>
      </c>
      <c r="I463" s="84" t="b">
        <v>0</v>
      </c>
      <c r="J463" s="84" t="b">
        <v>0</v>
      </c>
      <c r="K463" s="84" t="b">
        <v>0</v>
      </c>
      <c r="L463" s="84" t="b">
        <v>0</v>
      </c>
    </row>
    <row r="464" spans="1:12" ht="15">
      <c r="A464" s="84" t="s">
        <v>547</v>
      </c>
      <c r="B464" s="84" t="s">
        <v>1760</v>
      </c>
      <c r="C464" s="84">
        <v>2</v>
      </c>
      <c r="D464" s="122">
        <v>0.01056442804563642</v>
      </c>
      <c r="E464" s="122">
        <v>1.2833012287035497</v>
      </c>
      <c r="F464" s="84" t="s">
        <v>1658</v>
      </c>
      <c r="G464" s="84" t="b">
        <v>0</v>
      </c>
      <c r="H464" s="84" t="b">
        <v>0</v>
      </c>
      <c r="I464" s="84" t="b">
        <v>0</v>
      </c>
      <c r="J464" s="84" t="b">
        <v>0</v>
      </c>
      <c r="K464" s="84" t="b">
        <v>0</v>
      </c>
      <c r="L464" s="84" t="b">
        <v>0</v>
      </c>
    </row>
    <row r="465" spans="1:12" ht="15">
      <c r="A465" s="84" t="s">
        <v>1760</v>
      </c>
      <c r="B465" s="84" t="s">
        <v>1790</v>
      </c>
      <c r="C465" s="84">
        <v>2</v>
      </c>
      <c r="D465" s="122">
        <v>0.01056442804563642</v>
      </c>
      <c r="E465" s="122">
        <v>1.505149978319906</v>
      </c>
      <c r="F465" s="84" t="s">
        <v>1658</v>
      </c>
      <c r="G465" s="84" t="b">
        <v>0</v>
      </c>
      <c r="H465" s="84" t="b">
        <v>0</v>
      </c>
      <c r="I465" s="84" t="b">
        <v>0</v>
      </c>
      <c r="J465" s="84" t="b">
        <v>0</v>
      </c>
      <c r="K465" s="84" t="b">
        <v>0</v>
      </c>
      <c r="L465" s="84" t="b">
        <v>0</v>
      </c>
    </row>
    <row r="466" spans="1:12" ht="15">
      <c r="A466" s="84" t="s">
        <v>1875</v>
      </c>
      <c r="B466" s="84" t="s">
        <v>1745</v>
      </c>
      <c r="C466" s="84">
        <v>5</v>
      </c>
      <c r="D466" s="122">
        <v>0</v>
      </c>
      <c r="E466" s="122">
        <v>1.1760912590556813</v>
      </c>
      <c r="F466" s="84" t="s">
        <v>1659</v>
      </c>
      <c r="G466" s="84" t="b">
        <v>0</v>
      </c>
      <c r="H466" s="84" t="b">
        <v>0</v>
      </c>
      <c r="I466" s="84" t="b">
        <v>0</v>
      </c>
      <c r="J466" s="84" t="b">
        <v>0</v>
      </c>
      <c r="K466" s="84" t="b">
        <v>0</v>
      </c>
      <c r="L466" s="84" t="b">
        <v>0</v>
      </c>
    </row>
    <row r="467" spans="1:12" ht="15">
      <c r="A467" s="84" t="s">
        <v>1745</v>
      </c>
      <c r="B467" s="84" t="s">
        <v>1876</v>
      </c>
      <c r="C467" s="84">
        <v>5</v>
      </c>
      <c r="D467" s="122">
        <v>0</v>
      </c>
      <c r="E467" s="122">
        <v>1.1760912590556813</v>
      </c>
      <c r="F467" s="84" t="s">
        <v>1659</v>
      </c>
      <c r="G467" s="84" t="b">
        <v>0</v>
      </c>
      <c r="H467" s="84" t="b">
        <v>0</v>
      </c>
      <c r="I467" s="84" t="b">
        <v>0</v>
      </c>
      <c r="J467" s="84" t="b">
        <v>0</v>
      </c>
      <c r="K467" s="84" t="b">
        <v>0</v>
      </c>
      <c r="L467" s="84" t="b">
        <v>0</v>
      </c>
    </row>
    <row r="468" spans="1:12" ht="15">
      <c r="A468" s="84" t="s">
        <v>1876</v>
      </c>
      <c r="B468" s="84" t="s">
        <v>1877</v>
      </c>
      <c r="C468" s="84">
        <v>5</v>
      </c>
      <c r="D468" s="122">
        <v>0</v>
      </c>
      <c r="E468" s="122">
        <v>1.1760912590556813</v>
      </c>
      <c r="F468" s="84" t="s">
        <v>1659</v>
      </c>
      <c r="G468" s="84" t="b">
        <v>0</v>
      </c>
      <c r="H468" s="84" t="b">
        <v>0</v>
      </c>
      <c r="I468" s="84" t="b">
        <v>0</v>
      </c>
      <c r="J468" s="84" t="b">
        <v>0</v>
      </c>
      <c r="K468" s="84" t="b">
        <v>0</v>
      </c>
      <c r="L468" s="84" t="b">
        <v>0</v>
      </c>
    </row>
    <row r="469" spans="1:12" ht="15">
      <c r="A469" s="84" t="s">
        <v>1853</v>
      </c>
      <c r="B469" s="84" t="s">
        <v>1878</v>
      </c>
      <c r="C469" s="84">
        <v>5</v>
      </c>
      <c r="D469" s="122">
        <v>0</v>
      </c>
      <c r="E469" s="122">
        <v>1.1760912590556813</v>
      </c>
      <c r="F469" s="84" t="s">
        <v>1659</v>
      </c>
      <c r="G469" s="84" t="b">
        <v>0</v>
      </c>
      <c r="H469" s="84" t="b">
        <v>0</v>
      </c>
      <c r="I469" s="84" t="b">
        <v>0</v>
      </c>
      <c r="J469" s="84" t="b">
        <v>0</v>
      </c>
      <c r="K469" s="84" t="b">
        <v>0</v>
      </c>
      <c r="L469" s="84" t="b">
        <v>0</v>
      </c>
    </row>
    <row r="470" spans="1:12" ht="15">
      <c r="A470" s="84" t="s">
        <v>1877</v>
      </c>
      <c r="B470" s="84" t="s">
        <v>1748</v>
      </c>
      <c r="C470" s="84">
        <v>4</v>
      </c>
      <c r="D470" s="122">
        <v>0.004845500650402821</v>
      </c>
      <c r="E470" s="122">
        <v>1.1760912590556813</v>
      </c>
      <c r="F470" s="84" t="s">
        <v>1659</v>
      </c>
      <c r="G470" s="84" t="b">
        <v>0</v>
      </c>
      <c r="H470" s="84" t="b">
        <v>0</v>
      </c>
      <c r="I470" s="84" t="b">
        <v>0</v>
      </c>
      <c r="J470" s="84" t="b">
        <v>0</v>
      </c>
      <c r="K470" s="84" t="b">
        <v>0</v>
      </c>
      <c r="L470" s="84" t="b">
        <v>0</v>
      </c>
    </row>
    <row r="471" spans="1:12" ht="15">
      <c r="A471" s="84" t="s">
        <v>1748</v>
      </c>
      <c r="B471" s="84" t="s">
        <v>1796</v>
      </c>
      <c r="C471" s="84">
        <v>4</v>
      </c>
      <c r="D471" s="122">
        <v>0.004845500650402821</v>
      </c>
      <c r="E471" s="122">
        <v>1.2730012720637376</v>
      </c>
      <c r="F471" s="84" t="s">
        <v>1659</v>
      </c>
      <c r="G471" s="84" t="b">
        <v>0</v>
      </c>
      <c r="H471" s="84" t="b">
        <v>0</v>
      </c>
      <c r="I471" s="84" t="b">
        <v>0</v>
      </c>
      <c r="J471" s="84" t="b">
        <v>0</v>
      </c>
      <c r="K471" s="84" t="b">
        <v>0</v>
      </c>
      <c r="L471" s="84" t="b">
        <v>0</v>
      </c>
    </row>
    <row r="472" spans="1:12" ht="15">
      <c r="A472" s="84" t="s">
        <v>1796</v>
      </c>
      <c r="B472" s="84" t="s">
        <v>1797</v>
      </c>
      <c r="C472" s="84">
        <v>4</v>
      </c>
      <c r="D472" s="122">
        <v>0.004845500650402821</v>
      </c>
      <c r="E472" s="122">
        <v>1.2730012720637376</v>
      </c>
      <c r="F472" s="84" t="s">
        <v>1659</v>
      </c>
      <c r="G472" s="84" t="b">
        <v>0</v>
      </c>
      <c r="H472" s="84" t="b">
        <v>0</v>
      </c>
      <c r="I472" s="84" t="b">
        <v>0</v>
      </c>
      <c r="J472" s="84" t="b">
        <v>0</v>
      </c>
      <c r="K472" s="84" t="b">
        <v>0</v>
      </c>
      <c r="L472" s="84" t="b">
        <v>0</v>
      </c>
    </row>
    <row r="473" spans="1:12" ht="15">
      <c r="A473" s="84" t="s">
        <v>1797</v>
      </c>
      <c r="B473" s="84" t="s">
        <v>2254</v>
      </c>
      <c r="C473" s="84">
        <v>4</v>
      </c>
      <c r="D473" s="122">
        <v>0.004845500650402821</v>
      </c>
      <c r="E473" s="122">
        <v>1.2730012720637376</v>
      </c>
      <c r="F473" s="84" t="s">
        <v>1659</v>
      </c>
      <c r="G473" s="84" t="b">
        <v>0</v>
      </c>
      <c r="H473" s="84" t="b">
        <v>0</v>
      </c>
      <c r="I473" s="84" t="b">
        <v>0</v>
      </c>
      <c r="J473" s="84" t="b">
        <v>0</v>
      </c>
      <c r="K473" s="84" t="b">
        <v>0</v>
      </c>
      <c r="L473" s="84" t="b">
        <v>0</v>
      </c>
    </row>
    <row r="474" spans="1:12" ht="15">
      <c r="A474" s="84" t="s">
        <v>2254</v>
      </c>
      <c r="B474" s="84" t="s">
        <v>2255</v>
      </c>
      <c r="C474" s="84">
        <v>4</v>
      </c>
      <c r="D474" s="122">
        <v>0.004845500650402821</v>
      </c>
      <c r="E474" s="122">
        <v>1.2730012720637376</v>
      </c>
      <c r="F474" s="84" t="s">
        <v>1659</v>
      </c>
      <c r="G474" s="84" t="b">
        <v>0</v>
      </c>
      <c r="H474" s="84" t="b">
        <v>0</v>
      </c>
      <c r="I474" s="84" t="b">
        <v>0</v>
      </c>
      <c r="J474" s="84" t="b">
        <v>0</v>
      </c>
      <c r="K474" s="84" t="b">
        <v>0</v>
      </c>
      <c r="L474" s="84" t="b">
        <v>0</v>
      </c>
    </row>
    <row r="475" spans="1:12" ht="15">
      <c r="A475" s="84" t="s">
        <v>2255</v>
      </c>
      <c r="B475" s="84" t="s">
        <v>1853</v>
      </c>
      <c r="C475" s="84">
        <v>4</v>
      </c>
      <c r="D475" s="122">
        <v>0.004845500650402821</v>
      </c>
      <c r="E475" s="122">
        <v>1.1760912590556813</v>
      </c>
      <c r="F475" s="84" t="s">
        <v>1659</v>
      </c>
      <c r="G475" s="84" t="b">
        <v>0</v>
      </c>
      <c r="H475" s="84" t="b">
        <v>0</v>
      </c>
      <c r="I475" s="84" t="b">
        <v>0</v>
      </c>
      <c r="J475" s="84" t="b">
        <v>0</v>
      </c>
      <c r="K475" s="84" t="b">
        <v>0</v>
      </c>
      <c r="L475" s="84" t="b">
        <v>0</v>
      </c>
    </row>
    <row r="476" spans="1:12" ht="15">
      <c r="A476" s="84" t="s">
        <v>1878</v>
      </c>
      <c r="B476" s="84" t="s">
        <v>1742</v>
      </c>
      <c r="C476" s="84">
        <v>4</v>
      </c>
      <c r="D476" s="122">
        <v>0.004845500650402821</v>
      </c>
      <c r="E476" s="122">
        <v>1.0791812460476249</v>
      </c>
      <c r="F476" s="84" t="s">
        <v>1659</v>
      </c>
      <c r="G476" s="84" t="b">
        <v>0</v>
      </c>
      <c r="H476" s="84" t="b">
        <v>0</v>
      </c>
      <c r="I476" s="84" t="b">
        <v>0</v>
      </c>
      <c r="J476" s="84" t="b">
        <v>0</v>
      </c>
      <c r="K476" s="84" t="b">
        <v>0</v>
      </c>
      <c r="L476" s="84" t="b">
        <v>0</v>
      </c>
    </row>
    <row r="477" spans="1:12" ht="15">
      <c r="A477" s="84" t="s">
        <v>241</v>
      </c>
      <c r="B477" s="84" t="s">
        <v>1875</v>
      </c>
      <c r="C477" s="84">
        <v>3</v>
      </c>
      <c r="D477" s="122">
        <v>0.008319328110613365</v>
      </c>
      <c r="E477" s="122">
        <v>1.3979400086720377</v>
      </c>
      <c r="F477" s="84" t="s">
        <v>1659</v>
      </c>
      <c r="G477" s="84" t="b">
        <v>0</v>
      </c>
      <c r="H477" s="84" t="b">
        <v>0</v>
      </c>
      <c r="I477" s="84" t="b">
        <v>0</v>
      </c>
      <c r="J477" s="84" t="b">
        <v>0</v>
      </c>
      <c r="K477" s="84" t="b">
        <v>0</v>
      </c>
      <c r="L477" s="84" t="b">
        <v>0</v>
      </c>
    </row>
    <row r="478" spans="1:12" ht="15">
      <c r="A478" s="84" t="s">
        <v>1742</v>
      </c>
      <c r="B478" s="84" t="s">
        <v>2288</v>
      </c>
      <c r="C478" s="84">
        <v>3</v>
      </c>
      <c r="D478" s="122">
        <v>0.008319328110613365</v>
      </c>
      <c r="E478" s="122">
        <v>1.1760912590556813</v>
      </c>
      <c r="F478" s="84" t="s">
        <v>1659</v>
      </c>
      <c r="G478" s="84" t="b">
        <v>0</v>
      </c>
      <c r="H478" s="84" t="b">
        <v>0</v>
      </c>
      <c r="I478" s="84" t="b">
        <v>0</v>
      </c>
      <c r="J478" s="84" t="b">
        <v>0</v>
      </c>
      <c r="K478" s="84" t="b">
        <v>0</v>
      </c>
      <c r="L478" s="84" t="b">
        <v>0</v>
      </c>
    </row>
    <row r="479" spans="1:12" ht="15">
      <c r="A479" s="84" t="s">
        <v>2344</v>
      </c>
      <c r="B479" s="84" t="s">
        <v>2237</v>
      </c>
      <c r="C479" s="84">
        <v>2</v>
      </c>
      <c r="D479" s="122">
        <v>0.00994850021680094</v>
      </c>
      <c r="E479" s="122">
        <v>1.5740312677277188</v>
      </c>
      <c r="F479" s="84" t="s">
        <v>1659</v>
      </c>
      <c r="G479" s="84" t="b">
        <v>0</v>
      </c>
      <c r="H479" s="84" t="b">
        <v>0</v>
      </c>
      <c r="I479" s="84" t="b">
        <v>0</v>
      </c>
      <c r="J479" s="84" t="b">
        <v>0</v>
      </c>
      <c r="K479" s="84" t="b">
        <v>0</v>
      </c>
      <c r="L479" s="84" t="b">
        <v>0</v>
      </c>
    </row>
    <row r="480" spans="1:12" ht="15">
      <c r="A480" s="84" t="s">
        <v>2237</v>
      </c>
      <c r="B480" s="84" t="s">
        <v>2345</v>
      </c>
      <c r="C480" s="84">
        <v>2</v>
      </c>
      <c r="D480" s="122">
        <v>0.00994850021680094</v>
      </c>
      <c r="E480" s="122">
        <v>1.5740312677277188</v>
      </c>
      <c r="F480" s="84" t="s">
        <v>1659</v>
      </c>
      <c r="G480" s="84" t="b">
        <v>0</v>
      </c>
      <c r="H480" s="84" t="b">
        <v>0</v>
      </c>
      <c r="I480" s="84" t="b">
        <v>0</v>
      </c>
      <c r="J480" s="84" t="b">
        <v>0</v>
      </c>
      <c r="K480" s="84" t="b">
        <v>0</v>
      </c>
      <c r="L480" s="84" t="b">
        <v>0</v>
      </c>
    </row>
    <row r="481" spans="1:12" ht="15">
      <c r="A481" s="84" t="s">
        <v>2345</v>
      </c>
      <c r="B481" s="84" t="s">
        <v>2346</v>
      </c>
      <c r="C481" s="84">
        <v>2</v>
      </c>
      <c r="D481" s="122">
        <v>0.00994850021680094</v>
      </c>
      <c r="E481" s="122">
        <v>1.5740312677277188</v>
      </c>
      <c r="F481" s="84" t="s">
        <v>1659</v>
      </c>
      <c r="G481" s="84" t="b">
        <v>0</v>
      </c>
      <c r="H481" s="84" t="b">
        <v>0</v>
      </c>
      <c r="I481" s="84" t="b">
        <v>0</v>
      </c>
      <c r="J481" s="84" t="b">
        <v>0</v>
      </c>
      <c r="K481" s="84" t="b">
        <v>0</v>
      </c>
      <c r="L481" s="84" t="b">
        <v>0</v>
      </c>
    </row>
    <row r="482" spans="1:12" ht="15">
      <c r="A482" s="84" t="s">
        <v>1742</v>
      </c>
      <c r="B482" s="84" t="s">
        <v>1832</v>
      </c>
      <c r="C482" s="84">
        <v>2</v>
      </c>
      <c r="D482" s="122">
        <v>0.00994850021680094</v>
      </c>
      <c r="E482" s="122">
        <v>1.1760912590556813</v>
      </c>
      <c r="F482" s="84" t="s">
        <v>1659</v>
      </c>
      <c r="G482" s="84" t="b">
        <v>0</v>
      </c>
      <c r="H482" s="84" t="b">
        <v>0</v>
      </c>
      <c r="I482" s="84" t="b">
        <v>0</v>
      </c>
      <c r="J482" s="84" t="b">
        <v>0</v>
      </c>
      <c r="K482" s="84" t="b">
        <v>0</v>
      </c>
      <c r="L482" s="84" t="b">
        <v>0</v>
      </c>
    </row>
    <row r="483" spans="1:12" ht="15">
      <c r="A483" s="84" t="s">
        <v>1798</v>
      </c>
      <c r="B483" s="84" t="s">
        <v>547</v>
      </c>
      <c r="C483" s="84">
        <v>2</v>
      </c>
      <c r="D483" s="122">
        <v>0.00994850021680094</v>
      </c>
      <c r="E483" s="122">
        <v>1.5740312677277188</v>
      </c>
      <c r="F483" s="84" t="s">
        <v>1659</v>
      </c>
      <c r="G483" s="84" t="b">
        <v>0</v>
      </c>
      <c r="H483" s="84" t="b">
        <v>0</v>
      </c>
      <c r="I483" s="84" t="b">
        <v>0</v>
      </c>
      <c r="J483" s="84" t="b">
        <v>0</v>
      </c>
      <c r="K483" s="84" t="b">
        <v>0</v>
      </c>
      <c r="L483" s="84" t="b">
        <v>0</v>
      </c>
    </row>
    <row r="484" spans="1:12" ht="15">
      <c r="A484" s="84" t="s">
        <v>547</v>
      </c>
      <c r="B484" s="84" t="s">
        <v>1799</v>
      </c>
      <c r="C484" s="84">
        <v>2</v>
      </c>
      <c r="D484" s="122">
        <v>0.00994850021680094</v>
      </c>
      <c r="E484" s="122">
        <v>1.5740312677277188</v>
      </c>
      <c r="F484" s="84" t="s">
        <v>1659</v>
      </c>
      <c r="G484" s="84" t="b">
        <v>0</v>
      </c>
      <c r="H484" s="84" t="b">
        <v>0</v>
      </c>
      <c r="I484" s="84" t="b">
        <v>0</v>
      </c>
      <c r="J484" s="84" t="b">
        <v>0</v>
      </c>
      <c r="K484" s="84" t="b">
        <v>0</v>
      </c>
      <c r="L484" s="84" t="b">
        <v>0</v>
      </c>
    </row>
    <row r="485" spans="1:12" ht="15">
      <c r="A485" s="84" t="s">
        <v>1799</v>
      </c>
      <c r="B485" s="84" t="s">
        <v>1800</v>
      </c>
      <c r="C485" s="84">
        <v>2</v>
      </c>
      <c r="D485" s="122">
        <v>0.00994850021680094</v>
      </c>
      <c r="E485" s="122">
        <v>1.5740312677277188</v>
      </c>
      <c r="F485" s="84" t="s">
        <v>1659</v>
      </c>
      <c r="G485" s="84" t="b">
        <v>0</v>
      </c>
      <c r="H485" s="84" t="b">
        <v>0</v>
      </c>
      <c r="I485" s="84" t="b">
        <v>0</v>
      </c>
      <c r="J485" s="84" t="b">
        <v>0</v>
      </c>
      <c r="K485" s="84" t="b">
        <v>0</v>
      </c>
      <c r="L485" s="84" t="b">
        <v>0</v>
      </c>
    </row>
    <row r="486" spans="1:12" ht="15">
      <c r="A486" s="84" t="s">
        <v>547</v>
      </c>
      <c r="B486" s="84" t="s">
        <v>1802</v>
      </c>
      <c r="C486" s="84">
        <v>4</v>
      </c>
      <c r="D486" s="122">
        <v>0.014509734249928026</v>
      </c>
      <c r="E486" s="122">
        <v>1.1760912590556813</v>
      </c>
      <c r="F486" s="84" t="s">
        <v>1660</v>
      </c>
      <c r="G486" s="84" t="b">
        <v>0</v>
      </c>
      <c r="H486" s="84" t="b">
        <v>0</v>
      </c>
      <c r="I486" s="84" t="b">
        <v>0</v>
      </c>
      <c r="J486" s="84" t="b">
        <v>0</v>
      </c>
      <c r="K486" s="84" t="b">
        <v>0</v>
      </c>
      <c r="L486" s="84" t="b">
        <v>0</v>
      </c>
    </row>
    <row r="487" spans="1:12" ht="15">
      <c r="A487" s="84" t="s">
        <v>1880</v>
      </c>
      <c r="B487" s="84" t="s">
        <v>1881</v>
      </c>
      <c r="C487" s="84">
        <v>2</v>
      </c>
      <c r="D487" s="122">
        <v>0.01624083714478435</v>
      </c>
      <c r="E487" s="122">
        <v>1.4771212547196624</v>
      </c>
      <c r="F487" s="84" t="s">
        <v>1660</v>
      </c>
      <c r="G487" s="84" t="b">
        <v>0</v>
      </c>
      <c r="H487" s="84" t="b">
        <v>0</v>
      </c>
      <c r="I487" s="84" t="b">
        <v>0</v>
      </c>
      <c r="J487" s="84" t="b">
        <v>0</v>
      </c>
      <c r="K487" s="84" t="b">
        <v>0</v>
      </c>
      <c r="L487" s="84" t="b">
        <v>0</v>
      </c>
    </row>
    <row r="488" spans="1:12" ht="15">
      <c r="A488" s="84" t="s">
        <v>1881</v>
      </c>
      <c r="B488" s="84" t="s">
        <v>1746</v>
      </c>
      <c r="C488" s="84">
        <v>2</v>
      </c>
      <c r="D488" s="122">
        <v>0.01624083714478435</v>
      </c>
      <c r="E488" s="122">
        <v>1.4771212547196624</v>
      </c>
      <c r="F488" s="84" t="s">
        <v>1660</v>
      </c>
      <c r="G488" s="84" t="b">
        <v>0</v>
      </c>
      <c r="H488" s="84" t="b">
        <v>0</v>
      </c>
      <c r="I488" s="84" t="b">
        <v>0</v>
      </c>
      <c r="J488" s="84" t="b">
        <v>0</v>
      </c>
      <c r="K488" s="84" t="b">
        <v>0</v>
      </c>
      <c r="L488" s="84" t="b">
        <v>0</v>
      </c>
    </row>
    <row r="489" spans="1:12" ht="15">
      <c r="A489" s="84" t="s">
        <v>1746</v>
      </c>
      <c r="B489" s="84" t="s">
        <v>547</v>
      </c>
      <c r="C489" s="84">
        <v>2</v>
      </c>
      <c r="D489" s="122">
        <v>0.01624083714478435</v>
      </c>
      <c r="E489" s="122">
        <v>1.0791812460476249</v>
      </c>
      <c r="F489" s="84" t="s">
        <v>1660</v>
      </c>
      <c r="G489" s="84" t="b">
        <v>0</v>
      </c>
      <c r="H489" s="84" t="b">
        <v>0</v>
      </c>
      <c r="I489" s="84" t="b">
        <v>0</v>
      </c>
      <c r="J489" s="84" t="b">
        <v>0</v>
      </c>
      <c r="K489" s="84" t="b">
        <v>0</v>
      </c>
      <c r="L489" s="84" t="b">
        <v>0</v>
      </c>
    </row>
    <row r="490" spans="1:12" ht="15">
      <c r="A490" s="84" t="s">
        <v>1882</v>
      </c>
      <c r="B490" s="84" t="s">
        <v>1883</v>
      </c>
      <c r="C490" s="84">
        <v>2</v>
      </c>
      <c r="D490" s="122">
        <v>0.01624083714478435</v>
      </c>
      <c r="E490" s="122">
        <v>1.4771212547196624</v>
      </c>
      <c r="F490" s="84" t="s">
        <v>1660</v>
      </c>
      <c r="G490" s="84" t="b">
        <v>0</v>
      </c>
      <c r="H490" s="84" t="b">
        <v>0</v>
      </c>
      <c r="I490" s="84" t="b">
        <v>0</v>
      </c>
      <c r="J490" s="84" t="b">
        <v>0</v>
      </c>
      <c r="K490" s="84" t="b">
        <v>0</v>
      </c>
      <c r="L490" s="84" t="b">
        <v>0</v>
      </c>
    </row>
    <row r="491" spans="1:12" ht="15">
      <c r="A491" s="84" t="s">
        <v>1883</v>
      </c>
      <c r="B491" s="84" t="s">
        <v>1884</v>
      </c>
      <c r="C491" s="84">
        <v>2</v>
      </c>
      <c r="D491" s="122">
        <v>0.01624083714478435</v>
      </c>
      <c r="E491" s="122">
        <v>1.4771212547196624</v>
      </c>
      <c r="F491" s="84" t="s">
        <v>1660</v>
      </c>
      <c r="G491" s="84" t="b">
        <v>0</v>
      </c>
      <c r="H491" s="84" t="b">
        <v>0</v>
      </c>
      <c r="I491" s="84" t="b">
        <v>0</v>
      </c>
      <c r="J491" s="84" t="b">
        <v>1</v>
      </c>
      <c r="K491" s="84" t="b">
        <v>0</v>
      </c>
      <c r="L491" s="84" t="b">
        <v>0</v>
      </c>
    </row>
    <row r="492" spans="1:12" ht="15">
      <c r="A492" s="84" t="s">
        <v>1884</v>
      </c>
      <c r="B492" s="84" t="s">
        <v>1803</v>
      </c>
      <c r="C492" s="84">
        <v>2</v>
      </c>
      <c r="D492" s="122">
        <v>0.01624083714478435</v>
      </c>
      <c r="E492" s="122">
        <v>1.4771212547196624</v>
      </c>
      <c r="F492" s="84" t="s">
        <v>1660</v>
      </c>
      <c r="G492" s="84" t="b">
        <v>1</v>
      </c>
      <c r="H492" s="84" t="b">
        <v>0</v>
      </c>
      <c r="I492" s="84" t="b">
        <v>0</v>
      </c>
      <c r="J492" s="84" t="b">
        <v>0</v>
      </c>
      <c r="K492" s="84" t="b">
        <v>0</v>
      </c>
      <c r="L492" s="84" t="b">
        <v>0</v>
      </c>
    </row>
    <row r="493" spans="1:12" ht="15">
      <c r="A493" s="84" t="s">
        <v>1803</v>
      </c>
      <c r="B493" s="84" t="s">
        <v>2368</v>
      </c>
      <c r="C493" s="84">
        <v>2</v>
      </c>
      <c r="D493" s="122">
        <v>0.01624083714478435</v>
      </c>
      <c r="E493" s="122">
        <v>1.4771212547196624</v>
      </c>
      <c r="F493" s="84" t="s">
        <v>1660</v>
      </c>
      <c r="G493" s="84" t="b">
        <v>0</v>
      </c>
      <c r="H493" s="84" t="b">
        <v>0</v>
      </c>
      <c r="I493" s="84" t="b">
        <v>0</v>
      </c>
      <c r="J493" s="84" t="b">
        <v>0</v>
      </c>
      <c r="K493" s="84" t="b">
        <v>0</v>
      </c>
      <c r="L493" s="84" t="b">
        <v>0</v>
      </c>
    </row>
    <row r="494" spans="1:12" ht="15">
      <c r="A494" s="84" t="s">
        <v>2368</v>
      </c>
      <c r="B494" s="84" t="s">
        <v>2369</v>
      </c>
      <c r="C494" s="84">
        <v>2</v>
      </c>
      <c r="D494" s="122">
        <v>0.01624083714478435</v>
      </c>
      <c r="E494" s="122">
        <v>1.4771212547196624</v>
      </c>
      <c r="F494" s="84" t="s">
        <v>1660</v>
      </c>
      <c r="G494" s="84" t="b">
        <v>0</v>
      </c>
      <c r="H494" s="84" t="b">
        <v>0</v>
      </c>
      <c r="I494" s="84" t="b">
        <v>0</v>
      </c>
      <c r="J494" s="84" t="b">
        <v>0</v>
      </c>
      <c r="K494" s="84" t="b">
        <v>1</v>
      </c>
      <c r="L494" s="84" t="b">
        <v>0</v>
      </c>
    </row>
    <row r="495" spans="1:12" ht="15">
      <c r="A495" s="84" t="s">
        <v>2369</v>
      </c>
      <c r="B495" s="84" t="s">
        <v>2280</v>
      </c>
      <c r="C495" s="84">
        <v>2</v>
      </c>
      <c r="D495" s="122">
        <v>0.01624083714478435</v>
      </c>
      <c r="E495" s="122">
        <v>1.4771212547196624</v>
      </c>
      <c r="F495" s="84" t="s">
        <v>1660</v>
      </c>
      <c r="G495" s="84" t="b">
        <v>0</v>
      </c>
      <c r="H495" s="84" t="b">
        <v>1</v>
      </c>
      <c r="I495" s="84" t="b">
        <v>0</v>
      </c>
      <c r="J495" s="84" t="b">
        <v>0</v>
      </c>
      <c r="K495" s="84" t="b">
        <v>0</v>
      </c>
      <c r="L495" s="84" t="b">
        <v>0</v>
      </c>
    </row>
    <row r="496" spans="1:12" ht="15">
      <c r="A496" s="84" t="s">
        <v>2280</v>
      </c>
      <c r="B496" s="84" t="s">
        <v>1804</v>
      </c>
      <c r="C496" s="84">
        <v>2</v>
      </c>
      <c r="D496" s="122">
        <v>0.01624083714478435</v>
      </c>
      <c r="E496" s="122">
        <v>1.4771212547196624</v>
      </c>
      <c r="F496" s="84" t="s">
        <v>1660</v>
      </c>
      <c r="G496" s="84" t="b">
        <v>0</v>
      </c>
      <c r="H496" s="84" t="b">
        <v>0</v>
      </c>
      <c r="I496" s="84" t="b">
        <v>0</v>
      </c>
      <c r="J496" s="84" t="b">
        <v>1</v>
      </c>
      <c r="K496" s="84" t="b">
        <v>0</v>
      </c>
      <c r="L496" s="84" t="b">
        <v>0</v>
      </c>
    </row>
    <row r="497" spans="1:12" ht="15">
      <c r="A497" s="84" t="s">
        <v>1804</v>
      </c>
      <c r="B497" s="84" t="s">
        <v>2370</v>
      </c>
      <c r="C497" s="84">
        <v>2</v>
      </c>
      <c r="D497" s="122">
        <v>0.01624083714478435</v>
      </c>
      <c r="E497" s="122">
        <v>1.4771212547196624</v>
      </c>
      <c r="F497" s="84" t="s">
        <v>1660</v>
      </c>
      <c r="G497" s="84" t="b">
        <v>1</v>
      </c>
      <c r="H497" s="84" t="b">
        <v>0</v>
      </c>
      <c r="I497" s="84" t="b">
        <v>0</v>
      </c>
      <c r="J497" s="84" t="b">
        <v>0</v>
      </c>
      <c r="K497" s="84" t="b">
        <v>0</v>
      </c>
      <c r="L497" s="84" t="b">
        <v>0</v>
      </c>
    </row>
    <row r="498" spans="1:12" ht="15">
      <c r="A498" s="84" t="s">
        <v>2334</v>
      </c>
      <c r="B498" s="84" t="s">
        <v>1805</v>
      </c>
      <c r="C498" s="84">
        <v>2</v>
      </c>
      <c r="D498" s="122">
        <v>0.01624083714478435</v>
      </c>
      <c r="E498" s="122">
        <v>1.1760912590556813</v>
      </c>
      <c r="F498" s="84" t="s">
        <v>1660</v>
      </c>
      <c r="G498" s="84" t="b">
        <v>0</v>
      </c>
      <c r="H498" s="84" t="b">
        <v>0</v>
      </c>
      <c r="I498" s="84" t="b">
        <v>0</v>
      </c>
      <c r="J498" s="84" t="b">
        <v>0</v>
      </c>
      <c r="K498" s="84" t="b">
        <v>0</v>
      </c>
      <c r="L498" s="84" t="b">
        <v>0</v>
      </c>
    </row>
    <row r="499" spans="1:12" ht="15">
      <c r="A499" s="84" t="s">
        <v>1805</v>
      </c>
      <c r="B499" s="84" t="s">
        <v>2335</v>
      </c>
      <c r="C499" s="84">
        <v>2</v>
      </c>
      <c r="D499" s="122">
        <v>0.01624083714478435</v>
      </c>
      <c r="E499" s="122">
        <v>1.1760912590556813</v>
      </c>
      <c r="F499" s="84" t="s">
        <v>1660</v>
      </c>
      <c r="G499" s="84" t="b">
        <v>0</v>
      </c>
      <c r="H499" s="84" t="b">
        <v>0</v>
      </c>
      <c r="I499" s="84" t="b">
        <v>0</v>
      </c>
      <c r="J499" s="84" t="b">
        <v>1</v>
      </c>
      <c r="K499" s="84" t="b">
        <v>0</v>
      </c>
      <c r="L499" s="84" t="b">
        <v>0</v>
      </c>
    </row>
    <row r="500" spans="1:12" ht="15">
      <c r="A500" s="84" t="s">
        <v>2335</v>
      </c>
      <c r="B500" s="84" t="s">
        <v>2336</v>
      </c>
      <c r="C500" s="84">
        <v>2</v>
      </c>
      <c r="D500" s="122">
        <v>0.01624083714478435</v>
      </c>
      <c r="E500" s="122">
        <v>1.4771212547196624</v>
      </c>
      <c r="F500" s="84" t="s">
        <v>1660</v>
      </c>
      <c r="G500" s="84" t="b">
        <v>1</v>
      </c>
      <c r="H500" s="84" t="b">
        <v>0</v>
      </c>
      <c r="I500" s="84" t="b">
        <v>0</v>
      </c>
      <c r="J500" s="84" t="b">
        <v>0</v>
      </c>
      <c r="K500" s="84" t="b">
        <v>0</v>
      </c>
      <c r="L500" s="84" t="b">
        <v>0</v>
      </c>
    </row>
    <row r="501" spans="1:12" ht="15">
      <c r="A501" s="84" t="s">
        <v>2336</v>
      </c>
      <c r="B501" s="84" t="s">
        <v>2246</v>
      </c>
      <c r="C501" s="84">
        <v>2</v>
      </c>
      <c r="D501" s="122">
        <v>0.01624083714478435</v>
      </c>
      <c r="E501" s="122">
        <v>1.4771212547196624</v>
      </c>
      <c r="F501" s="84" t="s">
        <v>1660</v>
      </c>
      <c r="G501" s="84" t="b">
        <v>0</v>
      </c>
      <c r="H501" s="84" t="b">
        <v>0</v>
      </c>
      <c r="I501" s="84" t="b">
        <v>0</v>
      </c>
      <c r="J501" s="84" t="b">
        <v>0</v>
      </c>
      <c r="K501" s="84" t="b">
        <v>0</v>
      </c>
      <c r="L501" s="84" t="b">
        <v>0</v>
      </c>
    </row>
    <row r="502" spans="1:12" ht="15">
      <c r="A502" s="84" t="s">
        <v>2246</v>
      </c>
      <c r="B502" s="84" t="s">
        <v>2311</v>
      </c>
      <c r="C502" s="84">
        <v>2</v>
      </c>
      <c r="D502" s="122">
        <v>0.01624083714478435</v>
      </c>
      <c r="E502" s="122">
        <v>1.4771212547196624</v>
      </c>
      <c r="F502" s="84" t="s">
        <v>1660</v>
      </c>
      <c r="G502" s="84" t="b">
        <v>0</v>
      </c>
      <c r="H502" s="84" t="b">
        <v>0</v>
      </c>
      <c r="I502" s="84" t="b">
        <v>0</v>
      </c>
      <c r="J502" s="84" t="b">
        <v>0</v>
      </c>
      <c r="K502" s="84" t="b">
        <v>0</v>
      </c>
      <c r="L502" s="84" t="b">
        <v>0</v>
      </c>
    </row>
    <row r="503" spans="1:12" ht="15">
      <c r="A503" s="84" t="s">
        <v>2311</v>
      </c>
      <c r="B503" s="84" t="s">
        <v>2337</v>
      </c>
      <c r="C503" s="84">
        <v>2</v>
      </c>
      <c r="D503" s="122">
        <v>0.01624083714478435</v>
      </c>
      <c r="E503" s="122">
        <v>1.4771212547196624</v>
      </c>
      <c r="F503" s="84" t="s">
        <v>1660</v>
      </c>
      <c r="G503" s="84" t="b">
        <v>0</v>
      </c>
      <c r="H503" s="84" t="b">
        <v>0</v>
      </c>
      <c r="I503" s="84" t="b">
        <v>0</v>
      </c>
      <c r="J503" s="84" t="b">
        <v>0</v>
      </c>
      <c r="K503" s="84" t="b">
        <v>0</v>
      </c>
      <c r="L503" s="84" t="b">
        <v>0</v>
      </c>
    </row>
    <row r="504" spans="1:12" ht="15">
      <c r="A504" s="84" t="s">
        <v>2337</v>
      </c>
      <c r="B504" s="84" t="s">
        <v>2338</v>
      </c>
      <c r="C504" s="84">
        <v>2</v>
      </c>
      <c r="D504" s="122">
        <v>0.01624083714478435</v>
      </c>
      <c r="E504" s="122">
        <v>1.4771212547196624</v>
      </c>
      <c r="F504" s="84" t="s">
        <v>1660</v>
      </c>
      <c r="G504" s="84" t="b">
        <v>0</v>
      </c>
      <c r="H504" s="84" t="b">
        <v>0</v>
      </c>
      <c r="I504" s="84" t="b">
        <v>0</v>
      </c>
      <c r="J504" s="84" t="b">
        <v>0</v>
      </c>
      <c r="K504" s="84" t="b">
        <v>0</v>
      </c>
      <c r="L504" s="84" t="b">
        <v>0</v>
      </c>
    </row>
    <row r="505" spans="1:12" ht="15">
      <c r="A505" s="84" t="s">
        <v>2338</v>
      </c>
      <c r="B505" s="84" t="s">
        <v>561</v>
      </c>
      <c r="C505" s="84">
        <v>2</v>
      </c>
      <c r="D505" s="122">
        <v>0.01624083714478435</v>
      </c>
      <c r="E505" s="122">
        <v>1.4771212547196624</v>
      </c>
      <c r="F505" s="84" t="s">
        <v>1660</v>
      </c>
      <c r="G505" s="84" t="b">
        <v>0</v>
      </c>
      <c r="H505" s="84" t="b">
        <v>0</v>
      </c>
      <c r="I505" s="84" t="b">
        <v>0</v>
      </c>
      <c r="J505" s="84" t="b">
        <v>1</v>
      </c>
      <c r="K505" s="84" t="b">
        <v>0</v>
      </c>
      <c r="L505" s="84" t="b">
        <v>0</v>
      </c>
    </row>
    <row r="506" spans="1:12" ht="15">
      <c r="A506" s="84" t="s">
        <v>2302</v>
      </c>
      <c r="B506" s="84" t="s">
        <v>2237</v>
      </c>
      <c r="C506" s="84">
        <v>3</v>
      </c>
      <c r="D506" s="122">
        <v>0.0067912882535619305</v>
      </c>
      <c r="E506" s="122">
        <v>1.4913616938342726</v>
      </c>
      <c r="F506" s="84" t="s">
        <v>1662</v>
      </c>
      <c r="G506" s="84" t="b">
        <v>0</v>
      </c>
      <c r="H506" s="84" t="b">
        <v>0</v>
      </c>
      <c r="I506" s="84" t="b">
        <v>0</v>
      </c>
      <c r="J506" s="84" t="b">
        <v>0</v>
      </c>
      <c r="K506" s="84" t="b">
        <v>0</v>
      </c>
      <c r="L506" s="84" t="b">
        <v>0</v>
      </c>
    </row>
    <row r="507" spans="1:12" ht="15">
      <c r="A507" s="84" t="s">
        <v>2237</v>
      </c>
      <c r="B507" s="84" t="s">
        <v>2303</v>
      </c>
      <c r="C507" s="84">
        <v>3</v>
      </c>
      <c r="D507" s="122">
        <v>0.0067912882535619305</v>
      </c>
      <c r="E507" s="122">
        <v>1.4913616938342726</v>
      </c>
      <c r="F507" s="84" t="s">
        <v>1662</v>
      </c>
      <c r="G507" s="84" t="b">
        <v>0</v>
      </c>
      <c r="H507" s="84" t="b">
        <v>0</v>
      </c>
      <c r="I507" s="84" t="b">
        <v>0</v>
      </c>
      <c r="J507" s="84" t="b">
        <v>0</v>
      </c>
      <c r="K507" s="84" t="b">
        <v>0</v>
      </c>
      <c r="L507" s="84" t="b">
        <v>0</v>
      </c>
    </row>
    <row r="508" spans="1:12" ht="15">
      <c r="A508" s="84" t="s">
        <v>2303</v>
      </c>
      <c r="B508" s="84" t="s">
        <v>2304</v>
      </c>
      <c r="C508" s="84">
        <v>3</v>
      </c>
      <c r="D508" s="122">
        <v>0.0067912882535619305</v>
      </c>
      <c r="E508" s="122">
        <v>1.4913616938342726</v>
      </c>
      <c r="F508" s="84" t="s">
        <v>1662</v>
      </c>
      <c r="G508" s="84" t="b">
        <v>0</v>
      </c>
      <c r="H508" s="84" t="b">
        <v>0</v>
      </c>
      <c r="I508" s="84" t="b">
        <v>0</v>
      </c>
      <c r="J508" s="84" t="b">
        <v>0</v>
      </c>
      <c r="K508" s="84" t="b">
        <v>0</v>
      </c>
      <c r="L508" s="84" t="b">
        <v>0</v>
      </c>
    </row>
    <row r="509" spans="1:12" ht="15">
      <c r="A509" s="84" t="s">
        <v>2304</v>
      </c>
      <c r="B509" s="84" t="s">
        <v>2305</v>
      </c>
      <c r="C509" s="84">
        <v>3</v>
      </c>
      <c r="D509" s="122">
        <v>0.0067912882535619305</v>
      </c>
      <c r="E509" s="122">
        <v>1.4913616938342726</v>
      </c>
      <c r="F509" s="84" t="s">
        <v>1662</v>
      </c>
      <c r="G509" s="84" t="b">
        <v>0</v>
      </c>
      <c r="H509" s="84" t="b">
        <v>0</v>
      </c>
      <c r="I509" s="84" t="b">
        <v>0</v>
      </c>
      <c r="J509" s="84" t="b">
        <v>0</v>
      </c>
      <c r="K509" s="84" t="b">
        <v>0</v>
      </c>
      <c r="L509" s="84" t="b">
        <v>0</v>
      </c>
    </row>
    <row r="510" spans="1:12" ht="15">
      <c r="A510" s="84" t="s">
        <v>2305</v>
      </c>
      <c r="B510" s="84" t="s">
        <v>2306</v>
      </c>
      <c r="C510" s="84">
        <v>3</v>
      </c>
      <c r="D510" s="122">
        <v>0.0067912882535619305</v>
      </c>
      <c r="E510" s="122">
        <v>1.4913616938342726</v>
      </c>
      <c r="F510" s="84" t="s">
        <v>1662</v>
      </c>
      <c r="G510" s="84" t="b">
        <v>0</v>
      </c>
      <c r="H510" s="84" t="b">
        <v>0</v>
      </c>
      <c r="I510" s="84" t="b">
        <v>0</v>
      </c>
      <c r="J510" s="84" t="b">
        <v>0</v>
      </c>
      <c r="K510" s="84" t="b">
        <v>0</v>
      </c>
      <c r="L510" s="84" t="b">
        <v>0</v>
      </c>
    </row>
    <row r="511" spans="1:12" ht="15">
      <c r="A511" s="84" t="s">
        <v>2306</v>
      </c>
      <c r="B511" s="84" t="s">
        <v>2307</v>
      </c>
      <c r="C511" s="84">
        <v>3</v>
      </c>
      <c r="D511" s="122">
        <v>0.0067912882535619305</v>
      </c>
      <c r="E511" s="122">
        <v>1.4913616938342726</v>
      </c>
      <c r="F511" s="84" t="s">
        <v>1662</v>
      </c>
      <c r="G511" s="84" t="b">
        <v>0</v>
      </c>
      <c r="H511" s="84" t="b">
        <v>0</v>
      </c>
      <c r="I511" s="84" t="b">
        <v>0</v>
      </c>
      <c r="J511" s="84" t="b">
        <v>0</v>
      </c>
      <c r="K511" s="84" t="b">
        <v>0</v>
      </c>
      <c r="L511" s="84" t="b">
        <v>0</v>
      </c>
    </row>
    <row r="512" spans="1:12" ht="15">
      <c r="A512" s="84" t="s">
        <v>2307</v>
      </c>
      <c r="B512" s="84" t="s">
        <v>2238</v>
      </c>
      <c r="C512" s="84">
        <v>3</v>
      </c>
      <c r="D512" s="122">
        <v>0.0067912882535619305</v>
      </c>
      <c r="E512" s="122">
        <v>1.1903316981702916</v>
      </c>
      <c r="F512" s="84" t="s">
        <v>1662</v>
      </c>
      <c r="G512" s="84" t="b">
        <v>0</v>
      </c>
      <c r="H512" s="84" t="b">
        <v>0</v>
      </c>
      <c r="I512" s="84" t="b">
        <v>0</v>
      </c>
      <c r="J512" s="84" t="b">
        <v>0</v>
      </c>
      <c r="K512" s="84" t="b">
        <v>0</v>
      </c>
      <c r="L512" s="84" t="b">
        <v>0</v>
      </c>
    </row>
    <row r="513" spans="1:12" ht="15">
      <c r="A513" s="84" t="s">
        <v>2238</v>
      </c>
      <c r="B513" s="84" t="s">
        <v>2308</v>
      </c>
      <c r="C513" s="84">
        <v>3</v>
      </c>
      <c r="D513" s="122">
        <v>0.0067912882535619305</v>
      </c>
      <c r="E513" s="122">
        <v>1.1903316981702916</v>
      </c>
      <c r="F513" s="84" t="s">
        <v>1662</v>
      </c>
      <c r="G513" s="84" t="b">
        <v>0</v>
      </c>
      <c r="H513" s="84" t="b">
        <v>0</v>
      </c>
      <c r="I513" s="84" t="b">
        <v>0</v>
      </c>
      <c r="J513" s="84" t="b">
        <v>0</v>
      </c>
      <c r="K513" s="84" t="b">
        <v>0</v>
      </c>
      <c r="L513" s="84" t="b">
        <v>0</v>
      </c>
    </row>
    <row r="514" spans="1:12" ht="15">
      <c r="A514" s="84" t="s">
        <v>2308</v>
      </c>
      <c r="B514" s="84" t="s">
        <v>2309</v>
      </c>
      <c r="C514" s="84">
        <v>3</v>
      </c>
      <c r="D514" s="122">
        <v>0.0067912882535619305</v>
      </c>
      <c r="E514" s="122">
        <v>1.4913616938342726</v>
      </c>
      <c r="F514" s="84" t="s">
        <v>1662</v>
      </c>
      <c r="G514" s="84" t="b">
        <v>0</v>
      </c>
      <c r="H514" s="84" t="b">
        <v>0</v>
      </c>
      <c r="I514" s="84" t="b">
        <v>0</v>
      </c>
      <c r="J514" s="84" t="b">
        <v>0</v>
      </c>
      <c r="K514" s="84" t="b">
        <v>0</v>
      </c>
      <c r="L514" s="84" t="b">
        <v>0</v>
      </c>
    </row>
    <row r="515" spans="1:12" ht="15">
      <c r="A515" s="84" t="s">
        <v>2309</v>
      </c>
      <c r="B515" s="84" t="s">
        <v>1824</v>
      </c>
      <c r="C515" s="84">
        <v>3</v>
      </c>
      <c r="D515" s="122">
        <v>0.0067912882535619305</v>
      </c>
      <c r="E515" s="122">
        <v>1.4913616938342726</v>
      </c>
      <c r="F515" s="84" t="s">
        <v>1662</v>
      </c>
      <c r="G515" s="84" t="b">
        <v>0</v>
      </c>
      <c r="H515" s="84" t="b">
        <v>0</v>
      </c>
      <c r="I515" s="84" t="b">
        <v>0</v>
      </c>
      <c r="J515" s="84" t="b">
        <v>1</v>
      </c>
      <c r="K515" s="84" t="b">
        <v>0</v>
      </c>
      <c r="L515" s="84" t="b">
        <v>0</v>
      </c>
    </row>
    <row r="516" spans="1:12" ht="15">
      <c r="A516" s="84" t="s">
        <v>1824</v>
      </c>
      <c r="B516" s="84" t="s">
        <v>2260</v>
      </c>
      <c r="C516" s="84">
        <v>3</v>
      </c>
      <c r="D516" s="122">
        <v>0.0067912882535619305</v>
      </c>
      <c r="E516" s="122">
        <v>1.3664229572259727</v>
      </c>
      <c r="F516" s="84" t="s">
        <v>1662</v>
      </c>
      <c r="G516" s="84" t="b">
        <v>1</v>
      </c>
      <c r="H516" s="84" t="b">
        <v>0</v>
      </c>
      <c r="I516" s="84" t="b">
        <v>0</v>
      </c>
      <c r="J516" s="84" t="b">
        <v>0</v>
      </c>
      <c r="K516" s="84" t="b">
        <v>0</v>
      </c>
      <c r="L516" s="84" t="b">
        <v>0</v>
      </c>
    </row>
    <row r="517" spans="1:12" ht="15">
      <c r="A517" s="84" t="s">
        <v>2260</v>
      </c>
      <c r="B517" s="84" t="s">
        <v>2310</v>
      </c>
      <c r="C517" s="84">
        <v>3</v>
      </c>
      <c r="D517" s="122">
        <v>0.0067912882535619305</v>
      </c>
      <c r="E517" s="122">
        <v>1.4913616938342726</v>
      </c>
      <c r="F517" s="84" t="s">
        <v>1662</v>
      </c>
      <c r="G517" s="84" t="b">
        <v>0</v>
      </c>
      <c r="H517" s="84" t="b">
        <v>0</v>
      </c>
      <c r="I517" s="84" t="b">
        <v>0</v>
      </c>
      <c r="J517" s="84" t="b">
        <v>0</v>
      </c>
      <c r="K517" s="84" t="b">
        <v>0</v>
      </c>
      <c r="L517" s="84" t="b">
        <v>0</v>
      </c>
    </row>
    <row r="518" spans="1:12" ht="15">
      <c r="A518" s="84" t="s">
        <v>1854</v>
      </c>
      <c r="B518" s="84" t="s">
        <v>547</v>
      </c>
      <c r="C518" s="84">
        <v>3</v>
      </c>
      <c r="D518" s="122">
        <v>0.0067912882535619305</v>
      </c>
      <c r="E518" s="122">
        <v>1.4913616938342726</v>
      </c>
      <c r="F518" s="84" t="s">
        <v>1662</v>
      </c>
      <c r="G518" s="84" t="b">
        <v>0</v>
      </c>
      <c r="H518" s="84" t="b">
        <v>0</v>
      </c>
      <c r="I518" s="84" t="b">
        <v>0</v>
      </c>
      <c r="J518" s="84" t="b">
        <v>0</v>
      </c>
      <c r="K518" s="84" t="b">
        <v>0</v>
      </c>
      <c r="L518" s="84" t="b">
        <v>0</v>
      </c>
    </row>
    <row r="519" spans="1:12" ht="15">
      <c r="A519" s="84" t="s">
        <v>547</v>
      </c>
      <c r="B519" s="84" t="s">
        <v>1823</v>
      </c>
      <c r="C519" s="84">
        <v>3</v>
      </c>
      <c r="D519" s="122">
        <v>0.0067912882535619305</v>
      </c>
      <c r="E519" s="122">
        <v>1.3664229572259727</v>
      </c>
      <c r="F519" s="84" t="s">
        <v>1662</v>
      </c>
      <c r="G519" s="84" t="b">
        <v>0</v>
      </c>
      <c r="H519" s="84" t="b">
        <v>0</v>
      </c>
      <c r="I519" s="84" t="b">
        <v>0</v>
      </c>
      <c r="J519" s="84" t="b">
        <v>0</v>
      </c>
      <c r="K519" s="84" t="b">
        <v>0</v>
      </c>
      <c r="L519" s="84" t="b">
        <v>0</v>
      </c>
    </row>
    <row r="520" spans="1:12" ht="15">
      <c r="A520" s="84" t="s">
        <v>2320</v>
      </c>
      <c r="B520" s="84" t="s">
        <v>2321</v>
      </c>
      <c r="C520" s="84">
        <v>3</v>
      </c>
      <c r="D520" s="122">
        <v>0.0067912882535619305</v>
      </c>
      <c r="E520" s="122">
        <v>1.4913616938342726</v>
      </c>
      <c r="F520" s="84" t="s">
        <v>1662</v>
      </c>
      <c r="G520" s="84" t="b">
        <v>0</v>
      </c>
      <c r="H520" s="84" t="b">
        <v>0</v>
      </c>
      <c r="I520" s="84" t="b">
        <v>0</v>
      </c>
      <c r="J520" s="84" t="b">
        <v>0</v>
      </c>
      <c r="K520" s="84" t="b">
        <v>0</v>
      </c>
      <c r="L520" s="84" t="b">
        <v>0</v>
      </c>
    </row>
    <row r="521" spans="1:12" ht="15">
      <c r="A521" s="84" t="s">
        <v>2321</v>
      </c>
      <c r="B521" s="84" t="s">
        <v>1804</v>
      </c>
      <c r="C521" s="84">
        <v>3</v>
      </c>
      <c r="D521" s="122">
        <v>0.0067912882535619305</v>
      </c>
      <c r="E521" s="122">
        <v>1.1903316981702916</v>
      </c>
      <c r="F521" s="84" t="s">
        <v>1662</v>
      </c>
      <c r="G521" s="84" t="b">
        <v>0</v>
      </c>
      <c r="H521" s="84" t="b">
        <v>0</v>
      </c>
      <c r="I521" s="84" t="b">
        <v>0</v>
      </c>
      <c r="J521" s="84" t="b">
        <v>1</v>
      </c>
      <c r="K521" s="84" t="b">
        <v>0</v>
      </c>
      <c r="L521" s="84" t="b">
        <v>0</v>
      </c>
    </row>
    <row r="522" spans="1:12" ht="15">
      <c r="A522" s="84" t="s">
        <v>254</v>
      </c>
      <c r="B522" s="84" t="s">
        <v>2302</v>
      </c>
      <c r="C522" s="84">
        <v>2</v>
      </c>
      <c r="D522" s="122">
        <v>0.008121224666776276</v>
      </c>
      <c r="E522" s="122">
        <v>1.4913616938342726</v>
      </c>
      <c r="F522" s="84" t="s">
        <v>1662</v>
      </c>
      <c r="G522" s="84" t="b">
        <v>0</v>
      </c>
      <c r="H522" s="84" t="b">
        <v>0</v>
      </c>
      <c r="I522" s="84" t="b">
        <v>0</v>
      </c>
      <c r="J522" s="84" t="b">
        <v>0</v>
      </c>
      <c r="K522" s="84" t="b">
        <v>0</v>
      </c>
      <c r="L522" s="84" t="b">
        <v>0</v>
      </c>
    </row>
    <row r="523" spans="1:12" ht="15">
      <c r="A523" s="84" t="s">
        <v>2310</v>
      </c>
      <c r="B523" s="84" t="s">
        <v>2333</v>
      </c>
      <c r="C523" s="84">
        <v>2</v>
      </c>
      <c r="D523" s="122">
        <v>0.008121224666776276</v>
      </c>
      <c r="E523" s="122">
        <v>1.4913616938342726</v>
      </c>
      <c r="F523" s="84" t="s">
        <v>1662</v>
      </c>
      <c r="G523" s="84" t="b">
        <v>0</v>
      </c>
      <c r="H523" s="84" t="b">
        <v>0</v>
      </c>
      <c r="I523" s="84" t="b">
        <v>0</v>
      </c>
      <c r="J523" s="84" t="b">
        <v>0</v>
      </c>
      <c r="K523" s="84" t="b">
        <v>0</v>
      </c>
      <c r="L523" s="84" t="b">
        <v>0</v>
      </c>
    </row>
    <row r="524" spans="1:12" ht="15">
      <c r="A524" s="84" t="s">
        <v>2359</v>
      </c>
      <c r="B524" s="84" t="s">
        <v>1854</v>
      </c>
      <c r="C524" s="84">
        <v>2</v>
      </c>
      <c r="D524" s="122">
        <v>0.008121224666776276</v>
      </c>
      <c r="E524" s="122">
        <v>1.4913616938342726</v>
      </c>
      <c r="F524" s="84" t="s">
        <v>1662</v>
      </c>
      <c r="G524" s="84" t="b">
        <v>0</v>
      </c>
      <c r="H524" s="84" t="b">
        <v>1</v>
      </c>
      <c r="I524" s="84" t="b">
        <v>0</v>
      </c>
      <c r="J524" s="84" t="b">
        <v>0</v>
      </c>
      <c r="K524" s="84" t="b">
        <v>0</v>
      </c>
      <c r="L524" s="84" t="b">
        <v>0</v>
      </c>
    </row>
    <row r="525" spans="1:12" ht="15">
      <c r="A525" s="84" t="s">
        <v>1823</v>
      </c>
      <c r="B525" s="84" t="s">
        <v>2360</v>
      </c>
      <c r="C525" s="84">
        <v>2</v>
      </c>
      <c r="D525" s="122">
        <v>0.008121224666776276</v>
      </c>
      <c r="E525" s="122">
        <v>1.3664229572259727</v>
      </c>
      <c r="F525" s="84" t="s">
        <v>1662</v>
      </c>
      <c r="G525" s="84" t="b">
        <v>0</v>
      </c>
      <c r="H525" s="84" t="b">
        <v>0</v>
      </c>
      <c r="I525" s="84" t="b">
        <v>0</v>
      </c>
      <c r="J525" s="84" t="b">
        <v>0</v>
      </c>
      <c r="K525" s="84" t="b">
        <v>0</v>
      </c>
      <c r="L525" s="84" t="b">
        <v>0</v>
      </c>
    </row>
    <row r="526" spans="1:12" ht="15">
      <c r="A526" s="84" t="s">
        <v>2360</v>
      </c>
      <c r="B526" s="84" t="s">
        <v>1804</v>
      </c>
      <c r="C526" s="84">
        <v>2</v>
      </c>
      <c r="D526" s="122">
        <v>0.008121224666776276</v>
      </c>
      <c r="E526" s="122">
        <v>1.1903316981702916</v>
      </c>
      <c r="F526" s="84" t="s">
        <v>1662</v>
      </c>
      <c r="G526" s="84" t="b">
        <v>0</v>
      </c>
      <c r="H526" s="84" t="b">
        <v>0</v>
      </c>
      <c r="I526" s="84" t="b">
        <v>0</v>
      </c>
      <c r="J526" s="84" t="b">
        <v>1</v>
      </c>
      <c r="K526" s="84" t="b">
        <v>0</v>
      </c>
      <c r="L526" s="84" t="b">
        <v>0</v>
      </c>
    </row>
    <row r="527" spans="1:12" ht="15">
      <c r="A527" s="84" t="s">
        <v>1804</v>
      </c>
      <c r="B527" s="84" t="s">
        <v>2322</v>
      </c>
      <c r="C527" s="84">
        <v>2</v>
      </c>
      <c r="D527" s="122">
        <v>0.008121224666776276</v>
      </c>
      <c r="E527" s="122">
        <v>1.1903316981702916</v>
      </c>
      <c r="F527" s="84" t="s">
        <v>1662</v>
      </c>
      <c r="G527" s="84" t="b">
        <v>1</v>
      </c>
      <c r="H527" s="84" t="b">
        <v>0</v>
      </c>
      <c r="I527" s="84" t="b">
        <v>0</v>
      </c>
      <c r="J527" s="84" t="b">
        <v>0</v>
      </c>
      <c r="K527" s="84" t="b">
        <v>0</v>
      </c>
      <c r="L527" s="84" t="b">
        <v>0</v>
      </c>
    </row>
    <row r="528" spans="1:12" ht="15">
      <c r="A528" s="84" t="s">
        <v>2322</v>
      </c>
      <c r="B528" s="84" t="s">
        <v>2361</v>
      </c>
      <c r="C528" s="84">
        <v>2</v>
      </c>
      <c r="D528" s="122">
        <v>0.008121224666776276</v>
      </c>
      <c r="E528" s="122">
        <v>1.6674529528899538</v>
      </c>
      <c r="F528" s="84" t="s">
        <v>1662</v>
      </c>
      <c r="G528" s="84" t="b">
        <v>0</v>
      </c>
      <c r="H528" s="84" t="b">
        <v>0</v>
      </c>
      <c r="I528" s="84" t="b">
        <v>0</v>
      </c>
      <c r="J528" s="84" t="b">
        <v>0</v>
      </c>
      <c r="K528" s="84" t="b">
        <v>0</v>
      </c>
      <c r="L528" s="84" t="b">
        <v>0</v>
      </c>
    </row>
    <row r="529" spans="1:12" ht="15">
      <c r="A529" s="84" t="s">
        <v>2361</v>
      </c>
      <c r="B529" s="84" t="s">
        <v>2320</v>
      </c>
      <c r="C529" s="84">
        <v>2</v>
      </c>
      <c r="D529" s="122">
        <v>0.008121224666776276</v>
      </c>
      <c r="E529" s="122">
        <v>1.4913616938342726</v>
      </c>
      <c r="F529" s="84" t="s">
        <v>1662</v>
      </c>
      <c r="G529" s="84" t="b">
        <v>0</v>
      </c>
      <c r="H529" s="84" t="b">
        <v>0</v>
      </c>
      <c r="I529" s="84" t="b">
        <v>0</v>
      </c>
      <c r="J529" s="84" t="b">
        <v>0</v>
      </c>
      <c r="K529" s="84" t="b">
        <v>0</v>
      </c>
      <c r="L529" s="84" t="b">
        <v>0</v>
      </c>
    </row>
    <row r="530" spans="1:12" ht="15">
      <c r="A530" s="84" t="s">
        <v>1804</v>
      </c>
      <c r="B530" s="84" t="s">
        <v>2362</v>
      </c>
      <c r="C530" s="84">
        <v>2</v>
      </c>
      <c r="D530" s="122">
        <v>0.008121224666776276</v>
      </c>
      <c r="E530" s="122">
        <v>1.1903316981702916</v>
      </c>
      <c r="F530" s="84" t="s">
        <v>1662</v>
      </c>
      <c r="G530" s="84" t="b">
        <v>1</v>
      </c>
      <c r="H530" s="84" t="b">
        <v>0</v>
      </c>
      <c r="I530" s="84" t="b">
        <v>0</v>
      </c>
      <c r="J530" s="84" t="b">
        <v>0</v>
      </c>
      <c r="K530" s="84" t="b">
        <v>0</v>
      </c>
      <c r="L530" s="84" t="b">
        <v>0</v>
      </c>
    </row>
    <row r="531" spans="1:12" ht="15">
      <c r="A531" s="84" t="s">
        <v>2362</v>
      </c>
      <c r="B531" s="84" t="s">
        <v>2238</v>
      </c>
      <c r="C531" s="84">
        <v>2</v>
      </c>
      <c r="D531" s="122">
        <v>0.008121224666776276</v>
      </c>
      <c r="E531" s="122">
        <v>1.1903316981702916</v>
      </c>
      <c r="F531" s="84" t="s">
        <v>1662</v>
      </c>
      <c r="G531" s="84" t="b">
        <v>0</v>
      </c>
      <c r="H531" s="84" t="b">
        <v>0</v>
      </c>
      <c r="I531" s="84" t="b">
        <v>0</v>
      </c>
      <c r="J531" s="84" t="b">
        <v>0</v>
      </c>
      <c r="K531" s="84" t="b">
        <v>0</v>
      </c>
      <c r="L531" s="84" t="b">
        <v>0</v>
      </c>
    </row>
    <row r="532" spans="1:12" ht="15">
      <c r="A532" s="84" t="s">
        <v>2363</v>
      </c>
      <c r="B532" s="84" t="s">
        <v>2237</v>
      </c>
      <c r="C532" s="84">
        <v>2</v>
      </c>
      <c r="D532" s="122">
        <v>0</v>
      </c>
      <c r="E532" s="122">
        <v>1.0791812460476249</v>
      </c>
      <c r="F532" s="84" t="s">
        <v>1663</v>
      </c>
      <c r="G532" s="84" t="b">
        <v>0</v>
      </c>
      <c r="H532" s="84" t="b">
        <v>0</v>
      </c>
      <c r="I532" s="84" t="b">
        <v>0</v>
      </c>
      <c r="J532" s="84" t="b">
        <v>0</v>
      </c>
      <c r="K532" s="84" t="b">
        <v>0</v>
      </c>
      <c r="L532" s="84" t="b">
        <v>0</v>
      </c>
    </row>
    <row r="533" spans="1:12" ht="15">
      <c r="A533" s="84" t="s">
        <v>2237</v>
      </c>
      <c r="B533" s="84" t="s">
        <v>2364</v>
      </c>
      <c r="C533" s="84">
        <v>2</v>
      </c>
      <c r="D533" s="122">
        <v>0</v>
      </c>
      <c r="E533" s="122">
        <v>1.0791812460476249</v>
      </c>
      <c r="F533" s="84" t="s">
        <v>1663</v>
      </c>
      <c r="G533" s="84" t="b">
        <v>0</v>
      </c>
      <c r="H533" s="84" t="b">
        <v>0</v>
      </c>
      <c r="I533" s="84" t="b">
        <v>0</v>
      </c>
      <c r="J533" s="84" t="b">
        <v>0</v>
      </c>
      <c r="K533" s="84" t="b">
        <v>0</v>
      </c>
      <c r="L533" s="84" t="b">
        <v>0</v>
      </c>
    </row>
    <row r="534" spans="1:12" ht="15">
      <c r="A534" s="84" t="s">
        <v>2364</v>
      </c>
      <c r="B534" s="84" t="s">
        <v>1746</v>
      </c>
      <c r="C534" s="84">
        <v>2</v>
      </c>
      <c r="D534" s="122">
        <v>0</v>
      </c>
      <c r="E534" s="122">
        <v>1.0791812460476249</v>
      </c>
      <c r="F534" s="84" t="s">
        <v>1663</v>
      </c>
      <c r="G534" s="84" t="b">
        <v>0</v>
      </c>
      <c r="H534" s="84" t="b">
        <v>0</v>
      </c>
      <c r="I534" s="84" t="b">
        <v>0</v>
      </c>
      <c r="J534" s="84" t="b">
        <v>0</v>
      </c>
      <c r="K534" s="84" t="b">
        <v>0</v>
      </c>
      <c r="L534" s="84" t="b">
        <v>0</v>
      </c>
    </row>
    <row r="535" spans="1:12" ht="15">
      <c r="A535" s="84" t="s">
        <v>1746</v>
      </c>
      <c r="B535" s="84" t="s">
        <v>2240</v>
      </c>
      <c r="C535" s="84">
        <v>2</v>
      </c>
      <c r="D535" s="122">
        <v>0</v>
      </c>
      <c r="E535" s="122">
        <v>1.0791812460476249</v>
      </c>
      <c r="F535" s="84" t="s">
        <v>1663</v>
      </c>
      <c r="G535" s="84" t="b">
        <v>0</v>
      </c>
      <c r="H535" s="84" t="b">
        <v>0</v>
      </c>
      <c r="I535" s="84" t="b">
        <v>0</v>
      </c>
      <c r="J535" s="84" t="b">
        <v>0</v>
      </c>
      <c r="K535" s="84" t="b">
        <v>0</v>
      </c>
      <c r="L535" s="84" t="b">
        <v>0</v>
      </c>
    </row>
    <row r="536" spans="1:12" ht="15">
      <c r="A536" s="84" t="s">
        <v>2240</v>
      </c>
      <c r="B536" s="84" t="s">
        <v>2365</v>
      </c>
      <c r="C536" s="84">
        <v>2</v>
      </c>
      <c r="D536" s="122">
        <v>0</v>
      </c>
      <c r="E536" s="122">
        <v>1.0791812460476249</v>
      </c>
      <c r="F536" s="84" t="s">
        <v>1663</v>
      </c>
      <c r="G536" s="84" t="b">
        <v>0</v>
      </c>
      <c r="H536" s="84" t="b">
        <v>0</v>
      </c>
      <c r="I536" s="84" t="b">
        <v>0</v>
      </c>
      <c r="J536" s="84" t="b">
        <v>0</v>
      </c>
      <c r="K536" s="84" t="b">
        <v>0</v>
      </c>
      <c r="L536" s="84" t="b">
        <v>0</v>
      </c>
    </row>
    <row r="537" spans="1:12" ht="15">
      <c r="A537" s="84" t="s">
        <v>2365</v>
      </c>
      <c r="B537" s="84" t="s">
        <v>2366</v>
      </c>
      <c r="C537" s="84">
        <v>2</v>
      </c>
      <c r="D537" s="122">
        <v>0</v>
      </c>
      <c r="E537" s="122">
        <v>1.0791812460476249</v>
      </c>
      <c r="F537" s="84" t="s">
        <v>1663</v>
      </c>
      <c r="G537" s="84" t="b">
        <v>0</v>
      </c>
      <c r="H537" s="84" t="b">
        <v>0</v>
      </c>
      <c r="I537" s="84" t="b">
        <v>0</v>
      </c>
      <c r="J537" s="84" t="b">
        <v>0</v>
      </c>
      <c r="K537" s="84" t="b">
        <v>0</v>
      </c>
      <c r="L537" s="84" t="b">
        <v>0</v>
      </c>
    </row>
    <row r="538" spans="1:12" ht="15">
      <c r="A538" s="84" t="s">
        <v>2366</v>
      </c>
      <c r="B538" s="84" t="s">
        <v>2290</v>
      </c>
      <c r="C538" s="84">
        <v>2</v>
      </c>
      <c r="D538" s="122">
        <v>0</v>
      </c>
      <c r="E538" s="122">
        <v>1.0791812460476249</v>
      </c>
      <c r="F538" s="84" t="s">
        <v>1663</v>
      </c>
      <c r="G538" s="84" t="b">
        <v>0</v>
      </c>
      <c r="H538" s="84" t="b">
        <v>0</v>
      </c>
      <c r="I538" s="84" t="b">
        <v>0</v>
      </c>
      <c r="J538" s="84" t="b">
        <v>0</v>
      </c>
      <c r="K538" s="84" t="b">
        <v>0</v>
      </c>
      <c r="L538" s="84" t="b">
        <v>0</v>
      </c>
    </row>
    <row r="539" spans="1:12" ht="15">
      <c r="A539" s="84" t="s">
        <v>2290</v>
      </c>
      <c r="B539" s="84" t="s">
        <v>1824</v>
      </c>
      <c r="C539" s="84">
        <v>2</v>
      </c>
      <c r="D539" s="122">
        <v>0</v>
      </c>
      <c r="E539" s="122">
        <v>1.0791812460476249</v>
      </c>
      <c r="F539" s="84" t="s">
        <v>1663</v>
      </c>
      <c r="G539" s="84" t="b">
        <v>0</v>
      </c>
      <c r="H539" s="84" t="b">
        <v>0</v>
      </c>
      <c r="I539" s="84" t="b">
        <v>0</v>
      </c>
      <c r="J539" s="84" t="b">
        <v>1</v>
      </c>
      <c r="K539" s="84" t="b">
        <v>0</v>
      </c>
      <c r="L539" s="84" t="b">
        <v>0</v>
      </c>
    </row>
    <row r="540" spans="1:12" ht="15">
      <c r="A540" s="84" t="s">
        <v>1824</v>
      </c>
      <c r="B540" s="84" t="s">
        <v>2367</v>
      </c>
      <c r="C540" s="84">
        <v>2</v>
      </c>
      <c r="D540" s="122">
        <v>0</v>
      </c>
      <c r="E540" s="122">
        <v>1.0791812460476249</v>
      </c>
      <c r="F540" s="84" t="s">
        <v>1663</v>
      </c>
      <c r="G540" s="84" t="b">
        <v>1</v>
      </c>
      <c r="H540" s="84" t="b">
        <v>0</v>
      </c>
      <c r="I540" s="84" t="b">
        <v>0</v>
      </c>
      <c r="J540" s="84" t="b">
        <v>0</v>
      </c>
      <c r="K540" s="84" t="b">
        <v>0</v>
      </c>
      <c r="L540" s="84" t="b">
        <v>0</v>
      </c>
    </row>
    <row r="541" spans="1:12" ht="15">
      <c r="A541" s="84" t="s">
        <v>2367</v>
      </c>
      <c r="B541" s="84" t="s">
        <v>287</v>
      </c>
      <c r="C541" s="84">
        <v>2</v>
      </c>
      <c r="D541" s="122">
        <v>0</v>
      </c>
      <c r="E541" s="122">
        <v>1.0791812460476249</v>
      </c>
      <c r="F541" s="84" t="s">
        <v>1663</v>
      </c>
      <c r="G541" s="84" t="b">
        <v>0</v>
      </c>
      <c r="H541" s="84" t="b">
        <v>0</v>
      </c>
      <c r="I541" s="84" t="b">
        <v>0</v>
      </c>
      <c r="J541" s="84" t="b">
        <v>0</v>
      </c>
      <c r="K541" s="84" t="b">
        <v>0</v>
      </c>
      <c r="L541" s="84" t="b">
        <v>0</v>
      </c>
    </row>
    <row r="542" spans="1:12" ht="15">
      <c r="A542" s="84" t="s">
        <v>2281</v>
      </c>
      <c r="B542" s="84" t="s">
        <v>550</v>
      </c>
      <c r="C542" s="84">
        <v>3</v>
      </c>
      <c r="D542" s="122">
        <v>0</v>
      </c>
      <c r="E542" s="122">
        <v>1.156347200859924</v>
      </c>
      <c r="F542" s="84" t="s">
        <v>1664</v>
      </c>
      <c r="G542" s="84" t="b">
        <v>0</v>
      </c>
      <c r="H542" s="84" t="b">
        <v>0</v>
      </c>
      <c r="I542" s="84" t="b">
        <v>0</v>
      </c>
      <c r="J542" s="84" t="b">
        <v>0</v>
      </c>
      <c r="K542" s="84" t="b">
        <v>0</v>
      </c>
      <c r="L542" s="84" t="b">
        <v>0</v>
      </c>
    </row>
    <row r="543" spans="1:12" ht="15">
      <c r="A543" s="84" t="s">
        <v>550</v>
      </c>
      <c r="B543" s="84" t="s">
        <v>2282</v>
      </c>
      <c r="C543" s="84">
        <v>3</v>
      </c>
      <c r="D543" s="122">
        <v>0</v>
      </c>
      <c r="E543" s="122">
        <v>1.156347200859924</v>
      </c>
      <c r="F543" s="84" t="s">
        <v>1664</v>
      </c>
      <c r="G543" s="84" t="b">
        <v>0</v>
      </c>
      <c r="H543" s="84" t="b">
        <v>0</v>
      </c>
      <c r="I543" s="84" t="b">
        <v>0</v>
      </c>
      <c r="J543" s="84" t="b">
        <v>0</v>
      </c>
      <c r="K543" s="84" t="b">
        <v>0</v>
      </c>
      <c r="L543" s="84" t="b">
        <v>0</v>
      </c>
    </row>
    <row r="544" spans="1:12" ht="15">
      <c r="A544" s="84" t="s">
        <v>2282</v>
      </c>
      <c r="B544" s="84" t="s">
        <v>2249</v>
      </c>
      <c r="C544" s="84">
        <v>3</v>
      </c>
      <c r="D544" s="122">
        <v>0</v>
      </c>
      <c r="E544" s="122">
        <v>1.156347200859924</v>
      </c>
      <c r="F544" s="84" t="s">
        <v>1664</v>
      </c>
      <c r="G544" s="84" t="b">
        <v>0</v>
      </c>
      <c r="H544" s="84" t="b">
        <v>0</v>
      </c>
      <c r="I544" s="84" t="b">
        <v>0</v>
      </c>
      <c r="J544" s="84" t="b">
        <v>0</v>
      </c>
      <c r="K544" s="84" t="b">
        <v>0</v>
      </c>
      <c r="L544" s="84" t="b">
        <v>0</v>
      </c>
    </row>
    <row r="545" spans="1:12" ht="15">
      <c r="A545" s="84" t="s">
        <v>2249</v>
      </c>
      <c r="B545" s="84" t="s">
        <v>2283</v>
      </c>
      <c r="C545" s="84">
        <v>3</v>
      </c>
      <c r="D545" s="122">
        <v>0</v>
      </c>
      <c r="E545" s="122">
        <v>1.156347200859924</v>
      </c>
      <c r="F545" s="84" t="s">
        <v>1664</v>
      </c>
      <c r="G545" s="84" t="b">
        <v>0</v>
      </c>
      <c r="H545" s="84" t="b">
        <v>0</v>
      </c>
      <c r="I545" s="84" t="b">
        <v>0</v>
      </c>
      <c r="J545" s="84" t="b">
        <v>0</v>
      </c>
      <c r="K545" s="84" t="b">
        <v>0</v>
      </c>
      <c r="L545" s="84" t="b">
        <v>0</v>
      </c>
    </row>
    <row r="546" spans="1:12" ht="15">
      <c r="A546" s="84" t="s">
        <v>2283</v>
      </c>
      <c r="B546" s="84" t="s">
        <v>270</v>
      </c>
      <c r="C546" s="84">
        <v>3</v>
      </c>
      <c r="D546" s="122">
        <v>0</v>
      </c>
      <c r="E546" s="122">
        <v>1.156347200859924</v>
      </c>
      <c r="F546" s="84" t="s">
        <v>1664</v>
      </c>
      <c r="G546" s="84" t="b">
        <v>0</v>
      </c>
      <c r="H546" s="84" t="b">
        <v>0</v>
      </c>
      <c r="I546" s="84" t="b">
        <v>0</v>
      </c>
      <c r="J546" s="84" t="b">
        <v>0</v>
      </c>
      <c r="K546" s="84" t="b">
        <v>0</v>
      </c>
      <c r="L546" s="84" t="b">
        <v>0</v>
      </c>
    </row>
    <row r="547" spans="1:12" ht="15">
      <c r="A547" s="84" t="s">
        <v>270</v>
      </c>
      <c r="B547" s="84" t="s">
        <v>547</v>
      </c>
      <c r="C547" s="84">
        <v>3</v>
      </c>
      <c r="D547" s="122">
        <v>0</v>
      </c>
      <c r="E547" s="122">
        <v>0.9344984512435677</v>
      </c>
      <c r="F547" s="84" t="s">
        <v>1664</v>
      </c>
      <c r="G547" s="84" t="b">
        <v>0</v>
      </c>
      <c r="H547" s="84" t="b">
        <v>0</v>
      </c>
      <c r="I547" s="84" t="b">
        <v>0</v>
      </c>
      <c r="J547" s="84" t="b">
        <v>0</v>
      </c>
      <c r="K547" s="84" t="b">
        <v>0</v>
      </c>
      <c r="L547" s="84" t="b">
        <v>0</v>
      </c>
    </row>
    <row r="548" spans="1:12" ht="15">
      <c r="A548" s="84" t="s">
        <v>547</v>
      </c>
      <c r="B548" s="84" t="s">
        <v>2250</v>
      </c>
      <c r="C548" s="84">
        <v>3</v>
      </c>
      <c r="D548" s="122">
        <v>0</v>
      </c>
      <c r="E548" s="122">
        <v>1.156347200859924</v>
      </c>
      <c r="F548" s="84" t="s">
        <v>1664</v>
      </c>
      <c r="G548" s="84" t="b">
        <v>0</v>
      </c>
      <c r="H548" s="84" t="b">
        <v>0</v>
      </c>
      <c r="I548" s="84" t="b">
        <v>0</v>
      </c>
      <c r="J548" s="84" t="b">
        <v>0</v>
      </c>
      <c r="K548" s="84" t="b">
        <v>0</v>
      </c>
      <c r="L548" s="84" t="b">
        <v>0</v>
      </c>
    </row>
    <row r="549" spans="1:12" ht="15">
      <c r="A549" s="84" t="s">
        <v>2250</v>
      </c>
      <c r="B549" s="84" t="s">
        <v>2284</v>
      </c>
      <c r="C549" s="84">
        <v>3</v>
      </c>
      <c r="D549" s="122">
        <v>0</v>
      </c>
      <c r="E549" s="122">
        <v>1.156347200859924</v>
      </c>
      <c r="F549" s="84" t="s">
        <v>1664</v>
      </c>
      <c r="G549" s="84" t="b">
        <v>0</v>
      </c>
      <c r="H549" s="84" t="b">
        <v>0</v>
      </c>
      <c r="I549" s="84" t="b">
        <v>0</v>
      </c>
      <c r="J549" s="84" t="b">
        <v>0</v>
      </c>
      <c r="K549" s="84" t="b">
        <v>0</v>
      </c>
      <c r="L549" s="84" t="b">
        <v>0</v>
      </c>
    </row>
    <row r="550" spans="1:12" ht="15">
      <c r="A550" s="84" t="s">
        <v>2284</v>
      </c>
      <c r="B550" s="84" t="s">
        <v>2251</v>
      </c>
      <c r="C550" s="84">
        <v>3</v>
      </c>
      <c r="D550" s="122">
        <v>0</v>
      </c>
      <c r="E550" s="122">
        <v>1.156347200859924</v>
      </c>
      <c r="F550" s="84" t="s">
        <v>1664</v>
      </c>
      <c r="G550" s="84" t="b">
        <v>0</v>
      </c>
      <c r="H550" s="84" t="b">
        <v>0</v>
      </c>
      <c r="I550" s="84" t="b">
        <v>0</v>
      </c>
      <c r="J550" s="84" t="b">
        <v>0</v>
      </c>
      <c r="K550" s="84" t="b">
        <v>0</v>
      </c>
      <c r="L550" s="84" t="b">
        <v>0</v>
      </c>
    </row>
    <row r="551" spans="1:12" ht="15">
      <c r="A551" s="84" t="s">
        <v>2251</v>
      </c>
      <c r="B551" s="84" t="s">
        <v>2285</v>
      </c>
      <c r="C551" s="84">
        <v>3</v>
      </c>
      <c r="D551" s="122">
        <v>0</v>
      </c>
      <c r="E551" s="122">
        <v>1.156347200859924</v>
      </c>
      <c r="F551" s="84" t="s">
        <v>1664</v>
      </c>
      <c r="G551" s="84" t="b">
        <v>0</v>
      </c>
      <c r="H551" s="84" t="b">
        <v>0</v>
      </c>
      <c r="I551" s="84" t="b">
        <v>0</v>
      </c>
      <c r="J551" s="84" t="b">
        <v>0</v>
      </c>
      <c r="K551" s="84" t="b">
        <v>0</v>
      </c>
      <c r="L551" s="84" t="b">
        <v>0</v>
      </c>
    </row>
    <row r="552" spans="1:12" ht="15">
      <c r="A552" s="84" t="s">
        <v>2285</v>
      </c>
      <c r="B552" s="84" t="s">
        <v>2286</v>
      </c>
      <c r="C552" s="84">
        <v>3</v>
      </c>
      <c r="D552" s="122">
        <v>0</v>
      </c>
      <c r="E552" s="122">
        <v>1.156347200859924</v>
      </c>
      <c r="F552" s="84" t="s">
        <v>1664</v>
      </c>
      <c r="G552" s="84" t="b">
        <v>0</v>
      </c>
      <c r="H552" s="84" t="b">
        <v>0</v>
      </c>
      <c r="I552" s="84" t="b">
        <v>0</v>
      </c>
      <c r="J552" s="84" t="b">
        <v>0</v>
      </c>
      <c r="K552" s="84" t="b">
        <v>0</v>
      </c>
      <c r="L552" s="84" t="b">
        <v>0</v>
      </c>
    </row>
    <row r="553" spans="1:12" ht="15">
      <c r="A553" s="84" t="s">
        <v>2286</v>
      </c>
      <c r="B553" s="84" t="s">
        <v>1800</v>
      </c>
      <c r="C553" s="84">
        <v>3</v>
      </c>
      <c r="D553" s="122">
        <v>0</v>
      </c>
      <c r="E553" s="122">
        <v>1.156347200859924</v>
      </c>
      <c r="F553" s="84" t="s">
        <v>1664</v>
      </c>
      <c r="G553" s="84" t="b">
        <v>0</v>
      </c>
      <c r="H553" s="84" t="b">
        <v>0</v>
      </c>
      <c r="I553" s="84" t="b">
        <v>0</v>
      </c>
      <c r="J553" s="84" t="b">
        <v>0</v>
      </c>
      <c r="K553" s="84" t="b">
        <v>0</v>
      </c>
      <c r="L553" s="84" t="b">
        <v>0</v>
      </c>
    </row>
    <row r="554" spans="1:12" ht="15">
      <c r="A554" s="84" t="s">
        <v>1800</v>
      </c>
      <c r="B554" s="84" t="s">
        <v>2235</v>
      </c>
      <c r="C554" s="84">
        <v>3</v>
      </c>
      <c r="D554" s="122">
        <v>0</v>
      </c>
      <c r="E554" s="122">
        <v>1.156347200859924</v>
      </c>
      <c r="F554" s="84" t="s">
        <v>1664</v>
      </c>
      <c r="G554" s="84" t="b">
        <v>0</v>
      </c>
      <c r="H554" s="84" t="b">
        <v>0</v>
      </c>
      <c r="I554" s="84" t="b">
        <v>0</v>
      </c>
      <c r="J554" s="84" t="b">
        <v>0</v>
      </c>
      <c r="K554" s="84" t="b">
        <v>0</v>
      </c>
      <c r="L554" s="84" t="b">
        <v>0</v>
      </c>
    </row>
    <row r="555" spans="1:12" ht="15">
      <c r="A555" s="84" t="s">
        <v>270</v>
      </c>
      <c r="B555" s="84" t="s">
        <v>2281</v>
      </c>
      <c r="C555" s="84">
        <v>2</v>
      </c>
      <c r="D555" s="122">
        <v>0.007656141698073097</v>
      </c>
      <c r="E555" s="122">
        <v>0.9344984512435677</v>
      </c>
      <c r="F555" s="84" t="s">
        <v>1664</v>
      </c>
      <c r="G555" s="84" t="b">
        <v>0</v>
      </c>
      <c r="H555" s="84" t="b">
        <v>0</v>
      </c>
      <c r="I555" s="84" t="b">
        <v>0</v>
      </c>
      <c r="J555" s="84" t="b">
        <v>0</v>
      </c>
      <c r="K555" s="84" t="b">
        <v>0</v>
      </c>
      <c r="L555" s="84" t="b">
        <v>0</v>
      </c>
    </row>
    <row r="556" spans="1:12" ht="15">
      <c r="A556" s="84" t="s">
        <v>2235</v>
      </c>
      <c r="B556" s="84" t="s">
        <v>2326</v>
      </c>
      <c r="C556" s="84">
        <v>2</v>
      </c>
      <c r="D556" s="122">
        <v>0.007656141698073097</v>
      </c>
      <c r="E556" s="122">
        <v>1.3324384599156054</v>
      </c>
      <c r="F556" s="84" t="s">
        <v>1664</v>
      </c>
      <c r="G556" s="84" t="b">
        <v>0</v>
      </c>
      <c r="H556" s="84" t="b">
        <v>0</v>
      </c>
      <c r="I556" s="84" t="b">
        <v>0</v>
      </c>
      <c r="J556" s="84" t="b">
        <v>0</v>
      </c>
      <c r="K556" s="84" t="b">
        <v>0</v>
      </c>
      <c r="L556" s="84" t="b">
        <v>0</v>
      </c>
    </row>
    <row r="557" spans="1:12" ht="15">
      <c r="A557" s="84" t="s">
        <v>2293</v>
      </c>
      <c r="B557" s="84" t="s">
        <v>2294</v>
      </c>
      <c r="C557" s="84">
        <v>3</v>
      </c>
      <c r="D557" s="122">
        <v>0</v>
      </c>
      <c r="E557" s="122">
        <v>1.0791812460476249</v>
      </c>
      <c r="F557" s="84" t="s">
        <v>1666</v>
      </c>
      <c r="G557" s="84" t="b">
        <v>0</v>
      </c>
      <c r="H557" s="84" t="b">
        <v>0</v>
      </c>
      <c r="I557" s="84" t="b">
        <v>0</v>
      </c>
      <c r="J557" s="84" t="b">
        <v>0</v>
      </c>
      <c r="K557" s="84" t="b">
        <v>0</v>
      </c>
      <c r="L557" s="84" t="b">
        <v>0</v>
      </c>
    </row>
    <row r="558" spans="1:12" ht="15">
      <c r="A558" s="84" t="s">
        <v>2294</v>
      </c>
      <c r="B558" s="84" t="s">
        <v>2295</v>
      </c>
      <c r="C558" s="84">
        <v>3</v>
      </c>
      <c r="D558" s="122">
        <v>0</v>
      </c>
      <c r="E558" s="122">
        <v>1.0791812460476249</v>
      </c>
      <c r="F558" s="84" t="s">
        <v>1666</v>
      </c>
      <c r="G558" s="84" t="b">
        <v>0</v>
      </c>
      <c r="H558" s="84" t="b">
        <v>0</v>
      </c>
      <c r="I558" s="84" t="b">
        <v>0</v>
      </c>
      <c r="J558" s="84" t="b">
        <v>0</v>
      </c>
      <c r="K558" s="84" t="b">
        <v>0</v>
      </c>
      <c r="L558" s="84" t="b">
        <v>0</v>
      </c>
    </row>
    <row r="559" spans="1:12" ht="15">
      <c r="A559" s="84" t="s">
        <v>2295</v>
      </c>
      <c r="B559" s="84" t="s">
        <v>2296</v>
      </c>
      <c r="C559" s="84">
        <v>3</v>
      </c>
      <c r="D559" s="122">
        <v>0</v>
      </c>
      <c r="E559" s="122">
        <v>1.0791812460476249</v>
      </c>
      <c r="F559" s="84" t="s">
        <v>1666</v>
      </c>
      <c r="G559" s="84" t="b">
        <v>0</v>
      </c>
      <c r="H559" s="84" t="b">
        <v>0</v>
      </c>
      <c r="I559" s="84" t="b">
        <v>0</v>
      </c>
      <c r="J559" s="84" t="b">
        <v>0</v>
      </c>
      <c r="K559" s="84" t="b">
        <v>0</v>
      </c>
      <c r="L559" s="84" t="b">
        <v>0</v>
      </c>
    </row>
    <row r="560" spans="1:12" ht="15">
      <c r="A560" s="84" t="s">
        <v>2296</v>
      </c>
      <c r="B560" s="84" t="s">
        <v>2297</v>
      </c>
      <c r="C560" s="84">
        <v>3</v>
      </c>
      <c r="D560" s="122">
        <v>0</v>
      </c>
      <c r="E560" s="122">
        <v>1.0791812460476249</v>
      </c>
      <c r="F560" s="84" t="s">
        <v>1666</v>
      </c>
      <c r="G560" s="84" t="b">
        <v>0</v>
      </c>
      <c r="H560" s="84" t="b">
        <v>0</v>
      </c>
      <c r="I560" s="84" t="b">
        <v>0</v>
      </c>
      <c r="J560" s="84" t="b">
        <v>0</v>
      </c>
      <c r="K560" s="84" t="b">
        <v>0</v>
      </c>
      <c r="L560" s="84" t="b">
        <v>0</v>
      </c>
    </row>
    <row r="561" spans="1:12" ht="15">
      <c r="A561" s="84" t="s">
        <v>2297</v>
      </c>
      <c r="B561" s="84" t="s">
        <v>2298</v>
      </c>
      <c r="C561" s="84">
        <v>3</v>
      </c>
      <c r="D561" s="122">
        <v>0</v>
      </c>
      <c r="E561" s="122">
        <v>1.0791812460476249</v>
      </c>
      <c r="F561" s="84" t="s">
        <v>1666</v>
      </c>
      <c r="G561" s="84" t="b">
        <v>0</v>
      </c>
      <c r="H561" s="84" t="b">
        <v>0</v>
      </c>
      <c r="I561" s="84" t="b">
        <v>0</v>
      </c>
      <c r="J561" s="84" t="b">
        <v>0</v>
      </c>
      <c r="K561" s="84" t="b">
        <v>0</v>
      </c>
      <c r="L561" s="84" t="b">
        <v>0</v>
      </c>
    </row>
    <row r="562" spans="1:12" ht="15">
      <c r="A562" s="84" t="s">
        <v>2298</v>
      </c>
      <c r="B562" s="84" t="s">
        <v>2245</v>
      </c>
      <c r="C562" s="84">
        <v>3</v>
      </c>
      <c r="D562" s="122">
        <v>0</v>
      </c>
      <c r="E562" s="122">
        <v>1.0791812460476249</v>
      </c>
      <c r="F562" s="84" t="s">
        <v>1666</v>
      </c>
      <c r="G562" s="84" t="b">
        <v>0</v>
      </c>
      <c r="H562" s="84" t="b">
        <v>0</v>
      </c>
      <c r="I562" s="84" t="b">
        <v>0</v>
      </c>
      <c r="J562" s="84" t="b">
        <v>0</v>
      </c>
      <c r="K562" s="84" t="b">
        <v>0</v>
      </c>
      <c r="L562" s="84" t="b">
        <v>0</v>
      </c>
    </row>
    <row r="563" spans="1:12" ht="15">
      <c r="A563" s="84" t="s">
        <v>2245</v>
      </c>
      <c r="B563" s="84" t="s">
        <v>2299</v>
      </c>
      <c r="C563" s="84">
        <v>3</v>
      </c>
      <c r="D563" s="122">
        <v>0</v>
      </c>
      <c r="E563" s="122">
        <v>1.0791812460476249</v>
      </c>
      <c r="F563" s="84" t="s">
        <v>1666</v>
      </c>
      <c r="G563" s="84" t="b">
        <v>0</v>
      </c>
      <c r="H563" s="84" t="b">
        <v>0</v>
      </c>
      <c r="I563" s="84" t="b">
        <v>0</v>
      </c>
      <c r="J563" s="84" t="b">
        <v>0</v>
      </c>
      <c r="K563" s="84" t="b">
        <v>0</v>
      </c>
      <c r="L563" s="84" t="b">
        <v>0</v>
      </c>
    </row>
    <row r="564" spans="1:12" ht="15">
      <c r="A564" s="84" t="s">
        <v>2299</v>
      </c>
      <c r="B564" s="84" t="s">
        <v>2300</v>
      </c>
      <c r="C564" s="84">
        <v>3</v>
      </c>
      <c r="D564" s="122">
        <v>0</v>
      </c>
      <c r="E564" s="122">
        <v>1.0791812460476249</v>
      </c>
      <c r="F564" s="84" t="s">
        <v>1666</v>
      </c>
      <c r="G564" s="84" t="b">
        <v>0</v>
      </c>
      <c r="H564" s="84" t="b">
        <v>0</v>
      </c>
      <c r="I564" s="84" t="b">
        <v>0</v>
      </c>
      <c r="J564" s="84" t="b">
        <v>0</v>
      </c>
      <c r="K564" s="84" t="b">
        <v>0</v>
      </c>
      <c r="L564" s="84" t="b">
        <v>0</v>
      </c>
    </row>
    <row r="565" spans="1:12" ht="15">
      <c r="A565" s="84" t="s">
        <v>2300</v>
      </c>
      <c r="B565" s="84" t="s">
        <v>2301</v>
      </c>
      <c r="C565" s="84">
        <v>3</v>
      </c>
      <c r="D565" s="122">
        <v>0</v>
      </c>
      <c r="E565" s="122">
        <v>1.0791812460476249</v>
      </c>
      <c r="F565" s="84" t="s">
        <v>1666</v>
      </c>
      <c r="G565" s="84" t="b">
        <v>0</v>
      </c>
      <c r="H565" s="84" t="b">
        <v>0</v>
      </c>
      <c r="I565" s="84" t="b">
        <v>0</v>
      </c>
      <c r="J565" s="84" t="b">
        <v>0</v>
      </c>
      <c r="K565" s="84" t="b">
        <v>0</v>
      </c>
      <c r="L565" s="84" t="b">
        <v>0</v>
      </c>
    </row>
    <row r="566" spans="1:12" ht="15">
      <c r="A566" s="84" t="s">
        <v>212</v>
      </c>
      <c r="B566" s="84" t="s">
        <v>2293</v>
      </c>
      <c r="C566" s="84">
        <v>2</v>
      </c>
      <c r="D566" s="122">
        <v>0.009030320977214422</v>
      </c>
      <c r="E566" s="122">
        <v>1.255272505103306</v>
      </c>
      <c r="F566" s="84" t="s">
        <v>1666</v>
      </c>
      <c r="G566" s="84" t="b">
        <v>0</v>
      </c>
      <c r="H566" s="84" t="b">
        <v>0</v>
      </c>
      <c r="I566" s="84" t="b">
        <v>0</v>
      </c>
      <c r="J566" s="84" t="b">
        <v>0</v>
      </c>
      <c r="K566" s="84" t="b">
        <v>0</v>
      </c>
      <c r="L566" s="84" t="b">
        <v>0</v>
      </c>
    </row>
    <row r="567" spans="1:12" ht="15">
      <c r="A567" s="84" t="s">
        <v>2301</v>
      </c>
      <c r="B567" s="84" t="s">
        <v>2332</v>
      </c>
      <c r="C567" s="84">
        <v>2</v>
      </c>
      <c r="D567" s="122">
        <v>0.009030320977214422</v>
      </c>
      <c r="E567" s="122">
        <v>1.0791812460476249</v>
      </c>
      <c r="F567" s="84" t="s">
        <v>1666</v>
      </c>
      <c r="G567" s="84" t="b">
        <v>0</v>
      </c>
      <c r="H567" s="84" t="b">
        <v>0</v>
      </c>
      <c r="I567" s="84" t="b">
        <v>0</v>
      </c>
      <c r="J567" s="84" t="b">
        <v>0</v>
      </c>
      <c r="K567" s="84" t="b">
        <v>0</v>
      </c>
      <c r="L567" s="84" t="b">
        <v>0</v>
      </c>
    </row>
    <row r="568" spans="1:12" ht="15">
      <c r="A568" s="84" t="s">
        <v>2385</v>
      </c>
      <c r="B568" s="84" t="s">
        <v>2386</v>
      </c>
      <c r="C568" s="84">
        <v>2</v>
      </c>
      <c r="D568" s="122">
        <v>0</v>
      </c>
      <c r="E568" s="122">
        <v>1.0413926851582251</v>
      </c>
      <c r="F568" s="84" t="s">
        <v>1668</v>
      </c>
      <c r="G568" s="84" t="b">
        <v>1</v>
      </c>
      <c r="H568" s="84" t="b">
        <v>0</v>
      </c>
      <c r="I568" s="84" t="b">
        <v>0</v>
      </c>
      <c r="J568" s="84" t="b">
        <v>0</v>
      </c>
      <c r="K568" s="84" t="b">
        <v>0</v>
      </c>
      <c r="L568" s="84" t="b">
        <v>0</v>
      </c>
    </row>
    <row r="569" spans="1:12" ht="15">
      <c r="A569" s="84" t="s">
        <v>2386</v>
      </c>
      <c r="B569" s="84" t="s">
        <v>2387</v>
      </c>
      <c r="C569" s="84">
        <v>2</v>
      </c>
      <c r="D569" s="122">
        <v>0</v>
      </c>
      <c r="E569" s="122">
        <v>1.0413926851582251</v>
      </c>
      <c r="F569" s="84" t="s">
        <v>1668</v>
      </c>
      <c r="G569" s="84" t="b">
        <v>0</v>
      </c>
      <c r="H569" s="84" t="b">
        <v>0</v>
      </c>
      <c r="I569" s="84" t="b">
        <v>0</v>
      </c>
      <c r="J569" s="84" t="b">
        <v>0</v>
      </c>
      <c r="K569" s="84" t="b">
        <v>0</v>
      </c>
      <c r="L569" s="84" t="b">
        <v>0</v>
      </c>
    </row>
    <row r="570" spans="1:12" ht="15">
      <c r="A570" s="84" t="s">
        <v>2387</v>
      </c>
      <c r="B570" s="84" t="s">
        <v>2388</v>
      </c>
      <c r="C570" s="84">
        <v>2</v>
      </c>
      <c r="D570" s="122">
        <v>0</v>
      </c>
      <c r="E570" s="122">
        <v>1.0413926851582251</v>
      </c>
      <c r="F570" s="84" t="s">
        <v>1668</v>
      </c>
      <c r="G570" s="84" t="b">
        <v>0</v>
      </c>
      <c r="H570" s="84" t="b">
        <v>0</v>
      </c>
      <c r="I570" s="84" t="b">
        <v>0</v>
      </c>
      <c r="J570" s="84" t="b">
        <v>0</v>
      </c>
      <c r="K570" s="84" t="b">
        <v>0</v>
      </c>
      <c r="L570" s="84" t="b">
        <v>0</v>
      </c>
    </row>
    <row r="571" spans="1:12" ht="15">
      <c r="A571" s="84" t="s">
        <v>2388</v>
      </c>
      <c r="B571" s="84" t="s">
        <v>550</v>
      </c>
      <c r="C571" s="84">
        <v>2</v>
      </c>
      <c r="D571" s="122">
        <v>0</v>
      </c>
      <c r="E571" s="122">
        <v>1.0413926851582251</v>
      </c>
      <c r="F571" s="84" t="s">
        <v>1668</v>
      </c>
      <c r="G571" s="84" t="b">
        <v>0</v>
      </c>
      <c r="H571" s="84" t="b">
        <v>0</v>
      </c>
      <c r="I571" s="84" t="b">
        <v>0</v>
      </c>
      <c r="J571" s="84" t="b">
        <v>0</v>
      </c>
      <c r="K571" s="84" t="b">
        <v>0</v>
      </c>
      <c r="L571" s="84" t="b">
        <v>0</v>
      </c>
    </row>
    <row r="572" spans="1:12" ht="15">
      <c r="A572" s="84" t="s">
        <v>550</v>
      </c>
      <c r="B572" s="84" t="s">
        <v>2246</v>
      </c>
      <c r="C572" s="84">
        <v>2</v>
      </c>
      <c r="D572" s="122">
        <v>0</v>
      </c>
      <c r="E572" s="122">
        <v>1.0413926851582251</v>
      </c>
      <c r="F572" s="84" t="s">
        <v>1668</v>
      </c>
      <c r="G572" s="84" t="b">
        <v>0</v>
      </c>
      <c r="H572" s="84" t="b">
        <v>0</v>
      </c>
      <c r="I572" s="84" t="b">
        <v>0</v>
      </c>
      <c r="J572" s="84" t="b">
        <v>0</v>
      </c>
      <c r="K572" s="84" t="b">
        <v>0</v>
      </c>
      <c r="L572" s="84" t="b">
        <v>0</v>
      </c>
    </row>
    <row r="573" spans="1:12" ht="15">
      <c r="A573" s="84" t="s">
        <v>2246</v>
      </c>
      <c r="B573" s="84" t="s">
        <v>2389</v>
      </c>
      <c r="C573" s="84">
        <v>2</v>
      </c>
      <c r="D573" s="122">
        <v>0</v>
      </c>
      <c r="E573" s="122">
        <v>1.0413926851582251</v>
      </c>
      <c r="F573" s="84" t="s">
        <v>1668</v>
      </c>
      <c r="G573" s="84" t="b">
        <v>0</v>
      </c>
      <c r="H573" s="84" t="b">
        <v>0</v>
      </c>
      <c r="I573" s="84" t="b">
        <v>0</v>
      </c>
      <c r="J573" s="84" t="b">
        <v>0</v>
      </c>
      <c r="K573" s="84" t="b">
        <v>0</v>
      </c>
      <c r="L573" s="84" t="b">
        <v>0</v>
      </c>
    </row>
    <row r="574" spans="1:12" ht="15">
      <c r="A574" s="84" t="s">
        <v>2389</v>
      </c>
      <c r="B574" s="84" t="s">
        <v>2278</v>
      </c>
      <c r="C574" s="84">
        <v>2</v>
      </c>
      <c r="D574" s="122">
        <v>0</v>
      </c>
      <c r="E574" s="122">
        <v>1.0413926851582251</v>
      </c>
      <c r="F574" s="84" t="s">
        <v>1668</v>
      </c>
      <c r="G574" s="84" t="b">
        <v>0</v>
      </c>
      <c r="H574" s="84" t="b">
        <v>0</v>
      </c>
      <c r="I574" s="84" t="b">
        <v>0</v>
      </c>
      <c r="J574" s="84" t="b">
        <v>0</v>
      </c>
      <c r="K574" s="84" t="b">
        <v>0</v>
      </c>
      <c r="L574" s="84" t="b">
        <v>0</v>
      </c>
    </row>
    <row r="575" spans="1:12" ht="15">
      <c r="A575" s="84" t="s">
        <v>2278</v>
      </c>
      <c r="B575" s="84" t="s">
        <v>2235</v>
      </c>
      <c r="C575" s="84">
        <v>2</v>
      </c>
      <c r="D575" s="122">
        <v>0</v>
      </c>
      <c r="E575" s="122">
        <v>1.0413926851582251</v>
      </c>
      <c r="F575" s="84" t="s">
        <v>1668</v>
      </c>
      <c r="G575" s="84" t="b">
        <v>0</v>
      </c>
      <c r="H575" s="84" t="b">
        <v>0</v>
      </c>
      <c r="I575" s="84" t="b">
        <v>0</v>
      </c>
      <c r="J575" s="84" t="b">
        <v>0</v>
      </c>
      <c r="K575" s="84" t="b">
        <v>0</v>
      </c>
      <c r="L575" s="84" t="b">
        <v>0</v>
      </c>
    </row>
    <row r="576" spans="1:12" ht="15">
      <c r="A576" s="84" t="s">
        <v>2235</v>
      </c>
      <c r="B576" s="84" t="s">
        <v>282</v>
      </c>
      <c r="C576" s="84">
        <v>2</v>
      </c>
      <c r="D576" s="122">
        <v>0</v>
      </c>
      <c r="E576" s="122">
        <v>1.0413926851582251</v>
      </c>
      <c r="F576" s="84" t="s">
        <v>1668</v>
      </c>
      <c r="G576" s="84" t="b">
        <v>0</v>
      </c>
      <c r="H576" s="84" t="b">
        <v>0</v>
      </c>
      <c r="I576" s="84" t="b">
        <v>0</v>
      </c>
      <c r="J576" s="84" t="b">
        <v>0</v>
      </c>
      <c r="K576" s="84" t="b">
        <v>0</v>
      </c>
      <c r="L576" s="84" t="b">
        <v>0</v>
      </c>
    </row>
    <row r="577" spans="1:12" ht="15">
      <c r="A577" s="84" t="s">
        <v>2371</v>
      </c>
      <c r="B577" s="84" t="s">
        <v>2267</v>
      </c>
      <c r="C577" s="84">
        <v>2</v>
      </c>
      <c r="D577" s="122">
        <v>0</v>
      </c>
      <c r="E577" s="122">
        <v>1.130333768495006</v>
      </c>
      <c r="F577" s="84" t="s">
        <v>1670</v>
      </c>
      <c r="G577" s="84" t="b">
        <v>0</v>
      </c>
      <c r="H577" s="84" t="b">
        <v>0</v>
      </c>
      <c r="I577" s="84" t="b">
        <v>0</v>
      </c>
      <c r="J577" s="84" t="b">
        <v>0</v>
      </c>
      <c r="K577" s="84" t="b">
        <v>0</v>
      </c>
      <c r="L577" s="84" t="b">
        <v>0</v>
      </c>
    </row>
    <row r="578" spans="1:12" ht="15">
      <c r="A578" s="84" t="s">
        <v>2267</v>
      </c>
      <c r="B578" s="84" t="s">
        <v>1788</v>
      </c>
      <c r="C578" s="84">
        <v>2</v>
      </c>
      <c r="D578" s="122">
        <v>0</v>
      </c>
      <c r="E578" s="122">
        <v>1.130333768495006</v>
      </c>
      <c r="F578" s="84" t="s">
        <v>1670</v>
      </c>
      <c r="G578" s="84" t="b">
        <v>0</v>
      </c>
      <c r="H578" s="84" t="b">
        <v>0</v>
      </c>
      <c r="I578" s="84" t="b">
        <v>0</v>
      </c>
      <c r="J578" s="84" t="b">
        <v>0</v>
      </c>
      <c r="K578" s="84" t="b">
        <v>0</v>
      </c>
      <c r="L578" s="84" t="b">
        <v>0</v>
      </c>
    </row>
    <row r="579" spans="1:12" ht="15">
      <c r="A579" s="84" t="s">
        <v>1788</v>
      </c>
      <c r="B579" s="84" t="s">
        <v>2372</v>
      </c>
      <c r="C579" s="84">
        <v>2</v>
      </c>
      <c r="D579" s="122">
        <v>0</v>
      </c>
      <c r="E579" s="122">
        <v>1.130333768495006</v>
      </c>
      <c r="F579" s="84" t="s">
        <v>1670</v>
      </c>
      <c r="G579" s="84" t="b">
        <v>0</v>
      </c>
      <c r="H579" s="84" t="b">
        <v>0</v>
      </c>
      <c r="I579" s="84" t="b">
        <v>0</v>
      </c>
      <c r="J579" s="84" t="b">
        <v>0</v>
      </c>
      <c r="K579" s="84" t="b">
        <v>0</v>
      </c>
      <c r="L579" s="84" t="b">
        <v>0</v>
      </c>
    </row>
    <row r="580" spans="1:12" ht="15">
      <c r="A580" s="84" t="s">
        <v>2372</v>
      </c>
      <c r="B580" s="84" t="s">
        <v>2373</v>
      </c>
      <c r="C580" s="84">
        <v>2</v>
      </c>
      <c r="D580" s="122">
        <v>0</v>
      </c>
      <c r="E580" s="122">
        <v>1.130333768495006</v>
      </c>
      <c r="F580" s="84" t="s">
        <v>1670</v>
      </c>
      <c r="G580" s="84" t="b">
        <v>0</v>
      </c>
      <c r="H580" s="84" t="b">
        <v>0</v>
      </c>
      <c r="I580" s="84" t="b">
        <v>0</v>
      </c>
      <c r="J580" s="84" t="b">
        <v>0</v>
      </c>
      <c r="K580" s="84" t="b">
        <v>0</v>
      </c>
      <c r="L580" s="84" t="b">
        <v>0</v>
      </c>
    </row>
    <row r="581" spans="1:12" ht="15">
      <c r="A581" s="84" t="s">
        <v>2373</v>
      </c>
      <c r="B581" s="84" t="s">
        <v>2374</v>
      </c>
      <c r="C581" s="84">
        <v>2</v>
      </c>
      <c r="D581" s="122">
        <v>0</v>
      </c>
      <c r="E581" s="122">
        <v>1.130333768495006</v>
      </c>
      <c r="F581" s="84" t="s">
        <v>1670</v>
      </c>
      <c r="G581" s="84" t="b">
        <v>0</v>
      </c>
      <c r="H581" s="84" t="b">
        <v>0</v>
      </c>
      <c r="I581" s="84" t="b">
        <v>0</v>
      </c>
      <c r="J581" s="84" t="b">
        <v>1</v>
      </c>
      <c r="K581" s="84" t="b">
        <v>0</v>
      </c>
      <c r="L581" s="84" t="b">
        <v>0</v>
      </c>
    </row>
    <row r="582" spans="1:12" ht="15">
      <c r="A582" s="84" t="s">
        <v>2374</v>
      </c>
      <c r="B582" s="84" t="s">
        <v>2375</v>
      </c>
      <c r="C582" s="84">
        <v>2</v>
      </c>
      <c r="D582" s="122">
        <v>0</v>
      </c>
      <c r="E582" s="122">
        <v>1.130333768495006</v>
      </c>
      <c r="F582" s="84" t="s">
        <v>1670</v>
      </c>
      <c r="G582" s="84" t="b">
        <v>1</v>
      </c>
      <c r="H582" s="84" t="b">
        <v>0</v>
      </c>
      <c r="I582" s="84" t="b">
        <v>0</v>
      </c>
      <c r="J582" s="84" t="b">
        <v>0</v>
      </c>
      <c r="K582" s="84" t="b">
        <v>0</v>
      </c>
      <c r="L582" s="84" t="b">
        <v>0</v>
      </c>
    </row>
    <row r="583" spans="1:12" ht="15">
      <c r="A583" s="84" t="s">
        <v>2375</v>
      </c>
      <c r="B583" s="84" t="s">
        <v>1867</v>
      </c>
      <c r="C583" s="84">
        <v>2</v>
      </c>
      <c r="D583" s="122">
        <v>0</v>
      </c>
      <c r="E583" s="122">
        <v>1.130333768495006</v>
      </c>
      <c r="F583" s="84" t="s">
        <v>1670</v>
      </c>
      <c r="G583" s="84" t="b">
        <v>0</v>
      </c>
      <c r="H583" s="84" t="b">
        <v>0</v>
      </c>
      <c r="I583" s="84" t="b">
        <v>0</v>
      </c>
      <c r="J583" s="84" t="b">
        <v>1</v>
      </c>
      <c r="K583" s="84" t="b">
        <v>0</v>
      </c>
      <c r="L583" s="84" t="b">
        <v>0</v>
      </c>
    </row>
    <row r="584" spans="1:12" ht="15">
      <c r="A584" s="84" t="s">
        <v>1867</v>
      </c>
      <c r="B584" s="84" t="s">
        <v>2242</v>
      </c>
      <c r="C584" s="84">
        <v>2</v>
      </c>
      <c r="D584" s="122">
        <v>0</v>
      </c>
      <c r="E584" s="122">
        <v>1.130333768495006</v>
      </c>
      <c r="F584" s="84" t="s">
        <v>1670</v>
      </c>
      <c r="G584" s="84" t="b">
        <v>1</v>
      </c>
      <c r="H584" s="84" t="b">
        <v>0</v>
      </c>
      <c r="I584" s="84" t="b">
        <v>0</v>
      </c>
      <c r="J584" s="84" t="b">
        <v>0</v>
      </c>
      <c r="K584" s="84" t="b">
        <v>0</v>
      </c>
      <c r="L584" s="84" t="b">
        <v>0</v>
      </c>
    </row>
    <row r="585" spans="1:12" ht="15">
      <c r="A585" s="84" t="s">
        <v>2242</v>
      </c>
      <c r="B585" s="84" t="s">
        <v>2240</v>
      </c>
      <c r="C585" s="84">
        <v>2</v>
      </c>
      <c r="D585" s="122">
        <v>0</v>
      </c>
      <c r="E585" s="122">
        <v>1.130333768495006</v>
      </c>
      <c r="F585" s="84" t="s">
        <v>1670</v>
      </c>
      <c r="G585" s="84" t="b">
        <v>0</v>
      </c>
      <c r="H585" s="84" t="b">
        <v>0</v>
      </c>
      <c r="I585" s="84" t="b">
        <v>0</v>
      </c>
      <c r="J585" s="84" t="b">
        <v>0</v>
      </c>
      <c r="K585" s="84" t="b">
        <v>0</v>
      </c>
      <c r="L585" s="84" t="b">
        <v>0</v>
      </c>
    </row>
    <row r="586" spans="1:12" ht="15">
      <c r="A586" s="84" t="s">
        <v>2240</v>
      </c>
      <c r="B586" s="84" t="s">
        <v>2313</v>
      </c>
      <c r="C586" s="84">
        <v>2</v>
      </c>
      <c r="D586" s="122">
        <v>0</v>
      </c>
      <c r="E586" s="122">
        <v>1.130333768495006</v>
      </c>
      <c r="F586" s="84" t="s">
        <v>1670</v>
      </c>
      <c r="G586" s="84" t="b">
        <v>0</v>
      </c>
      <c r="H586" s="84" t="b">
        <v>0</v>
      </c>
      <c r="I586" s="84" t="b">
        <v>0</v>
      </c>
      <c r="J586" s="84" t="b">
        <v>0</v>
      </c>
      <c r="K586" s="84" t="b">
        <v>0</v>
      </c>
      <c r="L586" s="84" t="b">
        <v>0</v>
      </c>
    </row>
    <row r="587" spans="1:12" ht="15">
      <c r="A587" s="84" t="s">
        <v>2313</v>
      </c>
      <c r="B587" s="84" t="s">
        <v>2376</v>
      </c>
      <c r="C587" s="84">
        <v>2</v>
      </c>
      <c r="D587" s="122">
        <v>0</v>
      </c>
      <c r="E587" s="122">
        <v>1.130333768495006</v>
      </c>
      <c r="F587" s="84" t="s">
        <v>1670</v>
      </c>
      <c r="G587" s="84" t="b">
        <v>0</v>
      </c>
      <c r="H587" s="84" t="b">
        <v>0</v>
      </c>
      <c r="I587" s="84" t="b">
        <v>0</v>
      </c>
      <c r="J587" s="84" t="b">
        <v>0</v>
      </c>
      <c r="K587" s="84" t="b">
        <v>0</v>
      </c>
      <c r="L58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1650</v>
      </c>
      <c r="BB2" s="13" t="s">
        <v>1685</v>
      </c>
      <c r="BC2" s="13" t="s">
        <v>1686</v>
      </c>
      <c r="BD2" s="117" t="s">
        <v>2410</v>
      </c>
      <c r="BE2" s="117" t="s">
        <v>2411</v>
      </c>
      <c r="BF2" s="117" t="s">
        <v>2412</v>
      </c>
      <c r="BG2" s="117" t="s">
        <v>2413</v>
      </c>
      <c r="BH2" s="117" t="s">
        <v>2414</v>
      </c>
      <c r="BI2" s="117" t="s">
        <v>2415</v>
      </c>
      <c r="BJ2" s="117" t="s">
        <v>2416</v>
      </c>
      <c r="BK2" s="117" t="s">
        <v>2417</v>
      </c>
      <c r="BL2" s="117" t="s">
        <v>2418</v>
      </c>
    </row>
    <row r="3" spans="1:64" ht="15" customHeight="1">
      <c r="A3" s="64" t="s">
        <v>212</v>
      </c>
      <c r="B3" s="64" t="s">
        <v>274</v>
      </c>
      <c r="C3" s="65"/>
      <c r="D3" s="66"/>
      <c r="E3" s="67"/>
      <c r="F3" s="68"/>
      <c r="G3" s="65"/>
      <c r="H3" s="69"/>
      <c r="I3" s="70"/>
      <c r="J3" s="70"/>
      <c r="K3" s="34" t="s">
        <v>65</v>
      </c>
      <c r="L3" s="71">
        <v>3</v>
      </c>
      <c r="M3" s="71"/>
      <c r="N3" s="72"/>
      <c r="O3" s="78" t="s">
        <v>306</v>
      </c>
      <c r="P3" s="80">
        <v>43523.41715277778</v>
      </c>
      <c r="Q3" s="78" t="s">
        <v>308</v>
      </c>
      <c r="R3" s="82" t="s">
        <v>423</v>
      </c>
      <c r="S3" s="78" t="s">
        <v>508</v>
      </c>
      <c r="T3" s="78" t="s">
        <v>532</v>
      </c>
      <c r="U3" s="82" t="s">
        <v>589</v>
      </c>
      <c r="V3" s="82" t="s">
        <v>589</v>
      </c>
      <c r="W3" s="80">
        <v>43523.41715277778</v>
      </c>
      <c r="X3" s="82" t="s">
        <v>662</v>
      </c>
      <c r="Y3" s="78"/>
      <c r="Z3" s="78"/>
      <c r="AA3" s="84" t="s">
        <v>797</v>
      </c>
      <c r="AB3" s="78"/>
      <c r="AC3" s="78" t="b">
        <v>0</v>
      </c>
      <c r="AD3" s="78">
        <v>14</v>
      </c>
      <c r="AE3" s="84" t="s">
        <v>932</v>
      </c>
      <c r="AF3" s="78" t="b">
        <v>0</v>
      </c>
      <c r="AG3" s="78" t="s">
        <v>936</v>
      </c>
      <c r="AH3" s="78"/>
      <c r="AI3" s="84" t="s">
        <v>932</v>
      </c>
      <c r="AJ3" s="78" t="b">
        <v>0</v>
      </c>
      <c r="AK3" s="78">
        <v>5</v>
      </c>
      <c r="AL3" s="84" t="s">
        <v>932</v>
      </c>
      <c r="AM3" s="78" t="s">
        <v>943</v>
      </c>
      <c r="AN3" s="78" t="b">
        <v>0</v>
      </c>
      <c r="AO3" s="84" t="s">
        <v>797</v>
      </c>
      <c r="AP3" s="78" t="s">
        <v>957</v>
      </c>
      <c r="AQ3" s="78">
        <v>0</v>
      </c>
      <c r="AR3" s="78">
        <v>0</v>
      </c>
      <c r="AS3" s="78"/>
      <c r="AT3" s="78"/>
      <c r="AU3" s="78"/>
      <c r="AV3" s="78"/>
      <c r="AW3" s="78"/>
      <c r="AX3" s="78"/>
      <c r="AY3" s="78"/>
      <c r="AZ3" s="78"/>
      <c r="BA3">
        <v>1</v>
      </c>
      <c r="BB3" s="78" t="str">
        <f>REPLACE(INDEX(GroupVertices[Group],MATCH(Edges24[[#This Row],[Vertex 1]],GroupVertices[Vertex],0)),1,1,"")</f>
        <v>16</v>
      </c>
      <c r="BC3" s="78" t="str">
        <f>REPLACE(INDEX(GroupVertices[Group],MATCH(Edges24[[#This Row],[Vertex 2]],GroupVertices[Vertex],0)),1,1,"")</f>
        <v>16</v>
      </c>
      <c r="BD3" s="48">
        <v>0</v>
      </c>
      <c r="BE3" s="49">
        <v>0</v>
      </c>
      <c r="BF3" s="48">
        <v>0</v>
      </c>
      <c r="BG3" s="49">
        <v>0</v>
      </c>
      <c r="BH3" s="48">
        <v>0</v>
      </c>
      <c r="BI3" s="49">
        <v>0</v>
      </c>
      <c r="BJ3" s="48">
        <v>17</v>
      </c>
      <c r="BK3" s="49">
        <v>100</v>
      </c>
      <c r="BL3" s="48">
        <v>17</v>
      </c>
    </row>
    <row r="4" spans="1:64" ht="15" customHeight="1">
      <c r="A4" s="64" t="s">
        <v>213</v>
      </c>
      <c r="B4" s="64" t="s">
        <v>275</v>
      </c>
      <c r="C4" s="65"/>
      <c r="D4" s="66"/>
      <c r="E4" s="67"/>
      <c r="F4" s="68"/>
      <c r="G4" s="65"/>
      <c r="H4" s="69"/>
      <c r="I4" s="70"/>
      <c r="J4" s="70"/>
      <c r="K4" s="34" t="s">
        <v>65</v>
      </c>
      <c r="L4" s="77">
        <v>4</v>
      </c>
      <c r="M4" s="77"/>
      <c r="N4" s="72"/>
      <c r="O4" s="79" t="s">
        <v>306</v>
      </c>
      <c r="P4" s="81">
        <v>43531.48614583333</v>
      </c>
      <c r="Q4" s="79" t="s">
        <v>309</v>
      </c>
      <c r="R4" s="79"/>
      <c r="S4" s="79"/>
      <c r="T4" s="79" t="s">
        <v>533</v>
      </c>
      <c r="U4" s="79"/>
      <c r="V4" s="83" t="s">
        <v>606</v>
      </c>
      <c r="W4" s="81">
        <v>43531.48614583333</v>
      </c>
      <c r="X4" s="83" t="s">
        <v>663</v>
      </c>
      <c r="Y4" s="79"/>
      <c r="Z4" s="79"/>
      <c r="AA4" s="85" t="s">
        <v>798</v>
      </c>
      <c r="AB4" s="79"/>
      <c r="AC4" s="79" t="b">
        <v>0</v>
      </c>
      <c r="AD4" s="79">
        <v>0</v>
      </c>
      <c r="AE4" s="85" t="s">
        <v>932</v>
      </c>
      <c r="AF4" s="79" t="b">
        <v>0</v>
      </c>
      <c r="AG4" s="79" t="s">
        <v>937</v>
      </c>
      <c r="AH4" s="79"/>
      <c r="AI4" s="85" t="s">
        <v>932</v>
      </c>
      <c r="AJ4" s="79" t="b">
        <v>0</v>
      </c>
      <c r="AK4" s="79">
        <v>1</v>
      </c>
      <c r="AL4" s="85" t="s">
        <v>875</v>
      </c>
      <c r="AM4" s="79" t="s">
        <v>944</v>
      </c>
      <c r="AN4" s="79" t="b">
        <v>0</v>
      </c>
      <c r="AO4" s="85" t="s">
        <v>875</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c r="BE4" s="49"/>
      <c r="BF4" s="48"/>
      <c r="BG4" s="49"/>
      <c r="BH4" s="48"/>
      <c r="BI4" s="49"/>
      <c r="BJ4" s="48"/>
      <c r="BK4" s="49"/>
      <c r="BL4" s="48"/>
    </row>
    <row r="5" spans="1:64" ht="15">
      <c r="A5" s="64" t="s">
        <v>214</v>
      </c>
      <c r="B5" s="64" t="s">
        <v>279</v>
      </c>
      <c r="C5" s="65"/>
      <c r="D5" s="66"/>
      <c r="E5" s="67"/>
      <c r="F5" s="68"/>
      <c r="G5" s="65"/>
      <c r="H5" s="69"/>
      <c r="I5" s="70"/>
      <c r="J5" s="70"/>
      <c r="K5" s="34" t="s">
        <v>65</v>
      </c>
      <c r="L5" s="77">
        <v>9</v>
      </c>
      <c r="M5" s="77"/>
      <c r="N5" s="72"/>
      <c r="O5" s="79" t="s">
        <v>306</v>
      </c>
      <c r="P5" s="81">
        <v>43531.64873842592</v>
      </c>
      <c r="Q5" s="79" t="s">
        <v>310</v>
      </c>
      <c r="R5" s="83" t="s">
        <v>424</v>
      </c>
      <c r="S5" s="79" t="s">
        <v>509</v>
      </c>
      <c r="T5" s="79" t="s">
        <v>534</v>
      </c>
      <c r="U5" s="79"/>
      <c r="V5" s="83" t="s">
        <v>607</v>
      </c>
      <c r="W5" s="81">
        <v>43531.64873842592</v>
      </c>
      <c r="X5" s="83" t="s">
        <v>664</v>
      </c>
      <c r="Y5" s="79"/>
      <c r="Z5" s="79"/>
      <c r="AA5" s="85" t="s">
        <v>799</v>
      </c>
      <c r="AB5" s="79"/>
      <c r="AC5" s="79" t="b">
        <v>0</v>
      </c>
      <c r="AD5" s="79">
        <v>7</v>
      </c>
      <c r="AE5" s="85" t="s">
        <v>932</v>
      </c>
      <c r="AF5" s="79" t="b">
        <v>1</v>
      </c>
      <c r="AG5" s="79" t="s">
        <v>938</v>
      </c>
      <c r="AH5" s="79"/>
      <c r="AI5" s="85" t="s">
        <v>940</v>
      </c>
      <c r="AJ5" s="79" t="b">
        <v>0</v>
      </c>
      <c r="AK5" s="79">
        <v>4</v>
      </c>
      <c r="AL5" s="85" t="s">
        <v>932</v>
      </c>
      <c r="AM5" s="79" t="s">
        <v>943</v>
      </c>
      <c r="AN5" s="79" t="b">
        <v>0</v>
      </c>
      <c r="AO5" s="85" t="s">
        <v>799</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281</v>
      </c>
      <c r="C6" s="65"/>
      <c r="D6" s="66"/>
      <c r="E6" s="67"/>
      <c r="F6" s="68"/>
      <c r="G6" s="65"/>
      <c r="H6" s="69"/>
      <c r="I6" s="70"/>
      <c r="J6" s="70"/>
      <c r="K6" s="34" t="s">
        <v>65</v>
      </c>
      <c r="L6" s="77">
        <v>11</v>
      </c>
      <c r="M6" s="77"/>
      <c r="N6" s="72"/>
      <c r="O6" s="79" t="s">
        <v>306</v>
      </c>
      <c r="P6" s="81">
        <v>43531.65027777778</v>
      </c>
      <c r="Q6" s="79" t="s">
        <v>311</v>
      </c>
      <c r="R6" s="79"/>
      <c r="S6" s="79"/>
      <c r="T6" s="79" t="s">
        <v>535</v>
      </c>
      <c r="U6" s="79"/>
      <c r="V6" s="83" t="s">
        <v>608</v>
      </c>
      <c r="W6" s="81">
        <v>43531.65027777778</v>
      </c>
      <c r="X6" s="83" t="s">
        <v>665</v>
      </c>
      <c r="Y6" s="79"/>
      <c r="Z6" s="79"/>
      <c r="AA6" s="85" t="s">
        <v>800</v>
      </c>
      <c r="AB6" s="79"/>
      <c r="AC6" s="79" t="b">
        <v>0</v>
      </c>
      <c r="AD6" s="79">
        <v>0</v>
      </c>
      <c r="AE6" s="85" t="s">
        <v>932</v>
      </c>
      <c r="AF6" s="79" t="b">
        <v>1</v>
      </c>
      <c r="AG6" s="79" t="s">
        <v>938</v>
      </c>
      <c r="AH6" s="79"/>
      <c r="AI6" s="85" t="s">
        <v>940</v>
      </c>
      <c r="AJ6" s="79" t="b">
        <v>0</v>
      </c>
      <c r="AK6" s="79">
        <v>4</v>
      </c>
      <c r="AL6" s="85" t="s">
        <v>799</v>
      </c>
      <c r="AM6" s="79" t="s">
        <v>943</v>
      </c>
      <c r="AN6" s="79" t="b">
        <v>0</v>
      </c>
      <c r="AO6" s="85" t="s">
        <v>799</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v>1</v>
      </c>
      <c r="BE6" s="49">
        <v>4.545454545454546</v>
      </c>
      <c r="BF6" s="48">
        <v>0</v>
      </c>
      <c r="BG6" s="49">
        <v>0</v>
      </c>
      <c r="BH6" s="48">
        <v>0</v>
      </c>
      <c r="BI6" s="49">
        <v>0</v>
      </c>
      <c r="BJ6" s="48">
        <v>21</v>
      </c>
      <c r="BK6" s="49">
        <v>95.45454545454545</v>
      </c>
      <c r="BL6" s="48">
        <v>22</v>
      </c>
    </row>
    <row r="7" spans="1:64" ht="15">
      <c r="A7" s="64" t="s">
        <v>216</v>
      </c>
      <c r="B7" s="64" t="s">
        <v>281</v>
      </c>
      <c r="C7" s="65"/>
      <c r="D7" s="66"/>
      <c r="E7" s="67"/>
      <c r="F7" s="68"/>
      <c r="G7" s="65"/>
      <c r="H7" s="69"/>
      <c r="I7" s="70"/>
      <c r="J7" s="70"/>
      <c r="K7" s="34" t="s">
        <v>65</v>
      </c>
      <c r="L7" s="77">
        <v>13</v>
      </c>
      <c r="M7" s="77"/>
      <c r="N7" s="72"/>
      <c r="O7" s="79" t="s">
        <v>306</v>
      </c>
      <c r="P7" s="81">
        <v>43531.651770833334</v>
      </c>
      <c r="Q7" s="79" t="s">
        <v>311</v>
      </c>
      <c r="R7" s="79"/>
      <c r="S7" s="79"/>
      <c r="T7" s="79" t="s">
        <v>535</v>
      </c>
      <c r="U7" s="79"/>
      <c r="V7" s="83" t="s">
        <v>609</v>
      </c>
      <c r="W7" s="81">
        <v>43531.651770833334</v>
      </c>
      <c r="X7" s="83" t="s">
        <v>666</v>
      </c>
      <c r="Y7" s="79"/>
      <c r="Z7" s="79"/>
      <c r="AA7" s="85" t="s">
        <v>801</v>
      </c>
      <c r="AB7" s="79"/>
      <c r="AC7" s="79" t="b">
        <v>0</v>
      </c>
      <c r="AD7" s="79">
        <v>0</v>
      </c>
      <c r="AE7" s="85" t="s">
        <v>932</v>
      </c>
      <c r="AF7" s="79" t="b">
        <v>1</v>
      </c>
      <c r="AG7" s="79" t="s">
        <v>938</v>
      </c>
      <c r="AH7" s="79"/>
      <c r="AI7" s="85" t="s">
        <v>940</v>
      </c>
      <c r="AJ7" s="79" t="b">
        <v>0</v>
      </c>
      <c r="AK7" s="79">
        <v>4</v>
      </c>
      <c r="AL7" s="85" t="s">
        <v>799</v>
      </c>
      <c r="AM7" s="79" t="s">
        <v>944</v>
      </c>
      <c r="AN7" s="79" t="b">
        <v>0</v>
      </c>
      <c r="AO7" s="85" t="s">
        <v>799</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c r="BE7" s="49"/>
      <c r="BF7" s="48"/>
      <c r="BG7" s="49"/>
      <c r="BH7" s="48"/>
      <c r="BI7" s="49"/>
      <c r="BJ7" s="48"/>
      <c r="BK7" s="49"/>
      <c r="BL7" s="48"/>
    </row>
    <row r="8" spans="1:64" ht="15">
      <c r="A8" s="64" t="s">
        <v>217</v>
      </c>
      <c r="B8" s="64" t="s">
        <v>281</v>
      </c>
      <c r="C8" s="65"/>
      <c r="D8" s="66"/>
      <c r="E8" s="67"/>
      <c r="F8" s="68"/>
      <c r="G8" s="65"/>
      <c r="H8" s="69"/>
      <c r="I8" s="70"/>
      <c r="J8" s="70"/>
      <c r="K8" s="34" t="s">
        <v>65</v>
      </c>
      <c r="L8" s="77">
        <v>16</v>
      </c>
      <c r="M8" s="77"/>
      <c r="N8" s="72"/>
      <c r="O8" s="79" t="s">
        <v>306</v>
      </c>
      <c r="P8" s="81">
        <v>43531.70991898148</v>
      </c>
      <c r="Q8" s="79" t="s">
        <v>311</v>
      </c>
      <c r="R8" s="79"/>
      <c r="S8" s="79"/>
      <c r="T8" s="79" t="s">
        <v>535</v>
      </c>
      <c r="U8" s="79"/>
      <c r="V8" s="83" t="s">
        <v>610</v>
      </c>
      <c r="W8" s="81">
        <v>43531.70991898148</v>
      </c>
      <c r="X8" s="83" t="s">
        <v>667</v>
      </c>
      <c r="Y8" s="79"/>
      <c r="Z8" s="79"/>
      <c r="AA8" s="85" t="s">
        <v>802</v>
      </c>
      <c r="AB8" s="79"/>
      <c r="AC8" s="79" t="b">
        <v>0</v>
      </c>
      <c r="AD8" s="79">
        <v>0</v>
      </c>
      <c r="AE8" s="85" t="s">
        <v>932</v>
      </c>
      <c r="AF8" s="79" t="b">
        <v>1</v>
      </c>
      <c r="AG8" s="79" t="s">
        <v>938</v>
      </c>
      <c r="AH8" s="79"/>
      <c r="AI8" s="85" t="s">
        <v>940</v>
      </c>
      <c r="AJ8" s="79" t="b">
        <v>0</v>
      </c>
      <c r="AK8" s="79">
        <v>4</v>
      </c>
      <c r="AL8" s="85" t="s">
        <v>799</v>
      </c>
      <c r="AM8" s="79" t="s">
        <v>944</v>
      </c>
      <c r="AN8" s="79" t="b">
        <v>0</v>
      </c>
      <c r="AO8" s="85" t="s">
        <v>799</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c r="BE8" s="49"/>
      <c r="BF8" s="48"/>
      <c r="BG8" s="49"/>
      <c r="BH8" s="48"/>
      <c r="BI8" s="49"/>
      <c r="BJ8" s="48"/>
      <c r="BK8" s="49"/>
      <c r="BL8" s="48"/>
    </row>
    <row r="9" spans="1:64" ht="15">
      <c r="A9" s="64" t="s">
        <v>218</v>
      </c>
      <c r="B9" s="64" t="s">
        <v>282</v>
      </c>
      <c r="C9" s="65"/>
      <c r="D9" s="66"/>
      <c r="E9" s="67"/>
      <c r="F9" s="68"/>
      <c r="G9" s="65"/>
      <c r="H9" s="69"/>
      <c r="I9" s="70"/>
      <c r="J9" s="70"/>
      <c r="K9" s="34" t="s">
        <v>65</v>
      </c>
      <c r="L9" s="77">
        <v>18</v>
      </c>
      <c r="M9" s="77"/>
      <c r="N9" s="72"/>
      <c r="O9" s="79" t="s">
        <v>306</v>
      </c>
      <c r="P9" s="81">
        <v>43531.593831018516</v>
      </c>
      <c r="Q9" s="79" t="s">
        <v>312</v>
      </c>
      <c r="R9" s="83" t="s">
        <v>425</v>
      </c>
      <c r="S9" s="79" t="s">
        <v>510</v>
      </c>
      <c r="T9" s="79" t="s">
        <v>536</v>
      </c>
      <c r="U9" s="79"/>
      <c r="V9" s="83" t="s">
        <v>611</v>
      </c>
      <c r="W9" s="81">
        <v>43531.593831018516</v>
      </c>
      <c r="X9" s="83" t="s">
        <v>668</v>
      </c>
      <c r="Y9" s="79"/>
      <c r="Z9" s="79"/>
      <c r="AA9" s="85" t="s">
        <v>803</v>
      </c>
      <c r="AB9" s="79"/>
      <c r="AC9" s="79" t="b">
        <v>0</v>
      </c>
      <c r="AD9" s="79">
        <v>9</v>
      </c>
      <c r="AE9" s="85" t="s">
        <v>932</v>
      </c>
      <c r="AF9" s="79" t="b">
        <v>0</v>
      </c>
      <c r="AG9" s="79" t="s">
        <v>937</v>
      </c>
      <c r="AH9" s="79"/>
      <c r="AI9" s="85" t="s">
        <v>932</v>
      </c>
      <c r="AJ9" s="79" t="b">
        <v>0</v>
      </c>
      <c r="AK9" s="79">
        <v>1</v>
      </c>
      <c r="AL9" s="85" t="s">
        <v>932</v>
      </c>
      <c r="AM9" s="79" t="s">
        <v>945</v>
      </c>
      <c r="AN9" s="79" t="b">
        <v>0</v>
      </c>
      <c r="AO9" s="85" t="s">
        <v>803</v>
      </c>
      <c r="AP9" s="79" t="s">
        <v>176</v>
      </c>
      <c r="AQ9" s="79">
        <v>0</v>
      </c>
      <c r="AR9" s="79">
        <v>0</v>
      </c>
      <c r="AS9" s="79"/>
      <c r="AT9" s="79"/>
      <c r="AU9" s="79"/>
      <c r="AV9" s="79"/>
      <c r="AW9" s="79"/>
      <c r="AX9" s="79"/>
      <c r="AY9" s="79"/>
      <c r="AZ9" s="79"/>
      <c r="BA9">
        <v>1</v>
      </c>
      <c r="BB9" s="78" t="str">
        <f>REPLACE(INDEX(GroupVertices[Group],MATCH(Edges24[[#This Row],[Vertex 1]],GroupVertices[Vertex],0)),1,1,"")</f>
        <v>18</v>
      </c>
      <c r="BC9" s="78" t="str">
        <f>REPLACE(INDEX(GroupVertices[Group],MATCH(Edges24[[#This Row],[Vertex 2]],GroupVertices[Vertex],0)),1,1,"")</f>
        <v>18</v>
      </c>
      <c r="BD9" s="48">
        <v>1</v>
      </c>
      <c r="BE9" s="49">
        <v>4.166666666666667</v>
      </c>
      <c r="BF9" s="48">
        <v>0</v>
      </c>
      <c r="BG9" s="49">
        <v>0</v>
      </c>
      <c r="BH9" s="48">
        <v>0</v>
      </c>
      <c r="BI9" s="49">
        <v>0</v>
      </c>
      <c r="BJ9" s="48">
        <v>23</v>
      </c>
      <c r="BK9" s="49">
        <v>95.83333333333333</v>
      </c>
      <c r="BL9" s="48">
        <v>24</v>
      </c>
    </row>
    <row r="10" spans="1:64" ht="15">
      <c r="A10" s="64" t="s">
        <v>219</v>
      </c>
      <c r="B10" s="64" t="s">
        <v>282</v>
      </c>
      <c r="C10" s="65"/>
      <c r="D10" s="66"/>
      <c r="E10" s="67"/>
      <c r="F10" s="68"/>
      <c r="G10" s="65"/>
      <c r="H10" s="69"/>
      <c r="I10" s="70"/>
      <c r="J10" s="70"/>
      <c r="K10" s="34" t="s">
        <v>65</v>
      </c>
      <c r="L10" s="77">
        <v>19</v>
      </c>
      <c r="M10" s="77"/>
      <c r="N10" s="72"/>
      <c r="O10" s="79" t="s">
        <v>306</v>
      </c>
      <c r="P10" s="81">
        <v>43531.728483796294</v>
      </c>
      <c r="Q10" s="79" t="s">
        <v>313</v>
      </c>
      <c r="R10" s="79"/>
      <c r="S10" s="79"/>
      <c r="T10" s="79"/>
      <c r="U10" s="79"/>
      <c r="V10" s="83" t="s">
        <v>612</v>
      </c>
      <c r="W10" s="81">
        <v>43531.728483796294</v>
      </c>
      <c r="X10" s="83" t="s">
        <v>669</v>
      </c>
      <c r="Y10" s="79"/>
      <c r="Z10" s="79"/>
      <c r="AA10" s="85" t="s">
        <v>804</v>
      </c>
      <c r="AB10" s="79"/>
      <c r="AC10" s="79" t="b">
        <v>0</v>
      </c>
      <c r="AD10" s="79">
        <v>0</v>
      </c>
      <c r="AE10" s="85" t="s">
        <v>932</v>
      </c>
      <c r="AF10" s="79" t="b">
        <v>0</v>
      </c>
      <c r="AG10" s="79" t="s">
        <v>937</v>
      </c>
      <c r="AH10" s="79"/>
      <c r="AI10" s="85" t="s">
        <v>932</v>
      </c>
      <c r="AJ10" s="79" t="b">
        <v>0</v>
      </c>
      <c r="AK10" s="79">
        <v>1</v>
      </c>
      <c r="AL10" s="85" t="s">
        <v>803</v>
      </c>
      <c r="AM10" s="79" t="s">
        <v>946</v>
      </c>
      <c r="AN10" s="79" t="b">
        <v>0</v>
      </c>
      <c r="AO10" s="85" t="s">
        <v>803</v>
      </c>
      <c r="AP10" s="79" t="s">
        <v>176</v>
      </c>
      <c r="AQ10" s="79">
        <v>0</v>
      </c>
      <c r="AR10" s="79">
        <v>0</v>
      </c>
      <c r="AS10" s="79"/>
      <c r="AT10" s="79"/>
      <c r="AU10" s="79"/>
      <c r="AV10" s="79"/>
      <c r="AW10" s="79"/>
      <c r="AX10" s="79"/>
      <c r="AY10" s="79"/>
      <c r="AZ10" s="79"/>
      <c r="BA10">
        <v>1</v>
      </c>
      <c r="BB10" s="78" t="str">
        <f>REPLACE(INDEX(GroupVertices[Group],MATCH(Edges24[[#This Row],[Vertex 1]],GroupVertices[Vertex],0)),1,1,"")</f>
        <v>18</v>
      </c>
      <c r="BC10" s="78" t="str">
        <f>REPLACE(INDEX(GroupVertices[Group],MATCH(Edges24[[#This Row],[Vertex 2]],GroupVertices[Vertex],0)),1,1,"")</f>
        <v>18</v>
      </c>
      <c r="BD10" s="48"/>
      <c r="BE10" s="49"/>
      <c r="BF10" s="48"/>
      <c r="BG10" s="49"/>
      <c r="BH10" s="48"/>
      <c r="BI10" s="49"/>
      <c r="BJ10" s="48"/>
      <c r="BK10" s="49"/>
      <c r="BL10" s="48"/>
    </row>
    <row r="11" spans="1:64" ht="15">
      <c r="A11" s="64" t="s">
        <v>220</v>
      </c>
      <c r="B11" s="64" t="s">
        <v>273</v>
      </c>
      <c r="C11" s="65"/>
      <c r="D11" s="66"/>
      <c r="E11" s="67"/>
      <c r="F11" s="68"/>
      <c r="G11" s="65"/>
      <c r="H11" s="69"/>
      <c r="I11" s="70"/>
      <c r="J11" s="70"/>
      <c r="K11" s="34" t="s">
        <v>65</v>
      </c>
      <c r="L11" s="77">
        <v>21</v>
      </c>
      <c r="M11" s="77"/>
      <c r="N11" s="72"/>
      <c r="O11" s="79" t="s">
        <v>306</v>
      </c>
      <c r="P11" s="81">
        <v>43532.3852662037</v>
      </c>
      <c r="Q11" s="79" t="s">
        <v>314</v>
      </c>
      <c r="R11" s="83" t="s">
        <v>426</v>
      </c>
      <c r="S11" s="79" t="s">
        <v>511</v>
      </c>
      <c r="T11" s="79" t="s">
        <v>537</v>
      </c>
      <c r="U11" s="79"/>
      <c r="V11" s="83" t="s">
        <v>613</v>
      </c>
      <c r="W11" s="81">
        <v>43532.3852662037</v>
      </c>
      <c r="X11" s="83" t="s">
        <v>670</v>
      </c>
      <c r="Y11" s="79"/>
      <c r="Z11" s="79"/>
      <c r="AA11" s="85" t="s">
        <v>805</v>
      </c>
      <c r="AB11" s="79"/>
      <c r="AC11" s="79" t="b">
        <v>0</v>
      </c>
      <c r="AD11" s="79">
        <v>0</v>
      </c>
      <c r="AE11" s="85" t="s">
        <v>932</v>
      </c>
      <c r="AF11" s="79" t="b">
        <v>0</v>
      </c>
      <c r="AG11" s="79" t="s">
        <v>937</v>
      </c>
      <c r="AH11" s="79"/>
      <c r="AI11" s="85" t="s">
        <v>932</v>
      </c>
      <c r="AJ11" s="79" t="b">
        <v>0</v>
      </c>
      <c r="AK11" s="79">
        <v>1</v>
      </c>
      <c r="AL11" s="85" t="s">
        <v>885</v>
      </c>
      <c r="AM11" s="79" t="s">
        <v>947</v>
      </c>
      <c r="AN11" s="79" t="b">
        <v>0</v>
      </c>
      <c r="AO11" s="85" t="s">
        <v>885</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v>1</v>
      </c>
      <c r="BE11" s="49">
        <v>9.090909090909092</v>
      </c>
      <c r="BF11" s="48">
        <v>0</v>
      </c>
      <c r="BG11" s="49">
        <v>0</v>
      </c>
      <c r="BH11" s="48">
        <v>0</v>
      </c>
      <c r="BI11" s="49">
        <v>0</v>
      </c>
      <c r="BJ11" s="48">
        <v>10</v>
      </c>
      <c r="BK11" s="49">
        <v>90.9090909090909</v>
      </c>
      <c r="BL11" s="48">
        <v>11</v>
      </c>
    </row>
    <row r="12" spans="1:64" ht="15">
      <c r="A12" s="64" t="s">
        <v>221</v>
      </c>
      <c r="B12" s="64" t="s">
        <v>283</v>
      </c>
      <c r="C12" s="65"/>
      <c r="D12" s="66"/>
      <c r="E12" s="67"/>
      <c r="F12" s="68"/>
      <c r="G12" s="65"/>
      <c r="H12" s="69"/>
      <c r="I12" s="70"/>
      <c r="J12" s="70"/>
      <c r="K12" s="34" t="s">
        <v>65</v>
      </c>
      <c r="L12" s="77">
        <v>22</v>
      </c>
      <c r="M12" s="77"/>
      <c r="N12" s="72"/>
      <c r="O12" s="79" t="s">
        <v>306</v>
      </c>
      <c r="P12" s="81">
        <v>43532.583333333336</v>
      </c>
      <c r="Q12" s="79" t="s">
        <v>315</v>
      </c>
      <c r="R12" s="79"/>
      <c r="S12" s="79"/>
      <c r="T12" s="79" t="s">
        <v>538</v>
      </c>
      <c r="U12" s="79"/>
      <c r="V12" s="83" t="s">
        <v>614</v>
      </c>
      <c r="W12" s="81">
        <v>43532.583333333336</v>
      </c>
      <c r="X12" s="83" t="s">
        <v>671</v>
      </c>
      <c r="Y12" s="79"/>
      <c r="Z12" s="79"/>
      <c r="AA12" s="85" t="s">
        <v>806</v>
      </c>
      <c r="AB12" s="79"/>
      <c r="AC12" s="79" t="b">
        <v>0</v>
      </c>
      <c r="AD12" s="79">
        <v>3</v>
      </c>
      <c r="AE12" s="85" t="s">
        <v>933</v>
      </c>
      <c r="AF12" s="79" t="b">
        <v>0</v>
      </c>
      <c r="AG12" s="79" t="s">
        <v>937</v>
      </c>
      <c r="AH12" s="79"/>
      <c r="AI12" s="85" t="s">
        <v>932</v>
      </c>
      <c r="AJ12" s="79" t="b">
        <v>0</v>
      </c>
      <c r="AK12" s="79">
        <v>0</v>
      </c>
      <c r="AL12" s="85" t="s">
        <v>932</v>
      </c>
      <c r="AM12" s="79" t="s">
        <v>948</v>
      </c>
      <c r="AN12" s="79" t="b">
        <v>0</v>
      </c>
      <c r="AO12" s="85" t="s">
        <v>806</v>
      </c>
      <c r="AP12" s="79" t="s">
        <v>176</v>
      </c>
      <c r="AQ12" s="79">
        <v>0</v>
      </c>
      <c r="AR12" s="79">
        <v>0</v>
      </c>
      <c r="AS12" s="79"/>
      <c r="AT12" s="79"/>
      <c r="AU12" s="79"/>
      <c r="AV12" s="79"/>
      <c r="AW12" s="79"/>
      <c r="AX12" s="79"/>
      <c r="AY12" s="79"/>
      <c r="AZ12" s="79"/>
      <c r="BA12">
        <v>1</v>
      </c>
      <c r="BB12" s="78" t="str">
        <f>REPLACE(INDEX(GroupVertices[Group],MATCH(Edges24[[#This Row],[Vertex 1]],GroupVertices[Vertex],0)),1,1,"")</f>
        <v>17</v>
      </c>
      <c r="BC12" s="78" t="str">
        <f>REPLACE(INDEX(GroupVertices[Group],MATCH(Edges24[[#This Row],[Vertex 2]],GroupVertices[Vertex],0)),1,1,"")</f>
        <v>17</v>
      </c>
      <c r="BD12" s="48"/>
      <c r="BE12" s="49"/>
      <c r="BF12" s="48"/>
      <c r="BG12" s="49"/>
      <c r="BH12" s="48"/>
      <c r="BI12" s="49"/>
      <c r="BJ12" s="48"/>
      <c r="BK12" s="49"/>
      <c r="BL12" s="48"/>
    </row>
    <row r="13" spans="1:64" ht="15">
      <c r="A13" s="64" t="s">
        <v>222</v>
      </c>
      <c r="B13" s="64" t="s">
        <v>222</v>
      </c>
      <c r="C13" s="65"/>
      <c r="D13" s="66"/>
      <c r="E13" s="67"/>
      <c r="F13" s="68"/>
      <c r="G13" s="65"/>
      <c r="H13" s="69"/>
      <c r="I13" s="70"/>
      <c r="J13" s="70"/>
      <c r="K13" s="34" t="s">
        <v>65</v>
      </c>
      <c r="L13" s="77">
        <v>24</v>
      </c>
      <c r="M13" s="77"/>
      <c r="N13" s="72"/>
      <c r="O13" s="79" t="s">
        <v>176</v>
      </c>
      <c r="P13" s="81">
        <v>43532.791493055556</v>
      </c>
      <c r="Q13" s="79" t="s">
        <v>316</v>
      </c>
      <c r="R13" s="83" t="s">
        <v>427</v>
      </c>
      <c r="S13" s="79" t="s">
        <v>512</v>
      </c>
      <c r="T13" s="79" t="s">
        <v>539</v>
      </c>
      <c r="U13" s="79"/>
      <c r="V13" s="83" t="s">
        <v>615</v>
      </c>
      <c r="W13" s="81">
        <v>43532.791493055556</v>
      </c>
      <c r="X13" s="83" t="s">
        <v>672</v>
      </c>
      <c r="Y13" s="79"/>
      <c r="Z13" s="79"/>
      <c r="AA13" s="85" t="s">
        <v>807</v>
      </c>
      <c r="AB13" s="79"/>
      <c r="AC13" s="79" t="b">
        <v>0</v>
      </c>
      <c r="AD13" s="79">
        <v>1</v>
      </c>
      <c r="AE13" s="85" t="s">
        <v>932</v>
      </c>
      <c r="AF13" s="79" t="b">
        <v>0</v>
      </c>
      <c r="AG13" s="79" t="s">
        <v>937</v>
      </c>
      <c r="AH13" s="79"/>
      <c r="AI13" s="85" t="s">
        <v>932</v>
      </c>
      <c r="AJ13" s="79" t="b">
        <v>0</v>
      </c>
      <c r="AK13" s="79">
        <v>0</v>
      </c>
      <c r="AL13" s="85" t="s">
        <v>932</v>
      </c>
      <c r="AM13" s="79" t="s">
        <v>949</v>
      </c>
      <c r="AN13" s="79" t="b">
        <v>0</v>
      </c>
      <c r="AO13" s="85" t="s">
        <v>807</v>
      </c>
      <c r="AP13" s="79" t="s">
        <v>176</v>
      </c>
      <c r="AQ13" s="79">
        <v>0</v>
      </c>
      <c r="AR13" s="79">
        <v>0</v>
      </c>
      <c r="AS13" s="79"/>
      <c r="AT13" s="79"/>
      <c r="AU13" s="79"/>
      <c r="AV13" s="79"/>
      <c r="AW13" s="79"/>
      <c r="AX13" s="79"/>
      <c r="AY13" s="79"/>
      <c r="AZ13" s="79"/>
      <c r="BA13">
        <v>1</v>
      </c>
      <c r="BB13" s="78" t="str">
        <f>REPLACE(INDEX(GroupVertices[Group],MATCH(Edges24[[#This Row],[Vertex 1]],GroupVertices[Vertex],0)),1,1,"")</f>
        <v>8</v>
      </c>
      <c r="BC13" s="78" t="str">
        <f>REPLACE(INDEX(GroupVertices[Group],MATCH(Edges24[[#This Row],[Vertex 2]],GroupVertices[Vertex],0)),1,1,"")</f>
        <v>8</v>
      </c>
      <c r="BD13" s="48">
        <v>3</v>
      </c>
      <c r="BE13" s="49">
        <v>21.428571428571427</v>
      </c>
      <c r="BF13" s="48">
        <v>0</v>
      </c>
      <c r="BG13" s="49">
        <v>0</v>
      </c>
      <c r="BH13" s="48">
        <v>0</v>
      </c>
      <c r="BI13" s="49">
        <v>0</v>
      </c>
      <c r="BJ13" s="48">
        <v>11</v>
      </c>
      <c r="BK13" s="49">
        <v>78.57142857142857</v>
      </c>
      <c r="BL13" s="48">
        <v>14</v>
      </c>
    </row>
    <row r="14" spans="1:64" ht="15">
      <c r="A14" s="64" t="s">
        <v>223</v>
      </c>
      <c r="B14" s="64" t="s">
        <v>285</v>
      </c>
      <c r="C14" s="65"/>
      <c r="D14" s="66"/>
      <c r="E14" s="67"/>
      <c r="F14" s="68"/>
      <c r="G14" s="65"/>
      <c r="H14" s="69"/>
      <c r="I14" s="70"/>
      <c r="J14" s="70"/>
      <c r="K14" s="34" t="s">
        <v>65</v>
      </c>
      <c r="L14" s="77">
        <v>25</v>
      </c>
      <c r="M14" s="77"/>
      <c r="N14" s="72"/>
      <c r="O14" s="79" t="s">
        <v>306</v>
      </c>
      <c r="P14" s="81">
        <v>43532.833657407406</v>
      </c>
      <c r="Q14" s="79" t="s">
        <v>317</v>
      </c>
      <c r="R14" s="79"/>
      <c r="S14" s="79"/>
      <c r="T14" s="79" t="s">
        <v>540</v>
      </c>
      <c r="U14" s="83" t="s">
        <v>590</v>
      </c>
      <c r="V14" s="83" t="s">
        <v>590</v>
      </c>
      <c r="W14" s="81">
        <v>43532.833657407406</v>
      </c>
      <c r="X14" s="83" t="s">
        <v>673</v>
      </c>
      <c r="Y14" s="79"/>
      <c r="Z14" s="79"/>
      <c r="AA14" s="85" t="s">
        <v>808</v>
      </c>
      <c r="AB14" s="79"/>
      <c r="AC14" s="79" t="b">
        <v>0</v>
      </c>
      <c r="AD14" s="79">
        <v>1</v>
      </c>
      <c r="AE14" s="85" t="s">
        <v>932</v>
      </c>
      <c r="AF14" s="79" t="b">
        <v>0</v>
      </c>
      <c r="AG14" s="79" t="s">
        <v>937</v>
      </c>
      <c r="AH14" s="79"/>
      <c r="AI14" s="85" t="s">
        <v>932</v>
      </c>
      <c r="AJ14" s="79" t="b">
        <v>0</v>
      </c>
      <c r="AK14" s="79">
        <v>0</v>
      </c>
      <c r="AL14" s="85" t="s">
        <v>932</v>
      </c>
      <c r="AM14" s="79" t="s">
        <v>950</v>
      </c>
      <c r="AN14" s="79" t="b">
        <v>0</v>
      </c>
      <c r="AO14" s="85" t="s">
        <v>808</v>
      </c>
      <c r="AP14" s="79" t="s">
        <v>176</v>
      </c>
      <c r="AQ14" s="79">
        <v>0</v>
      </c>
      <c r="AR14" s="79">
        <v>0</v>
      </c>
      <c r="AS14" s="79"/>
      <c r="AT14" s="79"/>
      <c r="AU14" s="79"/>
      <c r="AV14" s="79"/>
      <c r="AW14" s="79"/>
      <c r="AX14" s="79"/>
      <c r="AY14" s="79"/>
      <c r="AZ14" s="79"/>
      <c r="BA14">
        <v>1</v>
      </c>
      <c r="BB14" s="78" t="str">
        <f>REPLACE(INDEX(GroupVertices[Group],MATCH(Edges24[[#This Row],[Vertex 1]],GroupVertices[Vertex],0)),1,1,"")</f>
        <v>21</v>
      </c>
      <c r="BC14" s="78" t="str">
        <f>REPLACE(INDEX(GroupVertices[Group],MATCH(Edges24[[#This Row],[Vertex 2]],GroupVertices[Vertex],0)),1,1,"")</f>
        <v>21</v>
      </c>
      <c r="BD14" s="48">
        <v>2</v>
      </c>
      <c r="BE14" s="49">
        <v>6.451612903225806</v>
      </c>
      <c r="BF14" s="48">
        <v>0</v>
      </c>
      <c r="BG14" s="49">
        <v>0</v>
      </c>
      <c r="BH14" s="48">
        <v>0</v>
      </c>
      <c r="BI14" s="49">
        <v>0</v>
      </c>
      <c r="BJ14" s="48">
        <v>29</v>
      </c>
      <c r="BK14" s="49">
        <v>93.54838709677419</v>
      </c>
      <c r="BL14" s="48">
        <v>31</v>
      </c>
    </row>
    <row r="15" spans="1:64" ht="15">
      <c r="A15" s="64" t="s">
        <v>224</v>
      </c>
      <c r="B15" s="64" t="s">
        <v>241</v>
      </c>
      <c r="C15" s="65"/>
      <c r="D15" s="66"/>
      <c r="E15" s="67"/>
      <c r="F15" s="68"/>
      <c r="G15" s="65"/>
      <c r="H15" s="69"/>
      <c r="I15" s="70"/>
      <c r="J15" s="70"/>
      <c r="K15" s="34" t="s">
        <v>65</v>
      </c>
      <c r="L15" s="77">
        <v>26</v>
      </c>
      <c r="M15" s="77"/>
      <c r="N15" s="72"/>
      <c r="O15" s="79" t="s">
        <v>306</v>
      </c>
      <c r="P15" s="81">
        <v>43533.03780092593</v>
      </c>
      <c r="Q15" s="79" t="s">
        <v>318</v>
      </c>
      <c r="R15" s="79"/>
      <c r="S15" s="79"/>
      <c r="T15" s="79" t="s">
        <v>541</v>
      </c>
      <c r="U15" s="79"/>
      <c r="V15" s="83" t="s">
        <v>616</v>
      </c>
      <c r="W15" s="81">
        <v>43533.03780092593</v>
      </c>
      <c r="X15" s="83" t="s">
        <v>674</v>
      </c>
      <c r="Y15" s="79"/>
      <c r="Z15" s="79"/>
      <c r="AA15" s="85" t="s">
        <v>809</v>
      </c>
      <c r="AB15" s="79"/>
      <c r="AC15" s="79" t="b">
        <v>0</v>
      </c>
      <c r="AD15" s="79">
        <v>0</v>
      </c>
      <c r="AE15" s="85" t="s">
        <v>932</v>
      </c>
      <c r="AF15" s="79" t="b">
        <v>0</v>
      </c>
      <c r="AG15" s="79" t="s">
        <v>937</v>
      </c>
      <c r="AH15" s="79"/>
      <c r="AI15" s="85" t="s">
        <v>932</v>
      </c>
      <c r="AJ15" s="79" t="b">
        <v>0</v>
      </c>
      <c r="AK15" s="79">
        <v>2</v>
      </c>
      <c r="AL15" s="85" t="s">
        <v>861</v>
      </c>
      <c r="AM15" s="79" t="s">
        <v>943</v>
      </c>
      <c r="AN15" s="79" t="b">
        <v>0</v>
      </c>
      <c r="AO15" s="85" t="s">
        <v>861</v>
      </c>
      <c r="AP15" s="79" t="s">
        <v>176</v>
      </c>
      <c r="AQ15" s="79">
        <v>0</v>
      </c>
      <c r="AR15" s="79">
        <v>0</v>
      </c>
      <c r="AS15" s="79"/>
      <c r="AT15" s="79"/>
      <c r="AU15" s="79"/>
      <c r="AV15" s="79"/>
      <c r="AW15" s="79"/>
      <c r="AX15" s="79"/>
      <c r="AY15" s="79"/>
      <c r="AZ15" s="79"/>
      <c r="BA15">
        <v>1</v>
      </c>
      <c r="BB15" s="78" t="str">
        <f>REPLACE(INDEX(GroupVertices[Group],MATCH(Edges24[[#This Row],[Vertex 1]],GroupVertices[Vertex],0)),1,1,"")</f>
        <v>9</v>
      </c>
      <c r="BC15" s="78" t="str">
        <f>REPLACE(INDEX(GroupVertices[Group],MATCH(Edges24[[#This Row],[Vertex 2]],GroupVertices[Vertex],0)),1,1,"")</f>
        <v>9</v>
      </c>
      <c r="BD15" s="48">
        <v>0</v>
      </c>
      <c r="BE15" s="49">
        <v>0</v>
      </c>
      <c r="BF15" s="48">
        <v>0</v>
      </c>
      <c r="BG15" s="49">
        <v>0</v>
      </c>
      <c r="BH15" s="48">
        <v>0</v>
      </c>
      <c r="BI15" s="49">
        <v>0</v>
      </c>
      <c r="BJ15" s="48">
        <v>20</v>
      </c>
      <c r="BK15" s="49">
        <v>100</v>
      </c>
      <c r="BL15" s="48">
        <v>20</v>
      </c>
    </row>
    <row r="16" spans="1:64" ht="15">
      <c r="A16" s="64" t="s">
        <v>225</v>
      </c>
      <c r="B16" s="64" t="s">
        <v>225</v>
      </c>
      <c r="C16" s="65"/>
      <c r="D16" s="66"/>
      <c r="E16" s="67"/>
      <c r="F16" s="68"/>
      <c r="G16" s="65"/>
      <c r="H16" s="69"/>
      <c r="I16" s="70"/>
      <c r="J16" s="70"/>
      <c r="K16" s="34" t="s">
        <v>65</v>
      </c>
      <c r="L16" s="77">
        <v>27</v>
      </c>
      <c r="M16" s="77"/>
      <c r="N16" s="72"/>
      <c r="O16" s="79" t="s">
        <v>176</v>
      </c>
      <c r="P16" s="81">
        <v>42766.61739583333</v>
      </c>
      <c r="Q16" s="79" t="s">
        <v>319</v>
      </c>
      <c r="R16" s="83" t="s">
        <v>428</v>
      </c>
      <c r="S16" s="79" t="s">
        <v>513</v>
      </c>
      <c r="T16" s="79" t="s">
        <v>542</v>
      </c>
      <c r="U16" s="83" t="s">
        <v>591</v>
      </c>
      <c r="V16" s="83" t="s">
        <v>591</v>
      </c>
      <c r="W16" s="81">
        <v>42766.61739583333</v>
      </c>
      <c r="X16" s="83" t="s">
        <v>675</v>
      </c>
      <c r="Y16" s="79"/>
      <c r="Z16" s="79"/>
      <c r="AA16" s="85" t="s">
        <v>810</v>
      </c>
      <c r="AB16" s="79"/>
      <c r="AC16" s="79" t="b">
        <v>0</v>
      </c>
      <c r="AD16" s="79">
        <v>6</v>
      </c>
      <c r="AE16" s="85" t="s">
        <v>932</v>
      </c>
      <c r="AF16" s="79" t="b">
        <v>0</v>
      </c>
      <c r="AG16" s="79" t="s">
        <v>937</v>
      </c>
      <c r="AH16" s="79"/>
      <c r="AI16" s="85" t="s">
        <v>932</v>
      </c>
      <c r="AJ16" s="79" t="b">
        <v>0</v>
      </c>
      <c r="AK16" s="79">
        <v>8</v>
      </c>
      <c r="AL16" s="85" t="s">
        <v>932</v>
      </c>
      <c r="AM16" s="79" t="s">
        <v>943</v>
      </c>
      <c r="AN16" s="79" t="b">
        <v>0</v>
      </c>
      <c r="AO16" s="85" t="s">
        <v>810</v>
      </c>
      <c r="AP16" s="79" t="s">
        <v>957</v>
      </c>
      <c r="AQ16" s="79">
        <v>0</v>
      </c>
      <c r="AR16" s="79">
        <v>0</v>
      </c>
      <c r="AS16" s="79"/>
      <c r="AT16" s="79"/>
      <c r="AU16" s="79"/>
      <c r="AV16" s="79"/>
      <c r="AW16" s="79"/>
      <c r="AX16" s="79"/>
      <c r="AY16" s="79"/>
      <c r="AZ16" s="79"/>
      <c r="BA16">
        <v>1</v>
      </c>
      <c r="BB16" s="78" t="str">
        <f>REPLACE(INDEX(GroupVertices[Group],MATCH(Edges24[[#This Row],[Vertex 1]],GroupVertices[Vertex],0)),1,1,"")</f>
        <v>20</v>
      </c>
      <c r="BC16" s="78" t="str">
        <f>REPLACE(INDEX(GroupVertices[Group],MATCH(Edges24[[#This Row],[Vertex 2]],GroupVertices[Vertex],0)),1,1,"")</f>
        <v>20</v>
      </c>
      <c r="BD16" s="48">
        <v>2</v>
      </c>
      <c r="BE16" s="49">
        <v>11.764705882352942</v>
      </c>
      <c r="BF16" s="48">
        <v>0</v>
      </c>
      <c r="BG16" s="49">
        <v>0</v>
      </c>
      <c r="BH16" s="48">
        <v>0</v>
      </c>
      <c r="BI16" s="49">
        <v>0</v>
      </c>
      <c r="BJ16" s="48">
        <v>15</v>
      </c>
      <c r="BK16" s="49">
        <v>88.23529411764706</v>
      </c>
      <c r="BL16" s="48">
        <v>17</v>
      </c>
    </row>
    <row r="17" spans="1:64" ht="15">
      <c r="A17" s="64" t="s">
        <v>226</v>
      </c>
      <c r="B17" s="64" t="s">
        <v>225</v>
      </c>
      <c r="C17" s="65"/>
      <c r="D17" s="66"/>
      <c r="E17" s="67"/>
      <c r="F17" s="68"/>
      <c r="G17" s="65"/>
      <c r="H17" s="69"/>
      <c r="I17" s="70"/>
      <c r="J17" s="70"/>
      <c r="K17" s="34" t="s">
        <v>65</v>
      </c>
      <c r="L17" s="77">
        <v>28</v>
      </c>
      <c r="M17" s="77"/>
      <c r="N17" s="72"/>
      <c r="O17" s="79" t="s">
        <v>306</v>
      </c>
      <c r="P17" s="81">
        <v>43533.1528125</v>
      </c>
      <c r="Q17" s="79" t="s">
        <v>320</v>
      </c>
      <c r="R17" s="83" t="s">
        <v>428</v>
      </c>
      <c r="S17" s="79" t="s">
        <v>513</v>
      </c>
      <c r="T17" s="79" t="s">
        <v>543</v>
      </c>
      <c r="U17" s="79"/>
      <c r="V17" s="83" t="s">
        <v>617</v>
      </c>
      <c r="W17" s="81">
        <v>43533.1528125</v>
      </c>
      <c r="X17" s="83" t="s">
        <v>676</v>
      </c>
      <c r="Y17" s="79"/>
      <c r="Z17" s="79"/>
      <c r="AA17" s="85" t="s">
        <v>811</v>
      </c>
      <c r="AB17" s="79"/>
      <c r="AC17" s="79" t="b">
        <v>0</v>
      </c>
      <c r="AD17" s="79">
        <v>0</v>
      </c>
      <c r="AE17" s="85" t="s">
        <v>932</v>
      </c>
      <c r="AF17" s="79" t="b">
        <v>0</v>
      </c>
      <c r="AG17" s="79" t="s">
        <v>937</v>
      </c>
      <c r="AH17" s="79"/>
      <c r="AI17" s="85" t="s">
        <v>932</v>
      </c>
      <c r="AJ17" s="79" t="b">
        <v>0</v>
      </c>
      <c r="AK17" s="79">
        <v>8</v>
      </c>
      <c r="AL17" s="85" t="s">
        <v>810</v>
      </c>
      <c r="AM17" s="79" t="s">
        <v>951</v>
      </c>
      <c r="AN17" s="79" t="b">
        <v>0</v>
      </c>
      <c r="AO17" s="85" t="s">
        <v>810</v>
      </c>
      <c r="AP17" s="79" t="s">
        <v>176</v>
      </c>
      <c r="AQ17" s="79">
        <v>0</v>
      </c>
      <c r="AR17" s="79">
        <v>0</v>
      </c>
      <c r="AS17" s="79"/>
      <c r="AT17" s="79"/>
      <c r="AU17" s="79"/>
      <c r="AV17" s="79"/>
      <c r="AW17" s="79"/>
      <c r="AX17" s="79"/>
      <c r="AY17" s="79"/>
      <c r="AZ17" s="79"/>
      <c r="BA17">
        <v>1</v>
      </c>
      <c r="BB17" s="78" t="str">
        <f>REPLACE(INDEX(GroupVertices[Group],MATCH(Edges24[[#This Row],[Vertex 1]],GroupVertices[Vertex],0)),1,1,"")</f>
        <v>20</v>
      </c>
      <c r="BC17" s="78" t="str">
        <f>REPLACE(INDEX(GroupVertices[Group],MATCH(Edges24[[#This Row],[Vertex 2]],GroupVertices[Vertex],0)),1,1,"")</f>
        <v>20</v>
      </c>
      <c r="BD17" s="48">
        <v>2</v>
      </c>
      <c r="BE17" s="49">
        <v>11.764705882352942</v>
      </c>
      <c r="BF17" s="48">
        <v>0</v>
      </c>
      <c r="BG17" s="49">
        <v>0</v>
      </c>
      <c r="BH17" s="48">
        <v>0</v>
      </c>
      <c r="BI17" s="49">
        <v>0</v>
      </c>
      <c r="BJ17" s="48">
        <v>15</v>
      </c>
      <c r="BK17" s="49">
        <v>88.23529411764706</v>
      </c>
      <c r="BL17" s="48">
        <v>17</v>
      </c>
    </row>
    <row r="18" spans="1:64" ht="15">
      <c r="A18" s="64" t="s">
        <v>227</v>
      </c>
      <c r="B18" s="64" t="s">
        <v>264</v>
      </c>
      <c r="C18" s="65"/>
      <c r="D18" s="66"/>
      <c r="E18" s="67"/>
      <c r="F18" s="68"/>
      <c r="G18" s="65"/>
      <c r="H18" s="69"/>
      <c r="I18" s="70"/>
      <c r="J18" s="70"/>
      <c r="K18" s="34" t="s">
        <v>65</v>
      </c>
      <c r="L18" s="77">
        <v>29</v>
      </c>
      <c r="M18" s="77"/>
      <c r="N18" s="72"/>
      <c r="O18" s="79" t="s">
        <v>306</v>
      </c>
      <c r="P18" s="81">
        <v>43533.8853125</v>
      </c>
      <c r="Q18" s="79" t="s">
        <v>321</v>
      </c>
      <c r="R18" s="83" t="s">
        <v>429</v>
      </c>
      <c r="S18" s="79" t="s">
        <v>514</v>
      </c>
      <c r="T18" s="79" t="s">
        <v>544</v>
      </c>
      <c r="U18" s="79"/>
      <c r="V18" s="83" t="s">
        <v>618</v>
      </c>
      <c r="W18" s="81">
        <v>43533.8853125</v>
      </c>
      <c r="X18" s="83" t="s">
        <v>677</v>
      </c>
      <c r="Y18" s="79"/>
      <c r="Z18" s="79"/>
      <c r="AA18" s="85" t="s">
        <v>812</v>
      </c>
      <c r="AB18" s="79"/>
      <c r="AC18" s="79" t="b">
        <v>0</v>
      </c>
      <c r="AD18" s="79">
        <v>0</v>
      </c>
      <c r="AE18" s="85" t="s">
        <v>932</v>
      </c>
      <c r="AF18" s="79" t="b">
        <v>0</v>
      </c>
      <c r="AG18" s="79" t="s">
        <v>937</v>
      </c>
      <c r="AH18" s="79"/>
      <c r="AI18" s="85" t="s">
        <v>932</v>
      </c>
      <c r="AJ18" s="79" t="b">
        <v>0</v>
      </c>
      <c r="AK18" s="79">
        <v>6</v>
      </c>
      <c r="AL18" s="85" t="s">
        <v>864</v>
      </c>
      <c r="AM18" s="79" t="s">
        <v>943</v>
      </c>
      <c r="AN18" s="79" t="b">
        <v>0</v>
      </c>
      <c r="AO18" s="85" t="s">
        <v>864</v>
      </c>
      <c r="AP18" s="79" t="s">
        <v>176</v>
      </c>
      <c r="AQ18" s="79">
        <v>0</v>
      </c>
      <c r="AR18" s="79">
        <v>0</v>
      </c>
      <c r="AS18" s="79"/>
      <c r="AT18" s="79"/>
      <c r="AU18" s="79"/>
      <c r="AV18" s="79"/>
      <c r="AW18" s="79"/>
      <c r="AX18" s="79"/>
      <c r="AY18" s="79"/>
      <c r="AZ18" s="79"/>
      <c r="BA18">
        <v>1</v>
      </c>
      <c r="BB18" s="78" t="str">
        <f>REPLACE(INDEX(GroupVertices[Group],MATCH(Edges24[[#This Row],[Vertex 1]],GroupVertices[Vertex],0)),1,1,"")</f>
        <v>10</v>
      </c>
      <c r="BC18" s="78" t="str">
        <f>REPLACE(INDEX(GroupVertices[Group],MATCH(Edges24[[#This Row],[Vertex 2]],GroupVertices[Vertex],0)),1,1,"")</f>
        <v>10</v>
      </c>
      <c r="BD18" s="48">
        <v>2</v>
      </c>
      <c r="BE18" s="49">
        <v>11.764705882352942</v>
      </c>
      <c r="BF18" s="48">
        <v>1</v>
      </c>
      <c r="BG18" s="49">
        <v>5.882352941176471</v>
      </c>
      <c r="BH18" s="48">
        <v>0</v>
      </c>
      <c r="BI18" s="49">
        <v>0</v>
      </c>
      <c r="BJ18" s="48">
        <v>14</v>
      </c>
      <c r="BK18" s="49">
        <v>82.3529411764706</v>
      </c>
      <c r="BL18" s="48">
        <v>17</v>
      </c>
    </row>
    <row r="19" spans="1:64" ht="15">
      <c r="A19" s="64" t="s">
        <v>228</v>
      </c>
      <c r="B19" s="64" t="s">
        <v>272</v>
      </c>
      <c r="C19" s="65"/>
      <c r="D19" s="66"/>
      <c r="E19" s="67"/>
      <c r="F19" s="68"/>
      <c r="G19" s="65"/>
      <c r="H19" s="69"/>
      <c r="I19" s="70"/>
      <c r="J19" s="70"/>
      <c r="K19" s="34" t="s">
        <v>65</v>
      </c>
      <c r="L19" s="77">
        <v>30</v>
      </c>
      <c r="M19" s="77"/>
      <c r="N19" s="72"/>
      <c r="O19" s="79" t="s">
        <v>306</v>
      </c>
      <c r="P19" s="81">
        <v>43535.43981481482</v>
      </c>
      <c r="Q19" s="79" t="s">
        <v>322</v>
      </c>
      <c r="R19" s="83" t="s">
        <v>430</v>
      </c>
      <c r="S19" s="79" t="s">
        <v>509</v>
      </c>
      <c r="T19" s="79" t="s">
        <v>545</v>
      </c>
      <c r="U19" s="79"/>
      <c r="V19" s="83" t="s">
        <v>619</v>
      </c>
      <c r="W19" s="81">
        <v>43535.43981481482</v>
      </c>
      <c r="X19" s="83" t="s">
        <v>678</v>
      </c>
      <c r="Y19" s="79"/>
      <c r="Z19" s="79"/>
      <c r="AA19" s="85" t="s">
        <v>813</v>
      </c>
      <c r="AB19" s="79"/>
      <c r="AC19" s="79" t="b">
        <v>0</v>
      </c>
      <c r="AD19" s="79">
        <v>1</v>
      </c>
      <c r="AE19" s="85" t="s">
        <v>932</v>
      </c>
      <c r="AF19" s="79" t="b">
        <v>1</v>
      </c>
      <c r="AG19" s="79" t="s">
        <v>937</v>
      </c>
      <c r="AH19" s="79"/>
      <c r="AI19" s="85" t="s">
        <v>878</v>
      </c>
      <c r="AJ19" s="79" t="b">
        <v>0</v>
      </c>
      <c r="AK19" s="79">
        <v>0</v>
      </c>
      <c r="AL19" s="85" t="s">
        <v>932</v>
      </c>
      <c r="AM19" s="79" t="s">
        <v>943</v>
      </c>
      <c r="AN19" s="79" t="b">
        <v>0</v>
      </c>
      <c r="AO19" s="85" t="s">
        <v>813</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10</v>
      </c>
      <c r="BK19" s="49">
        <v>100</v>
      </c>
      <c r="BL19" s="48">
        <v>10</v>
      </c>
    </row>
    <row r="20" spans="1:64" ht="15">
      <c r="A20" s="64" t="s">
        <v>229</v>
      </c>
      <c r="B20" s="64" t="s">
        <v>286</v>
      </c>
      <c r="C20" s="65"/>
      <c r="D20" s="66"/>
      <c r="E20" s="67"/>
      <c r="F20" s="68"/>
      <c r="G20" s="65"/>
      <c r="H20" s="69"/>
      <c r="I20" s="70"/>
      <c r="J20" s="70"/>
      <c r="K20" s="34" t="s">
        <v>65</v>
      </c>
      <c r="L20" s="77">
        <v>31</v>
      </c>
      <c r="M20" s="77"/>
      <c r="N20" s="72"/>
      <c r="O20" s="79" t="s">
        <v>306</v>
      </c>
      <c r="P20" s="81">
        <v>43535.708020833335</v>
      </c>
      <c r="Q20" s="79" t="s">
        <v>323</v>
      </c>
      <c r="R20" s="79"/>
      <c r="S20" s="79"/>
      <c r="T20" s="79"/>
      <c r="U20" s="79"/>
      <c r="V20" s="83" t="s">
        <v>620</v>
      </c>
      <c r="W20" s="81">
        <v>43535.708020833335</v>
      </c>
      <c r="X20" s="83" t="s">
        <v>679</v>
      </c>
      <c r="Y20" s="79"/>
      <c r="Z20" s="79"/>
      <c r="AA20" s="85" t="s">
        <v>814</v>
      </c>
      <c r="AB20" s="79"/>
      <c r="AC20" s="79" t="b">
        <v>0</v>
      </c>
      <c r="AD20" s="79">
        <v>0</v>
      </c>
      <c r="AE20" s="85" t="s">
        <v>932</v>
      </c>
      <c r="AF20" s="79" t="b">
        <v>0</v>
      </c>
      <c r="AG20" s="79" t="s">
        <v>937</v>
      </c>
      <c r="AH20" s="79"/>
      <c r="AI20" s="85" t="s">
        <v>932</v>
      </c>
      <c r="AJ20" s="79" t="b">
        <v>0</v>
      </c>
      <c r="AK20" s="79">
        <v>1</v>
      </c>
      <c r="AL20" s="85" t="s">
        <v>815</v>
      </c>
      <c r="AM20" s="79" t="s">
        <v>950</v>
      </c>
      <c r="AN20" s="79" t="b">
        <v>0</v>
      </c>
      <c r="AO20" s="85" t="s">
        <v>815</v>
      </c>
      <c r="AP20" s="79" t="s">
        <v>176</v>
      </c>
      <c r="AQ20" s="79">
        <v>0</v>
      </c>
      <c r="AR20" s="79">
        <v>0</v>
      </c>
      <c r="AS20" s="79"/>
      <c r="AT20" s="79"/>
      <c r="AU20" s="79"/>
      <c r="AV20" s="79"/>
      <c r="AW20" s="79"/>
      <c r="AX20" s="79"/>
      <c r="AY20" s="79"/>
      <c r="AZ20" s="79"/>
      <c r="BA20">
        <v>1</v>
      </c>
      <c r="BB20" s="78" t="str">
        <f>REPLACE(INDEX(GroupVertices[Group],MATCH(Edges24[[#This Row],[Vertex 1]],GroupVertices[Vertex],0)),1,1,"")</f>
        <v>13</v>
      </c>
      <c r="BC20" s="78" t="str">
        <f>REPLACE(INDEX(GroupVertices[Group],MATCH(Edges24[[#This Row],[Vertex 2]],GroupVertices[Vertex],0)),1,1,"")</f>
        <v>13</v>
      </c>
      <c r="BD20" s="48"/>
      <c r="BE20" s="49"/>
      <c r="BF20" s="48"/>
      <c r="BG20" s="49"/>
      <c r="BH20" s="48"/>
      <c r="BI20" s="49"/>
      <c r="BJ20" s="48"/>
      <c r="BK20" s="49"/>
      <c r="BL20" s="48"/>
    </row>
    <row r="21" spans="1:64" ht="15">
      <c r="A21" s="64" t="s">
        <v>230</v>
      </c>
      <c r="B21" s="64" t="s">
        <v>287</v>
      </c>
      <c r="C21" s="65"/>
      <c r="D21" s="66"/>
      <c r="E21" s="67"/>
      <c r="F21" s="68"/>
      <c r="G21" s="65"/>
      <c r="H21" s="69"/>
      <c r="I21" s="70"/>
      <c r="J21" s="70"/>
      <c r="K21" s="34" t="s">
        <v>65</v>
      </c>
      <c r="L21" s="77">
        <v>32</v>
      </c>
      <c r="M21" s="77"/>
      <c r="N21" s="72"/>
      <c r="O21" s="79" t="s">
        <v>306</v>
      </c>
      <c r="P21" s="81">
        <v>43535.70777777778</v>
      </c>
      <c r="Q21" s="79" t="s">
        <v>324</v>
      </c>
      <c r="R21" s="79"/>
      <c r="S21" s="79"/>
      <c r="T21" s="79" t="s">
        <v>546</v>
      </c>
      <c r="U21" s="79"/>
      <c r="V21" s="83" t="s">
        <v>621</v>
      </c>
      <c r="W21" s="81">
        <v>43535.70777777778</v>
      </c>
      <c r="X21" s="83" t="s">
        <v>680</v>
      </c>
      <c r="Y21" s="79"/>
      <c r="Z21" s="79"/>
      <c r="AA21" s="85" t="s">
        <v>815</v>
      </c>
      <c r="AB21" s="79"/>
      <c r="AC21" s="79" t="b">
        <v>0</v>
      </c>
      <c r="AD21" s="79">
        <v>3</v>
      </c>
      <c r="AE21" s="85" t="s">
        <v>932</v>
      </c>
      <c r="AF21" s="79" t="b">
        <v>0</v>
      </c>
      <c r="AG21" s="79" t="s">
        <v>937</v>
      </c>
      <c r="AH21" s="79"/>
      <c r="AI21" s="85" t="s">
        <v>932</v>
      </c>
      <c r="AJ21" s="79" t="b">
        <v>0</v>
      </c>
      <c r="AK21" s="79">
        <v>1</v>
      </c>
      <c r="AL21" s="85" t="s">
        <v>932</v>
      </c>
      <c r="AM21" s="79" t="s">
        <v>944</v>
      </c>
      <c r="AN21" s="79" t="b">
        <v>0</v>
      </c>
      <c r="AO21" s="85" t="s">
        <v>815</v>
      </c>
      <c r="AP21" s="79" t="s">
        <v>176</v>
      </c>
      <c r="AQ21" s="79">
        <v>0</v>
      </c>
      <c r="AR21" s="79">
        <v>0</v>
      </c>
      <c r="AS21" s="79"/>
      <c r="AT21" s="79"/>
      <c r="AU21" s="79"/>
      <c r="AV21" s="79"/>
      <c r="AW21" s="79"/>
      <c r="AX21" s="79"/>
      <c r="AY21" s="79"/>
      <c r="AZ21" s="79"/>
      <c r="BA21">
        <v>1</v>
      </c>
      <c r="BB21" s="78" t="str">
        <f>REPLACE(INDEX(GroupVertices[Group],MATCH(Edges24[[#This Row],[Vertex 1]],GroupVertices[Vertex],0)),1,1,"")</f>
        <v>13</v>
      </c>
      <c r="BC21" s="78" t="str">
        <f>REPLACE(INDEX(GroupVertices[Group],MATCH(Edges24[[#This Row],[Vertex 2]],GroupVertices[Vertex],0)),1,1,"")</f>
        <v>13</v>
      </c>
      <c r="BD21" s="48">
        <v>1</v>
      </c>
      <c r="BE21" s="49">
        <v>5.555555555555555</v>
      </c>
      <c r="BF21" s="48">
        <v>0</v>
      </c>
      <c r="BG21" s="49">
        <v>0</v>
      </c>
      <c r="BH21" s="48">
        <v>0</v>
      </c>
      <c r="BI21" s="49">
        <v>0</v>
      </c>
      <c r="BJ21" s="48">
        <v>17</v>
      </c>
      <c r="BK21" s="49">
        <v>94.44444444444444</v>
      </c>
      <c r="BL21" s="48">
        <v>18</v>
      </c>
    </row>
    <row r="22" spans="1:64" ht="15">
      <c r="A22" s="64" t="s">
        <v>231</v>
      </c>
      <c r="B22" s="64" t="s">
        <v>254</v>
      </c>
      <c r="C22" s="65"/>
      <c r="D22" s="66"/>
      <c r="E22" s="67"/>
      <c r="F22" s="68"/>
      <c r="G22" s="65"/>
      <c r="H22" s="69"/>
      <c r="I22" s="70"/>
      <c r="J22" s="70"/>
      <c r="K22" s="34" t="s">
        <v>65</v>
      </c>
      <c r="L22" s="77">
        <v>36</v>
      </c>
      <c r="M22" s="77"/>
      <c r="N22" s="72"/>
      <c r="O22" s="79" t="s">
        <v>306</v>
      </c>
      <c r="P22" s="81">
        <v>43535.82582175926</v>
      </c>
      <c r="Q22" s="79" t="s">
        <v>325</v>
      </c>
      <c r="R22" s="79"/>
      <c r="S22" s="79"/>
      <c r="T22" s="79" t="s">
        <v>547</v>
      </c>
      <c r="U22" s="79"/>
      <c r="V22" s="83" t="s">
        <v>622</v>
      </c>
      <c r="W22" s="81">
        <v>43535.82582175926</v>
      </c>
      <c r="X22" s="83" t="s">
        <v>681</v>
      </c>
      <c r="Y22" s="79"/>
      <c r="Z22" s="79"/>
      <c r="AA22" s="85" t="s">
        <v>816</v>
      </c>
      <c r="AB22" s="79"/>
      <c r="AC22" s="79" t="b">
        <v>0</v>
      </c>
      <c r="AD22" s="79">
        <v>0</v>
      </c>
      <c r="AE22" s="85" t="s">
        <v>932</v>
      </c>
      <c r="AF22" s="79" t="b">
        <v>0</v>
      </c>
      <c r="AG22" s="79" t="s">
        <v>937</v>
      </c>
      <c r="AH22" s="79"/>
      <c r="AI22" s="85" t="s">
        <v>932</v>
      </c>
      <c r="AJ22" s="79" t="b">
        <v>0</v>
      </c>
      <c r="AK22" s="79">
        <v>0</v>
      </c>
      <c r="AL22" s="85" t="s">
        <v>848</v>
      </c>
      <c r="AM22" s="79" t="s">
        <v>943</v>
      </c>
      <c r="AN22" s="79" t="b">
        <v>0</v>
      </c>
      <c r="AO22" s="85" t="s">
        <v>848</v>
      </c>
      <c r="AP22" s="79" t="s">
        <v>176</v>
      </c>
      <c r="AQ22" s="79">
        <v>0</v>
      </c>
      <c r="AR22" s="79">
        <v>0</v>
      </c>
      <c r="AS22" s="79"/>
      <c r="AT22" s="79"/>
      <c r="AU22" s="79"/>
      <c r="AV22" s="79"/>
      <c r="AW22" s="79"/>
      <c r="AX22" s="79"/>
      <c r="AY22" s="79"/>
      <c r="AZ22" s="79"/>
      <c r="BA22">
        <v>1</v>
      </c>
      <c r="BB22" s="78" t="str">
        <f>REPLACE(INDEX(GroupVertices[Group],MATCH(Edges24[[#This Row],[Vertex 1]],GroupVertices[Vertex],0)),1,1,"")</f>
        <v>12</v>
      </c>
      <c r="BC22" s="78" t="str">
        <f>REPLACE(INDEX(GroupVertices[Group],MATCH(Edges24[[#This Row],[Vertex 2]],GroupVertices[Vertex],0)),1,1,"")</f>
        <v>12</v>
      </c>
      <c r="BD22" s="48">
        <v>2</v>
      </c>
      <c r="BE22" s="49">
        <v>10.526315789473685</v>
      </c>
      <c r="BF22" s="48">
        <v>1</v>
      </c>
      <c r="BG22" s="49">
        <v>5.2631578947368425</v>
      </c>
      <c r="BH22" s="48">
        <v>0</v>
      </c>
      <c r="BI22" s="49">
        <v>0</v>
      </c>
      <c r="BJ22" s="48">
        <v>16</v>
      </c>
      <c r="BK22" s="49">
        <v>84.21052631578948</v>
      </c>
      <c r="BL22" s="48">
        <v>19</v>
      </c>
    </row>
    <row r="23" spans="1:64" ht="15">
      <c r="A23" s="64" t="s">
        <v>232</v>
      </c>
      <c r="B23" s="64" t="s">
        <v>232</v>
      </c>
      <c r="C23" s="65"/>
      <c r="D23" s="66"/>
      <c r="E23" s="67"/>
      <c r="F23" s="68"/>
      <c r="G23" s="65"/>
      <c r="H23" s="69"/>
      <c r="I23" s="70"/>
      <c r="J23" s="70"/>
      <c r="K23" s="34" t="s">
        <v>65</v>
      </c>
      <c r="L23" s="77">
        <v>37</v>
      </c>
      <c r="M23" s="77"/>
      <c r="N23" s="72"/>
      <c r="O23" s="79" t="s">
        <v>176</v>
      </c>
      <c r="P23" s="81">
        <v>43535.92842592593</v>
      </c>
      <c r="Q23" s="79" t="s">
        <v>326</v>
      </c>
      <c r="R23" s="83" t="s">
        <v>431</v>
      </c>
      <c r="S23" s="79" t="s">
        <v>509</v>
      </c>
      <c r="T23" s="79" t="s">
        <v>547</v>
      </c>
      <c r="U23" s="79"/>
      <c r="V23" s="83" t="s">
        <v>623</v>
      </c>
      <c r="W23" s="81">
        <v>43535.92842592593</v>
      </c>
      <c r="X23" s="83" t="s">
        <v>682</v>
      </c>
      <c r="Y23" s="79"/>
      <c r="Z23" s="79"/>
      <c r="AA23" s="85" t="s">
        <v>817</v>
      </c>
      <c r="AB23" s="79"/>
      <c r="AC23" s="79" t="b">
        <v>0</v>
      </c>
      <c r="AD23" s="79">
        <v>0</v>
      </c>
      <c r="AE23" s="85" t="s">
        <v>932</v>
      </c>
      <c r="AF23" s="79" t="b">
        <v>1</v>
      </c>
      <c r="AG23" s="79" t="s">
        <v>937</v>
      </c>
      <c r="AH23" s="79"/>
      <c r="AI23" s="85" t="s">
        <v>941</v>
      </c>
      <c r="AJ23" s="79" t="b">
        <v>0</v>
      </c>
      <c r="AK23" s="79">
        <v>0</v>
      </c>
      <c r="AL23" s="85" t="s">
        <v>932</v>
      </c>
      <c r="AM23" s="79" t="s">
        <v>943</v>
      </c>
      <c r="AN23" s="79" t="b">
        <v>0</v>
      </c>
      <c r="AO23" s="85" t="s">
        <v>817</v>
      </c>
      <c r="AP23" s="79" t="s">
        <v>176</v>
      </c>
      <c r="AQ23" s="79">
        <v>0</v>
      </c>
      <c r="AR23" s="79">
        <v>0</v>
      </c>
      <c r="AS23" s="79"/>
      <c r="AT23" s="79"/>
      <c r="AU23" s="79"/>
      <c r="AV23" s="79"/>
      <c r="AW23" s="79"/>
      <c r="AX23" s="79"/>
      <c r="AY23" s="79"/>
      <c r="AZ23" s="79"/>
      <c r="BA23">
        <v>2</v>
      </c>
      <c r="BB23" s="78" t="str">
        <f>REPLACE(INDEX(GroupVertices[Group],MATCH(Edges24[[#This Row],[Vertex 1]],GroupVertices[Vertex],0)),1,1,"")</f>
        <v>8</v>
      </c>
      <c r="BC23" s="78" t="str">
        <f>REPLACE(INDEX(GroupVertices[Group],MATCH(Edges24[[#This Row],[Vertex 2]],GroupVertices[Vertex],0)),1,1,"")</f>
        <v>8</v>
      </c>
      <c r="BD23" s="48">
        <v>2</v>
      </c>
      <c r="BE23" s="49">
        <v>6.666666666666667</v>
      </c>
      <c r="BF23" s="48">
        <v>0</v>
      </c>
      <c r="BG23" s="49">
        <v>0</v>
      </c>
      <c r="BH23" s="48">
        <v>0</v>
      </c>
      <c r="BI23" s="49">
        <v>0</v>
      </c>
      <c r="BJ23" s="48">
        <v>28</v>
      </c>
      <c r="BK23" s="49">
        <v>93.33333333333333</v>
      </c>
      <c r="BL23" s="48">
        <v>30</v>
      </c>
    </row>
    <row r="24" spans="1:64" ht="15">
      <c r="A24" s="64" t="s">
        <v>232</v>
      </c>
      <c r="B24" s="64" t="s">
        <v>232</v>
      </c>
      <c r="C24" s="65"/>
      <c r="D24" s="66"/>
      <c r="E24" s="67"/>
      <c r="F24" s="68"/>
      <c r="G24" s="65"/>
      <c r="H24" s="69"/>
      <c r="I24" s="70"/>
      <c r="J24" s="70"/>
      <c r="K24" s="34" t="s">
        <v>65</v>
      </c>
      <c r="L24" s="77">
        <v>38</v>
      </c>
      <c r="M24" s="77"/>
      <c r="N24" s="72"/>
      <c r="O24" s="79" t="s">
        <v>176</v>
      </c>
      <c r="P24" s="81">
        <v>43535.930763888886</v>
      </c>
      <c r="Q24" s="79" t="s">
        <v>327</v>
      </c>
      <c r="R24" s="83" t="s">
        <v>432</v>
      </c>
      <c r="S24" s="79" t="s">
        <v>515</v>
      </c>
      <c r="T24" s="79" t="s">
        <v>547</v>
      </c>
      <c r="U24" s="79"/>
      <c r="V24" s="83" t="s">
        <v>623</v>
      </c>
      <c r="W24" s="81">
        <v>43535.930763888886</v>
      </c>
      <c r="X24" s="83" t="s">
        <v>683</v>
      </c>
      <c r="Y24" s="79"/>
      <c r="Z24" s="79"/>
      <c r="AA24" s="85" t="s">
        <v>818</v>
      </c>
      <c r="AB24" s="79"/>
      <c r="AC24" s="79" t="b">
        <v>0</v>
      </c>
      <c r="AD24" s="79">
        <v>1</v>
      </c>
      <c r="AE24" s="85" t="s">
        <v>932</v>
      </c>
      <c r="AF24" s="79" t="b">
        <v>0</v>
      </c>
      <c r="AG24" s="79" t="s">
        <v>937</v>
      </c>
      <c r="AH24" s="79"/>
      <c r="AI24" s="85" t="s">
        <v>932</v>
      </c>
      <c r="AJ24" s="79" t="b">
        <v>0</v>
      </c>
      <c r="AK24" s="79">
        <v>0</v>
      </c>
      <c r="AL24" s="85" t="s">
        <v>932</v>
      </c>
      <c r="AM24" s="79" t="s">
        <v>943</v>
      </c>
      <c r="AN24" s="79" t="b">
        <v>0</v>
      </c>
      <c r="AO24" s="85" t="s">
        <v>818</v>
      </c>
      <c r="AP24" s="79" t="s">
        <v>176</v>
      </c>
      <c r="AQ24" s="79">
        <v>0</v>
      </c>
      <c r="AR24" s="79">
        <v>0</v>
      </c>
      <c r="AS24" s="79"/>
      <c r="AT24" s="79"/>
      <c r="AU24" s="79"/>
      <c r="AV24" s="79"/>
      <c r="AW24" s="79"/>
      <c r="AX24" s="79"/>
      <c r="AY24" s="79"/>
      <c r="AZ24" s="79"/>
      <c r="BA24">
        <v>2</v>
      </c>
      <c r="BB24" s="78" t="str">
        <f>REPLACE(INDEX(GroupVertices[Group],MATCH(Edges24[[#This Row],[Vertex 1]],GroupVertices[Vertex],0)),1,1,"")</f>
        <v>8</v>
      </c>
      <c r="BC24" s="78" t="str">
        <f>REPLACE(INDEX(GroupVertices[Group],MATCH(Edges24[[#This Row],[Vertex 2]],GroupVertices[Vertex],0)),1,1,"")</f>
        <v>8</v>
      </c>
      <c r="BD24" s="48">
        <v>3</v>
      </c>
      <c r="BE24" s="49">
        <v>10.344827586206897</v>
      </c>
      <c r="BF24" s="48">
        <v>0</v>
      </c>
      <c r="BG24" s="49">
        <v>0</v>
      </c>
      <c r="BH24" s="48">
        <v>0</v>
      </c>
      <c r="BI24" s="49">
        <v>0</v>
      </c>
      <c r="BJ24" s="48">
        <v>26</v>
      </c>
      <c r="BK24" s="49">
        <v>89.65517241379311</v>
      </c>
      <c r="BL24" s="48">
        <v>29</v>
      </c>
    </row>
    <row r="25" spans="1:64" ht="15">
      <c r="A25" s="64" t="s">
        <v>233</v>
      </c>
      <c r="B25" s="64" t="s">
        <v>288</v>
      </c>
      <c r="C25" s="65"/>
      <c r="D25" s="66"/>
      <c r="E25" s="67"/>
      <c r="F25" s="68"/>
      <c r="G25" s="65"/>
      <c r="H25" s="69"/>
      <c r="I25" s="70"/>
      <c r="J25" s="70"/>
      <c r="K25" s="34" t="s">
        <v>65</v>
      </c>
      <c r="L25" s="77">
        <v>39</v>
      </c>
      <c r="M25" s="77"/>
      <c r="N25" s="72"/>
      <c r="O25" s="79" t="s">
        <v>306</v>
      </c>
      <c r="P25" s="81">
        <v>43536.426574074074</v>
      </c>
      <c r="Q25" s="79" t="s">
        <v>328</v>
      </c>
      <c r="R25" s="79"/>
      <c r="S25" s="79"/>
      <c r="T25" s="79" t="s">
        <v>548</v>
      </c>
      <c r="U25" s="79"/>
      <c r="V25" s="83" t="s">
        <v>624</v>
      </c>
      <c r="W25" s="81">
        <v>43536.426574074074</v>
      </c>
      <c r="X25" s="83" t="s">
        <v>684</v>
      </c>
      <c r="Y25" s="79"/>
      <c r="Z25" s="79"/>
      <c r="AA25" s="85" t="s">
        <v>819</v>
      </c>
      <c r="AB25" s="79"/>
      <c r="AC25" s="79" t="b">
        <v>0</v>
      </c>
      <c r="AD25" s="79">
        <v>4</v>
      </c>
      <c r="AE25" s="85" t="s">
        <v>932</v>
      </c>
      <c r="AF25" s="79" t="b">
        <v>0</v>
      </c>
      <c r="AG25" s="79" t="s">
        <v>937</v>
      </c>
      <c r="AH25" s="79"/>
      <c r="AI25" s="85" t="s">
        <v>932</v>
      </c>
      <c r="AJ25" s="79" t="b">
        <v>0</v>
      </c>
      <c r="AK25" s="79">
        <v>1</v>
      </c>
      <c r="AL25" s="85" t="s">
        <v>932</v>
      </c>
      <c r="AM25" s="79" t="s">
        <v>948</v>
      </c>
      <c r="AN25" s="79" t="b">
        <v>0</v>
      </c>
      <c r="AO25" s="85" t="s">
        <v>819</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c r="BE25" s="49"/>
      <c r="BF25" s="48"/>
      <c r="BG25" s="49"/>
      <c r="BH25" s="48"/>
      <c r="BI25" s="49"/>
      <c r="BJ25" s="48"/>
      <c r="BK25" s="49"/>
      <c r="BL25" s="48"/>
    </row>
    <row r="26" spans="1:64" ht="15">
      <c r="A26" s="64" t="s">
        <v>234</v>
      </c>
      <c r="B26" s="64" t="s">
        <v>234</v>
      </c>
      <c r="C26" s="65"/>
      <c r="D26" s="66"/>
      <c r="E26" s="67"/>
      <c r="F26" s="68"/>
      <c r="G26" s="65"/>
      <c r="H26" s="69"/>
      <c r="I26" s="70"/>
      <c r="J26" s="70"/>
      <c r="K26" s="34" t="s">
        <v>65</v>
      </c>
      <c r="L26" s="77">
        <v>41</v>
      </c>
      <c r="M26" s="77"/>
      <c r="N26" s="72"/>
      <c r="O26" s="79" t="s">
        <v>176</v>
      </c>
      <c r="P26" s="81">
        <v>43536.53579861111</v>
      </c>
      <c r="Q26" s="79" t="s">
        <v>329</v>
      </c>
      <c r="R26" s="83" t="s">
        <v>433</v>
      </c>
      <c r="S26" s="79" t="s">
        <v>509</v>
      </c>
      <c r="T26" s="79" t="s">
        <v>549</v>
      </c>
      <c r="U26" s="79"/>
      <c r="V26" s="83" t="s">
        <v>625</v>
      </c>
      <c r="W26" s="81">
        <v>43536.53579861111</v>
      </c>
      <c r="X26" s="83" t="s">
        <v>685</v>
      </c>
      <c r="Y26" s="79"/>
      <c r="Z26" s="79"/>
      <c r="AA26" s="85" t="s">
        <v>820</v>
      </c>
      <c r="AB26" s="79"/>
      <c r="AC26" s="79" t="b">
        <v>0</v>
      </c>
      <c r="AD26" s="79">
        <v>0</v>
      </c>
      <c r="AE26" s="85" t="s">
        <v>932</v>
      </c>
      <c r="AF26" s="79" t="b">
        <v>1</v>
      </c>
      <c r="AG26" s="79" t="s">
        <v>939</v>
      </c>
      <c r="AH26" s="79"/>
      <c r="AI26" s="85" t="s">
        <v>942</v>
      </c>
      <c r="AJ26" s="79" t="b">
        <v>0</v>
      </c>
      <c r="AK26" s="79">
        <v>0</v>
      </c>
      <c r="AL26" s="85" t="s">
        <v>932</v>
      </c>
      <c r="AM26" s="79" t="s">
        <v>943</v>
      </c>
      <c r="AN26" s="79" t="b">
        <v>0</v>
      </c>
      <c r="AO26" s="85" t="s">
        <v>820</v>
      </c>
      <c r="AP26" s="79" t="s">
        <v>176</v>
      </c>
      <c r="AQ26" s="79">
        <v>0</v>
      </c>
      <c r="AR26" s="79">
        <v>0</v>
      </c>
      <c r="AS26" s="79"/>
      <c r="AT26" s="79"/>
      <c r="AU26" s="79"/>
      <c r="AV26" s="79"/>
      <c r="AW26" s="79"/>
      <c r="AX26" s="79"/>
      <c r="AY26" s="79"/>
      <c r="AZ26" s="79"/>
      <c r="BA26">
        <v>1</v>
      </c>
      <c r="BB26" s="78" t="str">
        <f>REPLACE(INDEX(GroupVertices[Group],MATCH(Edges24[[#This Row],[Vertex 1]],GroupVertices[Vertex],0)),1,1,"")</f>
        <v>8</v>
      </c>
      <c r="BC26" s="78" t="str">
        <f>REPLACE(INDEX(GroupVertices[Group],MATCH(Edges24[[#This Row],[Vertex 2]],GroupVertices[Vertex],0)),1,1,"")</f>
        <v>8</v>
      </c>
      <c r="BD26" s="48">
        <v>1</v>
      </c>
      <c r="BE26" s="49">
        <v>20</v>
      </c>
      <c r="BF26" s="48">
        <v>0</v>
      </c>
      <c r="BG26" s="49">
        <v>0</v>
      </c>
      <c r="BH26" s="48">
        <v>0</v>
      </c>
      <c r="BI26" s="49">
        <v>0</v>
      </c>
      <c r="BJ26" s="48">
        <v>4</v>
      </c>
      <c r="BK26" s="49">
        <v>80</v>
      </c>
      <c r="BL26" s="48">
        <v>5</v>
      </c>
    </row>
    <row r="27" spans="1:64" ht="15">
      <c r="A27" s="64" t="s">
        <v>235</v>
      </c>
      <c r="B27" s="64" t="s">
        <v>272</v>
      </c>
      <c r="C27" s="65"/>
      <c r="D27" s="66"/>
      <c r="E27" s="67"/>
      <c r="F27" s="68"/>
      <c r="G27" s="65"/>
      <c r="H27" s="69"/>
      <c r="I27" s="70"/>
      <c r="J27" s="70"/>
      <c r="K27" s="34" t="s">
        <v>65</v>
      </c>
      <c r="L27" s="77">
        <v>42</v>
      </c>
      <c r="M27" s="77"/>
      <c r="N27" s="72"/>
      <c r="O27" s="79" t="s">
        <v>306</v>
      </c>
      <c r="P27" s="81">
        <v>43536.68886574074</v>
      </c>
      <c r="Q27" s="79" t="s">
        <v>330</v>
      </c>
      <c r="R27" s="79"/>
      <c r="S27" s="79"/>
      <c r="T27" s="79"/>
      <c r="U27" s="79"/>
      <c r="V27" s="83" t="s">
        <v>626</v>
      </c>
      <c r="W27" s="81">
        <v>43536.68886574074</v>
      </c>
      <c r="X27" s="83" t="s">
        <v>686</v>
      </c>
      <c r="Y27" s="79"/>
      <c r="Z27" s="79"/>
      <c r="AA27" s="85" t="s">
        <v>821</v>
      </c>
      <c r="AB27" s="79"/>
      <c r="AC27" s="79" t="b">
        <v>0</v>
      </c>
      <c r="AD27" s="79">
        <v>0</v>
      </c>
      <c r="AE27" s="85" t="s">
        <v>932</v>
      </c>
      <c r="AF27" s="79" t="b">
        <v>0</v>
      </c>
      <c r="AG27" s="79" t="s">
        <v>937</v>
      </c>
      <c r="AH27" s="79"/>
      <c r="AI27" s="85" t="s">
        <v>932</v>
      </c>
      <c r="AJ27" s="79" t="b">
        <v>0</v>
      </c>
      <c r="AK27" s="79">
        <v>1</v>
      </c>
      <c r="AL27" s="85" t="s">
        <v>878</v>
      </c>
      <c r="AM27" s="79" t="s">
        <v>943</v>
      </c>
      <c r="AN27" s="79" t="b">
        <v>0</v>
      </c>
      <c r="AO27" s="85" t="s">
        <v>878</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1</v>
      </c>
      <c r="BG27" s="49">
        <v>4.3478260869565215</v>
      </c>
      <c r="BH27" s="48">
        <v>0</v>
      </c>
      <c r="BI27" s="49">
        <v>0</v>
      </c>
      <c r="BJ27" s="48">
        <v>22</v>
      </c>
      <c r="BK27" s="49">
        <v>95.65217391304348</v>
      </c>
      <c r="BL27" s="48">
        <v>23</v>
      </c>
    </row>
    <row r="28" spans="1:64" ht="15">
      <c r="A28" s="64" t="s">
        <v>236</v>
      </c>
      <c r="B28" s="64" t="s">
        <v>290</v>
      </c>
      <c r="C28" s="65"/>
      <c r="D28" s="66"/>
      <c r="E28" s="67"/>
      <c r="F28" s="68"/>
      <c r="G28" s="65"/>
      <c r="H28" s="69"/>
      <c r="I28" s="70"/>
      <c r="J28" s="70"/>
      <c r="K28" s="34" t="s">
        <v>65</v>
      </c>
      <c r="L28" s="77">
        <v>43</v>
      </c>
      <c r="M28" s="77"/>
      <c r="N28" s="72"/>
      <c r="O28" s="79" t="s">
        <v>306</v>
      </c>
      <c r="P28" s="81">
        <v>43536.911574074074</v>
      </c>
      <c r="Q28" s="79" t="s">
        <v>331</v>
      </c>
      <c r="R28" s="79"/>
      <c r="S28" s="79"/>
      <c r="T28" s="79"/>
      <c r="U28" s="79"/>
      <c r="V28" s="83" t="s">
        <v>627</v>
      </c>
      <c r="W28" s="81">
        <v>43536.911574074074</v>
      </c>
      <c r="X28" s="83" t="s">
        <v>687</v>
      </c>
      <c r="Y28" s="79"/>
      <c r="Z28" s="79"/>
      <c r="AA28" s="85" t="s">
        <v>822</v>
      </c>
      <c r="AB28" s="79"/>
      <c r="AC28" s="79" t="b">
        <v>0</v>
      </c>
      <c r="AD28" s="79">
        <v>0</v>
      </c>
      <c r="AE28" s="85" t="s">
        <v>932</v>
      </c>
      <c r="AF28" s="79" t="b">
        <v>0</v>
      </c>
      <c r="AG28" s="79" t="s">
        <v>937</v>
      </c>
      <c r="AH28" s="79"/>
      <c r="AI28" s="85" t="s">
        <v>932</v>
      </c>
      <c r="AJ28" s="79" t="b">
        <v>0</v>
      </c>
      <c r="AK28" s="79">
        <v>1</v>
      </c>
      <c r="AL28" s="85" t="s">
        <v>819</v>
      </c>
      <c r="AM28" s="79" t="s">
        <v>944</v>
      </c>
      <c r="AN28" s="79" t="b">
        <v>0</v>
      </c>
      <c r="AO28" s="85" t="s">
        <v>819</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237</v>
      </c>
      <c r="B29" s="64" t="s">
        <v>272</v>
      </c>
      <c r="C29" s="65"/>
      <c r="D29" s="66"/>
      <c r="E29" s="67"/>
      <c r="F29" s="68"/>
      <c r="G29" s="65"/>
      <c r="H29" s="69"/>
      <c r="I29" s="70"/>
      <c r="J29" s="70"/>
      <c r="K29" s="34" t="s">
        <v>65</v>
      </c>
      <c r="L29" s="77">
        <v>46</v>
      </c>
      <c r="M29" s="77"/>
      <c r="N29" s="72"/>
      <c r="O29" s="79" t="s">
        <v>306</v>
      </c>
      <c r="P29" s="81">
        <v>43536.95649305556</v>
      </c>
      <c r="Q29" s="79" t="s">
        <v>330</v>
      </c>
      <c r="R29" s="79"/>
      <c r="S29" s="79"/>
      <c r="T29" s="79"/>
      <c r="U29" s="79"/>
      <c r="V29" s="83" t="s">
        <v>628</v>
      </c>
      <c r="W29" s="81">
        <v>43536.95649305556</v>
      </c>
      <c r="X29" s="83" t="s">
        <v>688</v>
      </c>
      <c r="Y29" s="79"/>
      <c r="Z29" s="79"/>
      <c r="AA29" s="85" t="s">
        <v>823</v>
      </c>
      <c r="AB29" s="79"/>
      <c r="AC29" s="79" t="b">
        <v>0</v>
      </c>
      <c r="AD29" s="79">
        <v>0</v>
      </c>
      <c r="AE29" s="85" t="s">
        <v>932</v>
      </c>
      <c r="AF29" s="79" t="b">
        <v>0</v>
      </c>
      <c r="AG29" s="79" t="s">
        <v>937</v>
      </c>
      <c r="AH29" s="79"/>
      <c r="AI29" s="85" t="s">
        <v>932</v>
      </c>
      <c r="AJ29" s="79" t="b">
        <v>0</v>
      </c>
      <c r="AK29" s="79">
        <v>1</v>
      </c>
      <c r="AL29" s="85" t="s">
        <v>878</v>
      </c>
      <c r="AM29" s="79" t="s">
        <v>944</v>
      </c>
      <c r="AN29" s="79" t="b">
        <v>0</v>
      </c>
      <c r="AO29" s="85" t="s">
        <v>878</v>
      </c>
      <c r="AP29" s="79" t="s">
        <v>176</v>
      </c>
      <c r="AQ29" s="79">
        <v>0</v>
      </c>
      <c r="AR29" s="79">
        <v>0</v>
      </c>
      <c r="AS29" s="79"/>
      <c r="AT29" s="79"/>
      <c r="AU29" s="79"/>
      <c r="AV29" s="79"/>
      <c r="AW29" s="79"/>
      <c r="AX29" s="79"/>
      <c r="AY29" s="79"/>
      <c r="AZ29" s="79"/>
      <c r="BA29">
        <v>2</v>
      </c>
      <c r="BB29" s="78" t="str">
        <f>REPLACE(INDEX(GroupVertices[Group],MATCH(Edges24[[#This Row],[Vertex 1]],GroupVertices[Vertex],0)),1,1,"")</f>
        <v>1</v>
      </c>
      <c r="BC29" s="78" t="str">
        <f>REPLACE(INDEX(GroupVertices[Group],MATCH(Edges24[[#This Row],[Vertex 2]],GroupVertices[Vertex],0)),1,1,"")</f>
        <v>1</v>
      </c>
      <c r="BD29" s="48">
        <v>0</v>
      </c>
      <c r="BE29" s="49">
        <v>0</v>
      </c>
      <c r="BF29" s="48">
        <v>1</v>
      </c>
      <c r="BG29" s="49">
        <v>4.3478260869565215</v>
      </c>
      <c r="BH29" s="48">
        <v>0</v>
      </c>
      <c r="BI29" s="49">
        <v>0</v>
      </c>
      <c r="BJ29" s="48">
        <v>22</v>
      </c>
      <c r="BK29" s="49">
        <v>95.65217391304348</v>
      </c>
      <c r="BL29" s="48">
        <v>23</v>
      </c>
    </row>
    <row r="30" spans="1:64" ht="15">
      <c r="A30" s="64" t="s">
        <v>237</v>
      </c>
      <c r="B30" s="64" t="s">
        <v>291</v>
      </c>
      <c r="C30" s="65"/>
      <c r="D30" s="66"/>
      <c r="E30" s="67"/>
      <c r="F30" s="68"/>
      <c r="G30" s="65"/>
      <c r="H30" s="69"/>
      <c r="I30" s="70"/>
      <c r="J30" s="70"/>
      <c r="K30" s="34" t="s">
        <v>65</v>
      </c>
      <c r="L30" s="77">
        <v>47</v>
      </c>
      <c r="M30" s="77"/>
      <c r="N30" s="72"/>
      <c r="O30" s="79" t="s">
        <v>306</v>
      </c>
      <c r="P30" s="81">
        <v>43536.956828703704</v>
      </c>
      <c r="Q30" s="79" t="s">
        <v>332</v>
      </c>
      <c r="R30" s="79"/>
      <c r="S30" s="79"/>
      <c r="T30" s="79"/>
      <c r="U30" s="79"/>
      <c r="V30" s="83" t="s">
        <v>628</v>
      </c>
      <c r="W30" s="81">
        <v>43536.956828703704</v>
      </c>
      <c r="X30" s="83" t="s">
        <v>689</v>
      </c>
      <c r="Y30" s="79"/>
      <c r="Z30" s="79"/>
      <c r="AA30" s="85" t="s">
        <v>824</v>
      </c>
      <c r="AB30" s="79"/>
      <c r="AC30" s="79" t="b">
        <v>0</v>
      </c>
      <c r="AD30" s="79">
        <v>0</v>
      </c>
      <c r="AE30" s="85" t="s">
        <v>932</v>
      </c>
      <c r="AF30" s="79" t="b">
        <v>0</v>
      </c>
      <c r="AG30" s="79" t="s">
        <v>937</v>
      </c>
      <c r="AH30" s="79"/>
      <c r="AI30" s="85" t="s">
        <v>932</v>
      </c>
      <c r="AJ30" s="79" t="b">
        <v>0</v>
      </c>
      <c r="AK30" s="79">
        <v>0</v>
      </c>
      <c r="AL30" s="85" t="s">
        <v>876</v>
      </c>
      <c r="AM30" s="79" t="s">
        <v>944</v>
      </c>
      <c r="AN30" s="79" t="b">
        <v>0</v>
      </c>
      <c r="AO30" s="85" t="s">
        <v>876</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22</v>
      </c>
      <c r="BK30" s="49">
        <v>100</v>
      </c>
      <c r="BL30" s="48">
        <v>22</v>
      </c>
    </row>
    <row r="31" spans="1:64" ht="15">
      <c r="A31" s="64" t="s">
        <v>238</v>
      </c>
      <c r="B31" s="64" t="s">
        <v>290</v>
      </c>
      <c r="C31" s="65"/>
      <c r="D31" s="66"/>
      <c r="E31" s="67"/>
      <c r="F31" s="68"/>
      <c r="G31" s="65"/>
      <c r="H31" s="69"/>
      <c r="I31" s="70"/>
      <c r="J31" s="70"/>
      <c r="K31" s="34" t="s">
        <v>65</v>
      </c>
      <c r="L31" s="77">
        <v>49</v>
      </c>
      <c r="M31" s="77"/>
      <c r="N31" s="72"/>
      <c r="O31" s="79" t="s">
        <v>306</v>
      </c>
      <c r="P31" s="81">
        <v>43537.37297453704</v>
      </c>
      <c r="Q31" s="79" t="s">
        <v>331</v>
      </c>
      <c r="R31" s="79"/>
      <c r="S31" s="79"/>
      <c r="T31" s="79"/>
      <c r="U31" s="79"/>
      <c r="V31" s="83" t="s">
        <v>629</v>
      </c>
      <c r="W31" s="81">
        <v>43537.37297453704</v>
      </c>
      <c r="X31" s="83" t="s">
        <v>690</v>
      </c>
      <c r="Y31" s="79"/>
      <c r="Z31" s="79"/>
      <c r="AA31" s="85" t="s">
        <v>825</v>
      </c>
      <c r="AB31" s="79"/>
      <c r="AC31" s="79" t="b">
        <v>0</v>
      </c>
      <c r="AD31" s="79">
        <v>0</v>
      </c>
      <c r="AE31" s="85" t="s">
        <v>932</v>
      </c>
      <c r="AF31" s="79" t="b">
        <v>0</v>
      </c>
      <c r="AG31" s="79" t="s">
        <v>937</v>
      </c>
      <c r="AH31" s="79"/>
      <c r="AI31" s="85" t="s">
        <v>932</v>
      </c>
      <c r="AJ31" s="79" t="b">
        <v>0</v>
      </c>
      <c r="AK31" s="79">
        <v>2</v>
      </c>
      <c r="AL31" s="85" t="s">
        <v>819</v>
      </c>
      <c r="AM31" s="79" t="s">
        <v>944</v>
      </c>
      <c r="AN31" s="79" t="b">
        <v>0</v>
      </c>
      <c r="AO31" s="85" t="s">
        <v>819</v>
      </c>
      <c r="AP31" s="79" t="s">
        <v>176</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c r="BE31" s="49"/>
      <c r="BF31" s="48"/>
      <c r="BG31" s="49"/>
      <c r="BH31" s="48"/>
      <c r="BI31" s="49"/>
      <c r="BJ31" s="48"/>
      <c r="BK31" s="49"/>
      <c r="BL31" s="48"/>
    </row>
    <row r="32" spans="1:64" ht="15">
      <c r="A32" s="64" t="s">
        <v>239</v>
      </c>
      <c r="B32" s="64" t="s">
        <v>246</v>
      </c>
      <c r="C32" s="65"/>
      <c r="D32" s="66"/>
      <c r="E32" s="67"/>
      <c r="F32" s="68"/>
      <c r="G32" s="65"/>
      <c r="H32" s="69"/>
      <c r="I32" s="70"/>
      <c r="J32" s="70"/>
      <c r="K32" s="34" t="s">
        <v>65</v>
      </c>
      <c r="L32" s="77">
        <v>52</v>
      </c>
      <c r="M32" s="77"/>
      <c r="N32" s="72"/>
      <c r="O32" s="79" t="s">
        <v>306</v>
      </c>
      <c r="P32" s="81">
        <v>43533.761458333334</v>
      </c>
      <c r="Q32" s="79" t="s">
        <v>333</v>
      </c>
      <c r="R32" s="79"/>
      <c r="S32" s="79"/>
      <c r="T32" s="79" t="s">
        <v>550</v>
      </c>
      <c r="U32" s="79"/>
      <c r="V32" s="83" t="s">
        <v>630</v>
      </c>
      <c r="W32" s="81">
        <v>43533.761458333334</v>
      </c>
      <c r="X32" s="83" t="s">
        <v>691</v>
      </c>
      <c r="Y32" s="79"/>
      <c r="Z32" s="79"/>
      <c r="AA32" s="85" t="s">
        <v>826</v>
      </c>
      <c r="AB32" s="79"/>
      <c r="AC32" s="79" t="b">
        <v>0</v>
      </c>
      <c r="AD32" s="79">
        <v>0</v>
      </c>
      <c r="AE32" s="85" t="s">
        <v>932</v>
      </c>
      <c r="AF32" s="79" t="b">
        <v>0</v>
      </c>
      <c r="AG32" s="79" t="s">
        <v>937</v>
      </c>
      <c r="AH32" s="79"/>
      <c r="AI32" s="85" t="s">
        <v>932</v>
      </c>
      <c r="AJ32" s="79" t="b">
        <v>0</v>
      </c>
      <c r="AK32" s="79">
        <v>3</v>
      </c>
      <c r="AL32" s="85" t="s">
        <v>836</v>
      </c>
      <c r="AM32" s="79" t="s">
        <v>951</v>
      </c>
      <c r="AN32" s="79" t="b">
        <v>0</v>
      </c>
      <c r="AO32" s="85" t="s">
        <v>836</v>
      </c>
      <c r="AP32" s="79" t="s">
        <v>176</v>
      </c>
      <c r="AQ32" s="79">
        <v>0</v>
      </c>
      <c r="AR32" s="79">
        <v>0</v>
      </c>
      <c r="AS32" s="79"/>
      <c r="AT32" s="79"/>
      <c r="AU32" s="79"/>
      <c r="AV32" s="79"/>
      <c r="AW32" s="79"/>
      <c r="AX32" s="79"/>
      <c r="AY32" s="79"/>
      <c r="AZ32" s="79"/>
      <c r="BA32">
        <v>1</v>
      </c>
      <c r="BB32" s="78" t="str">
        <f>REPLACE(INDEX(GroupVertices[Group],MATCH(Edges24[[#This Row],[Vertex 1]],GroupVertices[Vertex],0)),1,1,"")</f>
        <v>7</v>
      </c>
      <c r="BC32" s="78" t="str">
        <f>REPLACE(INDEX(GroupVertices[Group],MATCH(Edges24[[#This Row],[Vertex 2]],GroupVertices[Vertex],0)),1,1,"")</f>
        <v>7</v>
      </c>
      <c r="BD32" s="48">
        <v>2</v>
      </c>
      <c r="BE32" s="49">
        <v>8</v>
      </c>
      <c r="BF32" s="48">
        <v>0</v>
      </c>
      <c r="BG32" s="49">
        <v>0</v>
      </c>
      <c r="BH32" s="48">
        <v>0</v>
      </c>
      <c r="BI32" s="49">
        <v>0</v>
      </c>
      <c r="BJ32" s="48">
        <v>23</v>
      </c>
      <c r="BK32" s="49">
        <v>92</v>
      </c>
      <c r="BL32" s="48">
        <v>25</v>
      </c>
    </row>
    <row r="33" spans="1:64" ht="15">
      <c r="A33" s="64" t="s">
        <v>239</v>
      </c>
      <c r="B33" s="64" t="s">
        <v>245</v>
      </c>
      <c r="C33" s="65"/>
      <c r="D33" s="66"/>
      <c r="E33" s="67"/>
      <c r="F33" s="68"/>
      <c r="G33" s="65"/>
      <c r="H33" s="69"/>
      <c r="I33" s="70"/>
      <c r="J33" s="70"/>
      <c r="K33" s="34" t="s">
        <v>65</v>
      </c>
      <c r="L33" s="77">
        <v>53</v>
      </c>
      <c r="M33" s="77"/>
      <c r="N33" s="72"/>
      <c r="O33" s="79" t="s">
        <v>306</v>
      </c>
      <c r="P33" s="81">
        <v>43537.710335648146</v>
      </c>
      <c r="Q33" s="79" t="s">
        <v>334</v>
      </c>
      <c r="R33" s="79"/>
      <c r="S33" s="79"/>
      <c r="T33" s="79" t="s">
        <v>551</v>
      </c>
      <c r="U33" s="79"/>
      <c r="V33" s="83" t="s">
        <v>630</v>
      </c>
      <c r="W33" s="81">
        <v>43537.710335648146</v>
      </c>
      <c r="X33" s="83" t="s">
        <v>692</v>
      </c>
      <c r="Y33" s="79"/>
      <c r="Z33" s="79"/>
      <c r="AA33" s="85" t="s">
        <v>827</v>
      </c>
      <c r="AB33" s="79"/>
      <c r="AC33" s="79" t="b">
        <v>0</v>
      </c>
      <c r="AD33" s="79">
        <v>0</v>
      </c>
      <c r="AE33" s="85" t="s">
        <v>932</v>
      </c>
      <c r="AF33" s="79" t="b">
        <v>0</v>
      </c>
      <c r="AG33" s="79" t="s">
        <v>937</v>
      </c>
      <c r="AH33" s="79"/>
      <c r="AI33" s="85" t="s">
        <v>932</v>
      </c>
      <c r="AJ33" s="79" t="b">
        <v>0</v>
      </c>
      <c r="AK33" s="79">
        <v>2</v>
      </c>
      <c r="AL33" s="85" t="s">
        <v>835</v>
      </c>
      <c r="AM33" s="79" t="s">
        <v>951</v>
      </c>
      <c r="AN33" s="79" t="b">
        <v>0</v>
      </c>
      <c r="AO33" s="85" t="s">
        <v>835</v>
      </c>
      <c r="AP33" s="79" t="s">
        <v>176</v>
      </c>
      <c r="AQ33" s="79">
        <v>0</v>
      </c>
      <c r="AR33" s="79">
        <v>0</v>
      </c>
      <c r="AS33" s="79"/>
      <c r="AT33" s="79"/>
      <c r="AU33" s="79"/>
      <c r="AV33" s="79"/>
      <c r="AW33" s="79"/>
      <c r="AX33" s="79"/>
      <c r="AY33" s="79"/>
      <c r="AZ33" s="79"/>
      <c r="BA33">
        <v>1</v>
      </c>
      <c r="BB33" s="78" t="str">
        <f>REPLACE(INDEX(GroupVertices[Group],MATCH(Edges24[[#This Row],[Vertex 1]],GroupVertices[Vertex],0)),1,1,"")</f>
        <v>7</v>
      </c>
      <c r="BC33" s="78" t="str">
        <f>REPLACE(INDEX(GroupVertices[Group],MATCH(Edges24[[#This Row],[Vertex 2]],GroupVertices[Vertex],0)),1,1,"")</f>
        <v>7</v>
      </c>
      <c r="BD33" s="48">
        <v>4</v>
      </c>
      <c r="BE33" s="49">
        <v>16.666666666666668</v>
      </c>
      <c r="BF33" s="48">
        <v>0</v>
      </c>
      <c r="BG33" s="49">
        <v>0</v>
      </c>
      <c r="BH33" s="48">
        <v>0</v>
      </c>
      <c r="BI33" s="49">
        <v>0</v>
      </c>
      <c r="BJ33" s="48">
        <v>20</v>
      </c>
      <c r="BK33" s="49">
        <v>83.33333333333333</v>
      </c>
      <c r="BL33" s="48">
        <v>24</v>
      </c>
    </row>
    <row r="34" spans="1:64" ht="15">
      <c r="A34" s="64" t="s">
        <v>240</v>
      </c>
      <c r="B34" s="64" t="s">
        <v>246</v>
      </c>
      <c r="C34" s="65"/>
      <c r="D34" s="66"/>
      <c r="E34" s="67"/>
      <c r="F34" s="68"/>
      <c r="G34" s="65"/>
      <c r="H34" s="69"/>
      <c r="I34" s="70"/>
      <c r="J34" s="70"/>
      <c r="K34" s="34" t="s">
        <v>65</v>
      </c>
      <c r="L34" s="77">
        <v>54</v>
      </c>
      <c r="M34" s="77"/>
      <c r="N34" s="72"/>
      <c r="O34" s="79" t="s">
        <v>306</v>
      </c>
      <c r="P34" s="81">
        <v>43533.763877314814</v>
      </c>
      <c r="Q34" s="79" t="s">
        <v>333</v>
      </c>
      <c r="R34" s="79"/>
      <c r="S34" s="79"/>
      <c r="T34" s="79" t="s">
        <v>550</v>
      </c>
      <c r="U34" s="79"/>
      <c r="V34" s="83" t="s">
        <v>631</v>
      </c>
      <c r="W34" s="81">
        <v>43533.763877314814</v>
      </c>
      <c r="X34" s="83" t="s">
        <v>693</v>
      </c>
      <c r="Y34" s="79"/>
      <c r="Z34" s="79"/>
      <c r="AA34" s="85" t="s">
        <v>828</v>
      </c>
      <c r="AB34" s="79"/>
      <c r="AC34" s="79" t="b">
        <v>0</v>
      </c>
      <c r="AD34" s="79">
        <v>0</v>
      </c>
      <c r="AE34" s="85" t="s">
        <v>932</v>
      </c>
      <c r="AF34" s="79" t="b">
        <v>0</v>
      </c>
      <c r="AG34" s="79" t="s">
        <v>937</v>
      </c>
      <c r="AH34" s="79"/>
      <c r="AI34" s="85" t="s">
        <v>932</v>
      </c>
      <c r="AJ34" s="79" t="b">
        <v>0</v>
      </c>
      <c r="AK34" s="79">
        <v>3</v>
      </c>
      <c r="AL34" s="85" t="s">
        <v>836</v>
      </c>
      <c r="AM34" s="79" t="s">
        <v>951</v>
      </c>
      <c r="AN34" s="79" t="b">
        <v>0</v>
      </c>
      <c r="AO34" s="85" t="s">
        <v>836</v>
      </c>
      <c r="AP34" s="79" t="s">
        <v>176</v>
      </c>
      <c r="AQ34" s="79">
        <v>0</v>
      </c>
      <c r="AR34" s="79">
        <v>0</v>
      </c>
      <c r="AS34" s="79"/>
      <c r="AT34" s="79"/>
      <c r="AU34" s="79"/>
      <c r="AV34" s="79"/>
      <c r="AW34" s="79"/>
      <c r="AX34" s="79"/>
      <c r="AY34" s="79"/>
      <c r="AZ34" s="79"/>
      <c r="BA34">
        <v>1</v>
      </c>
      <c r="BB34" s="78" t="str">
        <f>REPLACE(INDEX(GroupVertices[Group],MATCH(Edges24[[#This Row],[Vertex 1]],GroupVertices[Vertex],0)),1,1,"")</f>
        <v>7</v>
      </c>
      <c r="BC34" s="78" t="str">
        <f>REPLACE(INDEX(GroupVertices[Group],MATCH(Edges24[[#This Row],[Vertex 2]],GroupVertices[Vertex],0)),1,1,"")</f>
        <v>7</v>
      </c>
      <c r="BD34" s="48">
        <v>2</v>
      </c>
      <c r="BE34" s="49">
        <v>8</v>
      </c>
      <c r="BF34" s="48">
        <v>0</v>
      </c>
      <c r="BG34" s="49">
        <v>0</v>
      </c>
      <c r="BH34" s="48">
        <v>0</v>
      </c>
      <c r="BI34" s="49">
        <v>0</v>
      </c>
      <c r="BJ34" s="48">
        <v>23</v>
      </c>
      <c r="BK34" s="49">
        <v>92</v>
      </c>
      <c r="BL34" s="48">
        <v>25</v>
      </c>
    </row>
    <row r="35" spans="1:64" ht="15">
      <c r="A35" s="64" t="s">
        <v>240</v>
      </c>
      <c r="B35" s="64" t="s">
        <v>245</v>
      </c>
      <c r="C35" s="65"/>
      <c r="D35" s="66"/>
      <c r="E35" s="67"/>
      <c r="F35" s="68"/>
      <c r="G35" s="65"/>
      <c r="H35" s="69"/>
      <c r="I35" s="70"/>
      <c r="J35" s="70"/>
      <c r="K35" s="34" t="s">
        <v>65</v>
      </c>
      <c r="L35" s="77">
        <v>55</v>
      </c>
      <c r="M35" s="77"/>
      <c r="N35" s="72"/>
      <c r="O35" s="79" t="s">
        <v>306</v>
      </c>
      <c r="P35" s="81">
        <v>43537.71255787037</v>
      </c>
      <c r="Q35" s="79" t="s">
        <v>334</v>
      </c>
      <c r="R35" s="79"/>
      <c r="S35" s="79"/>
      <c r="T35" s="79" t="s">
        <v>551</v>
      </c>
      <c r="U35" s="79"/>
      <c r="V35" s="83" t="s">
        <v>631</v>
      </c>
      <c r="W35" s="81">
        <v>43537.71255787037</v>
      </c>
      <c r="X35" s="83" t="s">
        <v>694</v>
      </c>
      <c r="Y35" s="79"/>
      <c r="Z35" s="79"/>
      <c r="AA35" s="85" t="s">
        <v>829</v>
      </c>
      <c r="AB35" s="79"/>
      <c r="AC35" s="79" t="b">
        <v>0</v>
      </c>
      <c r="AD35" s="79">
        <v>0</v>
      </c>
      <c r="AE35" s="85" t="s">
        <v>932</v>
      </c>
      <c r="AF35" s="79" t="b">
        <v>0</v>
      </c>
      <c r="AG35" s="79" t="s">
        <v>937</v>
      </c>
      <c r="AH35" s="79"/>
      <c r="AI35" s="85" t="s">
        <v>932</v>
      </c>
      <c r="AJ35" s="79" t="b">
        <v>0</v>
      </c>
      <c r="AK35" s="79">
        <v>2</v>
      </c>
      <c r="AL35" s="85" t="s">
        <v>835</v>
      </c>
      <c r="AM35" s="79" t="s">
        <v>951</v>
      </c>
      <c r="AN35" s="79" t="b">
        <v>0</v>
      </c>
      <c r="AO35" s="85" t="s">
        <v>835</v>
      </c>
      <c r="AP35" s="79" t="s">
        <v>176</v>
      </c>
      <c r="AQ35" s="79">
        <v>0</v>
      </c>
      <c r="AR35" s="79">
        <v>0</v>
      </c>
      <c r="AS35" s="79"/>
      <c r="AT35" s="79"/>
      <c r="AU35" s="79"/>
      <c r="AV35" s="79"/>
      <c r="AW35" s="79"/>
      <c r="AX35" s="79"/>
      <c r="AY35" s="79"/>
      <c r="AZ35" s="79"/>
      <c r="BA35">
        <v>1</v>
      </c>
      <c r="BB35" s="78" t="str">
        <f>REPLACE(INDEX(GroupVertices[Group],MATCH(Edges24[[#This Row],[Vertex 1]],GroupVertices[Vertex],0)),1,1,"")</f>
        <v>7</v>
      </c>
      <c r="BC35" s="78" t="str">
        <f>REPLACE(INDEX(GroupVertices[Group],MATCH(Edges24[[#This Row],[Vertex 2]],GroupVertices[Vertex],0)),1,1,"")</f>
        <v>7</v>
      </c>
      <c r="BD35" s="48">
        <v>4</v>
      </c>
      <c r="BE35" s="49">
        <v>16.666666666666668</v>
      </c>
      <c r="BF35" s="48">
        <v>0</v>
      </c>
      <c r="BG35" s="49">
        <v>0</v>
      </c>
      <c r="BH35" s="48">
        <v>0</v>
      </c>
      <c r="BI35" s="49">
        <v>0</v>
      </c>
      <c r="BJ35" s="48">
        <v>20</v>
      </c>
      <c r="BK35" s="49">
        <v>83.33333333333333</v>
      </c>
      <c r="BL35" s="48">
        <v>24</v>
      </c>
    </row>
    <row r="36" spans="1:64" ht="15">
      <c r="A36" s="64" t="s">
        <v>241</v>
      </c>
      <c r="B36" s="64" t="s">
        <v>292</v>
      </c>
      <c r="C36" s="65"/>
      <c r="D36" s="66"/>
      <c r="E36" s="67"/>
      <c r="F36" s="68"/>
      <c r="G36" s="65"/>
      <c r="H36" s="69"/>
      <c r="I36" s="70"/>
      <c r="J36" s="70"/>
      <c r="K36" s="34" t="s">
        <v>65</v>
      </c>
      <c r="L36" s="77">
        <v>56</v>
      </c>
      <c r="M36" s="77"/>
      <c r="N36" s="72"/>
      <c r="O36" s="79" t="s">
        <v>306</v>
      </c>
      <c r="P36" s="81">
        <v>43537.834814814814</v>
      </c>
      <c r="Q36" s="79" t="s">
        <v>335</v>
      </c>
      <c r="R36" s="83" t="s">
        <v>434</v>
      </c>
      <c r="S36" s="79" t="s">
        <v>516</v>
      </c>
      <c r="T36" s="79" t="s">
        <v>552</v>
      </c>
      <c r="U36" s="83" t="s">
        <v>592</v>
      </c>
      <c r="V36" s="83" t="s">
        <v>592</v>
      </c>
      <c r="W36" s="81">
        <v>43537.834814814814</v>
      </c>
      <c r="X36" s="83" t="s">
        <v>695</v>
      </c>
      <c r="Y36" s="79"/>
      <c r="Z36" s="79"/>
      <c r="AA36" s="85" t="s">
        <v>830</v>
      </c>
      <c r="AB36" s="79"/>
      <c r="AC36" s="79" t="b">
        <v>0</v>
      </c>
      <c r="AD36" s="79">
        <v>0</v>
      </c>
      <c r="AE36" s="85" t="s">
        <v>932</v>
      </c>
      <c r="AF36" s="79" t="b">
        <v>0</v>
      </c>
      <c r="AG36" s="79" t="s">
        <v>937</v>
      </c>
      <c r="AH36" s="79"/>
      <c r="AI36" s="85" t="s">
        <v>932</v>
      </c>
      <c r="AJ36" s="79" t="b">
        <v>0</v>
      </c>
      <c r="AK36" s="79">
        <v>0</v>
      </c>
      <c r="AL36" s="85" t="s">
        <v>932</v>
      </c>
      <c r="AM36" s="79" t="s">
        <v>943</v>
      </c>
      <c r="AN36" s="79" t="b">
        <v>0</v>
      </c>
      <c r="AO36" s="85" t="s">
        <v>830</v>
      </c>
      <c r="AP36" s="79" t="s">
        <v>176</v>
      </c>
      <c r="AQ36" s="79">
        <v>0</v>
      </c>
      <c r="AR36" s="79">
        <v>0</v>
      </c>
      <c r="AS36" s="79"/>
      <c r="AT36" s="79"/>
      <c r="AU36" s="79"/>
      <c r="AV36" s="79"/>
      <c r="AW36" s="79"/>
      <c r="AX36" s="79"/>
      <c r="AY36" s="79"/>
      <c r="AZ36" s="79"/>
      <c r="BA36">
        <v>1</v>
      </c>
      <c r="BB36" s="78" t="str">
        <f>REPLACE(INDEX(GroupVertices[Group],MATCH(Edges24[[#This Row],[Vertex 1]],GroupVertices[Vertex],0)),1,1,"")</f>
        <v>9</v>
      </c>
      <c r="BC36" s="78" t="str">
        <f>REPLACE(INDEX(GroupVertices[Group],MATCH(Edges24[[#This Row],[Vertex 2]],GroupVertices[Vertex],0)),1,1,"")</f>
        <v>9</v>
      </c>
      <c r="BD36" s="48">
        <v>0</v>
      </c>
      <c r="BE36" s="49">
        <v>0</v>
      </c>
      <c r="BF36" s="48">
        <v>0</v>
      </c>
      <c r="BG36" s="49">
        <v>0</v>
      </c>
      <c r="BH36" s="48">
        <v>0</v>
      </c>
      <c r="BI36" s="49">
        <v>0</v>
      </c>
      <c r="BJ36" s="48">
        <v>20</v>
      </c>
      <c r="BK36" s="49">
        <v>100</v>
      </c>
      <c r="BL36" s="48">
        <v>20</v>
      </c>
    </row>
    <row r="37" spans="1:64" ht="15">
      <c r="A37" s="64" t="s">
        <v>242</v>
      </c>
      <c r="B37" s="64" t="s">
        <v>293</v>
      </c>
      <c r="C37" s="65"/>
      <c r="D37" s="66"/>
      <c r="E37" s="67"/>
      <c r="F37" s="68"/>
      <c r="G37" s="65"/>
      <c r="H37" s="69"/>
      <c r="I37" s="70"/>
      <c r="J37" s="70"/>
      <c r="K37" s="34" t="s">
        <v>65</v>
      </c>
      <c r="L37" s="77">
        <v>57</v>
      </c>
      <c r="M37" s="77"/>
      <c r="N37" s="72"/>
      <c r="O37" s="79" t="s">
        <v>307</v>
      </c>
      <c r="P37" s="81">
        <v>43538.36387731481</v>
      </c>
      <c r="Q37" s="79" t="s">
        <v>336</v>
      </c>
      <c r="R37" s="83" t="s">
        <v>435</v>
      </c>
      <c r="S37" s="79" t="s">
        <v>517</v>
      </c>
      <c r="T37" s="79" t="s">
        <v>553</v>
      </c>
      <c r="U37" s="79"/>
      <c r="V37" s="83" t="s">
        <v>632</v>
      </c>
      <c r="W37" s="81">
        <v>43538.36387731481</v>
      </c>
      <c r="X37" s="83" t="s">
        <v>696</v>
      </c>
      <c r="Y37" s="79"/>
      <c r="Z37" s="79"/>
      <c r="AA37" s="85" t="s">
        <v>831</v>
      </c>
      <c r="AB37" s="79"/>
      <c r="AC37" s="79" t="b">
        <v>0</v>
      </c>
      <c r="AD37" s="79">
        <v>0</v>
      </c>
      <c r="AE37" s="85" t="s">
        <v>934</v>
      </c>
      <c r="AF37" s="79" t="b">
        <v>0</v>
      </c>
      <c r="AG37" s="79" t="s">
        <v>937</v>
      </c>
      <c r="AH37" s="79"/>
      <c r="AI37" s="85" t="s">
        <v>932</v>
      </c>
      <c r="AJ37" s="79" t="b">
        <v>0</v>
      </c>
      <c r="AK37" s="79">
        <v>1</v>
      </c>
      <c r="AL37" s="85" t="s">
        <v>932</v>
      </c>
      <c r="AM37" s="79" t="s">
        <v>944</v>
      </c>
      <c r="AN37" s="79" t="b">
        <v>0</v>
      </c>
      <c r="AO37" s="85" t="s">
        <v>831</v>
      </c>
      <c r="AP37" s="79" t="s">
        <v>176</v>
      </c>
      <c r="AQ37" s="79">
        <v>0</v>
      </c>
      <c r="AR37" s="79">
        <v>0</v>
      </c>
      <c r="AS37" s="79"/>
      <c r="AT37" s="79"/>
      <c r="AU37" s="79"/>
      <c r="AV37" s="79"/>
      <c r="AW37" s="79"/>
      <c r="AX37" s="79"/>
      <c r="AY37" s="79"/>
      <c r="AZ37" s="79"/>
      <c r="BA37">
        <v>1</v>
      </c>
      <c r="BB37" s="78" t="str">
        <f>REPLACE(INDEX(GroupVertices[Group],MATCH(Edges24[[#This Row],[Vertex 1]],GroupVertices[Vertex],0)),1,1,"")</f>
        <v>19</v>
      </c>
      <c r="BC37" s="78" t="str">
        <f>REPLACE(INDEX(GroupVertices[Group],MATCH(Edges24[[#This Row],[Vertex 2]],GroupVertices[Vertex],0)),1,1,"")</f>
        <v>19</v>
      </c>
      <c r="BD37" s="48">
        <v>2</v>
      </c>
      <c r="BE37" s="49">
        <v>11.11111111111111</v>
      </c>
      <c r="BF37" s="48">
        <v>0</v>
      </c>
      <c r="BG37" s="49">
        <v>0</v>
      </c>
      <c r="BH37" s="48">
        <v>0</v>
      </c>
      <c r="BI37" s="49">
        <v>0</v>
      </c>
      <c r="BJ37" s="48">
        <v>16</v>
      </c>
      <c r="BK37" s="49">
        <v>88.88888888888889</v>
      </c>
      <c r="BL37" s="48">
        <v>18</v>
      </c>
    </row>
    <row r="38" spans="1:64" ht="15">
      <c r="A38" s="64" t="s">
        <v>243</v>
      </c>
      <c r="B38" s="64" t="s">
        <v>248</v>
      </c>
      <c r="C38" s="65"/>
      <c r="D38" s="66"/>
      <c r="E38" s="67"/>
      <c r="F38" s="68"/>
      <c r="G38" s="65"/>
      <c r="H38" s="69"/>
      <c r="I38" s="70"/>
      <c r="J38" s="70"/>
      <c r="K38" s="34" t="s">
        <v>65</v>
      </c>
      <c r="L38" s="77">
        <v>58</v>
      </c>
      <c r="M38" s="77"/>
      <c r="N38" s="72"/>
      <c r="O38" s="79" t="s">
        <v>306</v>
      </c>
      <c r="P38" s="81">
        <v>43538.678761574076</v>
      </c>
      <c r="Q38" s="79" t="s">
        <v>337</v>
      </c>
      <c r="R38" s="79"/>
      <c r="S38" s="79"/>
      <c r="T38" s="79" t="s">
        <v>554</v>
      </c>
      <c r="U38" s="79"/>
      <c r="V38" s="83" t="s">
        <v>633</v>
      </c>
      <c r="W38" s="81">
        <v>43538.678761574076</v>
      </c>
      <c r="X38" s="83" t="s">
        <v>697</v>
      </c>
      <c r="Y38" s="79"/>
      <c r="Z38" s="79"/>
      <c r="AA38" s="85" t="s">
        <v>832</v>
      </c>
      <c r="AB38" s="79"/>
      <c r="AC38" s="79" t="b">
        <v>0</v>
      </c>
      <c r="AD38" s="79">
        <v>0</v>
      </c>
      <c r="AE38" s="85" t="s">
        <v>932</v>
      </c>
      <c r="AF38" s="79" t="b">
        <v>0</v>
      </c>
      <c r="AG38" s="79" t="s">
        <v>937</v>
      </c>
      <c r="AH38" s="79"/>
      <c r="AI38" s="85" t="s">
        <v>932</v>
      </c>
      <c r="AJ38" s="79" t="b">
        <v>0</v>
      </c>
      <c r="AK38" s="79">
        <v>2</v>
      </c>
      <c r="AL38" s="85" t="s">
        <v>843</v>
      </c>
      <c r="AM38" s="79" t="s">
        <v>951</v>
      </c>
      <c r="AN38" s="79" t="b">
        <v>0</v>
      </c>
      <c r="AO38" s="85" t="s">
        <v>843</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0</v>
      </c>
      <c r="BE38" s="49">
        <v>0</v>
      </c>
      <c r="BF38" s="48">
        <v>0</v>
      </c>
      <c r="BG38" s="49">
        <v>0</v>
      </c>
      <c r="BH38" s="48">
        <v>0</v>
      </c>
      <c r="BI38" s="49">
        <v>0</v>
      </c>
      <c r="BJ38" s="48">
        <v>17</v>
      </c>
      <c r="BK38" s="49">
        <v>100</v>
      </c>
      <c r="BL38" s="48">
        <v>17</v>
      </c>
    </row>
    <row r="39" spans="1:64" ht="15">
      <c r="A39" s="64" t="s">
        <v>244</v>
      </c>
      <c r="B39" s="64" t="s">
        <v>248</v>
      </c>
      <c r="C39" s="65"/>
      <c r="D39" s="66"/>
      <c r="E39" s="67"/>
      <c r="F39" s="68"/>
      <c r="G39" s="65"/>
      <c r="H39" s="69"/>
      <c r="I39" s="70"/>
      <c r="J39" s="70"/>
      <c r="K39" s="34" t="s">
        <v>65</v>
      </c>
      <c r="L39" s="77">
        <v>59</v>
      </c>
      <c r="M39" s="77"/>
      <c r="N39" s="72"/>
      <c r="O39" s="79" t="s">
        <v>306</v>
      </c>
      <c r="P39" s="81">
        <v>43538.89759259259</v>
      </c>
      <c r="Q39" s="79" t="s">
        <v>337</v>
      </c>
      <c r="R39" s="79"/>
      <c r="S39" s="79"/>
      <c r="T39" s="79" t="s">
        <v>554</v>
      </c>
      <c r="U39" s="79"/>
      <c r="V39" s="83" t="s">
        <v>634</v>
      </c>
      <c r="W39" s="81">
        <v>43538.89759259259</v>
      </c>
      <c r="X39" s="83" t="s">
        <v>698</v>
      </c>
      <c r="Y39" s="79"/>
      <c r="Z39" s="79"/>
      <c r="AA39" s="85" t="s">
        <v>833</v>
      </c>
      <c r="AB39" s="79"/>
      <c r="AC39" s="79" t="b">
        <v>0</v>
      </c>
      <c r="AD39" s="79">
        <v>0</v>
      </c>
      <c r="AE39" s="85" t="s">
        <v>932</v>
      </c>
      <c r="AF39" s="79" t="b">
        <v>0</v>
      </c>
      <c r="AG39" s="79" t="s">
        <v>937</v>
      </c>
      <c r="AH39" s="79"/>
      <c r="AI39" s="85" t="s">
        <v>932</v>
      </c>
      <c r="AJ39" s="79" t="b">
        <v>0</v>
      </c>
      <c r="AK39" s="79">
        <v>2</v>
      </c>
      <c r="AL39" s="85" t="s">
        <v>843</v>
      </c>
      <c r="AM39" s="79" t="s">
        <v>944</v>
      </c>
      <c r="AN39" s="79" t="b">
        <v>0</v>
      </c>
      <c r="AO39" s="85" t="s">
        <v>843</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v>0</v>
      </c>
      <c r="BE39" s="49">
        <v>0</v>
      </c>
      <c r="BF39" s="48">
        <v>0</v>
      </c>
      <c r="BG39" s="49">
        <v>0</v>
      </c>
      <c r="BH39" s="48">
        <v>0</v>
      </c>
      <c r="BI39" s="49">
        <v>0</v>
      </c>
      <c r="BJ39" s="48">
        <v>17</v>
      </c>
      <c r="BK39" s="49">
        <v>100</v>
      </c>
      <c r="BL39" s="48">
        <v>17</v>
      </c>
    </row>
    <row r="40" spans="1:64" ht="15">
      <c r="A40" s="64" t="s">
        <v>245</v>
      </c>
      <c r="B40" s="64" t="s">
        <v>246</v>
      </c>
      <c r="C40" s="65"/>
      <c r="D40" s="66"/>
      <c r="E40" s="67"/>
      <c r="F40" s="68"/>
      <c r="G40" s="65"/>
      <c r="H40" s="69"/>
      <c r="I40" s="70"/>
      <c r="J40" s="70"/>
      <c r="K40" s="34" t="s">
        <v>66</v>
      </c>
      <c r="L40" s="77">
        <v>60</v>
      </c>
      <c r="M40" s="77"/>
      <c r="N40" s="72"/>
      <c r="O40" s="79" t="s">
        <v>306</v>
      </c>
      <c r="P40" s="81">
        <v>43533.7421875</v>
      </c>
      <c r="Q40" s="79" t="s">
        <v>333</v>
      </c>
      <c r="R40" s="79"/>
      <c r="S40" s="79"/>
      <c r="T40" s="79" t="s">
        <v>550</v>
      </c>
      <c r="U40" s="79"/>
      <c r="V40" s="83" t="s">
        <v>635</v>
      </c>
      <c r="W40" s="81">
        <v>43533.7421875</v>
      </c>
      <c r="X40" s="83" t="s">
        <v>699</v>
      </c>
      <c r="Y40" s="79"/>
      <c r="Z40" s="79"/>
      <c r="AA40" s="85" t="s">
        <v>834</v>
      </c>
      <c r="AB40" s="79"/>
      <c r="AC40" s="79" t="b">
        <v>0</v>
      </c>
      <c r="AD40" s="79">
        <v>0</v>
      </c>
      <c r="AE40" s="85" t="s">
        <v>932</v>
      </c>
      <c r="AF40" s="79" t="b">
        <v>0</v>
      </c>
      <c r="AG40" s="79" t="s">
        <v>937</v>
      </c>
      <c r="AH40" s="79"/>
      <c r="AI40" s="85" t="s">
        <v>932</v>
      </c>
      <c r="AJ40" s="79" t="b">
        <v>0</v>
      </c>
      <c r="AK40" s="79">
        <v>3</v>
      </c>
      <c r="AL40" s="85" t="s">
        <v>836</v>
      </c>
      <c r="AM40" s="79" t="s">
        <v>951</v>
      </c>
      <c r="AN40" s="79" t="b">
        <v>0</v>
      </c>
      <c r="AO40" s="85" t="s">
        <v>836</v>
      </c>
      <c r="AP40" s="79" t="s">
        <v>176</v>
      </c>
      <c r="AQ40" s="79">
        <v>0</v>
      </c>
      <c r="AR40" s="79">
        <v>0</v>
      </c>
      <c r="AS40" s="79"/>
      <c r="AT40" s="79"/>
      <c r="AU40" s="79"/>
      <c r="AV40" s="79"/>
      <c r="AW40" s="79"/>
      <c r="AX40" s="79"/>
      <c r="AY40" s="79"/>
      <c r="AZ40" s="79"/>
      <c r="BA40">
        <v>2</v>
      </c>
      <c r="BB40" s="78" t="str">
        <f>REPLACE(INDEX(GroupVertices[Group],MATCH(Edges24[[#This Row],[Vertex 1]],GroupVertices[Vertex],0)),1,1,"")</f>
        <v>7</v>
      </c>
      <c r="BC40" s="78" t="str">
        <f>REPLACE(INDEX(GroupVertices[Group],MATCH(Edges24[[#This Row],[Vertex 2]],GroupVertices[Vertex],0)),1,1,"")</f>
        <v>7</v>
      </c>
      <c r="BD40" s="48">
        <v>2</v>
      </c>
      <c r="BE40" s="49">
        <v>8</v>
      </c>
      <c r="BF40" s="48">
        <v>0</v>
      </c>
      <c r="BG40" s="49">
        <v>0</v>
      </c>
      <c r="BH40" s="48">
        <v>0</v>
      </c>
      <c r="BI40" s="49">
        <v>0</v>
      </c>
      <c r="BJ40" s="48">
        <v>23</v>
      </c>
      <c r="BK40" s="49">
        <v>92</v>
      </c>
      <c r="BL40" s="48">
        <v>25</v>
      </c>
    </row>
    <row r="41" spans="1:64" ht="15">
      <c r="A41" s="64" t="s">
        <v>245</v>
      </c>
      <c r="B41" s="64" t="s">
        <v>246</v>
      </c>
      <c r="C41" s="65"/>
      <c r="D41" s="66"/>
      <c r="E41" s="67"/>
      <c r="F41" s="68"/>
      <c r="G41" s="65"/>
      <c r="H41" s="69"/>
      <c r="I41" s="70"/>
      <c r="J41" s="70"/>
      <c r="K41" s="34" t="s">
        <v>66</v>
      </c>
      <c r="L41" s="77">
        <v>61</v>
      </c>
      <c r="M41" s="77"/>
      <c r="N41" s="72"/>
      <c r="O41" s="79" t="s">
        <v>306</v>
      </c>
      <c r="P41" s="81">
        <v>43537.70579861111</v>
      </c>
      <c r="Q41" s="79" t="s">
        <v>338</v>
      </c>
      <c r="R41" s="83" t="s">
        <v>436</v>
      </c>
      <c r="S41" s="79" t="s">
        <v>518</v>
      </c>
      <c r="T41" s="79" t="s">
        <v>555</v>
      </c>
      <c r="U41" s="79"/>
      <c r="V41" s="83" t="s">
        <v>635</v>
      </c>
      <c r="W41" s="81">
        <v>43537.70579861111</v>
      </c>
      <c r="X41" s="83" t="s">
        <v>700</v>
      </c>
      <c r="Y41" s="79"/>
      <c r="Z41" s="79"/>
      <c r="AA41" s="85" t="s">
        <v>835</v>
      </c>
      <c r="AB41" s="79"/>
      <c r="AC41" s="79" t="b">
        <v>0</v>
      </c>
      <c r="AD41" s="79">
        <v>2</v>
      </c>
      <c r="AE41" s="85" t="s">
        <v>932</v>
      </c>
      <c r="AF41" s="79" t="b">
        <v>0</v>
      </c>
      <c r="AG41" s="79" t="s">
        <v>937</v>
      </c>
      <c r="AH41" s="79"/>
      <c r="AI41" s="85" t="s">
        <v>932</v>
      </c>
      <c r="AJ41" s="79" t="b">
        <v>0</v>
      </c>
      <c r="AK41" s="79">
        <v>2</v>
      </c>
      <c r="AL41" s="85" t="s">
        <v>932</v>
      </c>
      <c r="AM41" s="79" t="s">
        <v>943</v>
      </c>
      <c r="AN41" s="79" t="b">
        <v>0</v>
      </c>
      <c r="AO41" s="85" t="s">
        <v>835</v>
      </c>
      <c r="AP41" s="79" t="s">
        <v>176</v>
      </c>
      <c r="AQ41" s="79">
        <v>0</v>
      </c>
      <c r="AR41" s="79">
        <v>0</v>
      </c>
      <c r="AS41" s="79"/>
      <c r="AT41" s="79"/>
      <c r="AU41" s="79"/>
      <c r="AV41" s="79"/>
      <c r="AW41" s="79"/>
      <c r="AX41" s="79"/>
      <c r="AY41" s="79"/>
      <c r="AZ41" s="79"/>
      <c r="BA41">
        <v>2</v>
      </c>
      <c r="BB41" s="78" t="str">
        <f>REPLACE(INDEX(GroupVertices[Group],MATCH(Edges24[[#This Row],[Vertex 1]],GroupVertices[Vertex],0)),1,1,"")</f>
        <v>7</v>
      </c>
      <c r="BC41" s="78" t="str">
        <f>REPLACE(INDEX(GroupVertices[Group],MATCH(Edges24[[#This Row],[Vertex 2]],GroupVertices[Vertex],0)),1,1,"")</f>
        <v>7</v>
      </c>
      <c r="BD41" s="48">
        <v>4</v>
      </c>
      <c r="BE41" s="49">
        <v>11.11111111111111</v>
      </c>
      <c r="BF41" s="48">
        <v>0</v>
      </c>
      <c r="BG41" s="49">
        <v>0</v>
      </c>
      <c r="BH41" s="48">
        <v>0</v>
      </c>
      <c r="BI41" s="49">
        <v>0</v>
      </c>
      <c r="BJ41" s="48">
        <v>32</v>
      </c>
      <c r="BK41" s="49">
        <v>88.88888888888889</v>
      </c>
      <c r="BL41" s="48">
        <v>36</v>
      </c>
    </row>
    <row r="42" spans="1:64" ht="15">
      <c r="A42" s="64" t="s">
        <v>246</v>
      </c>
      <c r="B42" s="64" t="s">
        <v>245</v>
      </c>
      <c r="C42" s="65"/>
      <c r="D42" s="66"/>
      <c r="E42" s="67"/>
      <c r="F42" s="68"/>
      <c r="G42" s="65"/>
      <c r="H42" s="69"/>
      <c r="I42" s="70"/>
      <c r="J42" s="70"/>
      <c r="K42" s="34" t="s">
        <v>66</v>
      </c>
      <c r="L42" s="77">
        <v>62</v>
      </c>
      <c r="M42" s="77"/>
      <c r="N42" s="72"/>
      <c r="O42" s="79" t="s">
        <v>306</v>
      </c>
      <c r="P42" s="81">
        <v>43533.72694444445</v>
      </c>
      <c r="Q42" s="79" t="s">
        <v>339</v>
      </c>
      <c r="R42" s="83" t="s">
        <v>437</v>
      </c>
      <c r="S42" s="79" t="s">
        <v>518</v>
      </c>
      <c r="T42" s="79" t="s">
        <v>556</v>
      </c>
      <c r="U42" s="79"/>
      <c r="V42" s="83" t="s">
        <v>636</v>
      </c>
      <c r="W42" s="81">
        <v>43533.72694444445</v>
      </c>
      <c r="X42" s="83" t="s">
        <v>701</v>
      </c>
      <c r="Y42" s="79"/>
      <c r="Z42" s="79"/>
      <c r="AA42" s="85" t="s">
        <v>836</v>
      </c>
      <c r="AB42" s="79"/>
      <c r="AC42" s="79" t="b">
        <v>0</v>
      </c>
      <c r="AD42" s="79">
        <v>3</v>
      </c>
      <c r="AE42" s="85" t="s">
        <v>932</v>
      </c>
      <c r="AF42" s="79" t="b">
        <v>0</v>
      </c>
      <c r="AG42" s="79" t="s">
        <v>937</v>
      </c>
      <c r="AH42" s="79"/>
      <c r="AI42" s="85" t="s">
        <v>932</v>
      </c>
      <c r="AJ42" s="79" t="b">
        <v>0</v>
      </c>
      <c r="AK42" s="79">
        <v>3</v>
      </c>
      <c r="AL42" s="85" t="s">
        <v>932</v>
      </c>
      <c r="AM42" s="79" t="s">
        <v>943</v>
      </c>
      <c r="AN42" s="79" t="b">
        <v>0</v>
      </c>
      <c r="AO42" s="85" t="s">
        <v>836</v>
      </c>
      <c r="AP42" s="79" t="s">
        <v>176</v>
      </c>
      <c r="AQ42" s="79">
        <v>0</v>
      </c>
      <c r="AR42" s="79">
        <v>0</v>
      </c>
      <c r="AS42" s="79"/>
      <c r="AT42" s="79"/>
      <c r="AU42" s="79"/>
      <c r="AV42" s="79"/>
      <c r="AW42" s="79"/>
      <c r="AX42" s="79"/>
      <c r="AY42" s="79"/>
      <c r="AZ42" s="79"/>
      <c r="BA42">
        <v>2</v>
      </c>
      <c r="BB42" s="78" t="str">
        <f>REPLACE(INDEX(GroupVertices[Group],MATCH(Edges24[[#This Row],[Vertex 1]],GroupVertices[Vertex],0)),1,1,"")</f>
        <v>7</v>
      </c>
      <c r="BC42" s="78" t="str">
        <f>REPLACE(INDEX(GroupVertices[Group],MATCH(Edges24[[#This Row],[Vertex 2]],GroupVertices[Vertex],0)),1,1,"")</f>
        <v>7</v>
      </c>
      <c r="BD42" s="48">
        <v>6</v>
      </c>
      <c r="BE42" s="49">
        <v>12.76595744680851</v>
      </c>
      <c r="BF42" s="48">
        <v>0</v>
      </c>
      <c r="BG42" s="49">
        <v>0</v>
      </c>
      <c r="BH42" s="48">
        <v>0</v>
      </c>
      <c r="BI42" s="49">
        <v>0</v>
      </c>
      <c r="BJ42" s="48">
        <v>41</v>
      </c>
      <c r="BK42" s="49">
        <v>87.23404255319149</v>
      </c>
      <c r="BL42" s="48">
        <v>47</v>
      </c>
    </row>
    <row r="43" spans="1:64" ht="15">
      <c r="A43" s="64" t="s">
        <v>246</v>
      </c>
      <c r="B43" s="64" t="s">
        <v>245</v>
      </c>
      <c r="C43" s="65"/>
      <c r="D43" s="66"/>
      <c r="E43" s="67"/>
      <c r="F43" s="68"/>
      <c r="G43" s="65"/>
      <c r="H43" s="69"/>
      <c r="I43" s="70"/>
      <c r="J43" s="70"/>
      <c r="K43" s="34" t="s">
        <v>66</v>
      </c>
      <c r="L43" s="77">
        <v>63</v>
      </c>
      <c r="M43" s="77"/>
      <c r="N43" s="72"/>
      <c r="O43" s="79" t="s">
        <v>306</v>
      </c>
      <c r="P43" s="81">
        <v>43538.955555555556</v>
      </c>
      <c r="Q43" s="79" t="s">
        <v>334</v>
      </c>
      <c r="R43" s="79"/>
      <c r="S43" s="79"/>
      <c r="T43" s="79" t="s">
        <v>551</v>
      </c>
      <c r="U43" s="79"/>
      <c r="V43" s="83" t="s">
        <v>636</v>
      </c>
      <c r="W43" s="81">
        <v>43538.955555555556</v>
      </c>
      <c r="X43" s="83" t="s">
        <v>702</v>
      </c>
      <c r="Y43" s="79"/>
      <c r="Z43" s="79"/>
      <c r="AA43" s="85" t="s">
        <v>837</v>
      </c>
      <c r="AB43" s="79"/>
      <c r="AC43" s="79" t="b">
        <v>0</v>
      </c>
      <c r="AD43" s="79">
        <v>0</v>
      </c>
      <c r="AE43" s="85" t="s">
        <v>932</v>
      </c>
      <c r="AF43" s="79" t="b">
        <v>0</v>
      </c>
      <c r="AG43" s="79" t="s">
        <v>937</v>
      </c>
      <c r="AH43" s="79"/>
      <c r="AI43" s="85" t="s">
        <v>932</v>
      </c>
      <c r="AJ43" s="79" t="b">
        <v>0</v>
      </c>
      <c r="AK43" s="79">
        <v>3</v>
      </c>
      <c r="AL43" s="85" t="s">
        <v>835</v>
      </c>
      <c r="AM43" s="79" t="s">
        <v>943</v>
      </c>
      <c r="AN43" s="79" t="b">
        <v>0</v>
      </c>
      <c r="AO43" s="85" t="s">
        <v>835</v>
      </c>
      <c r="AP43" s="79" t="s">
        <v>176</v>
      </c>
      <c r="AQ43" s="79">
        <v>0</v>
      </c>
      <c r="AR43" s="79">
        <v>0</v>
      </c>
      <c r="AS43" s="79"/>
      <c r="AT43" s="79"/>
      <c r="AU43" s="79"/>
      <c r="AV43" s="79"/>
      <c r="AW43" s="79"/>
      <c r="AX43" s="79"/>
      <c r="AY43" s="79"/>
      <c r="AZ43" s="79"/>
      <c r="BA43">
        <v>2</v>
      </c>
      <c r="BB43" s="78" t="str">
        <f>REPLACE(INDEX(GroupVertices[Group],MATCH(Edges24[[#This Row],[Vertex 1]],GroupVertices[Vertex],0)),1,1,"")</f>
        <v>7</v>
      </c>
      <c r="BC43" s="78" t="str">
        <f>REPLACE(INDEX(GroupVertices[Group],MATCH(Edges24[[#This Row],[Vertex 2]],GroupVertices[Vertex],0)),1,1,"")</f>
        <v>7</v>
      </c>
      <c r="BD43" s="48">
        <v>4</v>
      </c>
      <c r="BE43" s="49">
        <v>16.666666666666668</v>
      </c>
      <c r="BF43" s="48">
        <v>0</v>
      </c>
      <c r="BG43" s="49">
        <v>0</v>
      </c>
      <c r="BH43" s="48">
        <v>0</v>
      </c>
      <c r="BI43" s="49">
        <v>0</v>
      </c>
      <c r="BJ43" s="48">
        <v>20</v>
      </c>
      <c r="BK43" s="49">
        <v>83.33333333333333</v>
      </c>
      <c r="BL43" s="48">
        <v>24</v>
      </c>
    </row>
    <row r="44" spans="1:64" ht="15">
      <c r="A44" s="64" t="s">
        <v>247</v>
      </c>
      <c r="B44" s="64" t="s">
        <v>245</v>
      </c>
      <c r="C44" s="65"/>
      <c r="D44" s="66"/>
      <c r="E44" s="67"/>
      <c r="F44" s="68"/>
      <c r="G44" s="65"/>
      <c r="H44" s="69"/>
      <c r="I44" s="70"/>
      <c r="J44" s="70"/>
      <c r="K44" s="34" t="s">
        <v>65</v>
      </c>
      <c r="L44" s="77">
        <v>64</v>
      </c>
      <c r="M44" s="77"/>
      <c r="N44" s="72"/>
      <c r="O44" s="79" t="s">
        <v>306</v>
      </c>
      <c r="P44" s="81">
        <v>43539.164375</v>
      </c>
      <c r="Q44" s="79" t="s">
        <v>334</v>
      </c>
      <c r="R44" s="79"/>
      <c r="S44" s="79"/>
      <c r="T44" s="79" t="s">
        <v>551</v>
      </c>
      <c r="U44" s="79"/>
      <c r="V44" s="83" t="s">
        <v>637</v>
      </c>
      <c r="W44" s="81">
        <v>43539.164375</v>
      </c>
      <c r="X44" s="83" t="s">
        <v>703</v>
      </c>
      <c r="Y44" s="79"/>
      <c r="Z44" s="79"/>
      <c r="AA44" s="85" t="s">
        <v>838</v>
      </c>
      <c r="AB44" s="79"/>
      <c r="AC44" s="79" t="b">
        <v>0</v>
      </c>
      <c r="AD44" s="79">
        <v>0</v>
      </c>
      <c r="AE44" s="85" t="s">
        <v>932</v>
      </c>
      <c r="AF44" s="79" t="b">
        <v>0</v>
      </c>
      <c r="AG44" s="79" t="s">
        <v>937</v>
      </c>
      <c r="AH44" s="79"/>
      <c r="AI44" s="85" t="s">
        <v>932</v>
      </c>
      <c r="AJ44" s="79" t="b">
        <v>0</v>
      </c>
      <c r="AK44" s="79">
        <v>4</v>
      </c>
      <c r="AL44" s="85" t="s">
        <v>835</v>
      </c>
      <c r="AM44" s="79" t="s">
        <v>944</v>
      </c>
      <c r="AN44" s="79" t="b">
        <v>0</v>
      </c>
      <c r="AO44" s="85" t="s">
        <v>835</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v>4</v>
      </c>
      <c r="BE44" s="49">
        <v>16.666666666666668</v>
      </c>
      <c r="BF44" s="48">
        <v>0</v>
      </c>
      <c r="BG44" s="49">
        <v>0</v>
      </c>
      <c r="BH44" s="48">
        <v>0</v>
      </c>
      <c r="BI44" s="49">
        <v>0</v>
      </c>
      <c r="BJ44" s="48">
        <v>20</v>
      </c>
      <c r="BK44" s="49">
        <v>83.33333333333333</v>
      </c>
      <c r="BL44" s="48">
        <v>24</v>
      </c>
    </row>
    <row r="45" spans="1:64" ht="15">
      <c r="A45" s="64" t="s">
        <v>248</v>
      </c>
      <c r="B45" s="64" t="s">
        <v>294</v>
      </c>
      <c r="C45" s="65"/>
      <c r="D45" s="66"/>
      <c r="E45" s="67"/>
      <c r="F45" s="68"/>
      <c r="G45" s="65"/>
      <c r="H45" s="69"/>
      <c r="I45" s="70"/>
      <c r="J45" s="70"/>
      <c r="K45" s="34" t="s">
        <v>65</v>
      </c>
      <c r="L45" s="77">
        <v>65</v>
      </c>
      <c r="M45" s="77"/>
      <c r="N45" s="72"/>
      <c r="O45" s="79" t="s">
        <v>306</v>
      </c>
      <c r="P45" s="81">
        <v>43537.45284722222</v>
      </c>
      <c r="Q45" s="79" t="s">
        <v>340</v>
      </c>
      <c r="R45" s="83" t="s">
        <v>438</v>
      </c>
      <c r="S45" s="79" t="s">
        <v>519</v>
      </c>
      <c r="T45" s="79" t="s">
        <v>557</v>
      </c>
      <c r="U45" s="79"/>
      <c r="V45" s="83" t="s">
        <v>638</v>
      </c>
      <c r="W45" s="81">
        <v>43537.45284722222</v>
      </c>
      <c r="X45" s="83" t="s">
        <v>704</v>
      </c>
      <c r="Y45" s="79"/>
      <c r="Z45" s="79"/>
      <c r="AA45" s="85" t="s">
        <v>839</v>
      </c>
      <c r="AB45" s="79"/>
      <c r="AC45" s="79" t="b">
        <v>0</v>
      </c>
      <c r="AD45" s="79">
        <v>3</v>
      </c>
      <c r="AE45" s="85" t="s">
        <v>932</v>
      </c>
      <c r="AF45" s="79" t="b">
        <v>0</v>
      </c>
      <c r="AG45" s="79" t="s">
        <v>937</v>
      </c>
      <c r="AH45" s="79"/>
      <c r="AI45" s="85" t="s">
        <v>932</v>
      </c>
      <c r="AJ45" s="79" t="b">
        <v>0</v>
      </c>
      <c r="AK45" s="79">
        <v>1</v>
      </c>
      <c r="AL45" s="85" t="s">
        <v>932</v>
      </c>
      <c r="AM45" s="79" t="s">
        <v>943</v>
      </c>
      <c r="AN45" s="79" t="b">
        <v>0</v>
      </c>
      <c r="AO45" s="85" t="s">
        <v>839</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c r="BE45" s="49"/>
      <c r="BF45" s="48"/>
      <c r="BG45" s="49"/>
      <c r="BH45" s="48"/>
      <c r="BI45" s="49"/>
      <c r="BJ45" s="48"/>
      <c r="BK45" s="49"/>
      <c r="BL45" s="48"/>
    </row>
    <row r="46" spans="1:64" ht="15">
      <c r="A46" s="64" t="s">
        <v>249</v>
      </c>
      <c r="B46" s="64" t="s">
        <v>294</v>
      </c>
      <c r="C46" s="65"/>
      <c r="D46" s="66"/>
      <c r="E46" s="67"/>
      <c r="F46" s="68"/>
      <c r="G46" s="65"/>
      <c r="H46" s="69"/>
      <c r="I46" s="70"/>
      <c r="J46" s="70"/>
      <c r="K46" s="34" t="s">
        <v>65</v>
      </c>
      <c r="L46" s="77">
        <v>66</v>
      </c>
      <c r="M46" s="77"/>
      <c r="N46" s="72"/>
      <c r="O46" s="79" t="s">
        <v>306</v>
      </c>
      <c r="P46" s="81">
        <v>43537.54252314815</v>
      </c>
      <c r="Q46" s="79" t="s">
        <v>341</v>
      </c>
      <c r="R46" s="83" t="s">
        <v>438</v>
      </c>
      <c r="S46" s="79" t="s">
        <v>519</v>
      </c>
      <c r="T46" s="79" t="s">
        <v>558</v>
      </c>
      <c r="U46" s="79"/>
      <c r="V46" s="83" t="s">
        <v>639</v>
      </c>
      <c r="W46" s="81">
        <v>43537.54252314815</v>
      </c>
      <c r="X46" s="83" t="s">
        <v>705</v>
      </c>
      <c r="Y46" s="79"/>
      <c r="Z46" s="79"/>
      <c r="AA46" s="85" t="s">
        <v>840</v>
      </c>
      <c r="AB46" s="79"/>
      <c r="AC46" s="79" t="b">
        <v>0</v>
      </c>
      <c r="AD46" s="79">
        <v>0</v>
      </c>
      <c r="AE46" s="85" t="s">
        <v>932</v>
      </c>
      <c r="AF46" s="79" t="b">
        <v>0</v>
      </c>
      <c r="AG46" s="79" t="s">
        <v>937</v>
      </c>
      <c r="AH46" s="79"/>
      <c r="AI46" s="85" t="s">
        <v>932</v>
      </c>
      <c r="AJ46" s="79" t="b">
        <v>0</v>
      </c>
      <c r="AK46" s="79">
        <v>1</v>
      </c>
      <c r="AL46" s="85" t="s">
        <v>839</v>
      </c>
      <c r="AM46" s="79" t="s">
        <v>943</v>
      </c>
      <c r="AN46" s="79" t="b">
        <v>0</v>
      </c>
      <c r="AO46" s="85" t="s">
        <v>839</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c r="BE46" s="49"/>
      <c r="BF46" s="48"/>
      <c r="BG46" s="49"/>
      <c r="BH46" s="48"/>
      <c r="BI46" s="49"/>
      <c r="BJ46" s="48"/>
      <c r="BK46" s="49"/>
      <c r="BL46" s="48"/>
    </row>
    <row r="47" spans="1:64" ht="15">
      <c r="A47" s="64" t="s">
        <v>249</v>
      </c>
      <c r="B47" s="64" t="s">
        <v>248</v>
      </c>
      <c r="C47" s="65"/>
      <c r="D47" s="66"/>
      <c r="E47" s="67"/>
      <c r="F47" s="68"/>
      <c r="G47" s="65"/>
      <c r="H47" s="69"/>
      <c r="I47" s="70"/>
      <c r="J47" s="70"/>
      <c r="K47" s="34" t="s">
        <v>65</v>
      </c>
      <c r="L47" s="77">
        <v>70</v>
      </c>
      <c r="M47" s="77"/>
      <c r="N47" s="72"/>
      <c r="O47" s="79" t="s">
        <v>306</v>
      </c>
      <c r="P47" s="81">
        <v>43539.457766203705</v>
      </c>
      <c r="Q47" s="79" t="s">
        <v>337</v>
      </c>
      <c r="R47" s="79"/>
      <c r="S47" s="79"/>
      <c r="T47" s="79" t="s">
        <v>554</v>
      </c>
      <c r="U47" s="79"/>
      <c r="V47" s="83" t="s">
        <v>639</v>
      </c>
      <c r="W47" s="81">
        <v>43539.457766203705</v>
      </c>
      <c r="X47" s="83" t="s">
        <v>706</v>
      </c>
      <c r="Y47" s="79"/>
      <c r="Z47" s="79"/>
      <c r="AA47" s="85" t="s">
        <v>841</v>
      </c>
      <c r="AB47" s="79"/>
      <c r="AC47" s="79" t="b">
        <v>0</v>
      </c>
      <c r="AD47" s="79">
        <v>0</v>
      </c>
      <c r="AE47" s="85" t="s">
        <v>932</v>
      </c>
      <c r="AF47" s="79" t="b">
        <v>0</v>
      </c>
      <c r="AG47" s="79" t="s">
        <v>937</v>
      </c>
      <c r="AH47" s="79"/>
      <c r="AI47" s="85" t="s">
        <v>932</v>
      </c>
      <c r="AJ47" s="79" t="b">
        <v>0</v>
      </c>
      <c r="AK47" s="79">
        <v>4</v>
      </c>
      <c r="AL47" s="85" t="s">
        <v>843</v>
      </c>
      <c r="AM47" s="79" t="s">
        <v>944</v>
      </c>
      <c r="AN47" s="79" t="b">
        <v>0</v>
      </c>
      <c r="AO47" s="85" t="s">
        <v>843</v>
      </c>
      <c r="AP47" s="79" t="s">
        <v>176</v>
      </c>
      <c r="AQ47" s="79">
        <v>0</v>
      </c>
      <c r="AR47" s="79">
        <v>0</v>
      </c>
      <c r="AS47" s="79"/>
      <c r="AT47" s="79"/>
      <c r="AU47" s="79"/>
      <c r="AV47" s="79"/>
      <c r="AW47" s="79"/>
      <c r="AX47" s="79"/>
      <c r="AY47" s="79"/>
      <c r="AZ47" s="79"/>
      <c r="BA47">
        <v>2</v>
      </c>
      <c r="BB47" s="78" t="str">
        <f>REPLACE(INDEX(GroupVertices[Group],MATCH(Edges24[[#This Row],[Vertex 1]],GroupVertices[Vertex],0)),1,1,"")</f>
        <v>2</v>
      </c>
      <c r="BC47" s="78" t="str">
        <f>REPLACE(INDEX(GroupVertices[Group],MATCH(Edges24[[#This Row],[Vertex 2]],GroupVertices[Vertex],0)),1,1,"")</f>
        <v>2</v>
      </c>
      <c r="BD47" s="48">
        <v>0</v>
      </c>
      <c r="BE47" s="49">
        <v>0</v>
      </c>
      <c r="BF47" s="48">
        <v>0</v>
      </c>
      <c r="BG47" s="49">
        <v>0</v>
      </c>
      <c r="BH47" s="48">
        <v>0</v>
      </c>
      <c r="BI47" s="49">
        <v>0</v>
      </c>
      <c r="BJ47" s="48">
        <v>17</v>
      </c>
      <c r="BK47" s="49">
        <v>100</v>
      </c>
      <c r="BL47" s="48">
        <v>17</v>
      </c>
    </row>
    <row r="48" spans="1:64" ht="15">
      <c r="A48" s="64" t="s">
        <v>248</v>
      </c>
      <c r="B48" s="64" t="s">
        <v>248</v>
      </c>
      <c r="C48" s="65"/>
      <c r="D48" s="66"/>
      <c r="E48" s="67"/>
      <c r="F48" s="68"/>
      <c r="G48" s="65"/>
      <c r="H48" s="69"/>
      <c r="I48" s="70"/>
      <c r="J48" s="70"/>
      <c r="K48" s="34" t="s">
        <v>65</v>
      </c>
      <c r="L48" s="77">
        <v>71</v>
      </c>
      <c r="M48" s="77"/>
      <c r="N48" s="72"/>
      <c r="O48" s="79" t="s">
        <v>176</v>
      </c>
      <c r="P48" s="81">
        <v>43537.66521990741</v>
      </c>
      <c r="Q48" s="79" t="s">
        <v>342</v>
      </c>
      <c r="R48" s="83" t="s">
        <v>439</v>
      </c>
      <c r="S48" s="79" t="s">
        <v>520</v>
      </c>
      <c r="T48" s="79" t="s">
        <v>559</v>
      </c>
      <c r="U48" s="83" t="s">
        <v>593</v>
      </c>
      <c r="V48" s="83" t="s">
        <v>593</v>
      </c>
      <c r="W48" s="81">
        <v>43537.66521990741</v>
      </c>
      <c r="X48" s="83" t="s">
        <v>707</v>
      </c>
      <c r="Y48" s="79"/>
      <c r="Z48" s="79"/>
      <c r="AA48" s="85" t="s">
        <v>842</v>
      </c>
      <c r="AB48" s="79"/>
      <c r="AC48" s="79" t="b">
        <v>0</v>
      </c>
      <c r="AD48" s="79">
        <v>0</v>
      </c>
      <c r="AE48" s="85" t="s">
        <v>932</v>
      </c>
      <c r="AF48" s="79" t="b">
        <v>0</v>
      </c>
      <c r="AG48" s="79" t="s">
        <v>938</v>
      </c>
      <c r="AH48" s="79"/>
      <c r="AI48" s="85" t="s">
        <v>932</v>
      </c>
      <c r="AJ48" s="79" t="b">
        <v>0</v>
      </c>
      <c r="AK48" s="79">
        <v>0</v>
      </c>
      <c r="AL48" s="85" t="s">
        <v>932</v>
      </c>
      <c r="AM48" s="79" t="s">
        <v>943</v>
      </c>
      <c r="AN48" s="79" t="b">
        <v>0</v>
      </c>
      <c r="AO48" s="85" t="s">
        <v>842</v>
      </c>
      <c r="AP48" s="79" t="s">
        <v>176</v>
      </c>
      <c r="AQ48" s="79">
        <v>0</v>
      </c>
      <c r="AR48" s="79">
        <v>0</v>
      </c>
      <c r="AS48" s="79"/>
      <c r="AT48" s="79"/>
      <c r="AU48" s="79"/>
      <c r="AV48" s="79"/>
      <c r="AW48" s="79"/>
      <c r="AX48" s="79"/>
      <c r="AY48" s="79"/>
      <c r="AZ48" s="79"/>
      <c r="BA48">
        <v>2</v>
      </c>
      <c r="BB48" s="78" t="str">
        <f>REPLACE(INDEX(GroupVertices[Group],MATCH(Edges24[[#This Row],[Vertex 1]],GroupVertices[Vertex],0)),1,1,"")</f>
        <v>2</v>
      </c>
      <c r="BC48" s="78" t="str">
        <f>REPLACE(INDEX(GroupVertices[Group],MATCH(Edges24[[#This Row],[Vertex 2]],GroupVertices[Vertex],0)),1,1,"")</f>
        <v>2</v>
      </c>
      <c r="BD48" s="48">
        <v>0</v>
      </c>
      <c r="BE48" s="49">
        <v>0</v>
      </c>
      <c r="BF48" s="48">
        <v>0</v>
      </c>
      <c r="BG48" s="49">
        <v>0</v>
      </c>
      <c r="BH48" s="48">
        <v>0</v>
      </c>
      <c r="BI48" s="49">
        <v>0</v>
      </c>
      <c r="BJ48" s="48">
        <v>23</v>
      </c>
      <c r="BK48" s="49">
        <v>100</v>
      </c>
      <c r="BL48" s="48">
        <v>23</v>
      </c>
    </row>
    <row r="49" spans="1:64" ht="15">
      <c r="A49" s="64" t="s">
        <v>248</v>
      </c>
      <c r="B49" s="64" t="s">
        <v>248</v>
      </c>
      <c r="C49" s="65"/>
      <c r="D49" s="66"/>
      <c r="E49" s="67"/>
      <c r="F49" s="68"/>
      <c r="G49" s="65"/>
      <c r="H49" s="69"/>
      <c r="I49" s="70"/>
      <c r="J49" s="70"/>
      <c r="K49" s="34" t="s">
        <v>65</v>
      </c>
      <c r="L49" s="77">
        <v>72</v>
      </c>
      <c r="M49" s="77"/>
      <c r="N49" s="72"/>
      <c r="O49" s="79" t="s">
        <v>176</v>
      </c>
      <c r="P49" s="81">
        <v>43538.676469907405</v>
      </c>
      <c r="Q49" s="79" t="s">
        <v>343</v>
      </c>
      <c r="R49" s="83" t="s">
        <v>440</v>
      </c>
      <c r="S49" s="79" t="s">
        <v>520</v>
      </c>
      <c r="T49" s="79" t="s">
        <v>560</v>
      </c>
      <c r="U49" s="83" t="s">
        <v>594</v>
      </c>
      <c r="V49" s="83" t="s">
        <v>594</v>
      </c>
      <c r="W49" s="81">
        <v>43538.676469907405</v>
      </c>
      <c r="X49" s="83" t="s">
        <v>708</v>
      </c>
      <c r="Y49" s="79"/>
      <c r="Z49" s="79"/>
      <c r="AA49" s="85" t="s">
        <v>843</v>
      </c>
      <c r="AB49" s="79"/>
      <c r="AC49" s="79" t="b">
        <v>0</v>
      </c>
      <c r="AD49" s="79">
        <v>5</v>
      </c>
      <c r="AE49" s="85" t="s">
        <v>932</v>
      </c>
      <c r="AF49" s="79" t="b">
        <v>0</v>
      </c>
      <c r="AG49" s="79" t="s">
        <v>937</v>
      </c>
      <c r="AH49" s="79"/>
      <c r="AI49" s="85" t="s">
        <v>932</v>
      </c>
      <c r="AJ49" s="79" t="b">
        <v>0</v>
      </c>
      <c r="AK49" s="79">
        <v>2</v>
      </c>
      <c r="AL49" s="85" t="s">
        <v>932</v>
      </c>
      <c r="AM49" s="79" t="s">
        <v>943</v>
      </c>
      <c r="AN49" s="79" t="b">
        <v>0</v>
      </c>
      <c r="AO49" s="85" t="s">
        <v>843</v>
      </c>
      <c r="AP49" s="79" t="s">
        <v>176</v>
      </c>
      <c r="AQ49" s="79">
        <v>0</v>
      </c>
      <c r="AR49" s="79">
        <v>0</v>
      </c>
      <c r="AS49" s="79"/>
      <c r="AT49" s="79"/>
      <c r="AU49" s="79"/>
      <c r="AV49" s="79"/>
      <c r="AW49" s="79"/>
      <c r="AX49" s="79"/>
      <c r="AY49" s="79"/>
      <c r="AZ49" s="79"/>
      <c r="BA49">
        <v>2</v>
      </c>
      <c r="BB49" s="78" t="str">
        <f>REPLACE(INDEX(GroupVertices[Group],MATCH(Edges24[[#This Row],[Vertex 1]],GroupVertices[Vertex],0)),1,1,"")</f>
        <v>2</v>
      </c>
      <c r="BC49" s="78" t="str">
        <f>REPLACE(INDEX(GroupVertices[Group],MATCH(Edges24[[#This Row],[Vertex 2]],GroupVertices[Vertex],0)),1,1,"")</f>
        <v>2</v>
      </c>
      <c r="BD49" s="48">
        <v>0</v>
      </c>
      <c r="BE49" s="49">
        <v>0</v>
      </c>
      <c r="BF49" s="48">
        <v>0</v>
      </c>
      <c r="BG49" s="49">
        <v>0</v>
      </c>
      <c r="BH49" s="48">
        <v>0</v>
      </c>
      <c r="BI49" s="49">
        <v>0</v>
      </c>
      <c r="BJ49" s="48">
        <v>18</v>
      </c>
      <c r="BK49" s="49">
        <v>100</v>
      </c>
      <c r="BL49" s="48">
        <v>18</v>
      </c>
    </row>
    <row r="50" spans="1:64" ht="15">
      <c r="A50" s="64" t="s">
        <v>250</v>
      </c>
      <c r="B50" s="64" t="s">
        <v>248</v>
      </c>
      <c r="C50" s="65"/>
      <c r="D50" s="66"/>
      <c r="E50" s="67"/>
      <c r="F50" s="68"/>
      <c r="G50" s="65"/>
      <c r="H50" s="69"/>
      <c r="I50" s="70"/>
      <c r="J50" s="70"/>
      <c r="K50" s="34" t="s">
        <v>65</v>
      </c>
      <c r="L50" s="77">
        <v>73</v>
      </c>
      <c r="M50" s="77"/>
      <c r="N50" s="72"/>
      <c r="O50" s="79" t="s">
        <v>306</v>
      </c>
      <c r="P50" s="81">
        <v>43539.531689814816</v>
      </c>
      <c r="Q50" s="79" t="s">
        <v>337</v>
      </c>
      <c r="R50" s="79"/>
      <c r="S50" s="79"/>
      <c r="T50" s="79" t="s">
        <v>554</v>
      </c>
      <c r="U50" s="79"/>
      <c r="V50" s="83" t="s">
        <v>640</v>
      </c>
      <c r="W50" s="81">
        <v>43539.531689814816</v>
      </c>
      <c r="X50" s="83" t="s">
        <v>709</v>
      </c>
      <c r="Y50" s="79"/>
      <c r="Z50" s="79"/>
      <c r="AA50" s="85" t="s">
        <v>844</v>
      </c>
      <c r="AB50" s="79"/>
      <c r="AC50" s="79" t="b">
        <v>0</v>
      </c>
      <c r="AD50" s="79">
        <v>0</v>
      </c>
      <c r="AE50" s="85" t="s">
        <v>932</v>
      </c>
      <c r="AF50" s="79" t="b">
        <v>0</v>
      </c>
      <c r="AG50" s="79" t="s">
        <v>937</v>
      </c>
      <c r="AH50" s="79"/>
      <c r="AI50" s="85" t="s">
        <v>932</v>
      </c>
      <c r="AJ50" s="79" t="b">
        <v>0</v>
      </c>
      <c r="AK50" s="79">
        <v>4</v>
      </c>
      <c r="AL50" s="85" t="s">
        <v>843</v>
      </c>
      <c r="AM50" s="79" t="s">
        <v>951</v>
      </c>
      <c r="AN50" s="79" t="b">
        <v>0</v>
      </c>
      <c r="AO50" s="85" t="s">
        <v>843</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17</v>
      </c>
      <c r="BK50" s="49">
        <v>100</v>
      </c>
      <c r="BL50" s="48">
        <v>17</v>
      </c>
    </row>
    <row r="51" spans="1:64" ht="15">
      <c r="A51" s="64" t="s">
        <v>251</v>
      </c>
      <c r="B51" s="64" t="s">
        <v>290</v>
      </c>
      <c r="C51" s="65"/>
      <c r="D51" s="66"/>
      <c r="E51" s="67"/>
      <c r="F51" s="68"/>
      <c r="G51" s="65"/>
      <c r="H51" s="69"/>
      <c r="I51" s="70"/>
      <c r="J51" s="70"/>
      <c r="K51" s="34" t="s">
        <v>65</v>
      </c>
      <c r="L51" s="77">
        <v>75</v>
      </c>
      <c r="M51" s="77"/>
      <c r="N51" s="72"/>
      <c r="O51" s="79" t="s">
        <v>306</v>
      </c>
      <c r="P51" s="81">
        <v>43539.58578703704</v>
      </c>
      <c r="Q51" s="79" t="s">
        <v>331</v>
      </c>
      <c r="R51" s="79"/>
      <c r="S51" s="79"/>
      <c r="T51" s="79"/>
      <c r="U51" s="79"/>
      <c r="V51" s="83" t="s">
        <v>641</v>
      </c>
      <c r="W51" s="81">
        <v>43539.58578703704</v>
      </c>
      <c r="X51" s="83" t="s">
        <v>710</v>
      </c>
      <c r="Y51" s="79"/>
      <c r="Z51" s="79"/>
      <c r="AA51" s="85" t="s">
        <v>845</v>
      </c>
      <c r="AB51" s="79"/>
      <c r="AC51" s="79" t="b">
        <v>0</v>
      </c>
      <c r="AD51" s="79">
        <v>0</v>
      </c>
      <c r="AE51" s="85" t="s">
        <v>932</v>
      </c>
      <c r="AF51" s="79" t="b">
        <v>0</v>
      </c>
      <c r="AG51" s="79" t="s">
        <v>937</v>
      </c>
      <c r="AH51" s="79"/>
      <c r="AI51" s="85" t="s">
        <v>932</v>
      </c>
      <c r="AJ51" s="79" t="b">
        <v>0</v>
      </c>
      <c r="AK51" s="79">
        <v>3</v>
      </c>
      <c r="AL51" s="85" t="s">
        <v>819</v>
      </c>
      <c r="AM51" s="79" t="s">
        <v>951</v>
      </c>
      <c r="AN51" s="79" t="b">
        <v>0</v>
      </c>
      <c r="AO51" s="85" t="s">
        <v>819</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c r="BE51" s="49"/>
      <c r="BF51" s="48"/>
      <c r="BG51" s="49"/>
      <c r="BH51" s="48"/>
      <c r="BI51" s="49"/>
      <c r="BJ51" s="48"/>
      <c r="BK51" s="49"/>
      <c r="BL51" s="48"/>
    </row>
    <row r="52" spans="1:64" ht="15">
      <c r="A52" s="64" t="s">
        <v>252</v>
      </c>
      <c r="B52" s="64" t="s">
        <v>264</v>
      </c>
      <c r="C52" s="65"/>
      <c r="D52" s="66"/>
      <c r="E52" s="67"/>
      <c r="F52" s="68"/>
      <c r="G52" s="65"/>
      <c r="H52" s="69"/>
      <c r="I52" s="70"/>
      <c r="J52" s="70"/>
      <c r="K52" s="34" t="s">
        <v>65</v>
      </c>
      <c r="L52" s="77">
        <v>78</v>
      </c>
      <c r="M52" s="77"/>
      <c r="N52" s="72"/>
      <c r="O52" s="79" t="s">
        <v>306</v>
      </c>
      <c r="P52" s="81">
        <v>43539.653020833335</v>
      </c>
      <c r="Q52" s="79" t="s">
        <v>344</v>
      </c>
      <c r="R52" s="79"/>
      <c r="S52" s="79"/>
      <c r="T52" s="79" t="s">
        <v>561</v>
      </c>
      <c r="U52" s="79"/>
      <c r="V52" s="83" t="s">
        <v>642</v>
      </c>
      <c r="W52" s="81">
        <v>43539.653020833335</v>
      </c>
      <c r="X52" s="83" t="s">
        <v>711</v>
      </c>
      <c r="Y52" s="79"/>
      <c r="Z52" s="79"/>
      <c r="AA52" s="85" t="s">
        <v>846</v>
      </c>
      <c r="AB52" s="79"/>
      <c r="AC52" s="79" t="b">
        <v>0</v>
      </c>
      <c r="AD52" s="79">
        <v>0</v>
      </c>
      <c r="AE52" s="85" t="s">
        <v>932</v>
      </c>
      <c r="AF52" s="79" t="b">
        <v>0</v>
      </c>
      <c r="AG52" s="79" t="s">
        <v>937</v>
      </c>
      <c r="AH52" s="79"/>
      <c r="AI52" s="85" t="s">
        <v>932</v>
      </c>
      <c r="AJ52" s="79" t="b">
        <v>0</v>
      </c>
      <c r="AK52" s="79">
        <v>1</v>
      </c>
      <c r="AL52" s="85" t="s">
        <v>866</v>
      </c>
      <c r="AM52" s="79" t="s">
        <v>943</v>
      </c>
      <c r="AN52" s="79" t="b">
        <v>0</v>
      </c>
      <c r="AO52" s="85" t="s">
        <v>866</v>
      </c>
      <c r="AP52" s="79" t="s">
        <v>176</v>
      </c>
      <c r="AQ52" s="79">
        <v>0</v>
      </c>
      <c r="AR52" s="79">
        <v>0</v>
      </c>
      <c r="AS52" s="79"/>
      <c r="AT52" s="79"/>
      <c r="AU52" s="79"/>
      <c r="AV52" s="79"/>
      <c r="AW52" s="79"/>
      <c r="AX52" s="79"/>
      <c r="AY52" s="79"/>
      <c r="AZ52" s="79"/>
      <c r="BA52">
        <v>1</v>
      </c>
      <c r="BB52" s="78" t="str">
        <f>REPLACE(INDEX(GroupVertices[Group],MATCH(Edges24[[#This Row],[Vertex 1]],GroupVertices[Vertex],0)),1,1,"")</f>
        <v>10</v>
      </c>
      <c r="BC52" s="78" t="str">
        <f>REPLACE(INDEX(GroupVertices[Group],MATCH(Edges24[[#This Row],[Vertex 2]],GroupVertices[Vertex],0)),1,1,"")</f>
        <v>10</v>
      </c>
      <c r="BD52" s="48">
        <v>2</v>
      </c>
      <c r="BE52" s="49">
        <v>13.333333333333334</v>
      </c>
      <c r="BF52" s="48">
        <v>0</v>
      </c>
      <c r="BG52" s="49">
        <v>0</v>
      </c>
      <c r="BH52" s="48">
        <v>0</v>
      </c>
      <c r="BI52" s="49">
        <v>0</v>
      </c>
      <c r="BJ52" s="48">
        <v>13</v>
      </c>
      <c r="BK52" s="49">
        <v>86.66666666666667</v>
      </c>
      <c r="BL52" s="48">
        <v>15</v>
      </c>
    </row>
    <row r="53" spans="1:64" ht="15">
      <c r="A53" s="64" t="s">
        <v>253</v>
      </c>
      <c r="B53" s="64" t="s">
        <v>254</v>
      </c>
      <c r="C53" s="65"/>
      <c r="D53" s="66"/>
      <c r="E53" s="67"/>
      <c r="F53" s="68"/>
      <c r="G53" s="65"/>
      <c r="H53" s="69"/>
      <c r="I53" s="70"/>
      <c r="J53" s="70"/>
      <c r="K53" s="34" t="s">
        <v>65</v>
      </c>
      <c r="L53" s="77">
        <v>79</v>
      </c>
      <c r="M53" s="77"/>
      <c r="N53" s="72"/>
      <c r="O53" s="79" t="s">
        <v>306</v>
      </c>
      <c r="P53" s="81">
        <v>43539.76658564815</v>
      </c>
      <c r="Q53" s="79" t="s">
        <v>345</v>
      </c>
      <c r="R53" s="79"/>
      <c r="S53" s="79"/>
      <c r="T53" s="79"/>
      <c r="U53" s="79"/>
      <c r="V53" s="83" t="s">
        <v>643</v>
      </c>
      <c r="W53" s="81">
        <v>43539.76658564815</v>
      </c>
      <c r="X53" s="83" t="s">
        <v>712</v>
      </c>
      <c r="Y53" s="79"/>
      <c r="Z53" s="79"/>
      <c r="AA53" s="85" t="s">
        <v>847</v>
      </c>
      <c r="AB53" s="79"/>
      <c r="AC53" s="79" t="b">
        <v>0</v>
      </c>
      <c r="AD53" s="79">
        <v>0</v>
      </c>
      <c r="AE53" s="85" t="s">
        <v>932</v>
      </c>
      <c r="AF53" s="79" t="b">
        <v>0</v>
      </c>
      <c r="AG53" s="79" t="s">
        <v>937</v>
      </c>
      <c r="AH53" s="79"/>
      <c r="AI53" s="85" t="s">
        <v>932</v>
      </c>
      <c r="AJ53" s="79" t="b">
        <v>0</v>
      </c>
      <c r="AK53" s="79">
        <v>2</v>
      </c>
      <c r="AL53" s="85" t="s">
        <v>849</v>
      </c>
      <c r="AM53" s="79" t="s">
        <v>943</v>
      </c>
      <c r="AN53" s="79" t="b">
        <v>0</v>
      </c>
      <c r="AO53" s="85" t="s">
        <v>849</v>
      </c>
      <c r="AP53" s="79" t="s">
        <v>176</v>
      </c>
      <c r="AQ53" s="79">
        <v>0</v>
      </c>
      <c r="AR53" s="79">
        <v>0</v>
      </c>
      <c r="AS53" s="79"/>
      <c r="AT53" s="79"/>
      <c r="AU53" s="79"/>
      <c r="AV53" s="79"/>
      <c r="AW53" s="79"/>
      <c r="AX53" s="79"/>
      <c r="AY53" s="79"/>
      <c r="AZ53" s="79"/>
      <c r="BA53">
        <v>1</v>
      </c>
      <c r="BB53" s="78" t="str">
        <f>REPLACE(INDEX(GroupVertices[Group],MATCH(Edges24[[#This Row],[Vertex 1]],GroupVertices[Vertex],0)),1,1,"")</f>
        <v>12</v>
      </c>
      <c r="BC53" s="78" t="str">
        <f>REPLACE(INDEX(GroupVertices[Group],MATCH(Edges24[[#This Row],[Vertex 2]],GroupVertices[Vertex],0)),1,1,"")</f>
        <v>12</v>
      </c>
      <c r="BD53" s="48">
        <v>1</v>
      </c>
      <c r="BE53" s="49">
        <v>4.3478260869565215</v>
      </c>
      <c r="BF53" s="48">
        <v>0</v>
      </c>
      <c r="BG53" s="49">
        <v>0</v>
      </c>
      <c r="BH53" s="48">
        <v>0</v>
      </c>
      <c r="BI53" s="49">
        <v>0</v>
      </c>
      <c r="BJ53" s="48">
        <v>22</v>
      </c>
      <c r="BK53" s="49">
        <v>95.65217391304348</v>
      </c>
      <c r="BL53" s="48">
        <v>23</v>
      </c>
    </row>
    <row r="54" spans="1:64" ht="15">
      <c r="A54" s="64" t="s">
        <v>254</v>
      </c>
      <c r="B54" s="64" t="s">
        <v>254</v>
      </c>
      <c r="C54" s="65"/>
      <c r="D54" s="66"/>
      <c r="E54" s="67"/>
      <c r="F54" s="68"/>
      <c r="G54" s="65"/>
      <c r="H54" s="69"/>
      <c r="I54" s="70"/>
      <c r="J54" s="70"/>
      <c r="K54" s="34" t="s">
        <v>65</v>
      </c>
      <c r="L54" s="77">
        <v>80</v>
      </c>
      <c r="M54" s="77"/>
      <c r="N54" s="72"/>
      <c r="O54" s="79" t="s">
        <v>176</v>
      </c>
      <c r="P54" s="81">
        <v>43535.693402777775</v>
      </c>
      <c r="Q54" s="79" t="s">
        <v>346</v>
      </c>
      <c r="R54" s="83" t="s">
        <v>441</v>
      </c>
      <c r="S54" s="79" t="s">
        <v>521</v>
      </c>
      <c r="T54" s="79" t="s">
        <v>547</v>
      </c>
      <c r="U54" s="79"/>
      <c r="V54" s="83" t="s">
        <v>644</v>
      </c>
      <c r="W54" s="81">
        <v>43535.693402777775</v>
      </c>
      <c r="X54" s="83" t="s">
        <v>713</v>
      </c>
      <c r="Y54" s="79"/>
      <c r="Z54" s="79"/>
      <c r="AA54" s="85" t="s">
        <v>848</v>
      </c>
      <c r="AB54" s="79"/>
      <c r="AC54" s="79" t="b">
        <v>0</v>
      </c>
      <c r="AD54" s="79">
        <v>0</v>
      </c>
      <c r="AE54" s="85" t="s">
        <v>932</v>
      </c>
      <c r="AF54" s="79" t="b">
        <v>0</v>
      </c>
      <c r="AG54" s="79" t="s">
        <v>937</v>
      </c>
      <c r="AH54" s="79"/>
      <c r="AI54" s="85" t="s">
        <v>932</v>
      </c>
      <c r="AJ54" s="79" t="b">
        <v>0</v>
      </c>
      <c r="AK54" s="79">
        <v>0</v>
      </c>
      <c r="AL54" s="85" t="s">
        <v>932</v>
      </c>
      <c r="AM54" s="79" t="s">
        <v>943</v>
      </c>
      <c r="AN54" s="79" t="b">
        <v>0</v>
      </c>
      <c r="AO54" s="85" t="s">
        <v>848</v>
      </c>
      <c r="AP54" s="79" t="s">
        <v>176</v>
      </c>
      <c r="AQ54" s="79">
        <v>0</v>
      </c>
      <c r="AR54" s="79">
        <v>0</v>
      </c>
      <c r="AS54" s="79"/>
      <c r="AT54" s="79"/>
      <c r="AU54" s="79"/>
      <c r="AV54" s="79"/>
      <c r="AW54" s="79"/>
      <c r="AX54" s="79"/>
      <c r="AY54" s="79"/>
      <c r="AZ54" s="79"/>
      <c r="BA54">
        <v>2</v>
      </c>
      <c r="BB54" s="78" t="str">
        <f>REPLACE(INDEX(GroupVertices[Group],MATCH(Edges24[[#This Row],[Vertex 1]],GroupVertices[Vertex],0)),1,1,"")</f>
        <v>12</v>
      </c>
      <c r="BC54" s="78" t="str">
        <f>REPLACE(INDEX(GroupVertices[Group],MATCH(Edges24[[#This Row],[Vertex 2]],GroupVertices[Vertex],0)),1,1,"")</f>
        <v>12</v>
      </c>
      <c r="BD54" s="48">
        <v>3</v>
      </c>
      <c r="BE54" s="49">
        <v>8.571428571428571</v>
      </c>
      <c r="BF54" s="48">
        <v>1</v>
      </c>
      <c r="BG54" s="49">
        <v>2.857142857142857</v>
      </c>
      <c r="BH54" s="48">
        <v>0</v>
      </c>
      <c r="BI54" s="49">
        <v>0</v>
      </c>
      <c r="BJ54" s="48">
        <v>31</v>
      </c>
      <c r="BK54" s="49">
        <v>88.57142857142857</v>
      </c>
      <c r="BL54" s="48">
        <v>35</v>
      </c>
    </row>
    <row r="55" spans="1:64" ht="15">
      <c r="A55" s="64" t="s">
        <v>254</v>
      </c>
      <c r="B55" s="64" t="s">
        <v>254</v>
      </c>
      <c r="C55" s="65"/>
      <c r="D55" s="66"/>
      <c r="E55" s="67"/>
      <c r="F55" s="68"/>
      <c r="G55" s="65"/>
      <c r="H55" s="69"/>
      <c r="I55" s="70"/>
      <c r="J55" s="70"/>
      <c r="K55" s="34" t="s">
        <v>65</v>
      </c>
      <c r="L55" s="77">
        <v>81</v>
      </c>
      <c r="M55" s="77"/>
      <c r="N55" s="72"/>
      <c r="O55" s="79" t="s">
        <v>176</v>
      </c>
      <c r="P55" s="81">
        <v>43539.65013888889</v>
      </c>
      <c r="Q55" s="79" t="s">
        <v>347</v>
      </c>
      <c r="R55" s="83" t="s">
        <v>441</v>
      </c>
      <c r="S55" s="79" t="s">
        <v>521</v>
      </c>
      <c r="T55" s="79" t="s">
        <v>562</v>
      </c>
      <c r="U55" s="79"/>
      <c r="V55" s="83" t="s">
        <v>644</v>
      </c>
      <c r="W55" s="81">
        <v>43539.65013888889</v>
      </c>
      <c r="X55" s="83" t="s">
        <v>714</v>
      </c>
      <c r="Y55" s="79"/>
      <c r="Z55" s="79"/>
      <c r="AA55" s="85" t="s">
        <v>849</v>
      </c>
      <c r="AB55" s="79"/>
      <c r="AC55" s="79" t="b">
        <v>0</v>
      </c>
      <c r="AD55" s="79">
        <v>1</v>
      </c>
      <c r="AE55" s="85" t="s">
        <v>932</v>
      </c>
      <c r="AF55" s="79" t="b">
        <v>0</v>
      </c>
      <c r="AG55" s="79" t="s">
        <v>937</v>
      </c>
      <c r="AH55" s="79"/>
      <c r="AI55" s="85" t="s">
        <v>932</v>
      </c>
      <c r="AJ55" s="79" t="b">
        <v>0</v>
      </c>
      <c r="AK55" s="79">
        <v>2</v>
      </c>
      <c r="AL55" s="85" t="s">
        <v>932</v>
      </c>
      <c r="AM55" s="79" t="s">
        <v>943</v>
      </c>
      <c r="AN55" s="79" t="b">
        <v>0</v>
      </c>
      <c r="AO55" s="85" t="s">
        <v>849</v>
      </c>
      <c r="AP55" s="79" t="s">
        <v>176</v>
      </c>
      <c r="AQ55" s="79">
        <v>0</v>
      </c>
      <c r="AR55" s="79">
        <v>0</v>
      </c>
      <c r="AS55" s="79"/>
      <c r="AT55" s="79"/>
      <c r="AU55" s="79"/>
      <c r="AV55" s="79"/>
      <c r="AW55" s="79"/>
      <c r="AX55" s="79"/>
      <c r="AY55" s="79"/>
      <c r="AZ55" s="79"/>
      <c r="BA55">
        <v>2</v>
      </c>
      <c r="BB55" s="78" t="str">
        <f>REPLACE(INDEX(GroupVertices[Group],MATCH(Edges24[[#This Row],[Vertex 1]],GroupVertices[Vertex],0)),1,1,"")</f>
        <v>12</v>
      </c>
      <c r="BC55" s="78" t="str">
        <f>REPLACE(INDEX(GroupVertices[Group],MATCH(Edges24[[#This Row],[Vertex 2]],GroupVertices[Vertex],0)),1,1,"")</f>
        <v>12</v>
      </c>
      <c r="BD55" s="48">
        <v>3</v>
      </c>
      <c r="BE55" s="49">
        <v>7.894736842105263</v>
      </c>
      <c r="BF55" s="48">
        <v>0</v>
      </c>
      <c r="BG55" s="49">
        <v>0</v>
      </c>
      <c r="BH55" s="48">
        <v>0</v>
      </c>
      <c r="BI55" s="49">
        <v>0</v>
      </c>
      <c r="BJ55" s="48">
        <v>35</v>
      </c>
      <c r="BK55" s="49">
        <v>92.10526315789474</v>
      </c>
      <c r="BL55" s="48">
        <v>38</v>
      </c>
    </row>
    <row r="56" spans="1:64" ht="15">
      <c r="A56" s="64" t="s">
        <v>255</v>
      </c>
      <c r="B56" s="64" t="s">
        <v>254</v>
      </c>
      <c r="C56" s="65"/>
      <c r="D56" s="66"/>
      <c r="E56" s="67"/>
      <c r="F56" s="68"/>
      <c r="G56" s="65"/>
      <c r="H56" s="69"/>
      <c r="I56" s="70"/>
      <c r="J56" s="70"/>
      <c r="K56" s="34" t="s">
        <v>65</v>
      </c>
      <c r="L56" s="77">
        <v>82</v>
      </c>
      <c r="M56" s="77"/>
      <c r="N56" s="72"/>
      <c r="O56" s="79" t="s">
        <v>306</v>
      </c>
      <c r="P56" s="81">
        <v>43539.81711805556</v>
      </c>
      <c r="Q56" s="79" t="s">
        <v>345</v>
      </c>
      <c r="R56" s="79"/>
      <c r="S56" s="79"/>
      <c r="T56" s="79"/>
      <c r="U56" s="79"/>
      <c r="V56" s="83" t="s">
        <v>645</v>
      </c>
      <c r="W56" s="81">
        <v>43539.81711805556</v>
      </c>
      <c r="X56" s="83" t="s">
        <v>715</v>
      </c>
      <c r="Y56" s="79"/>
      <c r="Z56" s="79"/>
      <c r="AA56" s="85" t="s">
        <v>850</v>
      </c>
      <c r="AB56" s="79"/>
      <c r="AC56" s="79" t="b">
        <v>0</v>
      </c>
      <c r="AD56" s="79">
        <v>0</v>
      </c>
      <c r="AE56" s="85" t="s">
        <v>932</v>
      </c>
      <c r="AF56" s="79" t="b">
        <v>0</v>
      </c>
      <c r="AG56" s="79" t="s">
        <v>937</v>
      </c>
      <c r="AH56" s="79"/>
      <c r="AI56" s="85" t="s">
        <v>932</v>
      </c>
      <c r="AJ56" s="79" t="b">
        <v>0</v>
      </c>
      <c r="AK56" s="79">
        <v>2</v>
      </c>
      <c r="AL56" s="85" t="s">
        <v>849</v>
      </c>
      <c r="AM56" s="79" t="s">
        <v>951</v>
      </c>
      <c r="AN56" s="79" t="b">
        <v>0</v>
      </c>
      <c r="AO56" s="85" t="s">
        <v>849</v>
      </c>
      <c r="AP56" s="79" t="s">
        <v>176</v>
      </c>
      <c r="AQ56" s="79">
        <v>0</v>
      </c>
      <c r="AR56" s="79">
        <v>0</v>
      </c>
      <c r="AS56" s="79"/>
      <c r="AT56" s="79"/>
      <c r="AU56" s="79"/>
      <c r="AV56" s="79"/>
      <c r="AW56" s="79"/>
      <c r="AX56" s="79"/>
      <c r="AY56" s="79"/>
      <c r="AZ56" s="79"/>
      <c r="BA56">
        <v>1</v>
      </c>
      <c r="BB56" s="78" t="str">
        <f>REPLACE(INDEX(GroupVertices[Group],MATCH(Edges24[[#This Row],[Vertex 1]],GroupVertices[Vertex],0)),1,1,"")</f>
        <v>12</v>
      </c>
      <c r="BC56" s="78" t="str">
        <f>REPLACE(INDEX(GroupVertices[Group],MATCH(Edges24[[#This Row],[Vertex 2]],GroupVertices[Vertex],0)),1,1,"")</f>
        <v>12</v>
      </c>
      <c r="BD56" s="48">
        <v>1</v>
      </c>
      <c r="BE56" s="49">
        <v>4.3478260869565215</v>
      </c>
      <c r="BF56" s="48">
        <v>0</v>
      </c>
      <c r="BG56" s="49">
        <v>0</v>
      </c>
      <c r="BH56" s="48">
        <v>0</v>
      </c>
      <c r="BI56" s="49">
        <v>0</v>
      </c>
      <c r="BJ56" s="48">
        <v>22</v>
      </c>
      <c r="BK56" s="49">
        <v>95.65217391304348</v>
      </c>
      <c r="BL56" s="48">
        <v>23</v>
      </c>
    </row>
    <row r="57" spans="1:64" ht="15">
      <c r="A57" s="64" t="s">
        <v>256</v>
      </c>
      <c r="B57" s="64" t="s">
        <v>270</v>
      </c>
      <c r="C57" s="65"/>
      <c r="D57" s="66"/>
      <c r="E57" s="67"/>
      <c r="F57" s="68"/>
      <c r="G57" s="65"/>
      <c r="H57" s="69"/>
      <c r="I57" s="70"/>
      <c r="J57" s="70"/>
      <c r="K57" s="34" t="s">
        <v>65</v>
      </c>
      <c r="L57" s="77">
        <v>83</v>
      </c>
      <c r="M57" s="77"/>
      <c r="N57" s="72"/>
      <c r="O57" s="79" t="s">
        <v>306</v>
      </c>
      <c r="P57" s="81">
        <v>43539.836168981485</v>
      </c>
      <c r="Q57" s="79" t="s">
        <v>348</v>
      </c>
      <c r="R57" s="79"/>
      <c r="S57" s="79"/>
      <c r="T57" s="79" t="s">
        <v>563</v>
      </c>
      <c r="U57" s="79"/>
      <c r="V57" s="83" t="s">
        <v>646</v>
      </c>
      <c r="W57" s="81">
        <v>43539.836168981485</v>
      </c>
      <c r="X57" s="83" t="s">
        <v>716</v>
      </c>
      <c r="Y57" s="79"/>
      <c r="Z57" s="79"/>
      <c r="AA57" s="85" t="s">
        <v>851</v>
      </c>
      <c r="AB57" s="79"/>
      <c r="AC57" s="79" t="b">
        <v>0</v>
      </c>
      <c r="AD57" s="79">
        <v>0</v>
      </c>
      <c r="AE57" s="85" t="s">
        <v>932</v>
      </c>
      <c r="AF57" s="79" t="b">
        <v>0</v>
      </c>
      <c r="AG57" s="79" t="s">
        <v>937</v>
      </c>
      <c r="AH57" s="79"/>
      <c r="AI57" s="85" t="s">
        <v>932</v>
      </c>
      <c r="AJ57" s="79" t="b">
        <v>0</v>
      </c>
      <c r="AK57" s="79">
        <v>1</v>
      </c>
      <c r="AL57" s="85" t="s">
        <v>873</v>
      </c>
      <c r="AM57" s="79" t="s">
        <v>943</v>
      </c>
      <c r="AN57" s="79" t="b">
        <v>0</v>
      </c>
      <c r="AO57" s="85" t="s">
        <v>873</v>
      </c>
      <c r="AP57" s="79" t="s">
        <v>176</v>
      </c>
      <c r="AQ57" s="79">
        <v>0</v>
      </c>
      <c r="AR57" s="79">
        <v>0</v>
      </c>
      <c r="AS57" s="79"/>
      <c r="AT57" s="79"/>
      <c r="AU57" s="79"/>
      <c r="AV57" s="79"/>
      <c r="AW57" s="79"/>
      <c r="AX57" s="79"/>
      <c r="AY57" s="79"/>
      <c r="AZ57" s="79"/>
      <c r="BA57">
        <v>1</v>
      </c>
      <c r="BB57" s="78" t="str">
        <f>REPLACE(INDEX(GroupVertices[Group],MATCH(Edges24[[#This Row],[Vertex 1]],GroupVertices[Vertex],0)),1,1,"")</f>
        <v>14</v>
      </c>
      <c r="BC57" s="78" t="str">
        <f>REPLACE(INDEX(GroupVertices[Group],MATCH(Edges24[[#This Row],[Vertex 2]],GroupVertices[Vertex],0)),1,1,"")</f>
        <v>14</v>
      </c>
      <c r="BD57" s="48">
        <v>0</v>
      </c>
      <c r="BE57" s="49">
        <v>0</v>
      </c>
      <c r="BF57" s="48">
        <v>0</v>
      </c>
      <c r="BG57" s="49">
        <v>0</v>
      </c>
      <c r="BH57" s="48">
        <v>0</v>
      </c>
      <c r="BI57" s="49">
        <v>0</v>
      </c>
      <c r="BJ57" s="48">
        <v>20</v>
      </c>
      <c r="BK57" s="49">
        <v>100</v>
      </c>
      <c r="BL57" s="48">
        <v>20</v>
      </c>
    </row>
    <row r="58" spans="1:64" ht="15">
      <c r="A58" s="64" t="s">
        <v>257</v>
      </c>
      <c r="B58" s="64" t="s">
        <v>212</v>
      </c>
      <c r="C58" s="65"/>
      <c r="D58" s="66"/>
      <c r="E58" s="67"/>
      <c r="F58" s="68"/>
      <c r="G58" s="65"/>
      <c r="H58" s="69"/>
      <c r="I58" s="70"/>
      <c r="J58" s="70"/>
      <c r="K58" s="34" t="s">
        <v>65</v>
      </c>
      <c r="L58" s="77">
        <v>84</v>
      </c>
      <c r="M58" s="77"/>
      <c r="N58" s="72"/>
      <c r="O58" s="79" t="s">
        <v>306</v>
      </c>
      <c r="P58" s="81">
        <v>43538.40416666667</v>
      </c>
      <c r="Q58" s="79" t="s">
        <v>349</v>
      </c>
      <c r="R58" s="83" t="s">
        <v>423</v>
      </c>
      <c r="S58" s="79" t="s">
        <v>508</v>
      </c>
      <c r="T58" s="79" t="s">
        <v>564</v>
      </c>
      <c r="U58" s="79"/>
      <c r="V58" s="83" t="s">
        <v>647</v>
      </c>
      <c r="W58" s="81">
        <v>43538.40416666667</v>
      </c>
      <c r="X58" s="83" t="s">
        <v>717</v>
      </c>
      <c r="Y58" s="79"/>
      <c r="Z58" s="79"/>
      <c r="AA58" s="85" t="s">
        <v>852</v>
      </c>
      <c r="AB58" s="79"/>
      <c r="AC58" s="79" t="b">
        <v>0</v>
      </c>
      <c r="AD58" s="79">
        <v>0</v>
      </c>
      <c r="AE58" s="85" t="s">
        <v>932</v>
      </c>
      <c r="AF58" s="79" t="b">
        <v>0</v>
      </c>
      <c r="AG58" s="79" t="s">
        <v>936</v>
      </c>
      <c r="AH58" s="79"/>
      <c r="AI58" s="85" t="s">
        <v>932</v>
      </c>
      <c r="AJ58" s="79" t="b">
        <v>0</v>
      </c>
      <c r="AK58" s="79">
        <v>3</v>
      </c>
      <c r="AL58" s="85" t="s">
        <v>797</v>
      </c>
      <c r="AM58" s="79" t="s">
        <v>944</v>
      </c>
      <c r="AN58" s="79" t="b">
        <v>0</v>
      </c>
      <c r="AO58" s="85" t="s">
        <v>797</v>
      </c>
      <c r="AP58" s="79" t="s">
        <v>176</v>
      </c>
      <c r="AQ58" s="79">
        <v>0</v>
      </c>
      <c r="AR58" s="79">
        <v>0</v>
      </c>
      <c r="AS58" s="79"/>
      <c r="AT58" s="79"/>
      <c r="AU58" s="79"/>
      <c r="AV58" s="79"/>
      <c r="AW58" s="79"/>
      <c r="AX58" s="79"/>
      <c r="AY58" s="79"/>
      <c r="AZ58" s="79"/>
      <c r="BA58">
        <v>2</v>
      </c>
      <c r="BB58" s="78" t="str">
        <f>REPLACE(INDEX(GroupVertices[Group],MATCH(Edges24[[#This Row],[Vertex 1]],GroupVertices[Vertex],0)),1,1,"")</f>
        <v>16</v>
      </c>
      <c r="BC58" s="78" t="str">
        <f>REPLACE(INDEX(GroupVertices[Group],MATCH(Edges24[[#This Row],[Vertex 2]],GroupVertices[Vertex],0)),1,1,"")</f>
        <v>16</v>
      </c>
      <c r="BD58" s="48">
        <v>0</v>
      </c>
      <c r="BE58" s="49">
        <v>0</v>
      </c>
      <c r="BF58" s="48">
        <v>0</v>
      </c>
      <c r="BG58" s="49">
        <v>0</v>
      </c>
      <c r="BH58" s="48">
        <v>0</v>
      </c>
      <c r="BI58" s="49">
        <v>0</v>
      </c>
      <c r="BJ58" s="48">
        <v>15</v>
      </c>
      <c r="BK58" s="49">
        <v>100</v>
      </c>
      <c r="BL58" s="48">
        <v>15</v>
      </c>
    </row>
    <row r="59" spans="1:64" ht="15">
      <c r="A59" s="64" t="s">
        <v>257</v>
      </c>
      <c r="B59" s="64" t="s">
        <v>212</v>
      </c>
      <c r="C59" s="65"/>
      <c r="D59" s="66"/>
      <c r="E59" s="67"/>
      <c r="F59" s="68"/>
      <c r="G59" s="65"/>
      <c r="H59" s="69"/>
      <c r="I59" s="70"/>
      <c r="J59" s="70"/>
      <c r="K59" s="34" t="s">
        <v>65</v>
      </c>
      <c r="L59" s="77">
        <v>85</v>
      </c>
      <c r="M59" s="77"/>
      <c r="N59" s="72"/>
      <c r="O59" s="79" t="s">
        <v>306</v>
      </c>
      <c r="P59" s="81">
        <v>43540.50681712963</v>
      </c>
      <c r="Q59" s="79" t="s">
        <v>349</v>
      </c>
      <c r="R59" s="83" t="s">
        <v>423</v>
      </c>
      <c r="S59" s="79" t="s">
        <v>508</v>
      </c>
      <c r="T59" s="79" t="s">
        <v>564</v>
      </c>
      <c r="U59" s="79"/>
      <c r="V59" s="83" t="s">
        <v>647</v>
      </c>
      <c r="W59" s="81">
        <v>43540.50681712963</v>
      </c>
      <c r="X59" s="83" t="s">
        <v>718</v>
      </c>
      <c r="Y59" s="79"/>
      <c r="Z59" s="79"/>
      <c r="AA59" s="85" t="s">
        <v>853</v>
      </c>
      <c r="AB59" s="79"/>
      <c r="AC59" s="79" t="b">
        <v>0</v>
      </c>
      <c r="AD59" s="79">
        <v>0</v>
      </c>
      <c r="AE59" s="85" t="s">
        <v>932</v>
      </c>
      <c r="AF59" s="79" t="b">
        <v>0</v>
      </c>
      <c r="AG59" s="79" t="s">
        <v>936</v>
      </c>
      <c r="AH59" s="79"/>
      <c r="AI59" s="85" t="s">
        <v>932</v>
      </c>
      <c r="AJ59" s="79" t="b">
        <v>0</v>
      </c>
      <c r="AK59" s="79">
        <v>5</v>
      </c>
      <c r="AL59" s="85" t="s">
        <v>797</v>
      </c>
      <c r="AM59" s="79" t="s">
        <v>944</v>
      </c>
      <c r="AN59" s="79" t="b">
        <v>0</v>
      </c>
      <c r="AO59" s="85" t="s">
        <v>797</v>
      </c>
      <c r="AP59" s="79" t="s">
        <v>176</v>
      </c>
      <c r="AQ59" s="79">
        <v>0</v>
      </c>
      <c r="AR59" s="79">
        <v>0</v>
      </c>
      <c r="AS59" s="79"/>
      <c r="AT59" s="79"/>
      <c r="AU59" s="79"/>
      <c r="AV59" s="79"/>
      <c r="AW59" s="79"/>
      <c r="AX59" s="79"/>
      <c r="AY59" s="79"/>
      <c r="AZ59" s="79"/>
      <c r="BA59">
        <v>2</v>
      </c>
      <c r="BB59" s="78" t="str">
        <f>REPLACE(INDEX(GroupVertices[Group],MATCH(Edges24[[#This Row],[Vertex 1]],GroupVertices[Vertex],0)),1,1,"")</f>
        <v>16</v>
      </c>
      <c r="BC59" s="78" t="str">
        <f>REPLACE(INDEX(GroupVertices[Group],MATCH(Edges24[[#This Row],[Vertex 2]],GroupVertices[Vertex],0)),1,1,"")</f>
        <v>16</v>
      </c>
      <c r="BD59" s="48">
        <v>0</v>
      </c>
      <c r="BE59" s="49">
        <v>0</v>
      </c>
      <c r="BF59" s="48">
        <v>0</v>
      </c>
      <c r="BG59" s="49">
        <v>0</v>
      </c>
      <c r="BH59" s="48">
        <v>0</v>
      </c>
      <c r="BI59" s="49">
        <v>0</v>
      </c>
      <c r="BJ59" s="48">
        <v>15</v>
      </c>
      <c r="BK59" s="49">
        <v>100</v>
      </c>
      <c r="BL59" s="48">
        <v>15</v>
      </c>
    </row>
    <row r="60" spans="1:64" ht="15">
      <c r="A60" s="64" t="s">
        <v>258</v>
      </c>
      <c r="B60" s="64" t="s">
        <v>296</v>
      </c>
      <c r="C60" s="65"/>
      <c r="D60" s="66"/>
      <c r="E60" s="67"/>
      <c r="F60" s="68"/>
      <c r="G60" s="65"/>
      <c r="H60" s="69"/>
      <c r="I60" s="70"/>
      <c r="J60" s="70"/>
      <c r="K60" s="34" t="s">
        <v>65</v>
      </c>
      <c r="L60" s="77">
        <v>86</v>
      </c>
      <c r="M60" s="77"/>
      <c r="N60" s="72"/>
      <c r="O60" s="79" t="s">
        <v>306</v>
      </c>
      <c r="P60" s="81">
        <v>43540.60290509259</v>
      </c>
      <c r="Q60" s="79" t="s">
        <v>350</v>
      </c>
      <c r="R60" s="79"/>
      <c r="S60" s="79"/>
      <c r="T60" s="79" t="s">
        <v>565</v>
      </c>
      <c r="U60" s="83" t="s">
        <v>595</v>
      </c>
      <c r="V60" s="83" t="s">
        <v>595</v>
      </c>
      <c r="W60" s="81">
        <v>43540.60290509259</v>
      </c>
      <c r="X60" s="83" t="s">
        <v>719</v>
      </c>
      <c r="Y60" s="79"/>
      <c r="Z60" s="79"/>
      <c r="AA60" s="85" t="s">
        <v>854</v>
      </c>
      <c r="AB60" s="79"/>
      <c r="AC60" s="79" t="b">
        <v>0</v>
      </c>
      <c r="AD60" s="79">
        <v>3</v>
      </c>
      <c r="AE60" s="85" t="s">
        <v>932</v>
      </c>
      <c r="AF60" s="79" t="b">
        <v>0</v>
      </c>
      <c r="AG60" s="79" t="s">
        <v>937</v>
      </c>
      <c r="AH60" s="79"/>
      <c r="AI60" s="85" t="s">
        <v>932</v>
      </c>
      <c r="AJ60" s="79" t="b">
        <v>0</v>
      </c>
      <c r="AK60" s="79">
        <v>0</v>
      </c>
      <c r="AL60" s="85" t="s">
        <v>932</v>
      </c>
      <c r="AM60" s="79" t="s">
        <v>951</v>
      </c>
      <c r="AN60" s="79" t="b">
        <v>0</v>
      </c>
      <c r="AO60" s="85" t="s">
        <v>854</v>
      </c>
      <c r="AP60" s="79" t="s">
        <v>176</v>
      </c>
      <c r="AQ60" s="79">
        <v>0</v>
      </c>
      <c r="AR60" s="79">
        <v>0</v>
      </c>
      <c r="AS60" s="79"/>
      <c r="AT60" s="79"/>
      <c r="AU60" s="79"/>
      <c r="AV60" s="79"/>
      <c r="AW60" s="79"/>
      <c r="AX60" s="79"/>
      <c r="AY60" s="79"/>
      <c r="AZ60" s="79"/>
      <c r="BA60">
        <v>1</v>
      </c>
      <c r="BB60" s="78" t="str">
        <f>REPLACE(INDEX(GroupVertices[Group],MATCH(Edges24[[#This Row],[Vertex 1]],GroupVertices[Vertex],0)),1,1,"")</f>
        <v>11</v>
      </c>
      <c r="BC60" s="78" t="str">
        <f>REPLACE(INDEX(GroupVertices[Group],MATCH(Edges24[[#This Row],[Vertex 2]],GroupVertices[Vertex],0)),1,1,"")</f>
        <v>11</v>
      </c>
      <c r="BD60" s="48"/>
      <c r="BE60" s="49"/>
      <c r="BF60" s="48"/>
      <c r="BG60" s="49"/>
      <c r="BH60" s="48"/>
      <c r="BI60" s="49"/>
      <c r="BJ60" s="48"/>
      <c r="BK60" s="49"/>
      <c r="BL60" s="48"/>
    </row>
    <row r="61" spans="1:64" ht="15">
      <c r="A61" s="64" t="s">
        <v>258</v>
      </c>
      <c r="B61" s="64" t="s">
        <v>258</v>
      </c>
      <c r="C61" s="65"/>
      <c r="D61" s="66"/>
      <c r="E61" s="67"/>
      <c r="F61" s="68"/>
      <c r="G61" s="65"/>
      <c r="H61" s="69"/>
      <c r="I61" s="70"/>
      <c r="J61" s="70"/>
      <c r="K61" s="34" t="s">
        <v>65</v>
      </c>
      <c r="L61" s="77">
        <v>89</v>
      </c>
      <c r="M61" s="77"/>
      <c r="N61" s="72"/>
      <c r="O61" s="79" t="s">
        <v>176</v>
      </c>
      <c r="P61" s="81">
        <v>43539.95302083333</v>
      </c>
      <c r="Q61" s="79" t="s">
        <v>351</v>
      </c>
      <c r="R61" s="83" t="s">
        <v>442</v>
      </c>
      <c r="S61" s="79" t="s">
        <v>522</v>
      </c>
      <c r="T61" s="79" t="s">
        <v>566</v>
      </c>
      <c r="U61" s="79"/>
      <c r="V61" s="83" t="s">
        <v>648</v>
      </c>
      <c r="W61" s="81">
        <v>43539.95302083333</v>
      </c>
      <c r="X61" s="83" t="s">
        <v>720</v>
      </c>
      <c r="Y61" s="79"/>
      <c r="Z61" s="79"/>
      <c r="AA61" s="85" t="s">
        <v>855</v>
      </c>
      <c r="AB61" s="79"/>
      <c r="AC61" s="79" t="b">
        <v>0</v>
      </c>
      <c r="AD61" s="79">
        <v>1</v>
      </c>
      <c r="AE61" s="85" t="s">
        <v>932</v>
      </c>
      <c r="AF61" s="79" t="b">
        <v>0</v>
      </c>
      <c r="AG61" s="79" t="s">
        <v>937</v>
      </c>
      <c r="AH61" s="79"/>
      <c r="AI61" s="85" t="s">
        <v>932</v>
      </c>
      <c r="AJ61" s="79" t="b">
        <v>0</v>
      </c>
      <c r="AK61" s="79">
        <v>0</v>
      </c>
      <c r="AL61" s="85" t="s">
        <v>932</v>
      </c>
      <c r="AM61" s="79" t="s">
        <v>951</v>
      </c>
      <c r="AN61" s="79" t="b">
        <v>0</v>
      </c>
      <c r="AO61" s="85" t="s">
        <v>855</v>
      </c>
      <c r="AP61" s="79" t="s">
        <v>176</v>
      </c>
      <c r="AQ61" s="79">
        <v>0</v>
      </c>
      <c r="AR61" s="79">
        <v>0</v>
      </c>
      <c r="AS61" s="79"/>
      <c r="AT61" s="79"/>
      <c r="AU61" s="79"/>
      <c r="AV61" s="79"/>
      <c r="AW61" s="79"/>
      <c r="AX61" s="79"/>
      <c r="AY61" s="79"/>
      <c r="AZ61" s="79"/>
      <c r="BA61">
        <v>1</v>
      </c>
      <c r="BB61" s="78" t="str">
        <f>REPLACE(INDEX(GroupVertices[Group],MATCH(Edges24[[#This Row],[Vertex 1]],GroupVertices[Vertex],0)),1,1,"")</f>
        <v>11</v>
      </c>
      <c r="BC61" s="78" t="str">
        <f>REPLACE(INDEX(GroupVertices[Group],MATCH(Edges24[[#This Row],[Vertex 2]],GroupVertices[Vertex],0)),1,1,"")</f>
        <v>11</v>
      </c>
      <c r="BD61" s="48">
        <v>3</v>
      </c>
      <c r="BE61" s="49">
        <v>7.142857142857143</v>
      </c>
      <c r="BF61" s="48">
        <v>0</v>
      </c>
      <c r="BG61" s="49">
        <v>0</v>
      </c>
      <c r="BH61" s="48">
        <v>0</v>
      </c>
      <c r="BI61" s="49">
        <v>0</v>
      </c>
      <c r="BJ61" s="48">
        <v>39</v>
      </c>
      <c r="BK61" s="49">
        <v>92.85714285714286</v>
      </c>
      <c r="BL61" s="48">
        <v>42</v>
      </c>
    </row>
    <row r="62" spans="1:64" ht="15">
      <c r="A62" s="64" t="s">
        <v>259</v>
      </c>
      <c r="B62" s="64" t="s">
        <v>273</v>
      </c>
      <c r="C62" s="65"/>
      <c r="D62" s="66"/>
      <c r="E62" s="67"/>
      <c r="F62" s="68"/>
      <c r="G62" s="65"/>
      <c r="H62" s="69"/>
      <c r="I62" s="70"/>
      <c r="J62" s="70"/>
      <c r="K62" s="34" t="s">
        <v>65</v>
      </c>
      <c r="L62" s="77">
        <v>90</v>
      </c>
      <c r="M62" s="77"/>
      <c r="N62" s="72"/>
      <c r="O62" s="79" t="s">
        <v>306</v>
      </c>
      <c r="P62" s="81">
        <v>43540.76181712963</v>
      </c>
      <c r="Q62" s="79" t="s">
        <v>352</v>
      </c>
      <c r="R62" s="83" t="s">
        <v>443</v>
      </c>
      <c r="S62" s="79" t="s">
        <v>511</v>
      </c>
      <c r="T62" s="79" t="s">
        <v>567</v>
      </c>
      <c r="U62" s="79"/>
      <c r="V62" s="83" t="s">
        <v>649</v>
      </c>
      <c r="W62" s="81">
        <v>43540.76181712963</v>
      </c>
      <c r="X62" s="83" t="s">
        <v>721</v>
      </c>
      <c r="Y62" s="79"/>
      <c r="Z62" s="79"/>
      <c r="AA62" s="85" t="s">
        <v>856</v>
      </c>
      <c r="AB62" s="79"/>
      <c r="AC62" s="79" t="b">
        <v>0</v>
      </c>
      <c r="AD62" s="79">
        <v>0</v>
      </c>
      <c r="AE62" s="85" t="s">
        <v>932</v>
      </c>
      <c r="AF62" s="79" t="b">
        <v>0</v>
      </c>
      <c r="AG62" s="79" t="s">
        <v>937</v>
      </c>
      <c r="AH62" s="79"/>
      <c r="AI62" s="85" t="s">
        <v>932</v>
      </c>
      <c r="AJ62" s="79" t="b">
        <v>0</v>
      </c>
      <c r="AK62" s="79">
        <v>1</v>
      </c>
      <c r="AL62" s="85" t="s">
        <v>917</v>
      </c>
      <c r="AM62" s="79" t="s">
        <v>952</v>
      </c>
      <c r="AN62" s="79" t="b">
        <v>0</v>
      </c>
      <c r="AO62" s="85" t="s">
        <v>917</v>
      </c>
      <c r="AP62" s="79" t="s">
        <v>176</v>
      </c>
      <c r="AQ62" s="79">
        <v>0</v>
      </c>
      <c r="AR62" s="79">
        <v>0</v>
      </c>
      <c r="AS62" s="79"/>
      <c r="AT62" s="79"/>
      <c r="AU62" s="79"/>
      <c r="AV62" s="79"/>
      <c r="AW62" s="79"/>
      <c r="AX62" s="79"/>
      <c r="AY62" s="79"/>
      <c r="AZ62" s="79"/>
      <c r="BA62">
        <v>1</v>
      </c>
      <c r="BB62" s="78" t="str">
        <f>REPLACE(INDEX(GroupVertices[Group],MATCH(Edges24[[#This Row],[Vertex 1]],GroupVertices[Vertex],0)),1,1,"")</f>
        <v>5</v>
      </c>
      <c r="BC62" s="78" t="str">
        <f>REPLACE(INDEX(GroupVertices[Group],MATCH(Edges24[[#This Row],[Vertex 2]],GroupVertices[Vertex],0)),1,1,"")</f>
        <v>5</v>
      </c>
      <c r="BD62" s="48">
        <v>1</v>
      </c>
      <c r="BE62" s="49">
        <v>7.6923076923076925</v>
      </c>
      <c r="BF62" s="48">
        <v>0</v>
      </c>
      <c r="BG62" s="49">
        <v>0</v>
      </c>
      <c r="BH62" s="48">
        <v>0</v>
      </c>
      <c r="BI62" s="49">
        <v>0</v>
      </c>
      <c r="BJ62" s="48">
        <v>12</v>
      </c>
      <c r="BK62" s="49">
        <v>92.3076923076923</v>
      </c>
      <c r="BL62" s="48">
        <v>13</v>
      </c>
    </row>
    <row r="63" spans="1:64" ht="15">
      <c r="A63" s="64" t="s">
        <v>260</v>
      </c>
      <c r="B63" s="64" t="s">
        <v>260</v>
      </c>
      <c r="C63" s="65"/>
      <c r="D63" s="66"/>
      <c r="E63" s="67"/>
      <c r="F63" s="68"/>
      <c r="G63" s="65"/>
      <c r="H63" s="69"/>
      <c r="I63" s="70"/>
      <c r="J63" s="70"/>
      <c r="K63" s="34" t="s">
        <v>65</v>
      </c>
      <c r="L63" s="77">
        <v>91</v>
      </c>
      <c r="M63" s="77"/>
      <c r="N63" s="72"/>
      <c r="O63" s="79" t="s">
        <v>176</v>
      </c>
      <c r="P63" s="81">
        <v>43532.79207175926</v>
      </c>
      <c r="Q63" s="79" t="s">
        <v>353</v>
      </c>
      <c r="R63" s="83" t="s">
        <v>444</v>
      </c>
      <c r="S63" s="79" t="s">
        <v>523</v>
      </c>
      <c r="T63" s="79" t="s">
        <v>568</v>
      </c>
      <c r="U63" s="79"/>
      <c r="V63" s="83" t="s">
        <v>650</v>
      </c>
      <c r="W63" s="81">
        <v>43532.79207175926</v>
      </c>
      <c r="X63" s="83" t="s">
        <v>722</v>
      </c>
      <c r="Y63" s="79"/>
      <c r="Z63" s="79"/>
      <c r="AA63" s="85" t="s">
        <v>857</v>
      </c>
      <c r="AB63" s="79"/>
      <c r="AC63" s="79" t="b">
        <v>0</v>
      </c>
      <c r="AD63" s="79">
        <v>0</v>
      </c>
      <c r="AE63" s="85" t="s">
        <v>932</v>
      </c>
      <c r="AF63" s="79" t="b">
        <v>0</v>
      </c>
      <c r="AG63" s="79" t="s">
        <v>937</v>
      </c>
      <c r="AH63" s="79"/>
      <c r="AI63" s="85" t="s">
        <v>932</v>
      </c>
      <c r="AJ63" s="79" t="b">
        <v>0</v>
      </c>
      <c r="AK63" s="79">
        <v>0</v>
      </c>
      <c r="AL63" s="85" t="s">
        <v>932</v>
      </c>
      <c r="AM63" s="79" t="s">
        <v>953</v>
      </c>
      <c r="AN63" s="79" t="b">
        <v>0</v>
      </c>
      <c r="AO63" s="85" t="s">
        <v>857</v>
      </c>
      <c r="AP63" s="79" t="s">
        <v>176</v>
      </c>
      <c r="AQ63" s="79">
        <v>0</v>
      </c>
      <c r="AR63" s="79">
        <v>0</v>
      </c>
      <c r="AS63" s="79"/>
      <c r="AT63" s="79"/>
      <c r="AU63" s="79"/>
      <c r="AV63" s="79"/>
      <c r="AW63" s="79"/>
      <c r="AX63" s="79"/>
      <c r="AY63" s="79"/>
      <c r="AZ63" s="79"/>
      <c r="BA63">
        <v>2</v>
      </c>
      <c r="BB63" s="78" t="str">
        <f>REPLACE(INDEX(GroupVertices[Group],MATCH(Edges24[[#This Row],[Vertex 1]],GroupVertices[Vertex],0)),1,1,"")</f>
        <v>8</v>
      </c>
      <c r="BC63" s="78" t="str">
        <f>REPLACE(INDEX(GroupVertices[Group],MATCH(Edges24[[#This Row],[Vertex 2]],GroupVertices[Vertex],0)),1,1,"")</f>
        <v>8</v>
      </c>
      <c r="BD63" s="48">
        <v>0</v>
      </c>
      <c r="BE63" s="49">
        <v>0</v>
      </c>
      <c r="BF63" s="48">
        <v>1</v>
      </c>
      <c r="BG63" s="49">
        <v>8.333333333333334</v>
      </c>
      <c r="BH63" s="48">
        <v>0</v>
      </c>
      <c r="BI63" s="49">
        <v>0</v>
      </c>
      <c r="BJ63" s="48">
        <v>11</v>
      </c>
      <c r="BK63" s="49">
        <v>91.66666666666667</v>
      </c>
      <c r="BL63" s="48">
        <v>12</v>
      </c>
    </row>
    <row r="64" spans="1:64" ht="15">
      <c r="A64" s="64" t="s">
        <v>260</v>
      </c>
      <c r="B64" s="64" t="s">
        <v>260</v>
      </c>
      <c r="C64" s="65"/>
      <c r="D64" s="66"/>
      <c r="E64" s="67"/>
      <c r="F64" s="68"/>
      <c r="G64" s="65"/>
      <c r="H64" s="69"/>
      <c r="I64" s="70"/>
      <c r="J64" s="70"/>
      <c r="K64" s="34" t="s">
        <v>65</v>
      </c>
      <c r="L64" s="77">
        <v>92</v>
      </c>
      <c r="M64" s="77"/>
      <c r="N64" s="72"/>
      <c r="O64" s="79" t="s">
        <v>176</v>
      </c>
      <c r="P64" s="81">
        <v>43540.791817129626</v>
      </c>
      <c r="Q64" s="79" t="s">
        <v>354</v>
      </c>
      <c r="R64" s="83" t="s">
        <v>445</v>
      </c>
      <c r="S64" s="79" t="s">
        <v>523</v>
      </c>
      <c r="T64" s="79" t="s">
        <v>568</v>
      </c>
      <c r="U64" s="79"/>
      <c r="V64" s="83" t="s">
        <v>650</v>
      </c>
      <c r="W64" s="81">
        <v>43540.791817129626</v>
      </c>
      <c r="X64" s="83" t="s">
        <v>723</v>
      </c>
      <c r="Y64" s="79"/>
      <c r="Z64" s="79"/>
      <c r="AA64" s="85" t="s">
        <v>858</v>
      </c>
      <c r="AB64" s="79"/>
      <c r="AC64" s="79" t="b">
        <v>0</v>
      </c>
      <c r="AD64" s="79">
        <v>0</v>
      </c>
      <c r="AE64" s="85" t="s">
        <v>932</v>
      </c>
      <c r="AF64" s="79" t="b">
        <v>0</v>
      </c>
      <c r="AG64" s="79" t="s">
        <v>937</v>
      </c>
      <c r="AH64" s="79"/>
      <c r="AI64" s="85" t="s">
        <v>932</v>
      </c>
      <c r="AJ64" s="79" t="b">
        <v>0</v>
      </c>
      <c r="AK64" s="79">
        <v>0</v>
      </c>
      <c r="AL64" s="85" t="s">
        <v>932</v>
      </c>
      <c r="AM64" s="79" t="s">
        <v>953</v>
      </c>
      <c r="AN64" s="79" t="b">
        <v>0</v>
      </c>
      <c r="AO64" s="85" t="s">
        <v>858</v>
      </c>
      <c r="AP64" s="79" t="s">
        <v>176</v>
      </c>
      <c r="AQ64" s="79">
        <v>0</v>
      </c>
      <c r="AR64" s="79">
        <v>0</v>
      </c>
      <c r="AS64" s="79"/>
      <c r="AT64" s="79"/>
      <c r="AU64" s="79"/>
      <c r="AV64" s="79"/>
      <c r="AW64" s="79"/>
      <c r="AX64" s="79"/>
      <c r="AY64" s="79"/>
      <c r="AZ64" s="79"/>
      <c r="BA64">
        <v>2</v>
      </c>
      <c r="BB64" s="78" t="str">
        <f>REPLACE(INDEX(GroupVertices[Group],MATCH(Edges24[[#This Row],[Vertex 1]],GroupVertices[Vertex],0)),1,1,"")</f>
        <v>8</v>
      </c>
      <c r="BC64" s="78" t="str">
        <f>REPLACE(INDEX(GroupVertices[Group],MATCH(Edges24[[#This Row],[Vertex 2]],GroupVertices[Vertex],0)),1,1,"")</f>
        <v>8</v>
      </c>
      <c r="BD64" s="48">
        <v>0</v>
      </c>
      <c r="BE64" s="49">
        <v>0</v>
      </c>
      <c r="BF64" s="48">
        <v>1</v>
      </c>
      <c r="BG64" s="49">
        <v>6.666666666666667</v>
      </c>
      <c r="BH64" s="48">
        <v>0</v>
      </c>
      <c r="BI64" s="49">
        <v>0</v>
      </c>
      <c r="BJ64" s="48">
        <v>14</v>
      </c>
      <c r="BK64" s="49">
        <v>93.33333333333333</v>
      </c>
      <c r="BL64" s="48">
        <v>15</v>
      </c>
    </row>
    <row r="65" spans="1:64" ht="15">
      <c r="A65" s="64" t="s">
        <v>261</v>
      </c>
      <c r="B65" s="64" t="s">
        <v>299</v>
      </c>
      <c r="C65" s="65"/>
      <c r="D65" s="66"/>
      <c r="E65" s="67"/>
      <c r="F65" s="68"/>
      <c r="G65" s="65"/>
      <c r="H65" s="69"/>
      <c r="I65" s="70"/>
      <c r="J65" s="70"/>
      <c r="K65" s="34" t="s">
        <v>65</v>
      </c>
      <c r="L65" s="77">
        <v>93</v>
      </c>
      <c r="M65" s="77"/>
      <c r="N65" s="72"/>
      <c r="O65" s="79" t="s">
        <v>306</v>
      </c>
      <c r="P65" s="81">
        <v>43540.799166666664</v>
      </c>
      <c r="Q65" s="79" t="s">
        <v>355</v>
      </c>
      <c r="R65" s="83" t="s">
        <v>446</v>
      </c>
      <c r="S65" s="79" t="s">
        <v>524</v>
      </c>
      <c r="T65" s="79" t="s">
        <v>537</v>
      </c>
      <c r="U65" s="79"/>
      <c r="V65" s="83" t="s">
        <v>651</v>
      </c>
      <c r="W65" s="81">
        <v>43540.799166666664</v>
      </c>
      <c r="X65" s="83" t="s">
        <v>724</v>
      </c>
      <c r="Y65" s="79"/>
      <c r="Z65" s="79"/>
      <c r="AA65" s="85" t="s">
        <v>859</v>
      </c>
      <c r="AB65" s="79"/>
      <c r="AC65" s="79" t="b">
        <v>0</v>
      </c>
      <c r="AD65" s="79">
        <v>0</v>
      </c>
      <c r="AE65" s="85" t="s">
        <v>932</v>
      </c>
      <c r="AF65" s="79" t="b">
        <v>0</v>
      </c>
      <c r="AG65" s="79" t="s">
        <v>937</v>
      </c>
      <c r="AH65" s="79"/>
      <c r="AI65" s="85" t="s">
        <v>932</v>
      </c>
      <c r="AJ65" s="79" t="b">
        <v>0</v>
      </c>
      <c r="AK65" s="79">
        <v>0</v>
      </c>
      <c r="AL65" s="85" t="s">
        <v>932</v>
      </c>
      <c r="AM65" s="79" t="s">
        <v>943</v>
      </c>
      <c r="AN65" s="79" t="b">
        <v>0</v>
      </c>
      <c r="AO65" s="85" t="s">
        <v>859</v>
      </c>
      <c r="AP65" s="79" t="s">
        <v>176</v>
      </c>
      <c r="AQ65" s="79">
        <v>0</v>
      </c>
      <c r="AR65" s="79">
        <v>0</v>
      </c>
      <c r="AS65" s="79"/>
      <c r="AT65" s="79"/>
      <c r="AU65" s="79"/>
      <c r="AV65" s="79"/>
      <c r="AW65" s="79"/>
      <c r="AX65" s="79"/>
      <c r="AY65" s="79"/>
      <c r="AZ65" s="79"/>
      <c r="BA65">
        <v>1</v>
      </c>
      <c r="BB65" s="78" t="str">
        <f>REPLACE(INDEX(GroupVertices[Group],MATCH(Edges24[[#This Row],[Vertex 1]],GroupVertices[Vertex],0)),1,1,"")</f>
        <v>15</v>
      </c>
      <c r="BC65" s="78" t="str">
        <f>REPLACE(INDEX(GroupVertices[Group],MATCH(Edges24[[#This Row],[Vertex 2]],GroupVertices[Vertex],0)),1,1,"")</f>
        <v>15</v>
      </c>
      <c r="BD65" s="48"/>
      <c r="BE65" s="49"/>
      <c r="BF65" s="48"/>
      <c r="BG65" s="49"/>
      <c r="BH65" s="48"/>
      <c r="BI65" s="49"/>
      <c r="BJ65" s="48"/>
      <c r="BK65" s="49"/>
      <c r="BL65" s="48"/>
    </row>
    <row r="66" spans="1:64" ht="15">
      <c r="A66" s="64" t="s">
        <v>262</v>
      </c>
      <c r="B66" s="64" t="s">
        <v>264</v>
      </c>
      <c r="C66" s="65"/>
      <c r="D66" s="66"/>
      <c r="E66" s="67"/>
      <c r="F66" s="68"/>
      <c r="G66" s="65"/>
      <c r="H66" s="69"/>
      <c r="I66" s="70"/>
      <c r="J66" s="70"/>
      <c r="K66" s="34" t="s">
        <v>65</v>
      </c>
      <c r="L66" s="77">
        <v>95</v>
      </c>
      <c r="M66" s="77"/>
      <c r="N66" s="72"/>
      <c r="O66" s="79" t="s">
        <v>306</v>
      </c>
      <c r="P66" s="81">
        <v>43542.519953703704</v>
      </c>
      <c r="Q66" s="79" t="s">
        <v>356</v>
      </c>
      <c r="R66" s="83" t="s">
        <v>447</v>
      </c>
      <c r="S66" s="79" t="s">
        <v>525</v>
      </c>
      <c r="T66" s="79" t="s">
        <v>569</v>
      </c>
      <c r="U66" s="83" t="s">
        <v>596</v>
      </c>
      <c r="V66" s="83" t="s">
        <v>596</v>
      </c>
      <c r="W66" s="81">
        <v>43542.519953703704</v>
      </c>
      <c r="X66" s="83" t="s">
        <v>725</v>
      </c>
      <c r="Y66" s="79"/>
      <c r="Z66" s="79"/>
      <c r="AA66" s="85" t="s">
        <v>860</v>
      </c>
      <c r="AB66" s="79"/>
      <c r="AC66" s="79" t="b">
        <v>0</v>
      </c>
      <c r="AD66" s="79">
        <v>0</v>
      </c>
      <c r="AE66" s="85" t="s">
        <v>932</v>
      </c>
      <c r="AF66" s="79" t="b">
        <v>0</v>
      </c>
      <c r="AG66" s="79" t="s">
        <v>937</v>
      </c>
      <c r="AH66" s="79"/>
      <c r="AI66" s="85" t="s">
        <v>932</v>
      </c>
      <c r="AJ66" s="79" t="b">
        <v>0</v>
      </c>
      <c r="AK66" s="79">
        <v>1</v>
      </c>
      <c r="AL66" s="85" t="s">
        <v>865</v>
      </c>
      <c r="AM66" s="79" t="s">
        <v>943</v>
      </c>
      <c r="AN66" s="79" t="b">
        <v>0</v>
      </c>
      <c r="AO66" s="85" t="s">
        <v>865</v>
      </c>
      <c r="AP66" s="79" t="s">
        <v>176</v>
      </c>
      <c r="AQ66" s="79">
        <v>0</v>
      </c>
      <c r="AR66" s="79">
        <v>0</v>
      </c>
      <c r="AS66" s="79"/>
      <c r="AT66" s="79"/>
      <c r="AU66" s="79"/>
      <c r="AV66" s="79"/>
      <c r="AW66" s="79"/>
      <c r="AX66" s="79"/>
      <c r="AY66" s="79"/>
      <c r="AZ66" s="79"/>
      <c r="BA66">
        <v>1</v>
      </c>
      <c r="BB66" s="78" t="str">
        <f>REPLACE(INDEX(GroupVertices[Group],MATCH(Edges24[[#This Row],[Vertex 1]],GroupVertices[Vertex],0)),1,1,"")</f>
        <v>10</v>
      </c>
      <c r="BC66" s="78" t="str">
        <f>REPLACE(INDEX(GroupVertices[Group],MATCH(Edges24[[#This Row],[Vertex 2]],GroupVertices[Vertex],0)),1,1,"")</f>
        <v>10</v>
      </c>
      <c r="BD66" s="48">
        <v>0</v>
      </c>
      <c r="BE66" s="49">
        <v>0</v>
      </c>
      <c r="BF66" s="48">
        <v>0</v>
      </c>
      <c r="BG66" s="49">
        <v>0</v>
      </c>
      <c r="BH66" s="48">
        <v>0</v>
      </c>
      <c r="BI66" s="49">
        <v>0</v>
      </c>
      <c r="BJ66" s="48">
        <v>8</v>
      </c>
      <c r="BK66" s="49">
        <v>100</v>
      </c>
      <c r="BL66" s="48">
        <v>8</v>
      </c>
    </row>
    <row r="67" spans="1:64" ht="15">
      <c r="A67" s="64" t="s">
        <v>241</v>
      </c>
      <c r="B67" s="64" t="s">
        <v>241</v>
      </c>
      <c r="C67" s="65"/>
      <c r="D67" s="66"/>
      <c r="E67" s="67"/>
      <c r="F67" s="68"/>
      <c r="G67" s="65"/>
      <c r="H67" s="69"/>
      <c r="I67" s="70"/>
      <c r="J67" s="70"/>
      <c r="K67" s="34" t="s">
        <v>65</v>
      </c>
      <c r="L67" s="77">
        <v>96</v>
      </c>
      <c r="M67" s="77"/>
      <c r="N67" s="72"/>
      <c r="O67" s="79" t="s">
        <v>176</v>
      </c>
      <c r="P67" s="81">
        <v>43532.7843287037</v>
      </c>
      <c r="Q67" s="79" t="s">
        <v>357</v>
      </c>
      <c r="R67" s="83" t="s">
        <v>434</v>
      </c>
      <c r="S67" s="79" t="s">
        <v>516</v>
      </c>
      <c r="T67" s="79" t="s">
        <v>570</v>
      </c>
      <c r="U67" s="83" t="s">
        <v>597</v>
      </c>
      <c r="V67" s="83" t="s">
        <v>597</v>
      </c>
      <c r="W67" s="81">
        <v>43532.7843287037</v>
      </c>
      <c r="X67" s="83" t="s">
        <v>726</v>
      </c>
      <c r="Y67" s="79"/>
      <c r="Z67" s="79"/>
      <c r="AA67" s="85" t="s">
        <v>861</v>
      </c>
      <c r="AB67" s="79"/>
      <c r="AC67" s="79" t="b">
        <v>0</v>
      </c>
      <c r="AD67" s="79">
        <v>3</v>
      </c>
      <c r="AE67" s="85" t="s">
        <v>932</v>
      </c>
      <c r="AF67" s="79" t="b">
        <v>0</v>
      </c>
      <c r="AG67" s="79" t="s">
        <v>937</v>
      </c>
      <c r="AH67" s="79"/>
      <c r="AI67" s="85" t="s">
        <v>932</v>
      </c>
      <c r="AJ67" s="79" t="b">
        <v>0</v>
      </c>
      <c r="AK67" s="79">
        <v>2</v>
      </c>
      <c r="AL67" s="85" t="s">
        <v>932</v>
      </c>
      <c r="AM67" s="79" t="s">
        <v>943</v>
      </c>
      <c r="AN67" s="79" t="b">
        <v>0</v>
      </c>
      <c r="AO67" s="85" t="s">
        <v>861</v>
      </c>
      <c r="AP67" s="79" t="s">
        <v>176</v>
      </c>
      <c r="AQ67" s="79">
        <v>0</v>
      </c>
      <c r="AR67" s="79">
        <v>0</v>
      </c>
      <c r="AS67" s="79"/>
      <c r="AT67" s="79"/>
      <c r="AU67" s="79"/>
      <c r="AV67" s="79"/>
      <c r="AW67" s="79"/>
      <c r="AX67" s="79"/>
      <c r="AY67" s="79"/>
      <c r="AZ67" s="79"/>
      <c r="BA67">
        <v>2</v>
      </c>
      <c r="BB67" s="78" t="str">
        <f>REPLACE(INDEX(GroupVertices[Group],MATCH(Edges24[[#This Row],[Vertex 1]],GroupVertices[Vertex],0)),1,1,"")</f>
        <v>9</v>
      </c>
      <c r="BC67" s="78" t="str">
        <f>REPLACE(INDEX(GroupVertices[Group],MATCH(Edges24[[#This Row],[Vertex 2]],GroupVertices[Vertex],0)),1,1,"")</f>
        <v>9</v>
      </c>
      <c r="BD67" s="48">
        <v>0</v>
      </c>
      <c r="BE67" s="49">
        <v>0</v>
      </c>
      <c r="BF67" s="48">
        <v>0</v>
      </c>
      <c r="BG67" s="49">
        <v>0</v>
      </c>
      <c r="BH67" s="48">
        <v>0</v>
      </c>
      <c r="BI67" s="49">
        <v>0</v>
      </c>
      <c r="BJ67" s="48">
        <v>27</v>
      </c>
      <c r="BK67" s="49">
        <v>100</v>
      </c>
      <c r="BL67" s="48">
        <v>27</v>
      </c>
    </row>
    <row r="68" spans="1:64" ht="15">
      <c r="A68" s="64" t="s">
        <v>241</v>
      </c>
      <c r="B68" s="64" t="s">
        <v>241</v>
      </c>
      <c r="C68" s="65"/>
      <c r="D68" s="66"/>
      <c r="E68" s="67"/>
      <c r="F68" s="68"/>
      <c r="G68" s="65"/>
      <c r="H68" s="69"/>
      <c r="I68" s="70"/>
      <c r="J68" s="70"/>
      <c r="K68" s="34" t="s">
        <v>65</v>
      </c>
      <c r="L68" s="77">
        <v>97</v>
      </c>
      <c r="M68" s="77"/>
      <c r="N68" s="72"/>
      <c r="O68" s="79" t="s">
        <v>176</v>
      </c>
      <c r="P68" s="81">
        <v>43533.0375</v>
      </c>
      <c r="Q68" s="79" t="s">
        <v>318</v>
      </c>
      <c r="R68" s="79"/>
      <c r="S68" s="79"/>
      <c r="T68" s="79" t="s">
        <v>541</v>
      </c>
      <c r="U68" s="79"/>
      <c r="V68" s="83" t="s">
        <v>652</v>
      </c>
      <c r="W68" s="81">
        <v>43533.0375</v>
      </c>
      <c r="X68" s="83" t="s">
        <v>727</v>
      </c>
      <c r="Y68" s="79"/>
      <c r="Z68" s="79"/>
      <c r="AA68" s="85" t="s">
        <v>862</v>
      </c>
      <c r="AB68" s="79"/>
      <c r="AC68" s="79" t="b">
        <v>0</v>
      </c>
      <c r="AD68" s="79">
        <v>0</v>
      </c>
      <c r="AE68" s="85" t="s">
        <v>932</v>
      </c>
      <c r="AF68" s="79" t="b">
        <v>0</v>
      </c>
      <c r="AG68" s="79" t="s">
        <v>937</v>
      </c>
      <c r="AH68" s="79"/>
      <c r="AI68" s="85" t="s">
        <v>932</v>
      </c>
      <c r="AJ68" s="79" t="b">
        <v>0</v>
      </c>
      <c r="AK68" s="79">
        <v>2</v>
      </c>
      <c r="AL68" s="85" t="s">
        <v>861</v>
      </c>
      <c r="AM68" s="79" t="s">
        <v>943</v>
      </c>
      <c r="AN68" s="79" t="b">
        <v>0</v>
      </c>
      <c r="AO68" s="85" t="s">
        <v>861</v>
      </c>
      <c r="AP68" s="79" t="s">
        <v>176</v>
      </c>
      <c r="AQ68" s="79">
        <v>0</v>
      </c>
      <c r="AR68" s="79">
        <v>0</v>
      </c>
      <c r="AS68" s="79"/>
      <c r="AT68" s="79"/>
      <c r="AU68" s="79"/>
      <c r="AV68" s="79"/>
      <c r="AW68" s="79"/>
      <c r="AX68" s="79"/>
      <c r="AY68" s="79"/>
      <c r="AZ68" s="79"/>
      <c r="BA68">
        <v>2</v>
      </c>
      <c r="BB68" s="78" t="str">
        <f>REPLACE(INDEX(GroupVertices[Group],MATCH(Edges24[[#This Row],[Vertex 1]],GroupVertices[Vertex],0)),1,1,"")</f>
        <v>9</v>
      </c>
      <c r="BC68" s="78" t="str">
        <f>REPLACE(INDEX(GroupVertices[Group],MATCH(Edges24[[#This Row],[Vertex 2]],GroupVertices[Vertex],0)),1,1,"")</f>
        <v>9</v>
      </c>
      <c r="BD68" s="48">
        <v>0</v>
      </c>
      <c r="BE68" s="49">
        <v>0</v>
      </c>
      <c r="BF68" s="48">
        <v>0</v>
      </c>
      <c r="BG68" s="49">
        <v>0</v>
      </c>
      <c r="BH68" s="48">
        <v>0</v>
      </c>
      <c r="BI68" s="49">
        <v>0</v>
      </c>
      <c r="BJ68" s="48">
        <v>20</v>
      </c>
      <c r="BK68" s="49">
        <v>100</v>
      </c>
      <c r="BL68" s="48">
        <v>20</v>
      </c>
    </row>
    <row r="69" spans="1:64" ht="15">
      <c r="A69" s="64" t="s">
        <v>263</v>
      </c>
      <c r="B69" s="64" t="s">
        <v>241</v>
      </c>
      <c r="C69" s="65"/>
      <c r="D69" s="66"/>
      <c r="E69" s="67"/>
      <c r="F69" s="68"/>
      <c r="G69" s="65"/>
      <c r="H69" s="69"/>
      <c r="I69" s="70"/>
      <c r="J69" s="70"/>
      <c r="K69" s="34" t="s">
        <v>65</v>
      </c>
      <c r="L69" s="77">
        <v>98</v>
      </c>
      <c r="M69" s="77"/>
      <c r="N69" s="72"/>
      <c r="O69" s="79" t="s">
        <v>306</v>
      </c>
      <c r="P69" s="81">
        <v>43542.69584490741</v>
      </c>
      <c r="Q69" s="79" t="s">
        <v>318</v>
      </c>
      <c r="R69" s="79"/>
      <c r="S69" s="79"/>
      <c r="T69" s="79" t="s">
        <v>541</v>
      </c>
      <c r="U69" s="79"/>
      <c r="V69" s="83" t="s">
        <v>653</v>
      </c>
      <c r="W69" s="81">
        <v>43542.69584490741</v>
      </c>
      <c r="X69" s="83" t="s">
        <v>728</v>
      </c>
      <c r="Y69" s="79"/>
      <c r="Z69" s="79"/>
      <c r="AA69" s="85" t="s">
        <v>863</v>
      </c>
      <c r="AB69" s="79"/>
      <c r="AC69" s="79" t="b">
        <v>0</v>
      </c>
      <c r="AD69" s="79">
        <v>0</v>
      </c>
      <c r="AE69" s="85" t="s">
        <v>932</v>
      </c>
      <c r="AF69" s="79" t="b">
        <v>0</v>
      </c>
      <c r="AG69" s="79" t="s">
        <v>937</v>
      </c>
      <c r="AH69" s="79"/>
      <c r="AI69" s="85" t="s">
        <v>932</v>
      </c>
      <c r="AJ69" s="79" t="b">
        <v>0</v>
      </c>
      <c r="AK69" s="79">
        <v>3</v>
      </c>
      <c r="AL69" s="85" t="s">
        <v>861</v>
      </c>
      <c r="AM69" s="79" t="s">
        <v>944</v>
      </c>
      <c r="AN69" s="79" t="b">
        <v>0</v>
      </c>
      <c r="AO69" s="85" t="s">
        <v>861</v>
      </c>
      <c r="AP69" s="79" t="s">
        <v>176</v>
      </c>
      <c r="AQ69" s="79">
        <v>0</v>
      </c>
      <c r="AR69" s="79">
        <v>0</v>
      </c>
      <c r="AS69" s="79"/>
      <c r="AT69" s="79"/>
      <c r="AU69" s="79"/>
      <c r="AV69" s="79"/>
      <c r="AW69" s="79"/>
      <c r="AX69" s="79"/>
      <c r="AY69" s="79"/>
      <c r="AZ69" s="79"/>
      <c r="BA69">
        <v>1</v>
      </c>
      <c r="BB69" s="78" t="str">
        <f>REPLACE(INDEX(GroupVertices[Group],MATCH(Edges24[[#This Row],[Vertex 1]],GroupVertices[Vertex],0)),1,1,"")</f>
        <v>9</v>
      </c>
      <c r="BC69" s="78" t="str">
        <f>REPLACE(INDEX(GroupVertices[Group],MATCH(Edges24[[#This Row],[Vertex 2]],GroupVertices[Vertex],0)),1,1,"")</f>
        <v>9</v>
      </c>
      <c r="BD69" s="48">
        <v>0</v>
      </c>
      <c r="BE69" s="49">
        <v>0</v>
      </c>
      <c r="BF69" s="48">
        <v>0</v>
      </c>
      <c r="BG69" s="49">
        <v>0</v>
      </c>
      <c r="BH69" s="48">
        <v>0</v>
      </c>
      <c r="BI69" s="49">
        <v>0</v>
      </c>
      <c r="BJ69" s="48">
        <v>20</v>
      </c>
      <c r="BK69" s="49">
        <v>100</v>
      </c>
      <c r="BL69" s="48">
        <v>20</v>
      </c>
    </row>
    <row r="70" spans="1:64" ht="15">
      <c r="A70" s="64" t="s">
        <v>264</v>
      </c>
      <c r="B70" s="64" t="s">
        <v>264</v>
      </c>
      <c r="C70" s="65"/>
      <c r="D70" s="66"/>
      <c r="E70" s="67"/>
      <c r="F70" s="68"/>
      <c r="G70" s="65"/>
      <c r="H70" s="69"/>
      <c r="I70" s="70"/>
      <c r="J70" s="70"/>
      <c r="K70" s="34" t="s">
        <v>65</v>
      </c>
      <c r="L70" s="77">
        <v>99</v>
      </c>
      <c r="M70" s="77"/>
      <c r="N70" s="72"/>
      <c r="O70" s="79" t="s">
        <v>176</v>
      </c>
      <c r="P70" s="81">
        <v>43501.70846064815</v>
      </c>
      <c r="Q70" s="79" t="s">
        <v>358</v>
      </c>
      <c r="R70" s="83" t="s">
        <v>429</v>
      </c>
      <c r="S70" s="79" t="s">
        <v>514</v>
      </c>
      <c r="T70" s="79" t="s">
        <v>571</v>
      </c>
      <c r="U70" s="83" t="s">
        <v>598</v>
      </c>
      <c r="V70" s="83" t="s">
        <v>598</v>
      </c>
      <c r="W70" s="81">
        <v>43501.70846064815</v>
      </c>
      <c r="X70" s="83" t="s">
        <v>729</v>
      </c>
      <c r="Y70" s="79"/>
      <c r="Z70" s="79"/>
      <c r="AA70" s="85" t="s">
        <v>864</v>
      </c>
      <c r="AB70" s="79"/>
      <c r="AC70" s="79" t="b">
        <v>0</v>
      </c>
      <c r="AD70" s="79">
        <v>7</v>
      </c>
      <c r="AE70" s="85" t="s">
        <v>932</v>
      </c>
      <c r="AF70" s="79" t="b">
        <v>0</v>
      </c>
      <c r="AG70" s="79" t="s">
        <v>937</v>
      </c>
      <c r="AH70" s="79"/>
      <c r="AI70" s="85" t="s">
        <v>932</v>
      </c>
      <c r="AJ70" s="79" t="b">
        <v>0</v>
      </c>
      <c r="AK70" s="79">
        <v>6</v>
      </c>
      <c r="AL70" s="85" t="s">
        <v>932</v>
      </c>
      <c r="AM70" s="79" t="s">
        <v>954</v>
      </c>
      <c r="AN70" s="79" t="b">
        <v>0</v>
      </c>
      <c r="AO70" s="85" t="s">
        <v>864</v>
      </c>
      <c r="AP70" s="79" t="s">
        <v>957</v>
      </c>
      <c r="AQ70" s="79">
        <v>0</v>
      </c>
      <c r="AR70" s="79">
        <v>0</v>
      </c>
      <c r="AS70" s="79"/>
      <c r="AT70" s="79"/>
      <c r="AU70" s="79"/>
      <c r="AV70" s="79"/>
      <c r="AW70" s="79"/>
      <c r="AX70" s="79"/>
      <c r="AY70" s="79"/>
      <c r="AZ70" s="79"/>
      <c r="BA70">
        <v>4</v>
      </c>
      <c r="BB70" s="78" t="str">
        <f>REPLACE(INDEX(GroupVertices[Group],MATCH(Edges24[[#This Row],[Vertex 1]],GroupVertices[Vertex],0)),1,1,"")</f>
        <v>10</v>
      </c>
      <c r="BC70" s="78" t="str">
        <f>REPLACE(INDEX(GroupVertices[Group],MATCH(Edges24[[#This Row],[Vertex 2]],GroupVertices[Vertex],0)),1,1,"")</f>
        <v>10</v>
      </c>
      <c r="BD70" s="48">
        <v>2</v>
      </c>
      <c r="BE70" s="49">
        <v>11.11111111111111</v>
      </c>
      <c r="BF70" s="48">
        <v>1</v>
      </c>
      <c r="BG70" s="49">
        <v>5.555555555555555</v>
      </c>
      <c r="BH70" s="48">
        <v>0</v>
      </c>
      <c r="BI70" s="49">
        <v>0</v>
      </c>
      <c r="BJ70" s="48">
        <v>15</v>
      </c>
      <c r="BK70" s="49">
        <v>83.33333333333333</v>
      </c>
      <c r="BL70" s="48">
        <v>18</v>
      </c>
    </row>
    <row r="71" spans="1:64" ht="15">
      <c r="A71" s="64" t="s">
        <v>264</v>
      </c>
      <c r="B71" s="64" t="s">
        <v>264</v>
      </c>
      <c r="C71" s="65"/>
      <c r="D71" s="66"/>
      <c r="E71" s="67"/>
      <c r="F71" s="68"/>
      <c r="G71" s="65"/>
      <c r="H71" s="69"/>
      <c r="I71" s="70"/>
      <c r="J71" s="70"/>
      <c r="K71" s="34" t="s">
        <v>65</v>
      </c>
      <c r="L71" s="77">
        <v>100</v>
      </c>
      <c r="M71" s="77"/>
      <c r="N71" s="72"/>
      <c r="O71" s="79" t="s">
        <v>176</v>
      </c>
      <c r="P71" s="81">
        <v>43533.61255787037</v>
      </c>
      <c r="Q71" s="79" t="s">
        <v>359</v>
      </c>
      <c r="R71" s="83" t="s">
        <v>447</v>
      </c>
      <c r="S71" s="79" t="s">
        <v>525</v>
      </c>
      <c r="T71" s="79" t="s">
        <v>569</v>
      </c>
      <c r="U71" s="83" t="s">
        <v>596</v>
      </c>
      <c r="V71" s="83" t="s">
        <v>596</v>
      </c>
      <c r="W71" s="81">
        <v>43533.61255787037</v>
      </c>
      <c r="X71" s="83" t="s">
        <v>730</v>
      </c>
      <c r="Y71" s="79"/>
      <c r="Z71" s="79"/>
      <c r="AA71" s="85" t="s">
        <v>865</v>
      </c>
      <c r="AB71" s="79"/>
      <c r="AC71" s="79" t="b">
        <v>0</v>
      </c>
      <c r="AD71" s="79">
        <v>1</v>
      </c>
      <c r="AE71" s="85" t="s">
        <v>932</v>
      </c>
      <c r="AF71" s="79" t="b">
        <v>0</v>
      </c>
      <c r="AG71" s="79" t="s">
        <v>937</v>
      </c>
      <c r="AH71" s="79"/>
      <c r="AI71" s="85" t="s">
        <v>932</v>
      </c>
      <c r="AJ71" s="79" t="b">
        <v>0</v>
      </c>
      <c r="AK71" s="79">
        <v>0</v>
      </c>
      <c r="AL71" s="85" t="s">
        <v>932</v>
      </c>
      <c r="AM71" s="79" t="s">
        <v>954</v>
      </c>
      <c r="AN71" s="79" t="b">
        <v>0</v>
      </c>
      <c r="AO71" s="85" t="s">
        <v>865</v>
      </c>
      <c r="AP71" s="79" t="s">
        <v>176</v>
      </c>
      <c r="AQ71" s="79">
        <v>0</v>
      </c>
      <c r="AR71" s="79">
        <v>0</v>
      </c>
      <c r="AS71" s="79"/>
      <c r="AT71" s="79"/>
      <c r="AU71" s="79"/>
      <c r="AV71" s="79"/>
      <c r="AW71" s="79"/>
      <c r="AX71" s="79"/>
      <c r="AY71" s="79"/>
      <c r="AZ71" s="79"/>
      <c r="BA71">
        <v>4</v>
      </c>
      <c r="BB71" s="78" t="str">
        <f>REPLACE(INDEX(GroupVertices[Group],MATCH(Edges24[[#This Row],[Vertex 1]],GroupVertices[Vertex],0)),1,1,"")</f>
        <v>10</v>
      </c>
      <c r="BC71" s="78" t="str">
        <f>REPLACE(INDEX(GroupVertices[Group],MATCH(Edges24[[#This Row],[Vertex 2]],GroupVertices[Vertex],0)),1,1,"")</f>
        <v>10</v>
      </c>
      <c r="BD71" s="48">
        <v>0</v>
      </c>
      <c r="BE71" s="49">
        <v>0</v>
      </c>
      <c r="BF71" s="48">
        <v>0</v>
      </c>
      <c r="BG71" s="49">
        <v>0</v>
      </c>
      <c r="BH71" s="48">
        <v>0</v>
      </c>
      <c r="BI71" s="49">
        <v>0</v>
      </c>
      <c r="BJ71" s="48">
        <v>6</v>
      </c>
      <c r="BK71" s="49">
        <v>100</v>
      </c>
      <c r="BL71" s="48">
        <v>6</v>
      </c>
    </row>
    <row r="72" spans="1:64" ht="15">
      <c r="A72" s="64" t="s">
        <v>264</v>
      </c>
      <c r="B72" s="64" t="s">
        <v>264</v>
      </c>
      <c r="C72" s="65"/>
      <c r="D72" s="66"/>
      <c r="E72" s="67"/>
      <c r="F72" s="68"/>
      <c r="G72" s="65"/>
      <c r="H72" s="69"/>
      <c r="I72" s="70"/>
      <c r="J72" s="70"/>
      <c r="K72" s="34" t="s">
        <v>65</v>
      </c>
      <c r="L72" s="77">
        <v>101</v>
      </c>
      <c r="M72" s="77"/>
      <c r="N72" s="72"/>
      <c r="O72" s="79" t="s">
        <v>176</v>
      </c>
      <c r="P72" s="81">
        <v>43535.50011574074</v>
      </c>
      <c r="Q72" s="79" t="s">
        <v>360</v>
      </c>
      <c r="R72" s="83" t="s">
        <v>448</v>
      </c>
      <c r="S72" s="79" t="s">
        <v>526</v>
      </c>
      <c r="T72" s="79" t="s">
        <v>572</v>
      </c>
      <c r="U72" s="83" t="s">
        <v>599</v>
      </c>
      <c r="V72" s="83" t="s">
        <v>599</v>
      </c>
      <c r="W72" s="81">
        <v>43535.50011574074</v>
      </c>
      <c r="X72" s="83" t="s">
        <v>731</v>
      </c>
      <c r="Y72" s="79"/>
      <c r="Z72" s="79"/>
      <c r="AA72" s="85" t="s">
        <v>866</v>
      </c>
      <c r="AB72" s="79"/>
      <c r="AC72" s="79" t="b">
        <v>0</v>
      </c>
      <c r="AD72" s="79">
        <v>0</v>
      </c>
      <c r="AE72" s="85" t="s">
        <v>932</v>
      </c>
      <c r="AF72" s="79" t="b">
        <v>0</v>
      </c>
      <c r="AG72" s="79" t="s">
        <v>937</v>
      </c>
      <c r="AH72" s="79"/>
      <c r="AI72" s="85" t="s">
        <v>932</v>
      </c>
      <c r="AJ72" s="79" t="b">
        <v>0</v>
      </c>
      <c r="AK72" s="79">
        <v>0</v>
      </c>
      <c r="AL72" s="85" t="s">
        <v>932</v>
      </c>
      <c r="AM72" s="79" t="s">
        <v>954</v>
      </c>
      <c r="AN72" s="79" t="b">
        <v>0</v>
      </c>
      <c r="AO72" s="85" t="s">
        <v>866</v>
      </c>
      <c r="AP72" s="79" t="s">
        <v>176</v>
      </c>
      <c r="AQ72" s="79">
        <v>0</v>
      </c>
      <c r="AR72" s="79">
        <v>0</v>
      </c>
      <c r="AS72" s="79"/>
      <c r="AT72" s="79"/>
      <c r="AU72" s="79"/>
      <c r="AV72" s="79"/>
      <c r="AW72" s="79"/>
      <c r="AX72" s="79"/>
      <c r="AY72" s="79"/>
      <c r="AZ72" s="79"/>
      <c r="BA72">
        <v>4</v>
      </c>
      <c r="BB72" s="78" t="str">
        <f>REPLACE(INDEX(GroupVertices[Group],MATCH(Edges24[[#This Row],[Vertex 1]],GroupVertices[Vertex],0)),1,1,"")</f>
        <v>10</v>
      </c>
      <c r="BC72" s="78" t="str">
        <f>REPLACE(INDEX(GroupVertices[Group],MATCH(Edges24[[#This Row],[Vertex 2]],GroupVertices[Vertex],0)),1,1,"")</f>
        <v>10</v>
      </c>
      <c r="BD72" s="48">
        <v>2</v>
      </c>
      <c r="BE72" s="49">
        <v>13.333333333333334</v>
      </c>
      <c r="BF72" s="48">
        <v>0</v>
      </c>
      <c r="BG72" s="49">
        <v>0</v>
      </c>
      <c r="BH72" s="48">
        <v>0</v>
      </c>
      <c r="BI72" s="49">
        <v>0</v>
      </c>
      <c r="BJ72" s="48">
        <v>13</v>
      </c>
      <c r="BK72" s="49">
        <v>86.66666666666667</v>
      </c>
      <c r="BL72" s="48">
        <v>15</v>
      </c>
    </row>
    <row r="73" spans="1:64" ht="15">
      <c r="A73" s="64" t="s">
        <v>264</v>
      </c>
      <c r="B73" s="64" t="s">
        <v>264</v>
      </c>
      <c r="C73" s="65"/>
      <c r="D73" s="66"/>
      <c r="E73" s="67"/>
      <c r="F73" s="68"/>
      <c r="G73" s="65"/>
      <c r="H73" s="69"/>
      <c r="I73" s="70"/>
      <c r="J73" s="70"/>
      <c r="K73" s="34" t="s">
        <v>65</v>
      </c>
      <c r="L73" s="77">
        <v>102</v>
      </c>
      <c r="M73" s="77"/>
      <c r="N73" s="72"/>
      <c r="O73" s="79" t="s">
        <v>176</v>
      </c>
      <c r="P73" s="81">
        <v>43543.250127314815</v>
      </c>
      <c r="Q73" s="79" t="s">
        <v>361</v>
      </c>
      <c r="R73" s="83" t="s">
        <v>449</v>
      </c>
      <c r="S73" s="79" t="s">
        <v>527</v>
      </c>
      <c r="T73" s="79" t="s">
        <v>573</v>
      </c>
      <c r="U73" s="83" t="s">
        <v>600</v>
      </c>
      <c r="V73" s="83" t="s">
        <v>600</v>
      </c>
      <c r="W73" s="81">
        <v>43543.250127314815</v>
      </c>
      <c r="X73" s="83" t="s">
        <v>732</v>
      </c>
      <c r="Y73" s="79"/>
      <c r="Z73" s="79"/>
      <c r="AA73" s="85" t="s">
        <v>867</v>
      </c>
      <c r="AB73" s="79"/>
      <c r="AC73" s="79" t="b">
        <v>0</v>
      </c>
      <c r="AD73" s="79">
        <v>2</v>
      </c>
      <c r="AE73" s="85" t="s">
        <v>932</v>
      </c>
      <c r="AF73" s="79" t="b">
        <v>0</v>
      </c>
      <c r="AG73" s="79" t="s">
        <v>938</v>
      </c>
      <c r="AH73" s="79"/>
      <c r="AI73" s="85" t="s">
        <v>932</v>
      </c>
      <c r="AJ73" s="79" t="b">
        <v>0</v>
      </c>
      <c r="AK73" s="79">
        <v>0</v>
      </c>
      <c r="AL73" s="85" t="s">
        <v>932</v>
      </c>
      <c r="AM73" s="79" t="s">
        <v>954</v>
      </c>
      <c r="AN73" s="79" t="b">
        <v>0</v>
      </c>
      <c r="AO73" s="85" t="s">
        <v>867</v>
      </c>
      <c r="AP73" s="79" t="s">
        <v>176</v>
      </c>
      <c r="AQ73" s="79">
        <v>0</v>
      </c>
      <c r="AR73" s="79">
        <v>0</v>
      </c>
      <c r="AS73" s="79"/>
      <c r="AT73" s="79"/>
      <c r="AU73" s="79"/>
      <c r="AV73" s="79"/>
      <c r="AW73" s="79"/>
      <c r="AX73" s="79"/>
      <c r="AY73" s="79"/>
      <c r="AZ73" s="79"/>
      <c r="BA73">
        <v>4</v>
      </c>
      <c r="BB73" s="78" t="str">
        <f>REPLACE(INDEX(GroupVertices[Group],MATCH(Edges24[[#This Row],[Vertex 1]],GroupVertices[Vertex],0)),1,1,"")</f>
        <v>10</v>
      </c>
      <c r="BC73" s="78" t="str">
        <f>REPLACE(INDEX(GroupVertices[Group],MATCH(Edges24[[#This Row],[Vertex 2]],GroupVertices[Vertex],0)),1,1,"")</f>
        <v>10</v>
      </c>
      <c r="BD73" s="48">
        <v>0</v>
      </c>
      <c r="BE73" s="49">
        <v>0</v>
      </c>
      <c r="BF73" s="48">
        <v>0</v>
      </c>
      <c r="BG73" s="49">
        <v>0</v>
      </c>
      <c r="BH73" s="48">
        <v>0</v>
      </c>
      <c r="BI73" s="49">
        <v>0</v>
      </c>
      <c r="BJ73" s="48">
        <v>13</v>
      </c>
      <c r="BK73" s="49">
        <v>100</v>
      </c>
      <c r="BL73" s="48">
        <v>13</v>
      </c>
    </row>
    <row r="74" spans="1:64" ht="15">
      <c r="A74" s="64" t="s">
        <v>265</v>
      </c>
      <c r="B74" s="64" t="s">
        <v>301</v>
      </c>
      <c r="C74" s="65"/>
      <c r="D74" s="66"/>
      <c r="E74" s="67"/>
      <c r="F74" s="68"/>
      <c r="G74" s="65"/>
      <c r="H74" s="69"/>
      <c r="I74" s="70"/>
      <c r="J74" s="70"/>
      <c r="K74" s="34" t="s">
        <v>65</v>
      </c>
      <c r="L74" s="77">
        <v>103</v>
      </c>
      <c r="M74" s="77"/>
      <c r="N74" s="72"/>
      <c r="O74" s="79" t="s">
        <v>306</v>
      </c>
      <c r="P74" s="81">
        <v>43543.93849537037</v>
      </c>
      <c r="Q74" s="79" t="s">
        <v>362</v>
      </c>
      <c r="R74" s="79"/>
      <c r="S74" s="79"/>
      <c r="T74" s="79" t="s">
        <v>574</v>
      </c>
      <c r="U74" s="79"/>
      <c r="V74" s="83" t="s">
        <v>654</v>
      </c>
      <c r="W74" s="81">
        <v>43543.93849537037</v>
      </c>
      <c r="X74" s="83" t="s">
        <v>733</v>
      </c>
      <c r="Y74" s="79"/>
      <c r="Z74" s="79"/>
      <c r="AA74" s="85" t="s">
        <v>868</v>
      </c>
      <c r="AB74" s="79"/>
      <c r="AC74" s="79" t="b">
        <v>0</v>
      </c>
      <c r="AD74" s="79">
        <v>0</v>
      </c>
      <c r="AE74" s="85" t="s">
        <v>932</v>
      </c>
      <c r="AF74" s="79" t="b">
        <v>0</v>
      </c>
      <c r="AG74" s="79" t="s">
        <v>937</v>
      </c>
      <c r="AH74" s="79"/>
      <c r="AI74" s="85" t="s">
        <v>932</v>
      </c>
      <c r="AJ74" s="79" t="b">
        <v>0</v>
      </c>
      <c r="AK74" s="79">
        <v>3</v>
      </c>
      <c r="AL74" s="85" t="s">
        <v>870</v>
      </c>
      <c r="AM74" s="79" t="s">
        <v>944</v>
      </c>
      <c r="AN74" s="79" t="b">
        <v>0</v>
      </c>
      <c r="AO74" s="85" t="s">
        <v>870</v>
      </c>
      <c r="AP74" s="79" t="s">
        <v>176</v>
      </c>
      <c r="AQ74" s="79">
        <v>0</v>
      </c>
      <c r="AR74" s="79">
        <v>0</v>
      </c>
      <c r="AS74" s="79"/>
      <c r="AT74" s="79"/>
      <c r="AU74" s="79"/>
      <c r="AV74" s="79"/>
      <c r="AW74" s="79"/>
      <c r="AX74" s="79"/>
      <c r="AY74" s="79"/>
      <c r="AZ74" s="79"/>
      <c r="BA74">
        <v>1</v>
      </c>
      <c r="BB74" s="78" t="str">
        <f>REPLACE(INDEX(GroupVertices[Group],MATCH(Edges24[[#This Row],[Vertex 1]],GroupVertices[Vertex],0)),1,1,"")</f>
        <v>6</v>
      </c>
      <c r="BC74" s="78" t="str">
        <f>REPLACE(INDEX(GroupVertices[Group],MATCH(Edges24[[#This Row],[Vertex 2]],GroupVertices[Vertex],0)),1,1,"")</f>
        <v>6</v>
      </c>
      <c r="BD74" s="48"/>
      <c r="BE74" s="49"/>
      <c r="BF74" s="48"/>
      <c r="BG74" s="49"/>
      <c r="BH74" s="48"/>
      <c r="BI74" s="49"/>
      <c r="BJ74" s="48"/>
      <c r="BK74" s="49"/>
      <c r="BL74" s="48"/>
    </row>
    <row r="75" spans="1:64" ht="15">
      <c r="A75" s="64" t="s">
        <v>266</v>
      </c>
      <c r="B75" s="64" t="s">
        <v>301</v>
      </c>
      <c r="C75" s="65"/>
      <c r="D75" s="66"/>
      <c r="E75" s="67"/>
      <c r="F75" s="68"/>
      <c r="G75" s="65"/>
      <c r="H75" s="69"/>
      <c r="I75" s="70"/>
      <c r="J75" s="70"/>
      <c r="K75" s="34" t="s">
        <v>65</v>
      </c>
      <c r="L75" s="77">
        <v>105</v>
      </c>
      <c r="M75" s="77"/>
      <c r="N75" s="72"/>
      <c r="O75" s="79" t="s">
        <v>306</v>
      </c>
      <c r="P75" s="81">
        <v>43543.94341435185</v>
      </c>
      <c r="Q75" s="79" t="s">
        <v>362</v>
      </c>
      <c r="R75" s="79"/>
      <c r="S75" s="79"/>
      <c r="T75" s="79" t="s">
        <v>574</v>
      </c>
      <c r="U75" s="79"/>
      <c r="V75" s="83" t="s">
        <v>655</v>
      </c>
      <c r="W75" s="81">
        <v>43543.94341435185</v>
      </c>
      <c r="X75" s="83" t="s">
        <v>734</v>
      </c>
      <c r="Y75" s="79"/>
      <c r="Z75" s="79"/>
      <c r="AA75" s="85" t="s">
        <v>869</v>
      </c>
      <c r="AB75" s="79"/>
      <c r="AC75" s="79" t="b">
        <v>0</v>
      </c>
      <c r="AD75" s="79">
        <v>0</v>
      </c>
      <c r="AE75" s="85" t="s">
        <v>932</v>
      </c>
      <c r="AF75" s="79" t="b">
        <v>0</v>
      </c>
      <c r="AG75" s="79" t="s">
        <v>937</v>
      </c>
      <c r="AH75" s="79"/>
      <c r="AI75" s="85" t="s">
        <v>932</v>
      </c>
      <c r="AJ75" s="79" t="b">
        <v>0</v>
      </c>
      <c r="AK75" s="79">
        <v>3</v>
      </c>
      <c r="AL75" s="85" t="s">
        <v>870</v>
      </c>
      <c r="AM75" s="79" t="s">
        <v>944</v>
      </c>
      <c r="AN75" s="79" t="b">
        <v>0</v>
      </c>
      <c r="AO75" s="85" t="s">
        <v>870</v>
      </c>
      <c r="AP75" s="79" t="s">
        <v>176</v>
      </c>
      <c r="AQ75" s="79">
        <v>0</v>
      </c>
      <c r="AR75" s="79">
        <v>0</v>
      </c>
      <c r="AS75" s="79"/>
      <c r="AT75" s="79"/>
      <c r="AU75" s="79"/>
      <c r="AV75" s="79"/>
      <c r="AW75" s="79"/>
      <c r="AX75" s="79"/>
      <c r="AY75" s="79"/>
      <c r="AZ75" s="79"/>
      <c r="BA75">
        <v>1</v>
      </c>
      <c r="BB75" s="78" t="str">
        <f>REPLACE(INDEX(GroupVertices[Group],MATCH(Edges24[[#This Row],[Vertex 1]],GroupVertices[Vertex],0)),1,1,"")</f>
        <v>6</v>
      </c>
      <c r="BC75" s="78" t="str">
        <f>REPLACE(INDEX(GroupVertices[Group],MATCH(Edges24[[#This Row],[Vertex 2]],GroupVertices[Vertex],0)),1,1,"")</f>
        <v>6</v>
      </c>
      <c r="BD75" s="48"/>
      <c r="BE75" s="49"/>
      <c r="BF75" s="48"/>
      <c r="BG75" s="49"/>
      <c r="BH75" s="48"/>
      <c r="BI75" s="49"/>
      <c r="BJ75" s="48"/>
      <c r="BK75" s="49"/>
      <c r="BL75" s="48"/>
    </row>
    <row r="76" spans="1:64" ht="15">
      <c r="A76" s="64" t="s">
        <v>267</v>
      </c>
      <c r="B76" s="64" t="s">
        <v>301</v>
      </c>
      <c r="C76" s="65"/>
      <c r="D76" s="66"/>
      <c r="E76" s="67"/>
      <c r="F76" s="68"/>
      <c r="G76" s="65"/>
      <c r="H76" s="69"/>
      <c r="I76" s="70"/>
      <c r="J76" s="70"/>
      <c r="K76" s="34" t="s">
        <v>65</v>
      </c>
      <c r="L76" s="77">
        <v>107</v>
      </c>
      <c r="M76" s="77"/>
      <c r="N76" s="72"/>
      <c r="O76" s="79" t="s">
        <v>306</v>
      </c>
      <c r="P76" s="81">
        <v>43543.56239583333</v>
      </c>
      <c r="Q76" s="79" t="s">
        <v>363</v>
      </c>
      <c r="R76" s="83" t="s">
        <v>450</v>
      </c>
      <c r="S76" s="79" t="s">
        <v>528</v>
      </c>
      <c r="T76" s="79" t="s">
        <v>575</v>
      </c>
      <c r="U76" s="79"/>
      <c r="V76" s="83" t="s">
        <v>656</v>
      </c>
      <c r="W76" s="81">
        <v>43543.56239583333</v>
      </c>
      <c r="X76" s="83" t="s">
        <v>735</v>
      </c>
      <c r="Y76" s="79"/>
      <c r="Z76" s="79"/>
      <c r="AA76" s="85" t="s">
        <v>870</v>
      </c>
      <c r="AB76" s="79"/>
      <c r="AC76" s="79" t="b">
        <v>0</v>
      </c>
      <c r="AD76" s="79">
        <v>0</v>
      </c>
      <c r="AE76" s="85" t="s">
        <v>935</v>
      </c>
      <c r="AF76" s="79" t="b">
        <v>0</v>
      </c>
      <c r="AG76" s="79" t="s">
        <v>937</v>
      </c>
      <c r="AH76" s="79"/>
      <c r="AI76" s="85" t="s">
        <v>932</v>
      </c>
      <c r="AJ76" s="79" t="b">
        <v>0</v>
      </c>
      <c r="AK76" s="79">
        <v>3</v>
      </c>
      <c r="AL76" s="85" t="s">
        <v>932</v>
      </c>
      <c r="AM76" s="79" t="s">
        <v>955</v>
      </c>
      <c r="AN76" s="79" t="b">
        <v>0</v>
      </c>
      <c r="AO76" s="85" t="s">
        <v>870</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v>1</v>
      </c>
      <c r="BE76" s="49">
        <v>4.761904761904762</v>
      </c>
      <c r="BF76" s="48">
        <v>0</v>
      </c>
      <c r="BG76" s="49">
        <v>0</v>
      </c>
      <c r="BH76" s="48">
        <v>0</v>
      </c>
      <c r="BI76" s="49">
        <v>0</v>
      </c>
      <c r="BJ76" s="48">
        <v>20</v>
      </c>
      <c r="BK76" s="49">
        <v>95.23809523809524</v>
      </c>
      <c r="BL76" s="48">
        <v>21</v>
      </c>
    </row>
    <row r="77" spans="1:64" ht="15">
      <c r="A77" s="64" t="s">
        <v>268</v>
      </c>
      <c r="B77" s="64" t="s">
        <v>301</v>
      </c>
      <c r="C77" s="65"/>
      <c r="D77" s="66"/>
      <c r="E77" s="67"/>
      <c r="F77" s="68"/>
      <c r="G77" s="65"/>
      <c r="H77" s="69"/>
      <c r="I77" s="70"/>
      <c r="J77" s="70"/>
      <c r="K77" s="34" t="s">
        <v>65</v>
      </c>
      <c r="L77" s="77">
        <v>108</v>
      </c>
      <c r="M77" s="77"/>
      <c r="N77" s="72"/>
      <c r="O77" s="79" t="s">
        <v>306</v>
      </c>
      <c r="P77" s="81">
        <v>43543.99743055556</v>
      </c>
      <c r="Q77" s="79" t="s">
        <v>362</v>
      </c>
      <c r="R77" s="79"/>
      <c r="S77" s="79"/>
      <c r="T77" s="79" t="s">
        <v>574</v>
      </c>
      <c r="U77" s="79"/>
      <c r="V77" s="83" t="s">
        <v>657</v>
      </c>
      <c r="W77" s="81">
        <v>43543.99743055556</v>
      </c>
      <c r="X77" s="83" t="s">
        <v>736</v>
      </c>
      <c r="Y77" s="79"/>
      <c r="Z77" s="79"/>
      <c r="AA77" s="85" t="s">
        <v>871</v>
      </c>
      <c r="AB77" s="79"/>
      <c r="AC77" s="79" t="b">
        <v>0</v>
      </c>
      <c r="AD77" s="79">
        <v>0</v>
      </c>
      <c r="AE77" s="85" t="s">
        <v>932</v>
      </c>
      <c r="AF77" s="79" t="b">
        <v>0</v>
      </c>
      <c r="AG77" s="79" t="s">
        <v>937</v>
      </c>
      <c r="AH77" s="79"/>
      <c r="AI77" s="85" t="s">
        <v>932</v>
      </c>
      <c r="AJ77" s="79" t="b">
        <v>0</v>
      </c>
      <c r="AK77" s="79">
        <v>3</v>
      </c>
      <c r="AL77" s="85" t="s">
        <v>870</v>
      </c>
      <c r="AM77" s="79" t="s">
        <v>951</v>
      </c>
      <c r="AN77" s="79" t="b">
        <v>0</v>
      </c>
      <c r="AO77" s="85" t="s">
        <v>870</v>
      </c>
      <c r="AP77" s="79" t="s">
        <v>176</v>
      </c>
      <c r="AQ77" s="79">
        <v>0</v>
      </c>
      <c r="AR77" s="79">
        <v>0</v>
      </c>
      <c r="AS77" s="79"/>
      <c r="AT77" s="79"/>
      <c r="AU77" s="79"/>
      <c r="AV77" s="79"/>
      <c r="AW77" s="79"/>
      <c r="AX77" s="79"/>
      <c r="AY77" s="79"/>
      <c r="AZ77" s="79"/>
      <c r="BA77">
        <v>1</v>
      </c>
      <c r="BB77" s="78" t="str">
        <f>REPLACE(INDEX(GroupVertices[Group],MATCH(Edges24[[#This Row],[Vertex 1]],GroupVertices[Vertex],0)),1,1,"")</f>
        <v>6</v>
      </c>
      <c r="BC77" s="78" t="str">
        <f>REPLACE(INDEX(GroupVertices[Group],MATCH(Edges24[[#This Row],[Vertex 2]],GroupVertices[Vertex],0)),1,1,"")</f>
        <v>6</v>
      </c>
      <c r="BD77" s="48"/>
      <c r="BE77" s="49"/>
      <c r="BF77" s="48"/>
      <c r="BG77" s="49"/>
      <c r="BH77" s="48"/>
      <c r="BI77" s="49"/>
      <c r="BJ77" s="48"/>
      <c r="BK77" s="49"/>
      <c r="BL77" s="48"/>
    </row>
    <row r="78" spans="1:64" ht="15">
      <c r="A78" s="64" t="s">
        <v>269</v>
      </c>
      <c r="B78" s="64" t="s">
        <v>269</v>
      </c>
      <c r="C78" s="65"/>
      <c r="D78" s="66"/>
      <c r="E78" s="67"/>
      <c r="F78" s="68"/>
      <c r="G78" s="65"/>
      <c r="H78" s="69"/>
      <c r="I78" s="70"/>
      <c r="J78" s="70"/>
      <c r="K78" s="34" t="s">
        <v>65</v>
      </c>
      <c r="L78" s="77">
        <v>110</v>
      </c>
      <c r="M78" s="77"/>
      <c r="N78" s="72"/>
      <c r="O78" s="79" t="s">
        <v>176</v>
      </c>
      <c r="P78" s="81">
        <v>43544.573067129626</v>
      </c>
      <c r="Q78" s="79" t="s">
        <v>364</v>
      </c>
      <c r="R78" s="83" t="s">
        <v>451</v>
      </c>
      <c r="S78" s="79" t="s">
        <v>529</v>
      </c>
      <c r="T78" s="79" t="s">
        <v>547</v>
      </c>
      <c r="U78" s="79"/>
      <c r="V78" s="83" t="s">
        <v>658</v>
      </c>
      <c r="W78" s="81">
        <v>43544.573067129626</v>
      </c>
      <c r="X78" s="83" t="s">
        <v>737</v>
      </c>
      <c r="Y78" s="79"/>
      <c r="Z78" s="79"/>
      <c r="AA78" s="85" t="s">
        <v>872</v>
      </c>
      <c r="AB78" s="79"/>
      <c r="AC78" s="79" t="b">
        <v>0</v>
      </c>
      <c r="AD78" s="79">
        <v>0</v>
      </c>
      <c r="AE78" s="85" t="s">
        <v>932</v>
      </c>
      <c r="AF78" s="79" t="b">
        <v>0</v>
      </c>
      <c r="AG78" s="79" t="s">
        <v>937</v>
      </c>
      <c r="AH78" s="79"/>
      <c r="AI78" s="85" t="s">
        <v>932</v>
      </c>
      <c r="AJ78" s="79" t="b">
        <v>0</v>
      </c>
      <c r="AK78" s="79">
        <v>0</v>
      </c>
      <c r="AL78" s="85" t="s">
        <v>932</v>
      </c>
      <c r="AM78" s="79" t="s">
        <v>950</v>
      </c>
      <c r="AN78" s="79" t="b">
        <v>0</v>
      </c>
      <c r="AO78" s="85" t="s">
        <v>872</v>
      </c>
      <c r="AP78" s="79" t="s">
        <v>176</v>
      </c>
      <c r="AQ78" s="79">
        <v>0</v>
      </c>
      <c r="AR78" s="79">
        <v>0</v>
      </c>
      <c r="AS78" s="79"/>
      <c r="AT78" s="79"/>
      <c r="AU78" s="79"/>
      <c r="AV78" s="79"/>
      <c r="AW78" s="79"/>
      <c r="AX78" s="79"/>
      <c r="AY78" s="79"/>
      <c r="AZ78" s="79"/>
      <c r="BA78">
        <v>1</v>
      </c>
      <c r="BB78" s="78" t="str">
        <f>REPLACE(INDEX(GroupVertices[Group],MATCH(Edges24[[#This Row],[Vertex 1]],GroupVertices[Vertex],0)),1,1,"")</f>
        <v>8</v>
      </c>
      <c r="BC78" s="78" t="str">
        <f>REPLACE(INDEX(GroupVertices[Group],MATCH(Edges24[[#This Row],[Vertex 2]],GroupVertices[Vertex],0)),1,1,"")</f>
        <v>8</v>
      </c>
      <c r="BD78" s="48">
        <v>2</v>
      </c>
      <c r="BE78" s="49">
        <v>5.2631578947368425</v>
      </c>
      <c r="BF78" s="48">
        <v>0</v>
      </c>
      <c r="BG78" s="49">
        <v>0</v>
      </c>
      <c r="BH78" s="48">
        <v>0</v>
      </c>
      <c r="BI78" s="49">
        <v>0</v>
      </c>
      <c r="BJ78" s="48">
        <v>36</v>
      </c>
      <c r="BK78" s="49">
        <v>94.73684210526316</v>
      </c>
      <c r="BL78" s="48">
        <v>38</v>
      </c>
    </row>
    <row r="79" spans="1:64" ht="15">
      <c r="A79" s="64" t="s">
        <v>270</v>
      </c>
      <c r="B79" s="64" t="s">
        <v>270</v>
      </c>
      <c r="C79" s="65"/>
      <c r="D79" s="66"/>
      <c r="E79" s="67"/>
      <c r="F79" s="68"/>
      <c r="G79" s="65"/>
      <c r="H79" s="69"/>
      <c r="I79" s="70"/>
      <c r="J79" s="70"/>
      <c r="K79" s="34" t="s">
        <v>65</v>
      </c>
      <c r="L79" s="77">
        <v>111</v>
      </c>
      <c r="M79" s="77"/>
      <c r="N79" s="72"/>
      <c r="O79" s="79" t="s">
        <v>176</v>
      </c>
      <c r="P79" s="81">
        <v>43539.802395833336</v>
      </c>
      <c r="Q79" s="79" t="s">
        <v>365</v>
      </c>
      <c r="R79" s="83" t="s">
        <v>452</v>
      </c>
      <c r="S79" s="79" t="s">
        <v>530</v>
      </c>
      <c r="T79" s="79" t="s">
        <v>563</v>
      </c>
      <c r="U79" s="83" t="s">
        <v>601</v>
      </c>
      <c r="V79" s="83" t="s">
        <v>601</v>
      </c>
      <c r="W79" s="81">
        <v>43539.802395833336</v>
      </c>
      <c r="X79" s="83" t="s">
        <v>738</v>
      </c>
      <c r="Y79" s="79"/>
      <c r="Z79" s="79"/>
      <c r="AA79" s="85" t="s">
        <v>873</v>
      </c>
      <c r="AB79" s="79"/>
      <c r="AC79" s="79" t="b">
        <v>0</v>
      </c>
      <c r="AD79" s="79">
        <v>1</v>
      </c>
      <c r="AE79" s="85" t="s">
        <v>932</v>
      </c>
      <c r="AF79" s="79" t="b">
        <v>0</v>
      </c>
      <c r="AG79" s="79" t="s">
        <v>937</v>
      </c>
      <c r="AH79" s="79"/>
      <c r="AI79" s="85" t="s">
        <v>932</v>
      </c>
      <c r="AJ79" s="79" t="b">
        <v>0</v>
      </c>
      <c r="AK79" s="79">
        <v>1</v>
      </c>
      <c r="AL79" s="85" t="s">
        <v>932</v>
      </c>
      <c r="AM79" s="79" t="s">
        <v>943</v>
      </c>
      <c r="AN79" s="79" t="b">
        <v>0</v>
      </c>
      <c r="AO79" s="85" t="s">
        <v>873</v>
      </c>
      <c r="AP79" s="79" t="s">
        <v>176</v>
      </c>
      <c r="AQ79" s="79">
        <v>0</v>
      </c>
      <c r="AR79" s="79">
        <v>0</v>
      </c>
      <c r="AS79" s="79"/>
      <c r="AT79" s="79"/>
      <c r="AU79" s="79"/>
      <c r="AV79" s="79"/>
      <c r="AW79" s="79"/>
      <c r="AX79" s="79"/>
      <c r="AY79" s="79"/>
      <c r="AZ79" s="79"/>
      <c r="BA79">
        <v>1</v>
      </c>
      <c r="BB79" s="78" t="str">
        <f>REPLACE(INDEX(GroupVertices[Group],MATCH(Edges24[[#This Row],[Vertex 1]],GroupVertices[Vertex],0)),1,1,"")</f>
        <v>14</v>
      </c>
      <c r="BC79" s="78" t="str">
        <f>REPLACE(INDEX(GroupVertices[Group],MATCH(Edges24[[#This Row],[Vertex 2]],GroupVertices[Vertex],0)),1,1,"")</f>
        <v>14</v>
      </c>
      <c r="BD79" s="48">
        <v>0</v>
      </c>
      <c r="BE79" s="49">
        <v>0</v>
      </c>
      <c r="BF79" s="48">
        <v>0</v>
      </c>
      <c r="BG79" s="49">
        <v>0</v>
      </c>
      <c r="BH79" s="48">
        <v>0</v>
      </c>
      <c r="BI79" s="49">
        <v>0</v>
      </c>
      <c r="BJ79" s="48">
        <v>17</v>
      </c>
      <c r="BK79" s="49">
        <v>100</v>
      </c>
      <c r="BL79" s="48">
        <v>17</v>
      </c>
    </row>
    <row r="80" spans="1:64" ht="15">
      <c r="A80" s="64" t="s">
        <v>271</v>
      </c>
      <c r="B80" s="64" t="s">
        <v>270</v>
      </c>
      <c r="C80" s="65"/>
      <c r="D80" s="66"/>
      <c r="E80" s="67"/>
      <c r="F80" s="68"/>
      <c r="G80" s="65"/>
      <c r="H80" s="69"/>
      <c r="I80" s="70"/>
      <c r="J80" s="70"/>
      <c r="K80" s="34" t="s">
        <v>65</v>
      </c>
      <c r="L80" s="77">
        <v>112</v>
      </c>
      <c r="M80" s="77"/>
      <c r="N80" s="72"/>
      <c r="O80" s="79" t="s">
        <v>306</v>
      </c>
      <c r="P80" s="81">
        <v>43544.629791666666</v>
      </c>
      <c r="Q80" s="79" t="s">
        <v>348</v>
      </c>
      <c r="R80" s="79"/>
      <c r="S80" s="79"/>
      <c r="T80" s="79" t="s">
        <v>563</v>
      </c>
      <c r="U80" s="79"/>
      <c r="V80" s="83" t="s">
        <v>659</v>
      </c>
      <c r="W80" s="81">
        <v>43544.629791666666</v>
      </c>
      <c r="X80" s="83" t="s">
        <v>739</v>
      </c>
      <c r="Y80" s="79"/>
      <c r="Z80" s="79"/>
      <c r="AA80" s="85" t="s">
        <v>874</v>
      </c>
      <c r="AB80" s="79"/>
      <c r="AC80" s="79" t="b">
        <v>0</v>
      </c>
      <c r="AD80" s="79">
        <v>0</v>
      </c>
      <c r="AE80" s="85" t="s">
        <v>932</v>
      </c>
      <c r="AF80" s="79" t="b">
        <v>0</v>
      </c>
      <c r="AG80" s="79" t="s">
        <v>937</v>
      </c>
      <c r="AH80" s="79"/>
      <c r="AI80" s="85" t="s">
        <v>932</v>
      </c>
      <c r="AJ80" s="79" t="b">
        <v>0</v>
      </c>
      <c r="AK80" s="79">
        <v>2</v>
      </c>
      <c r="AL80" s="85" t="s">
        <v>873</v>
      </c>
      <c r="AM80" s="79" t="s">
        <v>943</v>
      </c>
      <c r="AN80" s="79" t="b">
        <v>0</v>
      </c>
      <c r="AO80" s="85" t="s">
        <v>873</v>
      </c>
      <c r="AP80" s="79" t="s">
        <v>176</v>
      </c>
      <c r="AQ80" s="79">
        <v>0</v>
      </c>
      <c r="AR80" s="79">
        <v>0</v>
      </c>
      <c r="AS80" s="79"/>
      <c r="AT80" s="79"/>
      <c r="AU80" s="79"/>
      <c r="AV80" s="79"/>
      <c r="AW80" s="79"/>
      <c r="AX80" s="79"/>
      <c r="AY80" s="79"/>
      <c r="AZ80" s="79"/>
      <c r="BA80">
        <v>1</v>
      </c>
      <c r="BB80" s="78" t="str">
        <f>REPLACE(INDEX(GroupVertices[Group],MATCH(Edges24[[#This Row],[Vertex 1]],GroupVertices[Vertex],0)),1,1,"")</f>
        <v>14</v>
      </c>
      <c r="BC80" s="78" t="str">
        <f>REPLACE(INDEX(GroupVertices[Group],MATCH(Edges24[[#This Row],[Vertex 2]],GroupVertices[Vertex],0)),1,1,"")</f>
        <v>14</v>
      </c>
      <c r="BD80" s="48">
        <v>0</v>
      </c>
      <c r="BE80" s="49">
        <v>0</v>
      </c>
      <c r="BF80" s="48">
        <v>0</v>
      </c>
      <c r="BG80" s="49">
        <v>0</v>
      </c>
      <c r="BH80" s="48">
        <v>0</v>
      </c>
      <c r="BI80" s="49">
        <v>0</v>
      </c>
      <c r="BJ80" s="48">
        <v>20</v>
      </c>
      <c r="BK80" s="49">
        <v>100</v>
      </c>
      <c r="BL80" s="48">
        <v>20</v>
      </c>
    </row>
    <row r="81" spans="1:64" ht="15">
      <c r="A81" s="64" t="s">
        <v>272</v>
      </c>
      <c r="B81" s="64" t="s">
        <v>275</v>
      </c>
      <c r="C81" s="65"/>
      <c r="D81" s="66"/>
      <c r="E81" s="67"/>
      <c r="F81" s="68"/>
      <c r="G81" s="65"/>
      <c r="H81" s="69"/>
      <c r="I81" s="70"/>
      <c r="J81" s="70"/>
      <c r="K81" s="34" t="s">
        <v>65</v>
      </c>
      <c r="L81" s="77">
        <v>113</v>
      </c>
      <c r="M81" s="77"/>
      <c r="N81" s="72"/>
      <c r="O81" s="79" t="s">
        <v>306</v>
      </c>
      <c r="P81" s="81">
        <v>43531.4321875</v>
      </c>
      <c r="Q81" s="79" t="s">
        <v>366</v>
      </c>
      <c r="R81" s="83" t="s">
        <v>453</v>
      </c>
      <c r="S81" s="79" t="s">
        <v>531</v>
      </c>
      <c r="T81" s="79" t="s">
        <v>576</v>
      </c>
      <c r="U81" s="79"/>
      <c r="V81" s="83" t="s">
        <v>660</v>
      </c>
      <c r="W81" s="81">
        <v>43531.4321875</v>
      </c>
      <c r="X81" s="83" t="s">
        <v>740</v>
      </c>
      <c r="Y81" s="79"/>
      <c r="Z81" s="79"/>
      <c r="AA81" s="85" t="s">
        <v>875</v>
      </c>
      <c r="AB81" s="79"/>
      <c r="AC81" s="79" t="b">
        <v>0</v>
      </c>
      <c r="AD81" s="79">
        <v>2</v>
      </c>
      <c r="AE81" s="85" t="s">
        <v>932</v>
      </c>
      <c r="AF81" s="79" t="b">
        <v>0</v>
      </c>
      <c r="AG81" s="79" t="s">
        <v>937</v>
      </c>
      <c r="AH81" s="79"/>
      <c r="AI81" s="85" t="s">
        <v>932</v>
      </c>
      <c r="AJ81" s="79" t="b">
        <v>0</v>
      </c>
      <c r="AK81" s="79">
        <v>1</v>
      </c>
      <c r="AL81" s="85" t="s">
        <v>932</v>
      </c>
      <c r="AM81" s="79" t="s">
        <v>955</v>
      </c>
      <c r="AN81" s="79" t="b">
        <v>0</v>
      </c>
      <c r="AO81" s="85" t="s">
        <v>875</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272</v>
      </c>
      <c r="B82" s="64" t="s">
        <v>291</v>
      </c>
      <c r="C82" s="65"/>
      <c r="D82" s="66"/>
      <c r="E82" s="67"/>
      <c r="F82" s="68"/>
      <c r="G82" s="65"/>
      <c r="H82" s="69"/>
      <c r="I82" s="70"/>
      <c r="J82" s="70"/>
      <c r="K82" s="34" t="s">
        <v>65</v>
      </c>
      <c r="L82" s="77">
        <v>117</v>
      </c>
      <c r="M82" s="77"/>
      <c r="N82" s="72"/>
      <c r="O82" s="79" t="s">
        <v>306</v>
      </c>
      <c r="P82" s="81">
        <v>43536.511296296296</v>
      </c>
      <c r="Q82" s="79" t="s">
        <v>367</v>
      </c>
      <c r="R82" s="83" t="s">
        <v>454</v>
      </c>
      <c r="S82" s="79" t="s">
        <v>531</v>
      </c>
      <c r="T82" s="79" t="s">
        <v>577</v>
      </c>
      <c r="U82" s="83" t="s">
        <v>602</v>
      </c>
      <c r="V82" s="83" t="s">
        <v>602</v>
      </c>
      <c r="W82" s="81">
        <v>43536.511296296296</v>
      </c>
      <c r="X82" s="83" t="s">
        <v>741</v>
      </c>
      <c r="Y82" s="79"/>
      <c r="Z82" s="79"/>
      <c r="AA82" s="85" t="s">
        <v>876</v>
      </c>
      <c r="AB82" s="79"/>
      <c r="AC82" s="79" t="b">
        <v>0</v>
      </c>
      <c r="AD82" s="79">
        <v>0</v>
      </c>
      <c r="AE82" s="85" t="s">
        <v>932</v>
      </c>
      <c r="AF82" s="79" t="b">
        <v>0</v>
      </c>
      <c r="AG82" s="79" t="s">
        <v>937</v>
      </c>
      <c r="AH82" s="79"/>
      <c r="AI82" s="85" t="s">
        <v>932</v>
      </c>
      <c r="AJ82" s="79" t="b">
        <v>0</v>
      </c>
      <c r="AK82" s="79">
        <v>0</v>
      </c>
      <c r="AL82" s="85" t="s">
        <v>932</v>
      </c>
      <c r="AM82" s="79" t="s">
        <v>955</v>
      </c>
      <c r="AN82" s="79" t="b">
        <v>0</v>
      </c>
      <c r="AO82" s="85" t="s">
        <v>876</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25</v>
      </c>
      <c r="BK82" s="49">
        <v>100</v>
      </c>
      <c r="BL82" s="48">
        <v>25</v>
      </c>
    </row>
    <row r="83" spans="1:64" ht="15">
      <c r="A83" s="64" t="s">
        <v>272</v>
      </c>
      <c r="B83" s="64" t="s">
        <v>302</v>
      </c>
      <c r="C83" s="65"/>
      <c r="D83" s="66"/>
      <c r="E83" s="67"/>
      <c r="F83" s="68"/>
      <c r="G83" s="65"/>
      <c r="H83" s="69"/>
      <c r="I83" s="70"/>
      <c r="J83" s="70"/>
      <c r="K83" s="34" t="s">
        <v>65</v>
      </c>
      <c r="L83" s="77">
        <v>118</v>
      </c>
      <c r="M83" s="77"/>
      <c r="N83" s="72"/>
      <c r="O83" s="79" t="s">
        <v>306</v>
      </c>
      <c r="P83" s="81">
        <v>43538.40173611111</v>
      </c>
      <c r="Q83" s="79" t="s">
        <v>368</v>
      </c>
      <c r="R83" s="83" t="s">
        <v>455</v>
      </c>
      <c r="S83" s="79" t="s">
        <v>531</v>
      </c>
      <c r="T83" s="79" t="s">
        <v>578</v>
      </c>
      <c r="U83" s="83" t="s">
        <v>603</v>
      </c>
      <c r="V83" s="83" t="s">
        <v>603</v>
      </c>
      <c r="W83" s="81">
        <v>43538.40173611111</v>
      </c>
      <c r="X83" s="83" t="s">
        <v>742</v>
      </c>
      <c r="Y83" s="79"/>
      <c r="Z83" s="79"/>
      <c r="AA83" s="85" t="s">
        <v>877</v>
      </c>
      <c r="AB83" s="79"/>
      <c r="AC83" s="79" t="b">
        <v>0</v>
      </c>
      <c r="AD83" s="79">
        <v>0</v>
      </c>
      <c r="AE83" s="85" t="s">
        <v>932</v>
      </c>
      <c r="AF83" s="79" t="b">
        <v>0</v>
      </c>
      <c r="AG83" s="79" t="s">
        <v>937</v>
      </c>
      <c r="AH83" s="79"/>
      <c r="AI83" s="85" t="s">
        <v>932</v>
      </c>
      <c r="AJ83" s="79" t="b">
        <v>0</v>
      </c>
      <c r="AK83" s="79">
        <v>0</v>
      </c>
      <c r="AL83" s="85" t="s">
        <v>932</v>
      </c>
      <c r="AM83" s="79" t="s">
        <v>955</v>
      </c>
      <c r="AN83" s="79" t="b">
        <v>0</v>
      </c>
      <c r="AO83" s="85" t="s">
        <v>877</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34</v>
      </c>
      <c r="BK83" s="49">
        <v>100</v>
      </c>
      <c r="BL83" s="48">
        <v>34</v>
      </c>
    </row>
    <row r="84" spans="1:64" ht="15">
      <c r="A84" s="64" t="s">
        <v>272</v>
      </c>
      <c r="B84" s="64" t="s">
        <v>272</v>
      </c>
      <c r="C84" s="65"/>
      <c r="D84" s="66"/>
      <c r="E84" s="67"/>
      <c r="F84" s="68"/>
      <c r="G84" s="65"/>
      <c r="H84" s="69"/>
      <c r="I84" s="70"/>
      <c r="J84" s="70"/>
      <c r="K84" s="34" t="s">
        <v>65</v>
      </c>
      <c r="L84" s="77">
        <v>119</v>
      </c>
      <c r="M84" s="77"/>
      <c r="N84" s="72"/>
      <c r="O84" s="79" t="s">
        <v>176</v>
      </c>
      <c r="P84" s="81">
        <v>43535.42369212963</v>
      </c>
      <c r="Q84" s="79" t="s">
        <v>369</v>
      </c>
      <c r="R84" s="83" t="s">
        <v>456</v>
      </c>
      <c r="S84" s="79" t="s">
        <v>531</v>
      </c>
      <c r="T84" s="79" t="s">
        <v>547</v>
      </c>
      <c r="U84" s="83" t="s">
        <v>604</v>
      </c>
      <c r="V84" s="83" t="s">
        <v>604</v>
      </c>
      <c r="W84" s="81">
        <v>43535.42369212963</v>
      </c>
      <c r="X84" s="83" t="s">
        <v>743</v>
      </c>
      <c r="Y84" s="79"/>
      <c r="Z84" s="79"/>
      <c r="AA84" s="85" t="s">
        <v>878</v>
      </c>
      <c r="AB84" s="79"/>
      <c r="AC84" s="79" t="b">
        <v>0</v>
      </c>
      <c r="AD84" s="79">
        <v>1</v>
      </c>
      <c r="AE84" s="85" t="s">
        <v>932</v>
      </c>
      <c r="AF84" s="79" t="b">
        <v>0</v>
      </c>
      <c r="AG84" s="79" t="s">
        <v>937</v>
      </c>
      <c r="AH84" s="79"/>
      <c r="AI84" s="85" t="s">
        <v>932</v>
      </c>
      <c r="AJ84" s="79" t="b">
        <v>0</v>
      </c>
      <c r="AK84" s="79">
        <v>0</v>
      </c>
      <c r="AL84" s="85" t="s">
        <v>932</v>
      </c>
      <c r="AM84" s="79" t="s">
        <v>955</v>
      </c>
      <c r="AN84" s="79" t="b">
        <v>0</v>
      </c>
      <c r="AO84" s="85" t="s">
        <v>878</v>
      </c>
      <c r="AP84" s="79" t="s">
        <v>176</v>
      </c>
      <c r="AQ84" s="79">
        <v>0</v>
      </c>
      <c r="AR84" s="79">
        <v>0</v>
      </c>
      <c r="AS84" s="79"/>
      <c r="AT84" s="79"/>
      <c r="AU84" s="79"/>
      <c r="AV84" s="79"/>
      <c r="AW84" s="79"/>
      <c r="AX84" s="79"/>
      <c r="AY84" s="79"/>
      <c r="AZ84" s="79"/>
      <c r="BA84">
        <v>2</v>
      </c>
      <c r="BB84" s="78" t="str">
        <f>REPLACE(INDEX(GroupVertices[Group],MATCH(Edges24[[#This Row],[Vertex 1]],GroupVertices[Vertex],0)),1,1,"")</f>
        <v>1</v>
      </c>
      <c r="BC84" s="78" t="str">
        <f>REPLACE(INDEX(GroupVertices[Group],MATCH(Edges24[[#This Row],[Vertex 2]],GroupVertices[Vertex],0)),1,1,"")</f>
        <v>1</v>
      </c>
      <c r="BD84" s="48">
        <v>0</v>
      </c>
      <c r="BE84" s="49">
        <v>0</v>
      </c>
      <c r="BF84" s="48">
        <v>2</v>
      </c>
      <c r="BG84" s="49">
        <v>4.651162790697675</v>
      </c>
      <c r="BH84" s="48">
        <v>0</v>
      </c>
      <c r="BI84" s="49">
        <v>0</v>
      </c>
      <c r="BJ84" s="48">
        <v>41</v>
      </c>
      <c r="BK84" s="49">
        <v>95.34883720930233</v>
      </c>
      <c r="BL84" s="48">
        <v>43</v>
      </c>
    </row>
    <row r="85" spans="1:64" ht="15">
      <c r="A85" s="64" t="s">
        <v>272</v>
      </c>
      <c r="B85" s="64" t="s">
        <v>272</v>
      </c>
      <c r="C85" s="65"/>
      <c r="D85" s="66"/>
      <c r="E85" s="67"/>
      <c r="F85" s="68"/>
      <c r="G85" s="65"/>
      <c r="H85" s="69"/>
      <c r="I85" s="70"/>
      <c r="J85" s="70"/>
      <c r="K85" s="34" t="s">
        <v>65</v>
      </c>
      <c r="L85" s="77">
        <v>120</v>
      </c>
      <c r="M85" s="77"/>
      <c r="N85" s="72"/>
      <c r="O85" s="79" t="s">
        <v>176</v>
      </c>
      <c r="P85" s="81">
        <v>43544.67652777778</v>
      </c>
      <c r="Q85" s="79" t="s">
        <v>370</v>
      </c>
      <c r="R85" s="83" t="s">
        <v>457</v>
      </c>
      <c r="S85" s="79" t="s">
        <v>531</v>
      </c>
      <c r="T85" s="79" t="s">
        <v>579</v>
      </c>
      <c r="U85" s="83" t="s">
        <v>605</v>
      </c>
      <c r="V85" s="83" t="s">
        <v>605</v>
      </c>
      <c r="W85" s="81">
        <v>43544.67652777778</v>
      </c>
      <c r="X85" s="83" t="s">
        <v>744</v>
      </c>
      <c r="Y85" s="79"/>
      <c r="Z85" s="79"/>
      <c r="AA85" s="85" t="s">
        <v>879</v>
      </c>
      <c r="AB85" s="79"/>
      <c r="AC85" s="79" t="b">
        <v>0</v>
      </c>
      <c r="AD85" s="79">
        <v>0</v>
      </c>
      <c r="AE85" s="85" t="s">
        <v>932</v>
      </c>
      <c r="AF85" s="79" t="b">
        <v>0</v>
      </c>
      <c r="AG85" s="79" t="s">
        <v>937</v>
      </c>
      <c r="AH85" s="79"/>
      <c r="AI85" s="85" t="s">
        <v>932</v>
      </c>
      <c r="AJ85" s="79" t="b">
        <v>0</v>
      </c>
      <c r="AK85" s="79">
        <v>0</v>
      </c>
      <c r="AL85" s="85" t="s">
        <v>932</v>
      </c>
      <c r="AM85" s="79" t="s">
        <v>955</v>
      </c>
      <c r="AN85" s="79" t="b">
        <v>0</v>
      </c>
      <c r="AO85" s="85" t="s">
        <v>879</v>
      </c>
      <c r="AP85" s="79" t="s">
        <v>176</v>
      </c>
      <c r="AQ85" s="79">
        <v>0</v>
      </c>
      <c r="AR85" s="79">
        <v>0</v>
      </c>
      <c r="AS85" s="79"/>
      <c r="AT85" s="79"/>
      <c r="AU85" s="79"/>
      <c r="AV85" s="79"/>
      <c r="AW85" s="79"/>
      <c r="AX85" s="79"/>
      <c r="AY85" s="79"/>
      <c r="AZ85" s="79"/>
      <c r="BA85">
        <v>2</v>
      </c>
      <c r="BB85" s="78" t="str">
        <f>REPLACE(INDEX(GroupVertices[Group],MATCH(Edges24[[#This Row],[Vertex 1]],GroupVertices[Vertex],0)),1,1,"")</f>
        <v>1</v>
      </c>
      <c r="BC85" s="78" t="str">
        <f>REPLACE(INDEX(GroupVertices[Group],MATCH(Edges24[[#This Row],[Vertex 2]],GroupVertices[Vertex],0)),1,1,"")</f>
        <v>1</v>
      </c>
      <c r="BD85" s="48">
        <v>2</v>
      </c>
      <c r="BE85" s="49">
        <v>20</v>
      </c>
      <c r="BF85" s="48">
        <v>0</v>
      </c>
      <c r="BG85" s="49">
        <v>0</v>
      </c>
      <c r="BH85" s="48">
        <v>0</v>
      </c>
      <c r="BI85" s="49">
        <v>0</v>
      </c>
      <c r="BJ85" s="48">
        <v>8</v>
      </c>
      <c r="BK85" s="49">
        <v>80</v>
      </c>
      <c r="BL85" s="48">
        <v>10</v>
      </c>
    </row>
    <row r="86" spans="1:64" ht="15">
      <c r="A86" s="64" t="s">
        <v>273</v>
      </c>
      <c r="B86" s="64" t="s">
        <v>303</v>
      </c>
      <c r="C86" s="65"/>
      <c r="D86" s="66"/>
      <c r="E86" s="67"/>
      <c r="F86" s="68"/>
      <c r="G86" s="65"/>
      <c r="H86" s="69"/>
      <c r="I86" s="70"/>
      <c r="J86" s="70"/>
      <c r="K86" s="34" t="s">
        <v>65</v>
      </c>
      <c r="L86" s="77">
        <v>121</v>
      </c>
      <c r="M86" s="77"/>
      <c r="N86" s="72"/>
      <c r="O86" s="79" t="s">
        <v>306</v>
      </c>
      <c r="P86" s="81">
        <v>43531.35412037037</v>
      </c>
      <c r="Q86" s="79" t="s">
        <v>371</v>
      </c>
      <c r="R86" s="83" t="s">
        <v>458</v>
      </c>
      <c r="S86" s="79" t="s">
        <v>511</v>
      </c>
      <c r="T86" s="79" t="s">
        <v>580</v>
      </c>
      <c r="U86" s="79"/>
      <c r="V86" s="83" t="s">
        <v>661</v>
      </c>
      <c r="W86" s="81">
        <v>43531.35412037037</v>
      </c>
      <c r="X86" s="83" t="s">
        <v>745</v>
      </c>
      <c r="Y86" s="79"/>
      <c r="Z86" s="79"/>
      <c r="AA86" s="85" t="s">
        <v>880</v>
      </c>
      <c r="AB86" s="79"/>
      <c r="AC86" s="79" t="b">
        <v>0</v>
      </c>
      <c r="AD86" s="79">
        <v>0</v>
      </c>
      <c r="AE86" s="85" t="s">
        <v>932</v>
      </c>
      <c r="AF86" s="79" t="b">
        <v>0</v>
      </c>
      <c r="AG86" s="79" t="s">
        <v>937</v>
      </c>
      <c r="AH86" s="79"/>
      <c r="AI86" s="85" t="s">
        <v>932</v>
      </c>
      <c r="AJ86" s="79" t="b">
        <v>0</v>
      </c>
      <c r="AK86" s="79">
        <v>0</v>
      </c>
      <c r="AL86" s="85" t="s">
        <v>932</v>
      </c>
      <c r="AM86" s="79" t="s">
        <v>956</v>
      </c>
      <c r="AN86" s="79" t="b">
        <v>0</v>
      </c>
      <c r="AO86" s="85" t="s">
        <v>880</v>
      </c>
      <c r="AP86" s="79" t="s">
        <v>176</v>
      </c>
      <c r="AQ86" s="79">
        <v>0</v>
      </c>
      <c r="AR86" s="79">
        <v>0</v>
      </c>
      <c r="AS86" s="79"/>
      <c r="AT86" s="79"/>
      <c r="AU86" s="79"/>
      <c r="AV86" s="79"/>
      <c r="AW86" s="79"/>
      <c r="AX86" s="79"/>
      <c r="AY86" s="79"/>
      <c r="AZ86" s="79"/>
      <c r="BA86">
        <v>1</v>
      </c>
      <c r="BB86" s="78" t="str">
        <f>REPLACE(INDEX(GroupVertices[Group],MATCH(Edges24[[#This Row],[Vertex 1]],GroupVertices[Vertex],0)),1,1,"")</f>
        <v>5</v>
      </c>
      <c r="BC86" s="78" t="str">
        <f>REPLACE(INDEX(GroupVertices[Group],MATCH(Edges24[[#This Row],[Vertex 2]],GroupVertices[Vertex],0)),1,1,"")</f>
        <v>5</v>
      </c>
      <c r="BD86" s="48">
        <v>1</v>
      </c>
      <c r="BE86" s="49">
        <v>14.285714285714286</v>
      </c>
      <c r="BF86" s="48">
        <v>0</v>
      </c>
      <c r="BG86" s="49">
        <v>0</v>
      </c>
      <c r="BH86" s="48">
        <v>0</v>
      </c>
      <c r="BI86" s="49">
        <v>0</v>
      </c>
      <c r="BJ86" s="48">
        <v>6</v>
      </c>
      <c r="BK86" s="49">
        <v>85.71428571428571</v>
      </c>
      <c r="BL86" s="48">
        <v>7</v>
      </c>
    </row>
    <row r="87" spans="1:64" ht="15">
      <c r="A87" s="64" t="s">
        <v>273</v>
      </c>
      <c r="B87" s="64" t="s">
        <v>304</v>
      </c>
      <c r="C87" s="65"/>
      <c r="D87" s="66"/>
      <c r="E87" s="67"/>
      <c r="F87" s="68"/>
      <c r="G87" s="65"/>
      <c r="H87" s="69"/>
      <c r="I87" s="70"/>
      <c r="J87" s="70"/>
      <c r="K87" s="34" t="s">
        <v>65</v>
      </c>
      <c r="L87" s="77">
        <v>122</v>
      </c>
      <c r="M87" s="77"/>
      <c r="N87" s="72"/>
      <c r="O87" s="79" t="s">
        <v>306</v>
      </c>
      <c r="P87" s="81">
        <v>43532.63054398148</v>
      </c>
      <c r="Q87" s="79" t="s">
        <v>372</v>
      </c>
      <c r="R87" s="83" t="s">
        <v>459</v>
      </c>
      <c r="S87" s="79" t="s">
        <v>511</v>
      </c>
      <c r="T87" s="79" t="s">
        <v>581</v>
      </c>
      <c r="U87" s="79"/>
      <c r="V87" s="83" t="s">
        <v>661</v>
      </c>
      <c r="W87" s="81">
        <v>43532.63054398148</v>
      </c>
      <c r="X87" s="83" t="s">
        <v>746</v>
      </c>
      <c r="Y87" s="79"/>
      <c r="Z87" s="79"/>
      <c r="AA87" s="85" t="s">
        <v>881</v>
      </c>
      <c r="AB87" s="79"/>
      <c r="AC87" s="79" t="b">
        <v>0</v>
      </c>
      <c r="AD87" s="79">
        <v>0</v>
      </c>
      <c r="AE87" s="85" t="s">
        <v>932</v>
      </c>
      <c r="AF87" s="79" t="b">
        <v>0</v>
      </c>
      <c r="AG87" s="79" t="s">
        <v>937</v>
      </c>
      <c r="AH87" s="79"/>
      <c r="AI87" s="85" t="s">
        <v>932</v>
      </c>
      <c r="AJ87" s="79" t="b">
        <v>0</v>
      </c>
      <c r="AK87" s="79">
        <v>0</v>
      </c>
      <c r="AL87" s="85" t="s">
        <v>932</v>
      </c>
      <c r="AM87" s="79" t="s">
        <v>956</v>
      </c>
      <c r="AN87" s="79" t="b">
        <v>0</v>
      </c>
      <c r="AO87" s="85" t="s">
        <v>881</v>
      </c>
      <c r="AP87" s="79" t="s">
        <v>176</v>
      </c>
      <c r="AQ87" s="79">
        <v>0</v>
      </c>
      <c r="AR87" s="79">
        <v>0</v>
      </c>
      <c r="AS87" s="79"/>
      <c r="AT87" s="79"/>
      <c r="AU87" s="79"/>
      <c r="AV87" s="79"/>
      <c r="AW87" s="79"/>
      <c r="AX87" s="79"/>
      <c r="AY87" s="79"/>
      <c r="AZ87" s="79"/>
      <c r="BA87">
        <v>1</v>
      </c>
      <c r="BB87" s="78" t="str">
        <f>REPLACE(INDEX(GroupVertices[Group],MATCH(Edges24[[#This Row],[Vertex 1]],GroupVertices[Vertex],0)),1,1,"")</f>
        <v>5</v>
      </c>
      <c r="BC87" s="78" t="str">
        <f>REPLACE(INDEX(GroupVertices[Group],MATCH(Edges24[[#This Row],[Vertex 2]],GroupVertices[Vertex],0)),1,1,"")</f>
        <v>5</v>
      </c>
      <c r="BD87" s="48">
        <v>1</v>
      </c>
      <c r="BE87" s="49">
        <v>14.285714285714286</v>
      </c>
      <c r="BF87" s="48">
        <v>0</v>
      </c>
      <c r="BG87" s="49">
        <v>0</v>
      </c>
      <c r="BH87" s="48">
        <v>0</v>
      </c>
      <c r="BI87" s="49">
        <v>0</v>
      </c>
      <c r="BJ87" s="48">
        <v>6</v>
      </c>
      <c r="BK87" s="49">
        <v>85.71428571428571</v>
      </c>
      <c r="BL87" s="48">
        <v>7</v>
      </c>
    </row>
    <row r="88" spans="1:64" ht="15">
      <c r="A88" s="64" t="s">
        <v>273</v>
      </c>
      <c r="B88" s="64" t="s">
        <v>305</v>
      </c>
      <c r="C88" s="65"/>
      <c r="D88" s="66"/>
      <c r="E88" s="67"/>
      <c r="F88" s="68"/>
      <c r="G88" s="65"/>
      <c r="H88" s="69"/>
      <c r="I88" s="70"/>
      <c r="J88" s="70"/>
      <c r="K88" s="34" t="s">
        <v>65</v>
      </c>
      <c r="L88" s="77">
        <v>123</v>
      </c>
      <c r="M88" s="77"/>
      <c r="N88" s="72"/>
      <c r="O88" s="79" t="s">
        <v>306</v>
      </c>
      <c r="P88" s="81">
        <v>43536.88475694445</v>
      </c>
      <c r="Q88" s="79" t="s">
        <v>373</v>
      </c>
      <c r="R88" s="83" t="s">
        <v>460</v>
      </c>
      <c r="S88" s="79" t="s">
        <v>511</v>
      </c>
      <c r="T88" s="79" t="s">
        <v>582</v>
      </c>
      <c r="U88" s="79"/>
      <c r="V88" s="83" t="s">
        <v>661</v>
      </c>
      <c r="W88" s="81">
        <v>43536.88475694445</v>
      </c>
      <c r="X88" s="83" t="s">
        <v>747</v>
      </c>
      <c r="Y88" s="79"/>
      <c r="Z88" s="79"/>
      <c r="AA88" s="85" t="s">
        <v>882</v>
      </c>
      <c r="AB88" s="79"/>
      <c r="AC88" s="79" t="b">
        <v>0</v>
      </c>
      <c r="AD88" s="79">
        <v>0</v>
      </c>
      <c r="AE88" s="85" t="s">
        <v>932</v>
      </c>
      <c r="AF88" s="79" t="b">
        <v>0</v>
      </c>
      <c r="AG88" s="79" t="s">
        <v>937</v>
      </c>
      <c r="AH88" s="79"/>
      <c r="AI88" s="85" t="s">
        <v>932</v>
      </c>
      <c r="AJ88" s="79" t="b">
        <v>0</v>
      </c>
      <c r="AK88" s="79">
        <v>0</v>
      </c>
      <c r="AL88" s="85" t="s">
        <v>932</v>
      </c>
      <c r="AM88" s="79" t="s">
        <v>956</v>
      </c>
      <c r="AN88" s="79" t="b">
        <v>0</v>
      </c>
      <c r="AO88" s="85" t="s">
        <v>882</v>
      </c>
      <c r="AP88" s="79" t="s">
        <v>176</v>
      </c>
      <c r="AQ88" s="79">
        <v>0</v>
      </c>
      <c r="AR88" s="79">
        <v>0</v>
      </c>
      <c r="AS88" s="79"/>
      <c r="AT88" s="79"/>
      <c r="AU88" s="79"/>
      <c r="AV88" s="79"/>
      <c r="AW88" s="79"/>
      <c r="AX88" s="79"/>
      <c r="AY88" s="79"/>
      <c r="AZ88" s="79"/>
      <c r="BA88">
        <v>1</v>
      </c>
      <c r="BB88" s="78" t="str">
        <f>REPLACE(INDEX(GroupVertices[Group],MATCH(Edges24[[#This Row],[Vertex 1]],GroupVertices[Vertex],0)),1,1,"")</f>
        <v>5</v>
      </c>
      <c r="BC88" s="78" t="str">
        <f>REPLACE(INDEX(GroupVertices[Group],MATCH(Edges24[[#This Row],[Vertex 2]],GroupVertices[Vertex],0)),1,1,"")</f>
        <v>5</v>
      </c>
      <c r="BD88" s="48">
        <v>1</v>
      </c>
      <c r="BE88" s="49">
        <v>12.5</v>
      </c>
      <c r="BF88" s="48">
        <v>0</v>
      </c>
      <c r="BG88" s="49">
        <v>0</v>
      </c>
      <c r="BH88" s="48">
        <v>0</v>
      </c>
      <c r="BI88" s="49">
        <v>0</v>
      </c>
      <c r="BJ88" s="48">
        <v>7</v>
      </c>
      <c r="BK88" s="49">
        <v>87.5</v>
      </c>
      <c r="BL88" s="48">
        <v>8</v>
      </c>
    </row>
    <row r="89" spans="1:64" ht="15">
      <c r="A89" s="64" t="s">
        <v>273</v>
      </c>
      <c r="B89" s="64" t="s">
        <v>273</v>
      </c>
      <c r="C89" s="65"/>
      <c r="D89" s="66"/>
      <c r="E89" s="67"/>
      <c r="F89" s="68"/>
      <c r="G89" s="65"/>
      <c r="H89" s="69"/>
      <c r="I89" s="70"/>
      <c r="J89" s="70"/>
      <c r="K89" s="34" t="s">
        <v>65</v>
      </c>
      <c r="L89" s="77">
        <v>124</v>
      </c>
      <c r="M89" s="77"/>
      <c r="N89" s="72"/>
      <c r="O89" s="79" t="s">
        <v>176</v>
      </c>
      <c r="P89" s="81">
        <v>43531.27077546297</v>
      </c>
      <c r="Q89" s="79" t="s">
        <v>374</v>
      </c>
      <c r="R89" s="83" t="s">
        <v>461</v>
      </c>
      <c r="S89" s="79" t="s">
        <v>511</v>
      </c>
      <c r="T89" s="79" t="s">
        <v>547</v>
      </c>
      <c r="U89" s="79"/>
      <c r="V89" s="83" t="s">
        <v>661</v>
      </c>
      <c r="W89" s="81">
        <v>43531.27077546297</v>
      </c>
      <c r="X89" s="83" t="s">
        <v>748</v>
      </c>
      <c r="Y89" s="79"/>
      <c r="Z89" s="79"/>
      <c r="AA89" s="85" t="s">
        <v>883</v>
      </c>
      <c r="AB89" s="79"/>
      <c r="AC89" s="79" t="b">
        <v>0</v>
      </c>
      <c r="AD89" s="79">
        <v>0</v>
      </c>
      <c r="AE89" s="85" t="s">
        <v>932</v>
      </c>
      <c r="AF89" s="79" t="b">
        <v>0</v>
      </c>
      <c r="AG89" s="79" t="s">
        <v>937</v>
      </c>
      <c r="AH89" s="79"/>
      <c r="AI89" s="85" t="s">
        <v>932</v>
      </c>
      <c r="AJ89" s="79" t="b">
        <v>0</v>
      </c>
      <c r="AK89" s="79">
        <v>0</v>
      </c>
      <c r="AL89" s="85" t="s">
        <v>932</v>
      </c>
      <c r="AM89" s="79" t="s">
        <v>956</v>
      </c>
      <c r="AN89" s="79" t="b">
        <v>0</v>
      </c>
      <c r="AO89" s="85" t="s">
        <v>883</v>
      </c>
      <c r="AP89" s="79" t="s">
        <v>176</v>
      </c>
      <c r="AQ89" s="79">
        <v>0</v>
      </c>
      <c r="AR89" s="79">
        <v>0</v>
      </c>
      <c r="AS89" s="79"/>
      <c r="AT89" s="79"/>
      <c r="AU89" s="79"/>
      <c r="AV89" s="79"/>
      <c r="AW89" s="79"/>
      <c r="AX89" s="79"/>
      <c r="AY89" s="79"/>
      <c r="AZ89" s="79"/>
      <c r="BA89">
        <v>49</v>
      </c>
      <c r="BB89" s="78" t="str">
        <f>REPLACE(INDEX(GroupVertices[Group],MATCH(Edges24[[#This Row],[Vertex 1]],GroupVertices[Vertex],0)),1,1,"")</f>
        <v>5</v>
      </c>
      <c r="BC89" s="78" t="str">
        <f>REPLACE(INDEX(GroupVertices[Group],MATCH(Edges24[[#This Row],[Vertex 2]],GroupVertices[Vertex],0)),1,1,"")</f>
        <v>5</v>
      </c>
      <c r="BD89" s="48">
        <v>0</v>
      </c>
      <c r="BE89" s="49">
        <v>0</v>
      </c>
      <c r="BF89" s="48">
        <v>0</v>
      </c>
      <c r="BG89" s="49">
        <v>0</v>
      </c>
      <c r="BH89" s="48">
        <v>0</v>
      </c>
      <c r="BI89" s="49">
        <v>0</v>
      </c>
      <c r="BJ89" s="48">
        <v>9</v>
      </c>
      <c r="BK89" s="49">
        <v>100</v>
      </c>
      <c r="BL89" s="48">
        <v>9</v>
      </c>
    </row>
    <row r="90" spans="1:64" ht="15">
      <c r="A90" s="64" t="s">
        <v>273</v>
      </c>
      <c r="B90" s="64" t="s">
        <v>273</v>
      </c>
      <c r="C90" s="65"/>
      <c r="D90" s="66"/>
      <c r="E90" s="67"/>
      <c r="F90" s="68"/>
      <c r="G90" s="65"/>
      <c r="H90" s="69"/>
      <c r="I90" s="70"/>
      <c r="J90" s="70"/>
      <c r="K90" s="34" t="s">
        <v>65</v>
      </c>
      <c r="L90" s="77">
        <v>125</v>
      </c>
      <c r="M90" s="77"/>
      <c r="N90" s="72"/>
      <c r="O90" s="79" t="s">
        <v>176</v>
      </c>
      <c r="P90" s="81">
        <v>43531.884675925925</v>
      </c>
      <c r="Q90" s="79" t="s">
        <v>375</v>
      </c>
      <c r="R90" s="83" t="s">
        <v>462</v>
      </c>
      <c r="S90" s="79" t="s">
        <v>511</v>
      </c>
      <c r="T90" s="79" t="s">
        <v>547</v>
      </c>
      <c r="U90" s="79"/>
      <c r="V90" s="83" t="s">
        <v>661</v>
      </c>
      <c r="W90" s="81">
        <v>43531.884675925925</v>
      </c>
      <c r="X90" s="83" t="s">
        <v>749</v>
      </c>
      <c r="Y90" s="79"/>
      <c r="Z90" s="79"/>
      <c r="AA90" s="85" t="s">
        <v>884</v>
      </c>
      <c r="AB90" s="79"/>
      <c r="AC90" s="79" t="b">
        <v>0</v>
      </c>
      <c r="AD90" s="79">
        <v>0</v>
      </c>
      <c r="AE90" s="85" t="s">
        <v>932</v>
      </c>
      <c r="AF90" s="79" t="b">
        <v>0</v>
      </c>
      <c r="AG90" s="79" t="s">
        <v>937</v>
      </c>
      <c r="AH90" s="79"/>
      <c r="AI90" s="85" t="s">
        <v>932</v>
      </c>
      <c r="AJ90" s="79" t="b">
        <v>0</v>
      </c>
      <c r="AK90" s="79">
        <v>0</v>
      </c>
      <c r="AL90" s="85" t="s">
        <v>932</v>
      </c>
      <c r="AM90" s="79" t="s">
        <v>956</v>
      </c>
      <c r="AN90" s="79" t="b">
        <v>0</v>
      </c>
      <c r="AO90" s="85" t="s">
        <v>884</v>
      </c>
      <c r="AP90" s="79" t="s">
        <v>176</v>
      </c>
      <c r="AQ90" s="79">
        <v>0</v>
      </c>
      <c r="AR90" s="79">
        <v>0</v>
      </c>
      <c r="AS90" s="79"/>
      <c r="AT90" s="79"/>
      <c r="AU90" s="79"/>
      <c r="AV90" s="79"/>
      <c r="AW90" s="79"/>
      <c r="AX90" s="79"/>
      <c r="AY90" s="79"/>
      <c r="AZ90" s="79"/>
      <c r="BA90">
        <v>49</v>
      </c>
      <c r="BB90" s="78" t="str">
        <f>REPLACE(INDEX(GroupVertices[Group],MATCH(Edges24[[#This Row],[Vertex 1]],GroupVertices[Vertex],0)),1,1,"")</f>
        <v>5</v>
      </c>
      <c r="BC90" s="78" t="str">
        <f>REPLACE(INDEX(GroupVertices[Group],MATCH(Edges24[[#This Row],[Vertex 2]],GroupVertices[Vertex],0)),1,1,"")</f>
        <v>5</v>
      </c>
      <c r="BD90" s="48">
        <v>0</v>
      </c>
      <c r="BE90" s="49">
        <v>0</v>
      </c>
      <c r="BF90" s="48">
        <v>0</v>
      </c>
      <c r="BG90" s="49">
        <v>0</v>
      </c>
      <c r="BH90" s="48">
        <v>0</v>
      </c>
      <c r="BI90" s="49">
        <v>0</v>
      </c>
      <c r="BJ90" s="48">
        <v>9</v>
      </c>
      <c r="BK90" s="49">
        <v>100</v>
      </c>
      <c r="BL90" s="48">
        <v>9</v>
      </c>
    </row>
    <row r="91" spans="1:64" ht="15">
      <c r="A91" s="64" t="s">
        <v>273</v>
      </c>
      <c r="B91" s="64" t="s">
        <v>273</v>
      </c>
      <c r="C91" s="65"/>
      <c r="D91" s="66"/>
      <c r="E91" s="67"/>
      <c r="F91" s="68"/>
      <c r="G91" s="65"/>
      <c r="H91" s="69"/>
      <c r="I91" s="70"/>
      <c r="J91" s="70"/>
      <c r="K91" s="34" t="s">
        <v>65</v>
      </c>
      <c r="L91" s="77">
        <v>126</v>
      </c>
      <c r="M91" s="77"/>
      <c r="N91" s="72"/>
      <c r="O91" s="79" t="s">
        <v>176</v>
      </c>
      <c r="P91" s="81">
        <v>43532.3846875</v>
      </c>
      <c r="Q91" s="79" t="s">
        <v>376</v>
      </c>
      <c r="R91" s="83" t="s">
        <v>426</v>
      </c>
      <c r="S91" s="79" t="s">
        <v>511</v>
      </c>
      <c r="T91" s="79" t="s">
        <v>537</v>
      </c>
      <c r="U91" s="79"/>
      <c r="V91" s="83" t="s">
        <v>661</v>
      </c>
      <c r="W91" s="81">
        <v>43532.3846875</v>
      </c>
      <c r="X91" s="83" t="s">
        <v>750</v>
      </c>
      <c r="Y91" s="79"/>
      <c r="Z91" s="79"/>
      <c r="AA91" s="85" t="s">
        <v>885</v>
      </c>
      <c r="AB91" s="79"/>
      <c r="AC91" s="79" t="b">
        <v>0</v>
      </c>
      <c r="AD91" s="79">
        <v>0</v>
      </c>
      <c r="AE91" s="85" t="s">
        <v>932</v>
      </c>
      <c r="AF91" s="79" t="b">
        <v>0</v>
      </c>
      <c r="AG91" s="79" t="s">
        <v>937</v>
      </c>
      <c r="AH91" s="79"/>
      <c r="AI91" s="85" t="s">
        <v>932</v>
      </c>
      <c r="AJ91" s="79" t="b">
        <v>0</v>
      </c>
      <c r="AK91" s="79">
        <v>1</v>
      </c>
      <c r="AL91" s="85" t="s">
        <v>932</v>
      </c>
      <c r="AM91" s="79" t="s">
        <v>956</v>
      </c>
      <c r="AN91" s="79" t="b">
        <v>0</v>
      </c>
      <c r="AO91" s="85" t="s">
        <v>885</v>
      </c>
      <c r="AP91" s="79" t="s">
        <v>176</v>
      </c>
      <c r="AQ91" s="79">
        <v>0</v>
      </c>
      <c r="AR91" s="79">
        <v>0</v>
      </c>
      <c r="AS91" s="79"/>
      <c r="AT91" s="79"/>
      <c r="AU91" s="79"/>
      <c r="AV91" s="79"/>
      <c r="AW91" s="79"/>
      <c r="AX91" s="79"/>
      <c r="AY91" s="79"/>
      <c r="AZ91" s="79"/>
      <c r="BA91">
        <v>49</v>
      </c>
      <c r="BB91" s="78" t="str">
        <f>REPLACE(INDEX(GroupVertices[Group],MATCH(Edges24[[#This Row],[Vertex 1]],GroupVertices[Vertex],0)),1,1,"")</f>
        <v>5</v>
      </c>
      <c r="BC91" s="78" t="str">
        <f>REPLACE(INDEX(GroupVertices[Group],MATCH(Edges24[[#This Row],[Vertex 2]],GroupVertices[Vertex],0)),1,1,"")</f>
        <v>5</v>
      </c>
      <c r="BD91" s="48">
        <v>1</v>
      </c>
      <c r="BE91" s="49">
        <v>11.11111111111111</v>
      </c>
      <c r="BF91" s="48">
        <v>0</v>
      </c>
      <c r="BG91" s="49">
        <v>0</v>
      </c>
      <c r="BH91" s="48">
        <v>0</v>
      </c>
      <c r="BI91" s="49">
        <v>0</v>
      </c>
      <c r="BJ91" s="48">
        <v>8</v>
      </c>
      <c r="BK91" s="49">
        <v>88.88888888888889</v>
      </c>
      <c r="BL91" s="48">
        <v>9</v>
      </c>
    </row>
    <row r="92" spans="1:64" ht="15">
      <c r="A92" s="64" t="s">
        <v>273</v>
      </c>
      <c r="B92" s="64" t="s">
        <v>273</v>
      </c>
      <c r="C92" s="65"/>
      <c r="D92" s="66"/>
      <c r="E92" s="67"/>
      <c r="F92" s="68"/>
      <c r="G92" s="65"/>
      <c r="H92" s="69"/>
      <c r="I92" s="70"/>
      <c r="J92" s="70"/>
      <c r="K92" s="34" t="s">
        <v>65</v>
      </c>
      <c r="L92" s="77">
        <v>127</v>
      </c>
      <c r="M92" s="77"/>
      <c r="N92" s="72"/>
      <c r="O92" s="79" t="s">
        <v>176</v>
      </c>
      <c r="P92" s="81">
        <v>43532.76107638889</v>
      </c>
      <c r="Q92" s="79" t="s">
        <v>377</v>
      </c>
      <c r="R92" s="83" t="s">
        <v>463</v>
      </c>
      <c r="S92" s="79" t="s">
        <v>511</v>
      </c>
      <c r="T92" s="79" t="s">
        <v>547</v>
      </c>
      <c r="U92" s="79"/>
      <c r="V92" s="83" t="s">
        <v>661</v>
      </c>
      <c r="W92" s="81">
        <v>43532.76107638889</v>
      </c>
      <c r="X92" s="83" t="s">
        <v>751</v>
      </c>
      <c r="Y92" s="79"/>
      <c r="Z92" s="79"/>
      <c r="AA92" s="85" t="s">
        <v>886</v>
      </c>
      <c r="AB92" s="79"/>
      <c r="AC92" s="79" t="b">
        <v>0</v>
      </c>
      <c r="AD92" s="79">
        <v>0</v>
      </c>
      <c r="AE92" s="85" t="s">
        <v>932</v>
      </c>
      <c r="AF92" s="79" t="b">
        <v>0</v>
      </c>
      <c r="AG92" s="79" t="s">
        <v>937</v>
      </c>
      <c r="AH92" s="79"/>
      <c r="AI92" s="85" t="s">
        <v>932</v>
      </c>
      <c r="AJ92" s="79" t="b">
        <v>0</v>
      </c>
      <c r="AK92" s="79">
        <v>0</v>
      </c>
      <c r="AL92" s="85" t="s">
        <v>932</v>
      </c>
      <c r="AM92" s="79" t="s">
        <v>956</v>
      </c>
      <c r="AN92" s="79" t="b">
        <v>0</v>
      </c>
      <c r="AO92" s="85" t="s">
        <v>886</v>
      </c>
      <c r="AP92" s="79" t="s">
        <v>176</v>
      </c>
      <c r="AQ92" s="79">
        <v>0</v>
      </c>
      <c r="AR92" s="79">
        <v>0</v>
      </c>
      <c r="AS92" s="79"/>
      <c r="AT92" s="79"/>
      <c r="AU92" s="79"/>
      <c r="AV92" s="79"/>
      <c r="AW92" s="79"/>
      <c r="AX92" s="79"/>
      <c r="AY92" s="79"/>
      <c r="AZ92" s="79"/>
      <c r="BA92">
        <v>49</v>
      </c>
      <c r="BB92" s="78" t="str">
        <f>REPLACE(INDEX(GroupVertices[Group],MATCH(Edges24[[#This Row],[Vertex 1]],GroupVertices[Vertex],0)),1,1,"")</f>
        <v>5</v>
      </c>
      <c r="BC92" s="78" t="str">
        <f>REPLACE(INDEX(GroupVertices[Group],MATCH(Edges24[[#This Row],[Vertex 2]],GroupVertices[Vertex],0)),1,1,"")</f>
        <v>5</v>
      </c>
      <c r="BD92" s="48">
        <v>0</v>
      </c>
      <c r="BE92" s="49">
        <v>0</v>
      </c>
      <c r="BF92" s="48">
        <v>0</v>
      </c>
      <c r="BG92" s="49">
        <v>0</v>
      </c>
      <c r="BH92" s="48">
        <v>0</v>
      </c>
      <c r="BI92" s="49">
        <v>0</v>
      </c>
      <c r="BJ92" s="48">
        <v>9</v>
      </c>
      <c r="BK92" s="49">
        <v>100</v>
      </c>
      <c r="BL92" s="48">
        <v>9</v>
      </c>
    </row>
    <row r="93" spans="1:64" ht="15">
      <c r="A93" s="64" t="s">
        <v>273</v>
      </c>
      <c r="B93" s="64" t="s">
        <v>273</v>
      </c>
      <c r="C93" s="65"/>
      <c r="D93" s="66"/>
      <c r="E93" s="67"/>
      <c r="F93" s="68"/>
      <c r="G93" s="65"/>
      <c r="H93" s="69"/>
      <c r="I93" s="70"/>
      <c r="J93" s="70"/>
      <c r="K93" s="34" t="s">
        <v>65</v>
      </c>
      <c r="L93" s="77">
        <v>128</v>
      </c>
      <c r="M93" s="77"/>
      <c r="N93" s="72"/>
      <c r="O93" s="79" t="s">
        <v>176</v>
      </c>
      <c r="P93" s="81">
        <v>43533.00554398148</v>
      </c>
      <c r="Q93" s="79" t="s">
        <v>378</v>
      </c>
      <c r="R93" s="83" t="s">
        <v>464</v>
      </c>
      <c r="S93" s="79" t="s">
        <v>511</v>
      </c>
      <c r="T93" s="79" t="s">
        <v>547</v>
      </c>
      <c r="U93" s="79"/>
      <c r="V93" s="83" t="s">
        <v>661</v>
      </c>
      <c r="W93" s="81">
        <v>43533.00554398148</v>
      </c>
      <c r="X93" s="83" t="s">
        <v>752</v>
      </c>
      <c r="Y93" s="79"/>
      <c r="Z93" s="79"/>
      <c r="AA93" s="85" t="s">
        <v>887</v>
      </c>
      <c r="AB93" s="79"/>
      <c r="AC93" s="79" t="b">
        <v>0</v>
      </c>
      <c r="AD93" s="79">
        <v>0</v>
      </c>
      <c r="AE93" s="85" t="s">
        <v>932</v>
      </c>
      <c r="AF93" s="79" t="b">
        <v>0</v>
      </c>
      <c r="AG93" s="79" t="s">
        <v>937</v>
      </c>
      <c r="AH93" s="79"/>
      <c r="AI93" s="85" t="s">
        <v>932</v>
      </c>
      <c r="AJ93" s="79" t="b">
        <v>0</v>
      </c>
      <c r="AK93" s="79">
        <v>0</v>
      </c>
      <c r="AL93" s="85" t="s">
        <v>932</v>
      </c>
      <c r="AM93" s="79" t="s">
        <v>956</v>
      </c>
      <c r="AN93" s="79" t="b">
        <v>0</v>
      </c>
      <c r="AO93" s="85" t="s">
        <v>887</v>
      </c>
      <c r="AP93" s="79" t="s">
        <v>176</v>
      </c>
      <c r="AQ93" s="79">
        <v>0</v>
      </c>
      <c r="AR93" s="79">
        <v>0</v>
      </c>
      <c r="AS93" s="79"/>
      <c r="AT93" s="79"/>
      <c r="AU93" s="79"/>
      <c r="AV93" s="79"/>
      <c r="AW93" s="79"/>
      <c r="AX93" s="79"/>
      <c r="AY93" s="79"/>
      <c r="AZ93" s="79"/>
      <c r="BA93">
        <v>49</v>
      </c>
      <c r="BB93" s="78" t="str">
        <f>REPLACE(INDEX(GroupVertices[Group],MATCH(Edges24[[#This Row],[Vertex 1]],GroupVertices[Vertex],0)),1,1,"")</f>
        <v>5</v>
      </c>
      <c r="BC93" s="78" t="str">
        <f>REPLACE(INDEX(GroupVertices[Group],MATCH(Edges24[[#This Row],[Vertex 2]],GroupVertices[Vertex],0)),1,1,"")</f>
        <v>5</v>
      </c>
      <c r="BD93" s="48">
        <v>2</v>
      </c>
      <c r="BE93" s="49">
        <v>16.666666666666668</v>
      </c>
      <c r="BF93" s="48">
        <v>0</v>
      </c>
      <c r="BG93" s="49">
        <v>0</v>
      </c>
      <c r="BH93" s="48">
        <v>0</v>
      </c>
      <c r="BI93" s="49">
        <v>0</v>
      </c>
      <c r="BJ93" s="48">
        <v>10</v>
      </c>
      <c r="BK93" s="49">
        <v>83.33333333333333</v>
      </c>
      <c r="BL93" s="48">
        <v>12</v>
      </c>
    </row>
    <row r="94" spans="1:64" ht="15">
      <c r="A94" s="64" t="s">
        <v>273</v>
      </c>
      <c r="B94" s="64" t="s">
        <v>273</v>
      </c>
      <c r="C94" s="65"/>
      <c r="D94" s="66"/>
      <c r="E94" s="67"/>
      <c r="F94" s="68"/>
      <c r="G94" s="65"/>
      <c r="H94" s="69"/>
      <c r="I94" s="70"/>
      <c r="J94" s="70"/>
      <c r="K94" s="34" t="s">
        <v>65</v>
      </c>
      <c r="L94" s="77">
        <v>129</v>
      </c>
      <c r="M94" s="77"/>
      <c r="N94" s="72"/>
      <c r="O94" s="79" t="s">
        <v>176</v>
      </c>
      <c r="P94" s="81">
        <v>43533.05136574074</v>
      </c>
      <c r="Q94" s="79" t="s">
        <v>379</v>
      </c>
      <c r="R94" s="83" t="s">
        <v>465</v>
      </c>
      <c r="S94" s="79" t="s">
        <v>511</v>
      </c>
      <c r="T94" s="79" t="s">
        <v>547</v>
      </c>
      <c r="U94" s="79"/>
      <c r="V94" s="83" t="s">
        <v>661</v>
      </c>
      <c r="W94" s="81">
        <v>43533.05136574074</v>
      </c>
      <c r="X94" s="83" t="s">
        <v>753</v>
      </c>
      <c r="Y94" s="79"/>
      <c r="Z94" s="79"/>
      <c r="AA94" s="85" t="s">
        <v>888</v>
      </c>
      <c r="AB94" s="79"/>
      <c r="AC94" s="79" t="b">
        <v>0</v>
      </c>
      <c r="AD94" s="79">
        <v>0</v>
      </c>
      <c r="AE94" s="85" t="s">
        <v>932</v>
      </c>
      <c r="AF94" s="79" t="b">
        <v>0</v>
      </c>
      <c r="AG94" s="79" t="s">
        <v>937</v>
      </c>
      <c r="AH94" s="79"/>
      <c r="AI94" s="85" t="s">
        <v>932</v>
      </c>
      <c r="AJ94" s="79" t="b">
        <v>0</v>
      </c>
      <c r="AK94" s="79">
        <v>0</v>
      </c>
      <c r="AL94" s="85" t="s">
        <v>932</v>
      </c>
      <c r="AM94" s="79" t="s">
        <v>956</v>
      </c>
      <c r="AN94" s="79" t="b">
        <v>0</v>
      </c>
      <c r="AO94" s="85" t="s">
        <v>888</v>
      </c>
      <c r="AP94" s="79" t="s">
        <v>176</v>
      </c>
      <c r="AQ94" s="79">
        <v>0</v>
      </c>
      <c r="AR94" s="79">
        <v>0</v>
      </c>
      <c r="AS94" s="79"/>
      <c r="AT94" s="79"/>
      <c r="AU94" s="79"/>
      <c r="AV94" s="79"/>
      <c r="AW94" s="79"/>
      <c r="AX94" s="79"/>
      <c r="AY94" s="79"/>
      <c r="AZ94" s="79"/>
      <c r="BA94">
        <v>49</v>
      </c>
      <c r="BB94" s="78" t="str">
        <f>REPLACE(INDEX(GroupVertices[Group],MATCH(Edges24[[#This Row],[Vertex 1]],GroupVertices[Vertex],0)),1,1,"")</f>
        <v>5</v>
      </c>
      <c r="BC94" s="78" t="str">
        <f>REPLACE(INDEX(GroupVertices[Group],MATCH(Edges24[[#This Row],[Vertex 2]],GroupVertices[Vertex],0)),1,1,"")</f>
        <v>5</v>
      </c>
      <c r="BD94" s="48">
        <v>0</v>
      </c>
      <c r="BE94" s="49">
        <v>0</v>
      </c>
      <c r="BF94" s="48">
        <v>0</v>
      </c>
      <c r="BG94" s="49">
        <v>0</v>
      </c>
      <c r="BH94" s="48">
        <v>0</v>
      </c>
      <c r="BI94" s="49">
        <v>0</v>
      </c>
      <c r="BJ94" s="48">
        <v>10</v>
      </c>
      <c r="BK94" s="49">
        <v>100</v>
      </c>
      <c r="BL94" s="48">
        <v>10</v>
      </c>
    </row>
    <row r="95" spans="1:64" ht="15">
      <c r="A95" s="64" t="s">
        <v>273</v>
      </c>
      <c r="B95" s="64" t="s">
        <v>273</v>
      </c>
      <c r="C95" s="65"/>
      <c r="D95" s="66"/>
      <c r="E95" s="67"/>
      <c r="F95" s="68"/>
      <c r="G95" s="65"/>
      <c r="H95" s="69"/>
      <c r="I95" s="70"/>
      <c r="J95" s="70"/>
      <c r="K95" s="34" t="s">
        <v>65</v>
      </c>
      <c r="L95" s="77">
        <v>130</v>
      </c>
      <c r="M95" s="77"/>
      <c r="N95" s="72"/>
      <c r="O95" s="79" t="s">
        <v>176</v>
      </c>
      <c r="P95" s="81">
        <v>43533.27081018518</v>
      </c>
      <c r="Q95" s="79" t="s">
        <v>380</v>
      </c>
      <c r="R95" s="83" t="s">
        <v>466</v>
      </c>
      <c r="S95" s="79" t="s">
        <v>511</v>
      </c>
      <c r="T95" s="79" t="s">
        <v>547</v>
      </c>
      <c r="U95" s="79"/>
      <c r="V95" s="83" t="s">
        <v>661</v>
      </c>
      <c r="W95" s="81">
        <v>43533.27081018518</v>
      </c>
      <c r="X95" s="83" t="s">
        <v>754</v>
      </c>
      <c r="Y95" s="79"/>
      <c r="Z95" s="79"/>
      <c r="AA95" s="85" t="s">
        <v>889</v>
      </c>
      <c r="AB95" s="79"/>
      <c r="AC95" s="79" t="b">
        <v>0</v>
      </c>
      <c r="AD95" s="79">
        <v>0</v>
      </c>
      <c r="AE95" s="85" t="s">
        <v>932</v>
      </c>
      <c r="AF95" s="79" t="b">
        <v>0</v>
      </c>
      <c r="AG95" s="79" t="s">
        <v>937</v>
      </c>
      <c r="AH95" s="79"/>
      <c r="AI95" s="85" t="s">
        <v>932</v>
      </c>
      <c r="AJ95" s="79" t="b">
        <v>0</v>
      </c>
      <c r="AK95" s="79">
        <v>0</v>
      </c>
      <c r="AL95" s="85" t="s">
        <v>932</v>
      </c>
      <c r="AM95" s="79" t="s">
        <v>956</v>
      </c>
      <c r="AN95" s="79" t="b">
        <v>0</v>
      </c>
      <c r="AO95" s="85" t="s">
        <v>889</v>
      </c>
      <c r="AP95" s="79" t="s">
        <v>176</v>
      </c>
      <c r="AQ95" s="79">
        <v>0</v>
      </c>
      <c r="AR95" s="79">
        <v>0</v>
      </c>
      <c r="AS95" s="79"/>
      <c r="AT95" s="79"/>
      <c r="AU95" s="79"/>
      <c r="AV95" s="79"/>
      <c r="AW95" s="79"/>
      <c r="AX95" s="79"/>
      <c r="AY95" s="79"/>
      <c r="AZ95" s="79"/>
      <c r="BA95">
        <v>49</v>
      </c>
      <c r="BB95" s="78" t="str">
        <f>REPLACE(INDEX(GroupVertices[Group],MATCH(Edges24[[#This Row],[Vertex 1]],GroupVertices[Vertex],0)),1,1,"")</f>
        <v>5</v>
      </c>
      <c r="BC95" s="78" t="str">
        <f>REPLACE(INDEX(GroupVertices[Group],MATCH(Edges24[[#This Row],[Vertex 2]],GroupVertices[Vertex],0)),1,1,"")</f>
        <v>5</v>
      </c>
      <c r="BD95" s="48">
        <v>1</v>
      </c>
      <c r="BE95" s="49">
        <v>11.11111111111111</v>
      </c>
      <c r="BF95" s="48">
        <v>0</v>
      </c>
      <c r="BG95" s="49">
        <v>0</v>
      </c>
      <c r="BH95" s="48">
        <v>0</v>
      </c>
      <c r="BI95" s="49">
        <v>0</v>
      </c>
      <c r="BJ95" s="48">
        <v>8</v>
      </c>
      <c r="BK95" s="49">
        <v>88.88888888888889</v>
      </c>
      <c r="BL95" s="48">
        <v>9</v>
      </c>
    </row>
    <row r="96" spans="1:64" ht="15">
      <c r="A96" s="64" t="s">
        <v>273</v>
      </c>
      <c r="B96" s="64" t="s">
        <v>273</v>
      </c>
      <c r="C96" s="65"/>
      <c r="D96" s="66"/>
      <c r="E96" s="67"/>
      <c r="F96" s="68"/>
      <c r="G96" s="65"/>
      <c r="H96" s="69"/>
      <c r="I96" s="70"/>
      <c r="J96" s="70"/>
      <c r="K96" s="34" t="s">
        <v>65</v>
      </c>
      <c r="L96" s="77">
        <v>131</v>
      </c>
      <c r="M96" s="77"/>
      <c r="N96" s="72"/>
      <c r="O96" s="79" t="s">
        <v>176</v>
      </c>
      <c r="P96" s="81">
        <v>43533.42222222222</v>
      </c>
      <c r="Q96" s="79" t="s">
        <v>381</v>
      </c>
      <c r="R96" s="83" t="s">
        <v>467</v>
      </c>
      <c r="S96" s="79" t="s">
        <v>511</v>
      </c>
      <c r="T96" s="79" t="s">
        <v>547</v>
      </c>
      <c r="U96" s="79"/>
      <c r="V96" s="83" t="s">
        <v>661</v>
      </c>
      <c r="W96" s="81">
        <v>43533.42222222222</v>
      </c>
      <c r="X96" s="83" t="s">
        <v>755</v>
      </c>
      <c r="Y96" s="79"/>
      <c r="Z96" s="79"/>
      <c r="AA96" s="85" t="s">
        <v>890</v>
      </c>
      <c r="AB96" s="79"/>
      <c r="AC96" s="79" t="b">
        <v>0</v>
      </c>
      <c r="AD96" s="79">
        <v>0</v>
      </c>
      <c r="AE96" s="85" t="s">
        <v>932</v>
      </c>
      <c r="AF96" s="79" t="b">
        <v>0</v>
      </c>
      <c r="AG96" s="79" t="s">
        <v>937</v>
      </c>
      <c r="AH96" s="79"/>
      <c r="AI96" s="85" t="s">
        <v>932</v>
      </c>
      <c r="AJ96" s="79" t="b">
        <v>0</v>
      </c>
      <c r="AK96" s="79">
        <v>0</v>
      </c>
      <c r="AL96" s="85" t="s">
        <v>932</v>
      </c>
      <c r="AM96" s="79" t="s">
        <v>956</v>
      </c>
      <c r="AN96" s="79" t="b">
        <v>0</v>
      </c>
      <c r="AO96" s="85" t="s">
        <v>890</v>
      </c>
      <c r="AP96" s="79" t="s">
        <v>176</v>
      </c>
      <c r="AQ96" s="79">
        <v>0</v>
      </c>
      <c r="AR96" s="79">
        <v>0</v>
      </c>
      <c r="AS96" s="79"/>
      <c r="AT96" s="79"/>
      <c r="AU96" s="79"/>
      <c r="AV96" s="79"/>
      <c r="AW96" s="79"/>
      <c r="AX96" s="79"/>
      <c r="AY96" s="79"/>
      <c r="AZ96" s="79"/>
      <c r="BA96">
        <v>49</v>
      </c>
      <c r="BB96" s="78" t="str">
        <f>REPLACE(INDEX(GroupVertices[Group],MATCH(Edges24[[#This Row],[Vertex 1]],GroupVertices[Vertex],0)),1,1,"")</f>
        <v>5</v>
      </c>
      <c r="BC96" s="78" t="str">
        <f>REPLACE(INDEX(GroupVertices[Group],MATCH(Edges24[[#This Row],[Vertex 2]],GroupVertices[Vertex],0)),1,1,"")</f>
        <v>5</v>
      </c>
      <c r="BD96" s="48">
        <v>1</v>
      </c>
      <c r="BE96" s="49">
        <v>8.333333333333334</v>
      </c>
      <c r="BF96" s="48">
        <v>0</v>
      </c>
      <c r="BG96" s="49">
        <v>0</v>
      </c>
      <c r="BH96" s="48">
        <v>0</v>
      </c>
      <c r="BI96" s="49">
        <v>0</v>
      </c>
      <c r="BJ96" s="48">
        <v>11</v>
      </c>
      <c r="BK96" s="49">
        <v>91.66666666666667</v>
      </c>
      <c r="BL96" s="48">
        <v>12</v>
      </c>
    </row>
    <row r="97" spans="1:64" ht="15">
      <c r="A97" s="64" t="s">
        <v>273</v>
      </c>
      <c r="B97" s="64" t="s">
        <v>273</v>
      </c>
      <c r="C97" s="65"/>
      <c r="D97" s="66"/>
      <c r="E97" s="67"/>
      <c r="F97" s="68"/>
      <c r="G97" s="65"/>
      <c r="H97" s="69"/>
      <c r="I97" s="70"/>
      <c r="J97" s="70"/>
      <c r="K97" s="34" t="s">
        <v>65</v>
      </c>
      <c r="L97" s="77">
        <v>132</v>
      </c>
      <c r="M97" s="77"/>
      <c r="N97" s="72"/>
      <c r="O97" s="79" t="s">
        <v>176</v>
      </c>
      <c r="P97" s="81">
        <v>43533.58888888889</v>
      </c>
      <c r="Q97" s="79" t="s">
        <v>382</v>
      </c>
      <c r="R97" s="83" t="s">
        <v>468</v>
      </c>
      <c r="S97" s="79" t="s">
        <v>511</v>
      </c>
      <c r="T97" s="79" t="s">
        <v>537</v>
      </c>
      <c r="U97" s="79"/>
      <c r="V97" s="83" t="s">
        <v>661</v>
      </c>
      <c r="W97" s="81">
        <v>43533.58888888889</v>
      </c>
      <c r="X97" s="83" t="s">
        <v>756</v>
      </c>
      <c r="Y97" s="79"/>
      <c r="Z97" s="79"/>
      <c r="AA97" s="85" t="s">
        <v>891</v>
      </c>
      <c r="AB97" s="79"/>
      <c r="AC97" s="79" t="b">
        <v>0</v>
      </c>
      <c r="AD97" s="79">
        <v>0</v>
      </c>
      <c r="AE97" s="85" t="s">
        <v>932</v>
      </c>
      <c r="AF97" s="79" t="b">
        <v>0</v>
      </c>
      <c r="AG97" s="79" t="s">
        <v>937</v>
      </c>
      <c r="AH97" s="79"/>
      <c r="AI97" s="85" t="s">
        <v>932</v>
      </c>
      <c r="AJ97" s="79" t="b">
        <v>0</v>
      </c>
      <c r="AK97" s="79">
        <v>0</v>
      </c>
      <c r="AL97" s="85" t="s">
        <v>932</v>
      </c>
      <c r="AM97" s="79" t="s">
        <v>956</v>
      </c>
      <c r="AN97" s="79" t="b">
        <v>0</v>
      </c>
      <c r="AO97" s="85" t="s">
        <v>891</v>
      </c>
      <c r="AP97" s="79" t="s">
        <v>176</v>
      </c>
      <c r="AQ97" s="79">
        <v>0</v>
      </c>
      <c r="AR97" s="79">
        <v>0</v>
      </c>
      <c r="AS97" s="79"/>
      <c r="AT97" s="79"/>
      <c r="AU97" s="79"/>
      <c r="AV97" s="79"/>
      <c r="AW97" s="79"/>
      <c r="AX97" s="79"/>
      <c r="AY97" s="79"/>
      <c r="AZ97" s="79"/>
      <c r="BA97">
        <v>49</v>
      </c>
      <c r="BB97" s="78" t="str">
        <f>REPLACE(INDEX(GroupVertices[Group],MATCH(Edges24[[#This Row],[Vertex 1]],GroupVertices[Vertex],0)),1,1,"")</f>
        <v>5</v>
      </c>
      <c r="BC97" s="78" t="str">
        <f>REPLACE(INDEX(GroupVertices[Group],MATCH(Edges24[[#This Row],[Vertex 2]],GroupVertices[Vertex],0)),1,1,"")</f>
        <v>5</v>
      </c>
      <c r="BD97" s="48">
        <v>2</v>
      </c>
      <c r="BE97" s="49">
        <v>20</v>
      </c>
      <c r="BF97" s="48">
        <v>0</v>
      </c>
      <c r="BG97" s="49">
        <v>0</v>
      </c>
      <c r="BH97" s="48">
        <v>0</v>
      </c>
      <c r="BI97" s="49">
        <v>0</v>
      </c>
      <c r="BJ97" s="48">
        <v>8</v>
      </c>
      <c r="BK97" s="49">
        <v>80</v>
      </c>
      <c r="BL97" s="48">
        <v>10</v>
      </c>
    </row>
    <row r="98" spans="1:64" ht="15">
      <c r="A98" s="64" t="s">
        <v>273</v>
      </c>
      <c r="B98" s="64" t="s">
        <v>273</v>
      </c>
      <c r="C98" s="65"/>
      <c r="D98" s="66"/>
      <c r="E98" s="67"/>
      <c r="F98" s="68"/>
      <c r="G98" s="65"/>
      <c r="H98" s="69"/>
      <c r="I98" s="70"/>
      <c r="J98" s="70"/>
      <c r="K98" s="34" t="s">
        <v>65</v>
      </c>
      <c r="L98" s="77">
        <v>133</v>
      </c>
      <c r="M98" s="77"/>
      <c r="N98" s="72"/>
      <c r="O98" s="79" t="s">
        <v>176</v>
      </c>
      <c r="P98" s="81">
        <v>43533.67637731481</v>
      </c>
      <c r="Q98" s="79" t="s">
        <v>383</v>
      </c>
      <c r="R98" s="83" t="s">
        <v>469</v>
      </c>
      <c r="S98" s="79" t="s">
        <v>511</v>
      </c>
      <c r="T98" s="79" t="s">
        <v>547</v>
      </c>
      <c r="U98" s="79"/>
      <c r="V98" s="83" t="s">
        <v>661</v>
      </c>
      <c r="W98" s="81">
        <v>43533.67637731481</v>
      </c>
      <c r="X98" s="83" t="s">
        <v>757</v>
      </c>
      <c r="Y98" s="79"/>
      <c r="Z98" s="79"/>
      <c r="AA98" s="85" t="s">
        <v>892</v>
      </c>
      <c r="AB98" s="79"/>
      <c r="AC98" s="79" t="b">
        <v>0</v>
      </c>
      <c r="AD98" s="79">
        <v>0</v>
      </c>
      <c r="AE98" s="85" t="s">
        <v>932</v>
      </c>
      <c r="AF98" s="79" t="b">
        <v>0</v>
      </c>
      <c r="AG98" s="79" t="s">
        <v>937</v>
      </c>
      <c r="AH98" s="79"/>
      <c r="AI98" s="85" t="s">
        <v>932</v>
      </c>
      <c r="AJ98" s="79" t="b">
        <v>0</v>
      </c>
      <c r="AK98" s="79">
        <v>0</v>
      </c>
      <c r="AL98" s="85" t="s">
        <v>932</v>
      </c>
      <c r="AM98" s="79" t="s">
        <v>956</v>
      </c>
      <c r="AN98" s="79" t="b">
        <v>0</v>
      </c>
      <c r="AO98" s="85" t="s">
        <v>892</v>
      </c>
      <c r="AP98" s="79" t="s">
        <v>176</v>
      </c>
      <c r="AQ98" s="79">
        <v>0</v>
      </c>
      <c r="AR98" s="79">
        <v>0</v>
      </c>
      <c r="AS98" s="79"/>
      <c r="AT98" s="79"/>
      <c r="AU98" s="79"/>
      <c r="AV98" s="79"/>
      <c r="AW98" s="79"/>
      <c r="AX98" s="79"/>
      <c r="AY98" s="79"/>
      <c r="AZ98" s="79"/>
      <c r="BA98">
        <v>49</v>
      </c>
      <c r="BB98" s="78" t="str">
        <f>REPLACE(INDEX(GroupVertices[Group],MATCH(Edges24[[#This Row],[Vertex 1]],GroupVertices[Vertex],0)),1,1,"")</f>
        <v>5</v>
      </c>
      <c r="BC98" s="78" t="str">
        <f>REPLACE(INDEX(GroupVertices[Group],MATCH(Edges24[[#This Row],[Vertex 2]],GroupVertices[Vertex],0)),1,1,"")</f>
        <v>5</v>
      </c>
      <c r="BD98" s="48">
        <v>0</v>
      </c>
      <c r="BE98" s="49">
        <v>0</v>
      </c>
      <c r="BF98" s="48">
        <v>0</v>
      </c>
      <c r="BG98" s="49">
        <v>0</v>
      </c>
      <c r="BH98" s="48">
        <v>0</v>
      </c>
      <c r="BI98" s="49">
        <v>0</v>
      </c>
      <c r="BJ98" s="48">
        <v>10</v>
      </c>
      <c r="BK98" s="49">
        <v>100</v>
      </c>
      <c r="BL98" s="48">
        <v>10</v>
      </c>
    </row>
    <row r="99" spans="1:64" ht="15">
      <c r="A99" s="64" t="s">
        <v>273</v>
      </c>
      <c r="B99" s="64" t="s">
        <v>273</v>
      </c>
      <c r="C99" s="65"/>
      <c r="D99" s="66"/>
      <c r="E99" s="67"/>
      <c r="F99" s="68"/>
      <c r="G99" s="65"/>
      <c r="H99" s="69"/>
      <c r="I99" s="70"/>
      <c r="J99" s="70"/>
      <c r="K99" s="34" t="s">
        <v>65</v>
      </c>
      <c r="L99" s="77">
        <v>134</v>
      </c>
      <c r="M99" s="77"/>
      <c r="N99" s="72"/>
      <c r="O99" s="79" t="s">
        <v>176</v>
      </c>
      <c r="P99" s="81">
        <v>43533.81248842592</v>
      </c>
      <c r="Q99" s="79" t="s">
        <v>384</v>
      </c>
      <c r="R99" s="83" t="s">
        <v>470</v>
      </c>
      <c r="S99" s="79" t="s">
        <v>511</v>
      </c>
      <c r="T99" s="79" t="s">
        <v>547</v>
      </c>
      <c r="U99" s="79"/>
      <c r="V99" s="83" t="s">
        <v>661</v>
      </c>
      <c r="W99" s="81">
        <v>43533.81248842592</v>
      </c>
      <c r="X99" s="83" t="s">
        <v>758</v>
      </c>
      <c r="Y99" s="79"/>
      <c r="Z99" s="79"/>
      <c r="AA99" s="85" t="s">
        <v>893</v>
      </c>
      <c r="AB99" s="79"/>
      <c r="AC99" s="79" t="b">
        <v>0</v>
      </c>
      <c r="AD99" s="79">
        <v>0</v>
      </c>
      <c r="AE99" s="85" t="s">
        <v>932</v>
      </c>
      <c r="AF99" s="79" t="b">
        <v>0</v>
      </c>
      <c r="AG99" s="79" t="s">
        <v>937</v>
      </c>
      <c r="AH99" s="79"/>
      <c r="AI99" s="85" t="s">
        <v>932</v>
      </c>
      <c r="AJ99" s="79" t="b">
        <v>0</v>
      </c>
      <c r="AK99" s="79">
        <v>0</v>
      </c>
      <c r="AL99" s="85" t="s">
        <v>932</v>
      </c>
      <c r="AM99" s="79" t="s">
        <v>956</v>
      </c>
      <c r="AN99" s="79" t="b">
        <v>0</v>
      </c>
      <c r="AO99" s="85" t="s">
        <v>893</v>
      </c>
      <c r="AP99" s="79" t="s">
        <v>176</v>
      </c>
      <c r="AQ99" s="79">
        <v>0</v>
      </c>
      <c r="AR99" s="79">
        <v>0</v>
      </c>
      <c r="AS99" s="79"/>
      <c r="AT99" s="79"/>
      <c r="AU99" s="79"/>
      <c r="AV99" s="79"/>
      <c r="AW99" s="79"/>
      <c r="AX99" s="79"/>
      <c r="AY99" s="79"/>
      <c r="AZ99" s="79"/>
      <c r="BA99">
        <v>49</v>
      </c>
      <c r="BB99" s="78" t="str">
        <f>REPLACE(INDEX(GroupVertices[Group],MATCH(Edges24[[#This Row],[Vertex 1]],GroupVertices[Vertex],0)),1,1,"")</f>
        <v>5</v>
      </c>
      <c r="BC99" s="78" t="str">
        <f>REPLACE(INDEX(GroupVertices[Group],MATCH(Edges24[[#This Row],[Vertex 2]],GroupVertices[Vertex],0)),1,1,"")</f>
        <v>5</v>
      </c>
      <c r="BD99" s="48">
        <v>2</v>
      </c>
      <c r="BE99" s="49">
        <v>20</v>
      </c>
      <c r="BF99" s="48">
        <v>0</v>
      </c>
      <c r="BG99" s="49">
        <v>0</v>
      </c>
      <c r="BH99" s="48">
        <v>0</v>
      </c>
      <c r="BI99" s="49">
        <v>0</v>
      </c>
      <c r="BJ99" s="48">
        <v>8</v>
      </c>
      <c r="BK99" s="49">
        <v>80</v>
      </c>
      <c r="BL99" s="48">
        <v>10</v>
      </c>
    </row>
    <row r="100" spans="1:64" ht="15">
      <c r="A100" s="64" t="s">
        <v>273</v>
      </c>
      <c r="B100" s="64" t="s">
        <v>273</v>
      </c>
      <c r="C100" s="65"/>
      <c r="D100" s="66"/>
      <c r="E100" s="67"/>
      <c r="F100" s="68"/>
      <c r="G100" s="65"/>
      <c r="H100" s="69"/>
      <c r="I100" s="70"/>
      <c r="J100" s="70"/>
      <c r="K100" s="34" t="s">
        <v>65</v>
      </c>
      <c r="L100" s="77">
        <v>135</v>
      </c>
      <c r="M100" s="77"/>
      <c r="N100" s="72"/>
      <c r="O100" s="79" t="s">
        <v>176</v>
      </c>
      <c r="P100" s="81">
        <v>43533.968043981484</v>
      </c>
      <c r="Q100" s="79" t="s">
        <v>385</v>
      </c>
      <c r="R100" s="83" t="s">
        <v>471</v>
      </c>
      <c r="S100" s="79" t="s">
        <v>511</v>
      </c>
      <c r="T100" s="79" t="s">
        <v>547</v>
      </c>
      <c r="U100" s="79"/>
      <c r="V100" s="83" t="s">
        <v>661</v>
      </c>
      <c r="W100" s="81">
        <v>43533.968043981484</v>
      </c>
      <c r="X100" s="83" t="s">
        <v>759</v>
      </c>
      <c r="Y100" s="79"/>
      <c r="Z100" s="79"/>
      <c r="AA100" s="85" t="s">
        <v>894</v>
      </c>
      <c r="AB100" s="79"/>
      <c r="AC100" s="79" t="b">
        <v>0</v>
      </c>
      <c r="AD100" s="79">
        <v>0</v>
      </c>
      <c r="AE100" s="85" t="s">
        <v>932</v>
      </c>
      <c r="AF100" s="79" t="b">
        <v>0</v>
      </c>
      <c r="AG100" s="79" t="s">
        <v>937</v>
      </c>
      <c r="AH100" s="79"/>
      <c r="AI100" s="85" t="s">
        <v>932</v>
      </c>
      <c r="AJ100" s="79" t="b">
        <v>0</v>
      </c>
      <c r="AK100" s="79">
        <v>0</v>
      </c>
      <c r="AL100" s="85" t="s">
        <v>932</v>
      </c>
      <c r="AM100" s="79" t="s">
        <v>956</v>
      </c>
      <c r="AN100" s="79" t="b">
        <v>0</v>
      </c>
      <c r="AO100" s="85" t="s">
        <v>894</v>
      </c>
      <c r="AP100" s="79" t="s">
        <v>176</v>
      </c>
      <c r="AQ100" s="79">
        <v>0</v>
      </c>
      <c r="AR100" s="79">
        <v>0</v>
      </c>
      <c r="AS100" s="79"/>
      <c r="AT100" s="79"/>
      <c r="AU100" s="79"/>
      <c r="AV100" s="79"/>
      <c r="AW100" s="79"/>
      <c r="AX100" s="79"/>
      <c r="AY100" s="79"/>
      <c r="AZ100" s="79"/>
      <c r="BA100">
        <v>49</v>
      </c>
      <c r="BB100" s="78" t="str">
        <f>REPLACE(INDEX(GroupVertices[Group],MATCH(Edges24[[#This Row],[Vertex 1]],GroupVertices[Vertex],0)),1,1,"")</f>
        <v>5</v>
      </c>
      <c r="BC100" s="78" t="str">
        <f>REPLACE(INDEX(GroupVertices[Group],MATCH(Edges24[[#This Row],[Vertex 2]],GroupVertices[Vertex],0)),1,1,"")</f>
        <v>5</v>
      </c>
      <c r="BD100" s="48">
        <v>2</v>
      </c>
      <c r="BE100" s="49">
        <v>20</v>
      </c>
      <c r="BF100" s="48">
        <v>0</v>
      </c>
      <c r="BG100" s="49">
        <v>0</v>
      </c>
      <c r="BH100" s="48">
        <v>0</v>
      </c>
      <c r="BI100" s="49">
        <v>0</v>
      </c>
      <c r="BJ100" s="48">
        <v>8</v>
      </c>
      <c r="BK100" s="49">
        <v>80</v>
      </c>
      <c r="BL100" s="48">
        <v>10</v>
      </c>
    </row>
    <row r="101" spans="1:64" ht="15">
      <c r="A101" s="64" t="s">
        <v>273</v>
      </c>
      <c r="B101" s="64" t="s">
        <v>273</v>
      </c>
      <c r="C101" s="65"/>
      <c r="D101" s="66"/>
      <c r="E101" s="67"/>
      <c r="F101" s="68"/>
      <c r="G101" s="65"/>
      <c r="H101" s="69"/>
      <c r="I101" s="70"/>
      <c r="J101" s="70"/>
      <c r="K101" s="34" t="s">
        <v>65</v>
      </c>
      <c r="L101" s="77">
        <v>136</v>
      </c>
      <c r="M101" s="77"/>
      <c r="N101" s="72"/>
      <c r="O101" s="79" t="s">
        <v>176</v>
      </c>
      <c r="P101" s="81">
        <v>43534.00555555556</v>
      </c>
      <c r="Q101" s="79" t="s">
        <v>386</v>
      </c>
      <c r="R101" s="83" t="s">
        <v>472</v>
      </c>
      <c r="S101" s="79" t="s">
        <v>511</v>
      </c>
      <c r="T101" s="79" t="s">
        <v>547</v>
      </c>
      <c r="U101" s="79"/>
      <c r="V101" s="83" t="s">
        <v>661</v>
      </c>
      <c r="W101" s="81">
        <v>43534.00555555556</v>
      </c>
      <c r="X101" s="83" t="s">
        <v>760</v>
      </c>
      <c r="Y101" s="79"/>
      <c r="Z101" s="79"/>
      <c r="AA101" s="85" t="s">
        <v>895</v>
      </c>
      <c r="AB101" s="79"/>
      <c r="AC101" s="79" t="b">
        <v>0</v>
      </c>
      <c r="AD101" s="79">
        <v>0</v>
      </c>
      <c r="AE101" s="85" t="s">
        <v>932</v>
      </c>
      <c r="AF101" s="79" t="b">
        <v>0</v>
      </c>
      <c r="AG101" s="79" t="s">
        <v>937</v>
      </c>
      <c r="AH101" s="79"/>
      <c r="AI101" s="85" t="s">
        <v>932</v>
      </c>
      <c r="AJ101" s="79" t="b">
        <v>0</v>
      </c>
      <c r="AK101" s="79">
        <v>0</v>
      </c>
      <c r="AL101" s="85" t="s">
        <v>932</v>
      </c>
      <c r="AM101" s="79" t="s">
        <v>956</v>
      </c>
      <c r="AN101" s="79" t="b">
        <v>0</v>
      </c>
      <c r="AO101" s="85" t="s">
        <v>895</v>
      </c>
      <c r="AP101" s="79" t="s">
        <v>176</v>
      </c>
      <c r="AQ101" s="79">
        <v>0</v>
      </c>
      <c r="AR101" s="79">
        <v>0</v>
      </c>
      <c r="AS101" s="79"/>
      <c r="AT101" s="79"/>
      <c r="AU101" s="79"/>
      <c r="AV101" s="79"/>
      <c r="AW101" s="79"/>
      <c r="AX101" s="79"/>
      <c r="AY101" s="79"/>
      <c r="AZ101" s="79"/>
      <c r="BA101">
        <v>49</v>
      </c>
      <c r="BB101" s="78" t="str">
        <f>REPLACE(INDEX(GroupVertices[Group],MATCH(Edges24[[#This Row],[Vertex 1]],GroupVertices[Vertex],0)),1,1,"")</f>
        <v>5</v>
      </c>
      <c r="BC101" s="78" t="str">
        <f>REPLACE(INDEX(GroupVertices[Group],MATCH(Edges24[[#This Row],[Vertex 2]],GroupVertices[Vertex],0)),1,1,"")</f>
        <v>5</v>
      </c>
      <c r="BD101" s="48">
        <v>2</v>
      </c>
      <c r="BE101" s="49">
        <v>18.181818181818183</v>
      </c>
      <c r="BF101" s="48">
        <v>0</v>
      </c>
      <c r="BG101" s="49">
        <v>0</v>
      </c>
      <c r="BH101" s="48">
        <v>0</v>
      </c>
      <c r="BI101" s="49">
        <v>0</v>
      </c>
      <c r="BJ101" s="48">
        <v>9</v>
      </c>
      <c r="BK101" s="49">
        <v>81.81818181818181</v>
      </c>
      <c r="BL101" s="48">
        <v>11</v>
      </c>
    </row>
    <row r="102" spans="1:64" ht="15">
      <c r="A102" s="64" t="s">
        <v>273</v>
      </c>
      <c r="B102" s="64" t="s">
        <v>273</v>
      </c>
      <c r="C102" s="65"/>
      <c r="D102" s="66"/>
      <c r="E102" s="67"/>
      <c r="F102" s="68"/>
      <c r="G102" s="65"/>
      <c r="H102" s="69"/>
      <c r="I102" s="70"/>
      <c r="J102" s="70"/>
      <c r="K102" s="34" t="s">
        <v>65</v>
      </c>
      <c r="L102" s="77">
        <v>137</v>
      </c>
      <c r="M102" s="77"/>
      <c r="N102" s="72"/>
      <c r="O102" s="79" t="s">
        <v>176</v>
      </c>
      <c r="P102" s="81">
        <v>43534.50556712963</v>
      </c>
      <c r="Q102" s="79" t="s">
        <v>387</v>
      </c>
      <c r="R102" s="83" t="s">
        <v>473</v>
      </c>
      <c r="S102" s="79" t="s">
        <v>511</v>
      </c>
      <c r="T102" s="79" t="s">
        <v>537</v>
      </c>
      <c r="U102" s="79"/>
      <c r="V102" s="83" t="s">
        <v>661</v>
      </c>
      <c r="W102" s="81">
        <v>43534.50556712963</v>
      </c>
      <c r="X102" s="83" t="s">
        <v>761</v>
      </c>
      <c r="Y102" s="79"/>
      <c r="Z102" s="79"/>
      <c r="AA102" s="85" t="s">
        <v>896</v>
      </c>
      <c r="AB102" s="79"/>
      <c r="AC102" s="79" t="b">
        <v>0</v>
      </c>
      <c r="AD102" s="79">
        <v>1</v>
      </c>
      <c r="AE102" s="85" t="s">
        <v>932</v>
      </c>
      <c r="AF102" s="79" t="b">
        <v>0</v>
      </c>
      <c r="AG102" s="79" t="s">
        <v>937</v>
      </c>
      <c r="AH102" s="79"/>
      <c r="AI102" s="85" t="s">
        <v>932</v>
      </c>
      <c r="AJ102" s="79" t="b">
        <v>0</v>
      </c>
      <c r="AK102" s="79">
        <v>0</v>
      </c>
      <c r="AL102" s="85" t="s">
        <v>932</v>
      </c>
      <c r="AM102" s="79" t="s">
        <v>956</v>
      </c>
      <c r="AN102" s="79" t="b">
        <v>0</v>
      </c>
      <c r="AO102" s="85" t="s">
        <v>896</v>
      </c>
      <c r="AP102" s="79" t="s">
        <v>176</v>
      </c>
      <c r="AQ102" s="79">
        <v>0</v>
      </c>
      <c r="AR102" s="79">
        <v>0</v>
      </c>
      <c r="AS102" s="79"/>
      <c r="AT102" s="79"/>
      <c r="AU102" s="79"/>
      <c r="AV102" s="79"/>
      <c r="AW102" s="79"/>
      <c r="AX102" s="79"/>
      <c r="AY102" s="79"/>
      <c r="AZ102" s="79"/>
      <c r="BA102">
        <v>49</v>
      </c>
      <c r="BB102" s="78" t="str">
        <f>REPLACE(INDEX(GroupVertices[Group],MATCH(Edges24[[#This Row],[Vertex 1]],GroupVertices[Vertex],0)),1,1,"")</f>
        <v>5</v>
      </c>
      <c r="BC102" s="78" t="str">
        <f>REPLACE(INDEX(GroupVertices[Group],MATCH(Edges24[[#This Row],[Vertex 2]],GroupVertices[Vertex],0)),1,1,"")</f>
        <v>5</v>
      </c>
      <c r="BD102" s="48">
        <v>1</v>
      </c>
      <c r="BE102" s="49">
        <v>9.090909090909092</v>
      </c>
      <c r="BF102" s="48">
        <v>0</v>
      </c>
      <c r="BG102" s="49">
        <v>0</v>
      </c>
      <c r="BH102" s="48">
        <v>0</v>
      </c>
      <c r="BI102" s="49">
        <v>0</v>
      </c>
      <c r="BJ102" s="48">
        <v>10</v>
      </c>
      <c r="BK102" s="49">
        <v>90.9090909090909</v>
      </c>
      <c r="BL102" s="48">
        <v>11</v>
      </c>
    </row>
    <row r="103" spans="1:64" ht="15">
      <c r="A103" s="64" t="s">
        <v>273</v>
      </c>
      <c r="B103" s="64" t="s">
        <v>273</v>
      </c>
      <c r="C103" s="65"/>
      <c r="D103" s="66"/>
      <c r="E103" s="67"/>
      <c r="F103" s="68"/>
      <c r="G103" s="65"/>
      <c r="H103" s="69"/>
      <c r="I103" s="70"/>
      <c r="J103" s="70"/>
      <c r="K103" s="34" t="s">
        <v>65</v>
      </c>
      <c r="L103" s="77">
        <v>138</v>
      </c>
      <c r="M103" s="77"/>
      <c r="N103" s="72"/>
      <c r="O103" s="79" t="s">
        <v>176</v>
      </c>
      <c r="P103" s="81">
        <v>43534.588912037034</v>
      </c>
      <c r="Q103" s="79" t="s">
        <v>388</v>
      </c>
      <c r="R103" s="83" t="s">
        <v>474</v>
      </c>
      <c r="S103" s="79" t="s">
        <v>511</v>
      </c>
      <c r="T103" s="79" t="s">
        <v>547</v>
      </c>
      <c r="U103" s="79"/>
      <c r="V103" s="83" t="s">
        <v>661</v>
      </c>
      <c r="W103" s="81">
        <v>43534.588912037034</v>
      </c>
      <c r="X103" s="83" t="s">
        <v>762</v>
      </c>
      <c r="Y103" s="79"/>
      <c r="Z103" s="79"/>
      <c r="AA103" s="85" t="s">
        <v>897</v>
      </c>
      <c r="AB103" s="79"/>
      <c r="AC103" s="79" t="b">
        <v>0</v>
      </c>
      <c r="AD103" s="79">
        <v>0</v>
      </c>
      <c r="AE103" s="85" t="s">
        <v>932</v>
      </c>
      <c r="AF103" s="79" t="b">
        <v>0</v>
      </c>
      <c r="AG103" s="79" t="s">
        <v>937</v>
      </c>
      <c r="AH103" s="79"/>
      <c r="AI103" s="85" t="s">
        <v>932</v>
      </c>
      <c r="AJ103" s="79" t="b">
        <v>0</v>
      </c>
      <c r="AK103" s="79">
        <v>0</v>
      </c>
      <c r="AL103" s="85" t="s">
        <v>932</v>
      </c>
      <c r="AM103" s="79" t="s">
        <v>956</v>
      </c>
      <c r="AN103" s="79" t="b">
        <v>0</v>
      </c>
      <c r="AO103" s="85" t="s">
        <v>897</v>
      </c>
      <c r="AP103" s="79" t="s">
        <v>176</v>
      </c>
      <c r="AQ103" s="79">
        <v>0</v>
      </c>
      <c r="AR103" s="79">
        <v>0</v>
      </c>
      <c r="AS103" s="79"/>
      <c r="AT103" s="79"/>
      <c r="AU103" s="79"/>
      <c r="AV103" s="79"/>
      <c r="AW103" s="79"/>
      <c r="AX103" s="79"/>
      <c r="AY103" s="79"/>
      <c r="AZ103" s="79"/>
      <c r="BA103">
        <v>49</v>
      </c>
      <c r="BB103" s="78" t="str">
        <f>REPLACE(INDEX(GroupVertices[Group],MATCH(Edges24[[#This Row],[Vertex 1]],GroupVertices[Vertex],0)),1,1,"")</f>
        <v>5</v>
      </c>
      <c r="BC103" s="78" t="str">
        <f>REPLACE(INDEX(GroupVertices[Group],MATCH(Edges24[[#This Row],[Vertex 2]],GroupVertices[Vertex],0)),1,1,"")</f>
        <v>5</v>
      </c>
      <c r="BD103" s="48">
        <v>1</v>
      </c>
      <c r="BE103" s="49">
        <v>12.5</v>
      </c>
      <c r="BF103" s="48">
        <v>0</v>
      </c>
      <c r="BG103" s="49">
        <v>0</v>
      </c>
      <c r="BH103" s="48">
        <v>0</v>
      </c>
      <c r="BI103" s="49">
        <v>0</v>
      </c>
      <c r="BJ103" s="48">
        <v>7</v>
      </c>
      <c r="BK103" s="49">
        <v>87.5</v>
      </c>
      <c r="BL103" s="48">
        <v>8</v>
      </c>
    </row>
    <row r="104" spans="1:64" ht="15">
      <c r="A104" s="64" t="s">
        <v>273</v>
      </c>
      <c r="B104" s="64" t="s">
        <v>273</v>
      </c>
      <c r="C104" s="65"/>
      <c r="D104" s="66"/>
      <c r="E104" s="67"/>
      <c r="F104" s="68"/>
      <c r="G104" s="65"/>
      <c r="H104" s="69"/>
      <c r="I104" s="70"/>
      <c r="J104" s="70"/>
      <c r="K104" s="34" t="s">
        <v>65</v>
      </c>
      <c r="L104" s="77">
        <v>139</v>
      </c>
      <c r="M104" s="77"/>
      <c r="N104" s="72"/>
      <c r="O104" s="79" t="s">
        <v>176</v>
      </c>
      <c r="P104" s="81">
        <v>43534.630578703705</v>
      </c>
      <c r="Q104" s="79" t="s">
        <v>389</v>
      </c>
      <c r="R104" s="83" t="s">
        <v>475</v>
      </c>
      <c r="S104" s="79" t="s">
        <v>511</v>
      </c>
      <c r="T104" s="79" t="s">
        <v>547</v>
      </c>
      <c r="U104" s="79"/>
      <c r="V104" s="83" t="s">
        <v>661</v>
      </c>
      <c r="W104" s="81">
        <v>43534.630578703705</v>
      </c>
      <c r="X104" s="83" t="s">
        <v>763</v>
      </c>
      <c r="Y104" s="79"/>
      <c r="Z104" s="79"/>
      <c r="AA104" s="85" t="s">
        <v>898</v>
      </c>
      <c r="AB104" s="79"/>
      <c r="AC104" s="79" t="b">
        <v>0</v>
      </c>
      <c r="AD104" s="79">
        <v>0</v>
      </c>
      <c r="AE104" s="85" t="s">
        <v>932</v>
      </c>
      <c r="AF104" s="79" t="b">
        <v>0</v>
      </c>
      <c r="AG104" s="79" t="s">
        <v>937</v>
      </c>
      <c r="AH104" s="79"/>
      <c r="AI104" s="85" t="s">
        <v>932</v>
      </c>
      <c r="AJ104" s="79" t="b">
        <v>0</v>
      </c>
      <c r="AK104" s="79">
        <v>0</v>
      </c>
      <c r="AL104" s="85" t="s">
        <v>932</v>
      </c>
      <c r="AM104" s="79" t="s">
        <v>956</v>
      </c>
      <c r="AN104" s="79" t="b">
        <v>0</v>
      </c>
      <c r="AO104" s="85" t="s">
        <v>898</v>
      </c>
      <c r="AP104" s="79" t="s">
        <v>176</v>
      </c>
      <c r="AQ104" s="79">
        <v>0</v>
      </c>
      <c r="AR104" s="79">
        <v>0</v>
      </c>
      <c r="AS104" s="79"/>
      <c r="AT104" s="79"/>
      <c r="AU104" s="79"/>
      <c r="AV104" s="79"/>
      <c r="AW104" s="79"/>
      <c r="AX104" s="79"/>
      <c r="AY104" s="79"/>
      <c r="AZ104" s="79"/>
      <c r="BA104">
        <v>49</v>
      </c>
      <c r="BB104" s="78" t="str">
        <f>REPLACE(INDEX(GroupVertices[Group],MATCH(Edges24[[#This Row],[Vertex 1]],GroupVertices[Vertex],0)),1,1,"")</f>
        <v>5</v>
      </c>
      <c r="BC104" s="78" t="str">
        <f>REPLACE(INDEX(GroupVertices[Group],MATCH(Edges24[[#This Row],[Vertex 2]],GroupVertices[Vertex],0)),1,1,"")</f>
        <v>5</v>
      </c>
      <c r="BD104" s="48">
        <v>1</v>
      </c>
      <c r="BE104" s="49">
        <v>12.5</v>
      </c>
      <c r="BF104" s="48">
        <v>0</v>
      </c>
      <c r="BG104" s="49">
        <v>0</v>
      </c>
      <c r="BH104" s="48">
        <v>0</v>
      </c>
      <c r="BI104" s="49">
        <v>0</v>
      </c>
      <c r="BJ104" s="48">
        <v>7</v>
      </c>
      <c r="BK104" s="49">
        <v>87.5</v>
      </c>
      <c r="BL104" s="48">
        <v>8</v>
      </c>
    </row>
    <row r="105" spans="1:64" ht="15">
      <c r="A105" s="64" t="s">
        <v>273</v>
      </c>
      <c r="B105" s="64" t="s">
        <v>273</v>
      </c>
      <c r="C105" s="65"/>
      <c r="D105" s="66"/>
      <c r="E105" s="67"/>
      <c r="F105" s="68"/>
      <c r="G105" s="65"/>
      <c r="H105" s="69"/>
      <c r="I105" s="70"/>
      <c r="J105" s="70"/>
      <c r="K105" s="34" t="s">
        <v>65</v>
      </c>
      <c r="L105" s="77">
        <v>140</v>
      </c>
      <c r="M105" s="77"/>
      <c r="N105" s="72"/>
      <c r="O105" s="79" t="s">
        <v>176</v>
      </c>
      <c r="P105" s="81">
        <v>43534.838912037034</v>
      </c>
      <c r="Q105" s="79" t="s">
        <v>390</v>
      </c>
      <c r="R105" s="83" t="s">
        <v>476</v>
      </c>
      <c r="S105" s="79" t="s">
        <v>511</v>
      </c>
      <c r="T105" s="79" t="s">
        <v>547</v>
      </c>
      <c r="U105" s="79"/>
      <c r="V105" s="83" t="s">
        <v>661</v>
      </c>
      <c r="W105" s="81">
        <v>43534.838912037034</v>
      </c>
      <c r="X105" s="83" t="s">
        <v>764</v>
      </c>
      <c r="Y105" s="79"/>
      <c r="Z105" s="79"/>
      <c r="AA105" s="85" t="s">
        <v>899</v>
      </c>
      <c r="AB105" s="79"/>
      <c r="AC105" s="79" t="b">
        <v>0</v>
      </c>
      <c r="AD105" s="79">
        <v>0</v>
      </c>
      <c r="AE105" s="85" t="s">
        <v>932</v>
      </c>
      <c r="AF105" s="79" t="b">
        <v>0</v>
      </c>
      <c r="AG105" s="79" t="s">
        <v>937</v>
      </c>
      <c r="AH105" s="79"/>
      <c r="AI105" s="85" t="s">
        <v>932</v>
      </c>
      <c r="AJ105" s="79" t="b">
        <v>0</v>
      </c>
      <c r="AK105" s="79">
        <v>0</v>
      </c>
      <c r="AL105" s="85" t="s">
        <v>932</v>
      </c>
      <c r="AM105" s="79" t="s">
        <v>956</v>
      </c>
      <c r="AN105" s="79" t="b">
        <v>0</v>
      </c>
      <c r="AO105" s="85" t="s">
        <v>899</v>
      </c>
      <c r="AP105" s="79" t="s">
        <v>176</v>
      </c>
      <c r="AQ105" s="79">
        <v>0</v>
      </c>
      <c r="AR105" s="79">
        <v>0</v>
      </c>
      <c r="AS105" s="79"/>
      <c r="AT105" s="79"/>
      <c r="AU105" s="79"/>
      <c r="AV105" s="79"/>
      <c r="AW105" s="79"/>
      <c r="AX105" s="79"/>
      <c r="AY105" s="79"/>
      <c r="AZ105" s="79"/>
      <c r="BA105">
        <v>49</v>
      </c>
      <c r="BB105" s="78" t="str">
        <f>REPLACE(INDEX(GroupVertices[Group],MATCH(Edges24[[#This Row],[Vertex 1]],GroupVertices[Vertex],0)),1,1,"")</f>
        <v>5</v>
      </c>
      <c r="BC105" s="78" t="str">
        <f>REPLACE(INDEX(GroupVertices[Group],MATCH(Edges24[[#This Row],[Vertex 2]],GroupVertices[Vertex],0)),1,1,"")</f>
        <v>5</v>
      </c>
      <c r="BD105" s="48">
        <v>2</v>
      </c>
      <c r="BE105" s="49">
        <v>18.181818181818183</v>
      </c>
      <c r="BF105" s="48">
        <v>0</v>
      </c>
      <c r="BG105" s="49">
        <v>0</v>
      </c>
      <c r="BH105" s="48">
        <v>0</v>
      </c>
      <c r="BI105" s="49">
        <v>0</v>
      </c>
      <c r="BJ105" s="48">
        <v>9</v>
      </c>
      <c r="BK105" s="49">
        <v>81.81818181818181</v>
      </c>
      <c r="BL105" s="48">
        <v>11</v>
      </c>
    </row>
    <row r="106" spans="1:64" ht="15">
      <c r="A106" s="64" t="s">
        <v>273</v>
      </c>
      <c r="B106" s="64" t="s">
        <v>273</v>
      </c>
      <c r="C106" s="65"/>
      <c r="D106" s="66"/>
      <c r="E106" s="67"/>
      <c r="F106" s="68"/>
      <c r="G106" s="65"/>
      <c r="H106" s="69"/>
      <c r="I106" s="70"/>
      <c r="J106" s="70"/>
      <c r="K106" s="34" t="s">
        <v>65</v>
      </c>
      <c r="L106" s="77">
        <v>141</v>
      </c>
      <c r="M106" s="77"/>
      <c r="N106" s="72"/>
      <c r="O106" s="79" t="s">
        <v>176</v>
      </c>
      <c r="P106" s="81">
        <v>43535.005590277775</v>
      </c>
      <c r="Q106" s="79" t="s">
        <v>391</v>
      </c>
      <c r="R106" s="83" t="s">
        <v>477</v>
      </c>
      <c r="S106" s="79" t="s">
        <v>511</v>
      </c>
      <c r="T106" s="79" t="s">
        <v>547</v>
      </c>
      <c r="U106" s="79"/>
      <c r="V106" s="83" t="s">
        <v>661</v>
      </c>
      <c r="W106" s="81">
        <v>43535.005590277775</v>
      </c>
      <c r="X106" s="83" t="s">
        <v>765</v>
      </c>
      <c r="Y106" s="79"/>
      <c r="Z106" s="79"/>
      <c r="AA106" s="85" t="s">
        <v>900</v>
      </c>
      <c r="AB106" s="79"/>
      <c r="AC106" s="79" t="b">
        <v>0</v>
      </c>
      <c r="AD106" s="79">
        <v>0</v>
      </c>
      <c r="AE106" s="85" t="s">
        <v>932</v>
      </c>
      <c r="AF106" s="79" t="b">
        <v>0</v>
      </c>
      <c r="AG106" s="79" t="s">
        <v>937</v>
      </c>
      <c r="AH106" s="79"/>
      <c r="AI106" s="85" t="s">
        <v>932</v>
      </c>
      <c r="AJ106" s="79" t="b">
        <v>0</v>
      </c>
      <c r="AK106" s="79">
        <v>0</v>
      </c>
      <c r="AL106" s="85" t="s">
        <v>932</v>
      </c>
      <c r="AM106" s="79" t="s">
        <v>956</v>
      </c>
      <c r="AN106" s="79" t="b">
        <v>0</v>
      </c>
      <c r="AO106" s="85" t="s">
        <v>900</v>
      </c>
      <c r="AP106" s="79" t="s">
        <v>176</v>
      </c>
      <c r="AQ106" s="79">
        <v>0</v>
      </c>
      <c r="AR106" s="79">
        <v>0</v>
      </c>
      <c r="AS106" s="79"/>
      <c r="AT106" s="79"/>
      <c r="AU106" s="79"/>
      <c r="AV106" s="79"/>
      <c r="AW106" s="79"/>
      <c r="AX106" s="79"/>
      <c r="AY106" s="79"/>
      <c r="AZ106" s="79"/>
      <c r="BA106">
        <v>49</v>
      </c>
      <c r="BB106" s="78" t="str">
        <f>REPLACE(INDEX(GroupVertices[Group],MATCH(Edges24[[#This Row],[Vertex 1]],GroupVertices[Vertex],0)),1,1,"")</f>
        <v>5</v>
      </c>
      <c r="BC106" s="78" t="str">
        <f>REPLACE(INDEX(GroupVertices[Group],MATCH(Edges24[[#This Row],[Vertex 2]],GroupVertices[Vertex],0)),1,1,"")</f>
        <v>5</v>
      </c>
      <c r="BD106" s="48">
        <v>1</v>
      </c>
      <c r="BE106" s="49">
        <v>9.090909090909092</v>
      </c>
      <c r="BF106" s="48">
        <v>0</v>
      </c>
      <c r="BG106" s="49">
        <v>0</v>
      </c>
      <c r="BH106" s="48">
        <v>0</v>
      </c>
      <c r="BI106" s="49">
        <v>0</v>
      </c>
      <c r="BJ106" s="48">
        <v>10</v>
      </c>
      <c r="BK106" s="49">
        <v>90.9090909090909</v>
      </c>
      <c r="BL106" s="48">
        <v>11</v>
      </c>
    </row>
    <row r="107" spans="1:64" ht="15">
      <c r="A107" s="64" t="s">
        <v>273</v>
      </c>
      <c r="B107" s="64" t="s">
        <v>273</v>
      </c>
      <c r="C107" s="65"/>
      <c r="D107" s="66"/>
      <c r="E107" s="67"/>
      <c r="F107" s="68"/>
      <c r="G107" s="65"/>
      <c r="H107" s="69"/>
      <c r="I107" s="70"/>
      <c r="J107" s="70"/>
      <c r="K107" s="34" t="s">
        <v>65</v>
      </c>
      <c r="L107" s="77">
        <v>142</v>
      </c>
      <c r="M107" s="77"/>
      <c r="N107" s="72"/>
      <c r="O107" s="79" t="s">
        <v>176</v>
      </c>
      <c r="P107" s="81">
        <v>43535.55280092593</v>
      </c>
      <c r="Q107" s="79" t="s">
        <v>392</v>
      </c>
      <c r="R107" s="83" t="s">
        <v>478</v>
      </c>
      <c r="S107" s="79" t="s">
        <v>511</v>
      </c>
      <c r="T107" s="79" t="s">
        <v>547</v>
      </c>
      <c r="U107" s="79"/>
      <c r="V107" s="83" t="s">
        <v>661</v>
      </c>
      <c r="W107" s="81">
        <v>43535.55280092593</v>
      </c>
      <c r="X107" s="83" t="s">
        <v>766</v>
      </c>
      <c r="Y107" s="79"/>
      <c r="Z107" s="79"/>
      <c r="AA107" s="85" t="s">
        <v>901</v>
      </c>
      <c r="AB107" s="79"/>
      <c r="AC107" s="79" t="b">
        <v>0</v>
      </c>
      <c r="AD107" s="79">
        <v>0</v>
      </c>
      <c r="AE107" s="85" t="s">
        <v>932</v>
      </c>
      <c r="AF107" s="79" t="b">
        <v>0</v>
      </c>
      <c r="AG107" s="79" t="s">
        <v>937</v>
      </c>
      <c r="AH107" s="79"/>
      <c r="AI107" s="85" t="s">
        <v>932</v>
      </c>
      <c r="AJ107" s="79" t="b">
        <v>0</v>
      </c>
      <c r="AK107" s="79">
        <v>0</v>
      </c>
      <c r="AL107" s="85" t="s">
        <v>932</v>
      </c>
      <c r="AM107" s="79" t="s">
        <v>956</v>
      </c>
      <c r="AN107" s="79" t="b">
        <v>0</v>
      </c>
      <c r="AO107" s="85" t="s">
        <v>901</v>
      </c>
      <c r="AP107" s="79" t="s">
        <v>176</v>
      </c>
      <c r="AQ107" s="79">
        <v>0</v>
      </c>
      <c r="AR107" s="79">
        <v>0</v>
      </c>
      <c r="AS107" s="79"/>
      <c r="AT107" s="79"/>
      <c r="AU107" s="79"/>
      <c r="AV107" s="79"/>
      <c r="AW107" s="79"/>
      <c r="AX107" s="79"/>
      <c r="AY107" s="79"/>
      <c r="AZ107" s="79"/>
      <c r="BA107">
        <v>49</v>
      </c>
      <c r="BB107" s="78" t="str">
        <f>REPLACE(INDEX(GroupVertices[Group],MATCH(Edges24[[#This Row],[Vertex 1]],GroupVertices[Vertex],0)),1,1,"")</f>
        <v>5</v>
      </c>
      <c r="BC107" s="78" t="str">
        <f>REPLACE(INDEX(GroupVertices[Group],MATCH(Edges24[[#This Row],[Vertex 2]],GroupVertices[Vertex],0)),1,1,"")</f>
        <v>5</v>
      </c>
      <c r="BD107" s="48">
        <v>1</v>
      </c>
      <c r="BE107" s="49">
        <v>11.11111111111111</v>
      </c>
      <c r="BF107" s="48">
        <v>0</v>
      </c>
      <c r="BG107" s="49">
        <v>0</v>
      </c>
      <c r="BH107" s="48">
        <v>0</v>
      </c>
      <c r="BI107" s="49">
        <v>0</v>
      </c>
      <c r="BJ107" s="48">
        <v>8</v>
      </c>
      <c r="BK107" s="49">
        <v>88.88888888888889</v>
      </c>
      <c r="BL107" s="48">
        <v>9</v>
      </c>
    </row>
    <row r="108" spans="1:64" ht="15">
      <c r="A108" s="64" t="s">
        <v>273</v>
      </c>
      <c r="B108" s="64" t="s">
        <v>273</v>
      </c>
      <c r="C108" s="65"/>
      <c r="D108" s="66"/>
      <c r="E108" s="67"/>
      <c r="F108" s="68"/>
      <c r="G108" s="65"/>
      <c r="H108" s="69"/>
      <c r="I108" s="70"/>
      <c r="J108" s="70"/>
      <c r="K108" s="34" t="s">
        <v>65</v>
      </c>
      <c r="L108" s="77">
        <v>143</v>
      </c>
      <c r="M108" s="77"/>
      <c r="N108" s="72"/>
      <c r="O108" s="79" t="s">
        <v>176</v>
      </c>
      <c r="P108" s="81">
        <v>43535.812523148146</v>
      </c>
      <c r="Q108" s="79" t="s">
        <v>393</v>
      </c>
      <c r="R108" s="83" t="s">
        <v>479</v>
      </c>
      <c r="S108" s="79" t="s">
        <v>511</v>
      </c>
      <c r="T108" s="79" t="s">
        <v>583</v>
      </c>
      <c r="U108" s="79"/>
      <c r="V108" s="83" t="s">
        <v>661</v>
      </c>
      <c r="W108" s="81">
        <v>43535.812523148146</v>
      </c>
      <c r="X108" s="83" t="s">
        <v>767</v>
      </c>
      <c r="Y108" s="79"/>
      <c r="Z108" s="79"/>
      <c r="AA108" s="85" t="s">
        <v>902</v>
      </c>
      <c r="AB108" s="79"/>
      <c r="AC108" s="79" t="b">
        <v>0</v>
      </c>
      <c r="AD108" s="79">
        <v>0</v>
      </c>
      <c r="AE108" s="85" t="s">
        <v>932</v>
      </c>
      <c r="AF108" s="79" t="b">
        <v>0</v>
      </c>
      <c r="AG108" s="79" t="s">
        <v>937</v>
      </c>
      <c r="AH108" s="79"/>
      <c r="AI108" s="85" t="s">
        <v>932</v>
      </c>
      <c r="AJ108" s="79" t="b">
        <v>0</v>
      </c>
      <c r="AK108" s="79">
        <v>0</v>
      </c>
      <c r="AL108" s="85" t="s">
        <v>932</v>
      </c>
      <c r="AM108" s="79" t="s">
        <v>956</v>
      </c>
      <c r="AN108" s="79" t="b">
        <v>0</v>
      </c>
      <c r="AO108" s="85" t="s">
        <v>902</v>
      </c>
      <c r="AP108" s="79" t="s">
        <v>176</v>
      </c>
      <c r="AQ108" s="79">
        <v>0</v>
      </c>
      <c r="AR108" s="79">
        <v>0</v>
      </c>
      <c r="AS108" s="79"/>
      <c r="AT108" s="79"/>
      <c r="AU108" s="79"/>
      <c r="AV108" s="79"/>
      <c r="AW108" s="79"/>
      <c r="AX108" s="79"/>
      <c r="AY108" s="79"/>
      <c r="AZ108" s="79"/>
      <c r="BA108">
        <v>49</v>
      </c>
      <c r="BB108" s="78" t="str">
        <f>REPLACE(INDEX(GroupVertices[Group],MATCH(Edges24[[#This Row],[Vertex 1]],GroupVertices[Vertex],0)),1,1,"")</f>
        <v>5</v>
      </c>
      <c r="BC108" s="78" t="str">
        <f>REPLACE(INDEX(GroupVertices[Group],MATCH(Edges24[[#This Row],[Vertex 2]],GroupVertices[Vertex],0)),1,1,"")</f>
        <v>5</v>
      </c>
      <c r="BD108" s="48">
        <v>1</v>
      </c>
      <c r="BE108" s="49">
        <v>8.333333333333334</v>
      </c>
      <c r="BF108" s="48">
        <v>0</v>
      </c>
      <c r="BG108" s="49">
        <v>0</v>
      </c>
      <c r="BH108" s="48">
        <v>0</v>
      </c>
      <c r="BI108" s="49">
        <v>0</v>
      </c>
      <c r="BJ108" s="48">
        <v>11</v>
      </c>
      <c r="BK108" s="49">
        <v>91.66666666666667</v>
      </c>
      <c r="BL108" s="48">
        <v>12</v>
      </c>
    </row>
    <row r="109" spans="1:64" ht="15">
      <c r="A109" s="64" t="s">
        <v>273</v>
      </c>
      <c r="B109" s="64" t="s">
        <v>273</v>
      </c>
      <c r="C109" s="65"/>
      <c r="D109" s="66"/>
      <c r="E109" s="67"/>
      <c r="F109" s="68"/>
      <c r="G109" s="65"/>
      <c r="H109" s="69"/>
      <c r="I109" s="70"/>
      <c r="J109" s="70"/>
      <c r="K109" s="34" t="s">
        <v>65</v>
      </c>
      <c r="L109" s="77">
        <v>144</v>
      </c>
      <c r="M109" s="77"/>
      <c r="N109" s="72"/>
      <c r="O109" s="79" t="s">
        <v>176</v>
      </c>
      <c r="P109" s="81">
        <v>43535.83893518519</v>
      </c>
      <c r="Q109" s="79" t="s">
        <v>394</v>
      </c>
      <c r="R109" s="83" t="s">
        <v>480</v>
      </c>
      <c r="S109" s="79" t="s">
        <v>511</v>
      </c>
      <c r="T109" s="79" t="s">
        <v>547</v>
      </c>
      <c r="U109" s="79"/>
      <c r="V109" s="83" t="s">
        <v>661</v>
      </c>
      <c r="W109" s="81">
        <v>43535.83893518519</v>
      </c>
      <c r="X109" s="83" t="s">
        <v>768</v>
      </c>
      <c r="Y109" s="79"/>
      <c r="Z109" s="79"/>
      <c r="AA109" s="85" t="s">
        <v>903</v>
      </c>
      <c r="AB109" s="79"/>
      <c r="AC109" s="79" t="b">
        <v>0</v>
      </c>
      <c r="AD109" s="79">
        <v>0</v>
      </c>
      <c r="AE109" s="85" t="s">
        <v>932</v>
      </c>
      <c r="AF109" s="79" t="b">
        <v>0</v>
      </c>
      <c r="AG109" s="79" t="s">
        <v>937</v>
      </c>
      <c r="AH109" s="79"/>
      <c r="AI109" s="85" t="s">
        <v>932</v>
      </c>
      <c r="AJ109" s="79" t="b">
        <v>0</v>
      </c>
      <c r="AK109" s="79">
        <v>0</v>
      </c>
      <c r="AL109" s="85" t="s">
        <v>932</v>
      </c>
      <c r="AM109" s="79" t="s">
        <v>956</v>
      </c>
      <c r="AN109" s="79" t="b">
        <v>0</v>
      </c>
      <c r="AO109" s="85" t="s">
        <v>903</v>
      </c>
      <c r="AP109" s="79" t="s">
        <v>176</v>
      </c>
      <c r="AQ109" s="79">
        <v>0</v>
      </c>
      <c r="AR109" s="79">
        <v>0</v>
      </c>
      <c r="AS109" s="79"/>
      <c r="AT109" s="79"/>
      <c r="AU109" s="79"/>
      <c r="AV109" s="79"/>
      <c r="AW109" s="79"/>
      <c r="AX109" s="79"/>
      <c r="AY109" s="79"/>
      <c r="AZ109" s="79"/>
      <c r="BA109">
        <v>49</v>
      </c>
      <c r="BB109" s="78" t="str">
        <f>REPLACE(INDEX(GroupVertices[Group],MATCH(Edges24[[#This Row],[Vertex 1]],GroupVertices[Vertex],0)),1,1,"")</f>
        <v>5</v>
      </c>
      <c r="BC109" s="78" t="str">
        <f>REPLACE(INDEX(GroupVertices[Group],MATCH(Edges24[[#This Row],[Vertex 2]],GroupVertices[Vertex],0)),1,1,"")</f>
        <v>5</v>
      </c>
      <c r="BD109" s="48">
        <v>1</v>
      </c>
      <c r="BE109" s="49">
        <v>11.11111111111111</v>
      </c>
      <c r="BF109" s="48">
        <v>0</v>
      </c>
      <c r="BG109" s="49">
        <v>0</v>
      </c>
      <c r="BH109" s="48">
        <v>0</v>
      </c>
      <c r="BI109" s="49">
        <v>0</v>
      </c>
      <c r="BJ109" s="48">
        <v>8</v>
      </c>
      <c r="BK109" s="49">
        <v>88.88888888888889</v>
      </c>
      <c r="BL109" s="48">
        <v>9</v>
      </c>
    </row>
    <row r="110" spans="1:64" ht="15">
      <c r="A110" s="64" t="s">
        <v>273</v>
      </c>
      <c r="B110" s="64" t="s">
        <v>273</v>
      </c>
      <c r="C110" s="65"/>
      <c r="D110" s="66"/>
      <c r="E110" s="67"/>
      <c r="F110" s="68"/>
      <c r="G110" s="65"/>
      <c r="H110" s="69"/>
      <c r="I110" s="70"/>
      <c r="J110" s="70"/>
      <c r="K110" s="34" t="s">
        <v>65</v>
      </c>
      <c r="L110" s="77">
        <v>145</v>
      </c>
      <c r="M110" s="77"/>
      <c r="N110" s="72"/>
      <c r="O110" s="79" t="s">
        <v>176</v>
      </c>
      <c r="P110" s="81">
        <v>43535.92780092593</v>
      </c>
      <c r="Q110" s="79" t="s">
        <v>395</v>
      </c>
      <c r="R110" s="83" t="s">
        <v>481</v>
      </c>
      <c r="S110" s="79" t="s">
        <v>511</v>
      </c>
      <c r="T110" s="79" t="s">
        <v>547</v>
      </c>
      <c r="U110" s="79"/>
      <c r="V110" s="83" t="s">
        <v>661</v>
      </c>
      <c r="W110" s="81">
        <v>43535.92780092593</v>
      </c>
      <c r="X110" s="83" t="s">
        <v>769</v>
      </c>
      <c r="Y110" s="79"/>
      <c r="Z110" s="79"/>
      <c r="AA110" s="85" t="s">
        <v>904</v>
      </c>
      <c r="AB110" s="79"/>
      <c r="AC110" s="79" t="b">
        <v>0</v>
      </c>
      <c r="AD110" s="79">
        <v>0</v>
      </c>
      <c r="AE110" s="85" t="s">
        <v>932</v>
      </c>
      <c r="AF110" s="79" t="b">
        <v>0</v>
      </c>
      <c r="AG110" s="79" t="s">
        <v>937</v>
      </c>
      <c r="AH110" s="79"/>
      <c r="AI110" s="85" t="s">
        <v>932</v>
      </c>
      <c r="AJ110" s="79" t="b">
        <v>0</v>
      </c>
      <c r="AK110" s="79">
        <v>0</v>
      </c>
      <c r="AL110" s="85" t="s">
        <v>932</v>
      </c>
      <c r="AM110" s="79" t="s">
        <v>956</v>
      </c>
      <c r="AN110" s="79" t="b">
        <v>0</v>
      </c>
      <c r="AO110" s="85" t="s">
        <v>904</v>
      </c>
      <c r="AP110" s="79" t="s">
        <v>176</v>
      </c>
      <c r="AQ110" s="79">
        <v>0</v>
      </c>
      <c r="AR110" s="79">
        <v>0</v>
      </c>
      <c r="AS110" s="79"/>
      <c r="AT110" s="79"/>
      <c r="AU110" s="79"/>
      <c r="AV110" s="79"/>
      <c r="AW110" s="79"/>
      <c r="AX110" s="79"/>
      <c r="AY110" s="79"/>
      <c r="AZ110" s="79"/>
      <c r="BA110">
        <v>49</v>
      </c>
      <c r="BB110" s="78" t="str">
        <f>REPLACE(INDEX(GroupVertices[Group],MATCH(Edges24[[#This Row],[Vertex 1]],GroupVertices[Vertex],0)),1,1,"")</f>
        <v>5</v>
      </c>
      <c r="BC110" s="78" t="str">
        <f>REPLACE(INDEX(GroupVertices[Group],MATCH(Edges24[[#This Row],[Vertex 2]],GroupVertices[Vertex],0)),1,1,"")</f>
        <v>5</v>
      </c>
      <c r="BD110" s="48">
        <v>1</v>
      </c>
      <c r="BE110" s="49">
        <v>9.090909090909092</v>
      </c>
      <c r="BF110" s="48">
        <v>0</v>
      </c>
      <c r="BG110" s="49">
        <v>0</v>
      </c>
      <c r="BH110" s="48">
        <v>0</v>
      </c>
      <c r="BI110" s="49">
        <v>0</v>
      </c>
      <c r="BJ110" s="48">
        <v>10</v>
      </c>
      <c r="BK110" s="49">
        <v>90.9090909090909</v>
      </c>
      <c r="BL110" s="48">
        <v>11</v>
      </c>
    </row>
    <row r="111" spans="1:64" ht="15">
      <c r="A111" s="64" t="s">
        <v>273</v>
      </c>
      <c r="B111" s="64" t="s">
        <v>273</v>
      </c>
      <c r="C111" s="65"/>
      <c r="D111" s="66"/>
      <c r="E111" s="67"/>
      <c r="F111" s="68"/>
      <c r="G111" s="65"/>
      <c r="H111" s="69"/>
      <c r="I111" s="70"/>
      <c r="J111" s="70"/>
      <c r="K111" s="34" t="s">
        <v>65</v>
      </c>
      <c r="L111" s="77">
        <v>146</v>
      </c>
      <c r="M111" s="77"/>
      <c r="N111" s="72"/>
      <c r="O111" s="79" t="s">
        <v>176</v>
      </c>
      <c r="P111" s="81">
        <v>43536.051412037035</v>
      </c>
      <c r="Q111" s="79" t="s">
        <v>396</v>
      </c>
      <c r="R111" s="83" t="s">
        <v>482</v>
      </c>
      <c r="S111" s="79" t="s">
        <v>511</v>
      </c>
      <c r="T111" s="79" t="s">
        <v>537</v>
      </c>
      <c r="U111" s="79"/>
      <c r="V111" s="83" t="s">
        <v>661</v>
      </c>
      <c r="W111" s="81">
        <v>43536.051412037035</v>
      </c>
      <c r="X111" s="83" t="s">
        <v>770</v>
      </c>
      <c r="Y111" s="79"/>
      <c r="Z111" s="79"/>
      <c r="AA111" s="85" t="s">
        <v>905</v>
      </c>
      <c r="AB111" s="79"/>
      <c r="AC111" s="79" t="b">
        <v>0</v>
      </c>
      <c r="AD111" s="79">
        <v>0</v>
      </c>
      <c r="AE111" s="85" t="s">
        <v>932</v>
      </c>
      <c r="AF111" s="79" t="b">
        <v>0</v>
      </c>
      <c r="AG111" s="79" t="s">
        <v>937</v>
      </c>
      <c r="AH111" s="79"/>
      <c r="AI111" s="85" t="s">
        <v>932</v>
      </c>
      <c r="AJ111" s="79" t="b">
        <v>0</v>
      </c>
      <c r="AK111" s="79">
        <v>0</v>
      </c>
      <c r="AL111" s="85" t="s">
        <v>932</v>
      </c>
      <c r="AM111" s="79" t="s">
        <v>956</v>
      </c>
      <c r="AN111" s="79" t="b">
        <v>0</v>
      </c>
      <c r="AO111" s="85" t="s">
        <v>905</v>
      </c>
      <c r="AP111" s="79" t="s">
        <v>176</v>
      </c>
      <c r="AQ111" s="79">
        <v>0</v>
      </c>
      <c r="AR111" s="79">
        <v>0</v>
      </c>
      <c r="AS111" s="79"/>
      <c r="AT111" s="79"/>
      <c r="AU111" s="79"/>
      <c r="AV111" s="79"/>
      <c r="AW111" s="79"/>
      <c r="AX111" s="79"/>
      <c r="AY111" s="79"/>
      <c r="AZ111" s="79"/>
      <c r="BA111">
        <v>49</v>
      </c>
      <c r="BB111" s="78" t="str">
        <f>REPLACE(INDEX(GroupVertices[Group],MATCH(Edges24[[#This Row],[Vertex 1]],GroupVertices[Vertex],0)),1,1,"")</f>
        <v>5</v>
      </c>
      <c r="BC111" s="78" t="str">
        <f>REPLACE(INDEX(GroupVertices[Group],MATCH(Edges24[[#This Row],[Vertex 2]],GroupVertices[Vertex],0)),1,1,"")</f>
        <v>5</v>
      </c>
      <c r="BD111" s="48">
        <v>1</v>
      </c>
      <c r="BE111" s="49">
        <v>10</v>
      </c>
      <c r="BF111" s="48">
        <v>0</v>
      </c>
      <c r="BG111" s="49">
        <v>0</v>
      </c>
      <c r="BH111" s="48">
        <v>0</v>
      </c>
      <c r="BI111" s="49">
        <v>0</v>
      </c>
      <c r="BJ111" s="48">
        <v>9</v>
      </c>
      <c r="BK111" s="49">
        <v>90</v>
      </c>
      <c r="BL111" s="48">
        <v>10</v>
      </c>
    </row>
    <row r="112" spans="1:64" ht="15">
      <c r="A112" s="64" t="s">
        <v>273</v>
      </c>
      <c r="B112" s="64" t="s">
        <v>273</v>
      </c>
      <c r="C112" s="65"/>
      <c r="D112" s="66"/>
      <c r="E112" s="67"/>
      <c r="F112" s="68"/>
      <c r="G112" s="65"/>
      <c r="H112" s="69"/>
      <c r="I112" s="70"/>
      <c r="J112" s="70"/>
      <c r="K112" s="34" t="s">
        <v>65</v>
      </c>
      <c r="L112" s="77">
        <v>147</v>
      </c>
      <c r="M112" s="77"/>
      <c r="N112" s="72"/>
      <c r="O112" s="79" t="s">
        <v>176</v>
      </c>
      <c r="P112" s="81">
        <v>43536.27086805556</v>
      </c>
      <c r="Q112" s="79" t="s">
        <v>397</v>
      </c>
      <c r="R112" s="83" t="s">
        <v>483</v>
      </c>
      <c r="S112" s="79" t="s">
        <v>511</v>
      </c>
      <c r="T112" s="79" t="s">
        <v>584</v>
      </c>
      <c r="U112" s="79"/>
      <c r="V112" s="83" t="s">
        <v>661</v>
      </c>
      <c r="W112" s="81">
        <v>43536.27086805556</v>
      </c>
      <c r="X112" s="83" t="s">
        <v>771</v>
      </c>
      <c r="Y112" s="79"/>
      <c r="Z112" s="79"/>
      <c r="AA112" s="85" t="s">
        <v>906</v>
      </c>
      <c r="AB112" s="79"/>
      <c r="AC112" s="79" t="b">
        <v>0</v>
      </c>
      <c r="AD112" s="79">
        <v>0</v>
      </c>
      <c r="AE112" s="85" t="s">
        <v>932</v>
      </c>
      <c r="AF112" s="79" t="b">
        <v>0</v>
      </c>
      <c r="AG112" s="79" t="s">
        <v>937</v>
      </c>
      <c r="AH112" s="79"/>
      <c r="AI112" s="85" t="s">
        <v>932</v>
      </c>
      <c r="AJ112" s="79" t="b">
        <v>0</v>
      </c>
      <c r="AK112" s="79">
        <v>0</v>
      </c>
      <c r="AL112" s="85" t="s">
        <v>932</v>
      </c>
      <c r="AM112" s="79" t="s">
        <v>956</v>
      </c>
      <c r="AN112" s="79" t="b">
        <v>0</v>
      </c>
      <c r="AO112" s="85" t="s">
        <v>906</v>
      </c>
      <c r="AP112" s="79" t="s">
        <v>176</v>
      </c>
      <c r="AQ112" s="79">
        <v>0</v>
      </c>
      <c r="AR112" s="79">
        <v>0</v>
      </c>
      <c r="AS112" s="79"/>
      <c r="AT112" s="79"/>
      <c r="AU112" s="79"/>
      <c r="AV112" s="79"/>
      <c r="AW112" s="79"/>
      <c r="AX112" s="79"/>
      <c r="AY112" s="79"/>
      <c r="AZ112" s="79"/>
      <c r="BA112">
        <v>49</v>
      </c>
      <c r="BB112" s="78" t="str">
        <f>REPLACE(INDEX(GroupVertices[Group],MATCH(Edges24[[#This Row],[Vertex 1]],GroupVertices[Vertex],0)),1,1,"")</f>
        <v>5</v>
      </c>
      <c r="BC112" s="78" t="str">
        <f>REPLACE(INDEX(GroupVertices[Group],MATCH(Edges24[[#This Row],[Vertex 2]],GroupVertices[Vertex],0)),1,1,"")</f>
        <v>5</v>
      </c>
      <c r="BD112" s="48">
        <v>1</v>
      </c>
      <c r="BE112" s="49">
        <v>11.11111111111111</v>
      </c>
      <c r="BF112" s="48">
        <v>0</v>
      </c>
      <c r="BG112" s="49">
        <v>0</v>
      </c>
      <c r="BH112" s="48">
        <v>0</v>
      </c>
      <c r="BI112" s="49">
        <v>0</v>
      </c>
      <c r="BJ112" s="48">
        <v>8</v>
      </c>
      <c r="BK112" s="49">
        <v>88.88888888888889</v>
      </c>
      <c r="BL112" s="48">
        <v>9</v>
      </c>
    </row>
    <row r="113" spans="1:64" ht="15">
      <c r="A113" s="64" t="s">
        <v>273</v>
      </c>
      <c r="B113" s="64" t="s">
        <v>273</v>
      </c>
      <c r="C113" s="65"/>
      <c r="D113" s="66"/>
      <c r="E113" s="67"/>
      <c r="F113" s="68"/>
      <c r="G113" s="65"/>
      <c r="H113" s="69"/>
      <c r="I113" s="70"/>
      <c r="J113" s="70"/>
      <c r="K113" s="34" t="s">
        <v>65</v>
      </c>
      <c r="L113" s="77">
        <v>148</v>
      </c>
      <c r="M113" s="77"/>
      <c r="N113" s="72"/>
      <c r="O113" s="79" t="s">
        <v>176</v>
      </c>
      <c r="P113" s="81">
        <v>43536.422268518516</v>
      </c>
      <c r="Q113" s="79" t="s">
        <v>398</v>
      </c>
      <c r="R113" s="83" t="s">
        <v>484</v>
      </c>
      <c r="S113" s="79" t="s">
        <v>511</v>
      </c>
      <c r="T113" s="79" t="s">
        <v>547</v>
      </c>
      <c r="U113" s="79"/>
      <c r="V113" s="83" t="s">
        <v>661</v>
      </c>
      <c r="W113" s="81">
        <v>43536.422268518516</v>
      </c>
      <c r="X113" s="83" t="s">
        <v>772</v>
      </c>
      <c r="Y113" s="79"/>
      <c r="Z113" s="79"/>
      <c r="AA113" s="85" t="s">
        <v>907</v>
      </c>
      <c r="AB113" s="79"/>
      <c r="AC113" s="79" t="b">
        <v>0</v>
      </c>
      <c r="AD113" s="79">
        <v>0</v>
      </c>
      <c r="AE113" s="85" t="s">
        <v>932</v>
      </c>
      <c r="AF113" s="79" t="b">
        <v>0</v>
      </c>
      <c r="AG113" s="79" t="s">
        <v>937</v>
      </c>
      <c r="AH113" s="79"/>
      <c r="AI113" s="85" t="s">
        <v>932</v>
      </c>
      <c r="AJ113" s="79" t="b">
        <v>0</v>
      </c>
      <c r="AK113" s="79">
        <v>0</v>
      </c>
      <c r="AL113" s="85" t="s">
        <v>932</v>
      </c>
      <c r="AM113" s="79" t="s">
        <v>956</v>
      </c>
      <c r="AN113" s="79" t="b">
        <v>0</v>
      </c>
      <c r="AO113" s="85" t="s">
        <v>907</v>
      </c>
      <c r="AP113" s="79" t="s">
        <v>176</v>
      </c>
      <c r="AQ113" s="79">
        <v>0</v>
      </c>
      <c r="AR113" s="79">
        <v>0</v>
      </c>
      <c r="AS113" s="79"/>
      <c r="AT113" s="79"/>
      <c r="AU113" s="79"/>
      <c r="AV113" s="79"/>
      <c r="AW113" s="79"/>
      <c r="AX113" s="79"/>
      <c r="AY113" s="79"/>
      <c r="AZ113" s="79"/>
      <c r="BA113">
        <v>49</v>
      </c>
      <c r="BB113" s="78" t="str">
        <f>REPLACE(INDEX(GroupVertices[Group],MATCH(Edges24[[#This Row],[Vertex 1]],GroupVertices[Vertex],0)),1,1,"")</f>
        <v>5</v>
      </c>
      <c r="BC113" s="78" t="str">
        <f>REPLACE(INDEX(GroupVertices[Group],MATCH(Edges24[[#This Row],[Vertex 2]],GroupVertices[Vertex],0)),1,1,"")</f>
        <v>5</v>
      </c>
      <c r="BD113" s="48">
        <v>1</v>
      </c>
      <c r="BE113" s="49">
        <v>8.333333333333334</v>
      </c>
      <c r="BF113" s="48">
        <v>0</v>
      </c>
      <c r="BG113" s="49">
        <v>0</v>
      </c>
      <c r="BH113" s="48">
        <v>0</v>
      </c>
      <c r="BI113" s="49">
        <v>0</v>
      </c>
      <c r="BJ113" s="48">
        <v>11</v>
      </c>
      <c r="BK113" s="49">
        <v>91.66666666666667</v>
      </c>
      <c r="BL113" s="48">
        <v>12</v>
      </c>
    </row>
    <row r="114" spans="1:64" ht="15">
      <c r="A114" s="64" t="s">
        <v>273</v>
      </c>
      <c r="B114" s="64" t="s">
        <v>273</v>
      </c>
      <c r="C114" s="65"/>
      <c r="D114" s="66"/>
      <c r="E114" s="67"/>
      <c r="F114" s="68"/>
      <c r="G114" s="65"/>
      <c r="H114" s="69"/>
      <c r="I114" s="70"/>
      <c r="J114" s="70"/>
      <c r="K114" s="34" t="s">
        <v>65</v>
      </c>
      <c r="L114" s="77">
        <v>149</v>
      </c>
      <c r="M114" s="77"/>
      <c r="N114" s="72"/>
      <c r="O114" s="79" t="s">
        <v>176</v>
      </c>
      <c r="P114" s="81">
        <v>43537.29728009259</v>
      </c>
      <c r="Q114" s="79" t="s">
        <v>399</v>
      </c>
      <c r="R114" s="83" t="s">
        <v>485</v>
      </c>
      <c r="S114" s="79" t="s">
        <v>511</v>
      </c>
      <c r="T114" s="79" t="s">
        <v>547</v>
      </c>
      <c r="U114" s="79"/>
      <c r="V114" s="83" t="s">
        <v>661</v>
      </c>
      <c r="W114" s="81">
        <v>43537.29728009259</v>
      </c>
      <c r="X114" s="83" t="s">
        <v>773</v>
      </c>
      <c r="Y114" s="79"/>
      <c r="Z114" s="79"/>
      <c r="AA114" s="85" t="s">
        <v>908</v>
      </c>
      <c r="AB114" s="79"/>
      <c r="AC114" s="79" t="b">
        <v>0</v>
      </c>
      <c r="AD114" s="79">
        <v>0</v>
      </c>
      <c r="AE114" s="85" t="s">
        <v>932</v>
      </c>
      <c r="AF114" s="79" t="b">
        <v>0</v>
      </c>
      <c r="AG114" s="79" t="s">
        <v>937</v>
      </c>
      <c r="AH114" s="79"/>
      <c r="AI114" s="85" t="s">
        <v>932</v>
      </c>
      <c r="AJ114" s="79" t="b">
        <v>0</v>
      </c>
      <c r="AK114" s="79">
        <v>0</v>
      </c>
      <c r="AL114" s="85" t="s">
        <v>932</v>
      </c>
      <c r="AM114" s="79" t="s">
        <v>956</v>
      </c>
      <c r="AN114" s="79" t="b">
        <v>0</v>
      </c>
      <c r="AO114" s="85" t="s">
        <v>908</v>
      </c>
      <c r="AP114" s="79" t="s">
        <v>176</v>
      </c>
      <c r="AQ114" s="79">
        <v>0</v>
      </c>
      <c r="AR114" s="79">
        <v>0</v>
      </c>
      <c r="AS114" s="79"/>
      <c r="AT114" s="79"/>
      <c r="AU114" s="79"/>
      <c r="AV114" s="79"/>
      <c r="AW114" s="79"/>
      <c r="AX114" s="79"/>
      <c r="AY114" s="79"/>
      <c r="AZ114" s="79"/>
      <c r="BA114">
        <v>49</v>
      </c>
      <c r="BB114" s="78" t="str">
        <f>REPLACE(INDEX(GroupVertices[Group],MATCH(Edges24[[#This Row],[Vertex 1]],GroupVertices[Vertex],0)),1,1,"")</f>
        <v>5</v>
      </c>
      <c r="BC114" s="78" t="str">
        <f>REPLACE(INDEX(GroupVertices[Group],MATCH(Edges24[[#This Row],[Vertex 2]],GroupVertices[Vertex],0)),1,1,"")</f>
        <v>5</v>
      </c>
      <c r="BD114" s="48">
        <v>1</v>
      </c>
      <c r="BE114" s="49">
        <v>11.11111111111111</v>
      </c>
      <c r="BF114" s="48">
        <v>0</v>
      </c>
      <c r="BG114" s="49">
        <v>0</v>
      </c>
      <c r="BH114" s="48">
        <v>0</v>
      </c>
      <c r="BI114" s="49">
        <v>0</v>
      </c>
      <c r="BJ114" s="48">
        <v>8</v>
      </c>
      <c r="BK114" s="49">
        <v>88.88888888888889</v>
      </c>
      <c r="BL114" s="48">
        <v>9</v>
      </c>
    </row>
    <row r="115" spans="1:64" ht="15">
      <c r="A115" s="64" t="s">
        <v>273</v>
      </c>
      <c r="B115" s="64" t="s">
        <v>273</v>
      </c>
      <c r="C115" s="65"/>
      <c r="D115" s="66"/>
      <c r="E115" s="67"/>
      <c r="F115" s="68"/>
      <c r="G115" s="65"/>
      <c r="H115" s="69"/>
      <c r="I115" s="70"/>
      <c r="J115" s="70"/>
      <c r="K115" s="34" t="s">
        <v>65</v>
      </c>
      <c r="L115" s="77">
        <v>150</v>
      </c>
      <c r="M115" s="77"/>
      <c r="N115" s="72"/>
      <c r="O115" s="79" t="s">
        <v>176</v>
      </c>
      <c r="P115" s="81">
        <v>43538.05144675926</v>
      </c>
      <c r="Q115" s="79" t="s">
        <v>400</v>
      </c>
      <c r="R115" s="83" t="s">
        <v>486</v>
      </c>
      <c r="S115" s="79" t="s">
        <v>511</v>
      </c>
      <c r="T115" s="79" t="s">
        <v>547</v>
      </c>
      <c r="U115" s="79"/>
      <c r="V115" s="83" t="s">
        <v>661</v>
      </c>
      <c r="W115" s="81">
        <v>43538.05144675926</v>
      </c>
      <c r="X115" s="83" t="s">
        <v>774</v>
      </c>
      <c r="Y115" s="79"/>
      <c r="Z115" s="79"/>
      <c r="AA115" s="85" t="s">
        <v>909</v>
      </c>
      <c r="AB115" s="79"/>
      <c r="AC115" s="79" t="b">
        <v>0</v>
      </c>
      <c r="AD115" s="79">
        <v>0</v>
      </c>
      <c r="AE115" s="85" t="s">
        <v>932</v>
      </c>
      <c r="AF115" s="79" t="b">
        <v>0</v>
      </c>
      <c r="AG115" s="79" t="s">
        <v>937</v>
      </c>
      <c r="AH115" s="79"/>
      <c r="AI115" s="85" t="s">
        <v>932</v>
      </c>
      <c r="AJ115" s="79" t="b">
        <v>0</v>
      </c>
      <c r="AK115" s="79">
        <v>0</v>
      </c>
      <c r="AL115" s="85" t="s">
        <v>932</v>
      </c>
      <c r="AM115" s="79" t="s">
        <v>956</v>
      </c>
      <c r="AN115" s="79" t="b">
        <v>0</v>
      </c>
      <c r="AO115" s="85" t="s">
        <v>909</v>
      </c>
      <c r="AP115" s="79" t="s">
        <v>176</v>
      </c>
      <c r="AQ115" s="79">
        <v>0</v>
      </c>
      <c r="AR115" s="79">
        <v>0</v>
      </c>
      <c r="AS115" s="79"/>
      <c r="AT115" s="79"/>
      <c r="AU115" s="79"/>
      <c r="AV115" s="79"/>
      <c r="AW115" s="79"/>
      <c r="AX115" s="79"/>
      <c r="AY115" s="79"/>
      <c r="AZ115" s="79"/>
      <c r="BA115">
        <v>49</v>
      </c>
      <c r="BB115" s="78" t="str">
        <f>REPLACE(INDEX(GroupVertices[Group],MATCH(Edges24[[#This Row],[Vertex 1]],GroupVertices[Vertex],0)),1,1,"")</f>
        <v>5</v>
      </c>
      <c r="BC115" s="78" t="str">
        <f>REPLACE(INDEX(GroupVertices[Group],MATCH(Edges24[[#This Row],[Vertex 2]],GroupVertices[Vertex],0)),1,1,"")</f>
        <v>5</v>
      </c>
      <c r="BD115" s="48">
        <v>0</v>
      </c>
      <c r="BE115" s="49">
        <v>0</v>
      </c>
      <c r="BF115" s="48">
        <v>0</v>
      </c>
      <c r="BG115" s="49">
        <v>0</v>
      </c>
      <c r="BH115" s="48">
        <v>0</v>
      </c>
      <c r="BI115" s="49">
        <v>0</v>
      </c>
      <c r="BJ115" s="48">
        <v>8</v>
      </c>
      <c r="BK115" s="49">
        <v>100</v>
      </c>
      <c r="BL115" s="48">
        <v>8</v>
      </c>
    </row>
    <row r="116" spans="1:64" ht="15">
      <c r="A116" s="64" t="s">
        <v>273</v>
      </c>
      <c r="B116" s="64" t="s">
        <v>273</v>
      </c>
      <c r="C116" s="65"/>
      <c r="D116" s="66"/>
      <c r="E116" s="67"/>
      <c r="F116" s="68"/>
      <c r="G116" s="65"/>
      <c r="H116" s="69"/>
      <c r="I116" s="70"/>
      <c r="J116" s="70"/>
      <c r="K116" s="34" t="s">
        <v>65</v>
      </c>
      <c r="L116" s="77">
        <v>151</v>
      </c>
      <c r="M116" s="77"/>
      <c r="N116" s="72"/>
      <c r="O116" s="79" t="s">
        <v>176</v>
      </c>
      <c r="P116" s="81">
        <v>43539.09452546296</v>
      </c>
      <c r="Q116" s="79" t="s">
        <v>401</v>
      </c>
      <c r="R116" s="83" t="s">
        <v>487</v>
      </c>
      <c r="S116" s="79" t="s">
        <v>511</v>
      </c>
      <c r="T116" s="79" t="s">
        <v>585</v>
      </c>
      <c r="U116" s="79"/>
      <c r="V116" s="83" t="s">
        <v>661</v>
      </c>
      <c r="W116" s="81">
        <v>43539.09452546296</v>
      </c>
      <c r="X116" s="83" t="s">
        <v>775</v>
      </c>
      <c r="Y116" s="79"/>
      <c r="Z116" s="79"/>
      <c r="AA116" s="85" t="s">
        <v>910</v>
      </c>
      <c r="AB116" s="79"/>
      <c r="AC116" s="79" t="b">
        <v>0</v>
      </c>
      <c r="AD116" s="79">
        <v>0</v>
      </c>
      <c r="AE116" s="85" t="s">
        <v>932</v>
      </c>
      <c r="AF116" s="79" t="b">
        <v>0</v>
      </c>
      <c r="AG116" s="79" t="s">
        <v>937</v>
      </c>
      <c r="AH116" s="79"/>
      <c r="AI116" s="85" t="s">
        <v>932</v>
      </c>
      <c r="AJ116" s="79" t="b">
        <v>0</v>
      </c>
      <c r="AK116" s="79">
        <v>0</v>
      </c>
      <c r="AL116" s="85" t="s">
        <v>932</v>
      </c>
      <c r="AM116" s="79" t="s">
        <v>956</v>
      </c>
      <c r="AN116" s="79" t="b">
        <v>0</v>
      </c>
      <c r="AO116" s="85" t="s">
        <v>910</v>
      </c>
      <c r="AP116" s="79" t="s">
        <v>176</v>
      </c>
      <c r="AQ116" s="79">
        <v>0</v>
      </c>
      <c r="AR116" s="79">
        <v>0</v>
      </c>
      <c r="AS116" s="79"/>
      <c r="AT116" s="79"/>
      <c r="AU116" s="79"/>
      <c r="AV116" s="79"/>
      <c r="AW116" s="79"/>
      <c r="AX116" s="79"/>
      <c r="AY116" s="79"/>
      <c r="AZ116" s="79"/>
      <c r="BA116">
        <v>49</v>
      </c>
      <c r="BB116" s="78" t="str">
        <f>REPLACE(INDEX(GroupVertices[Group],MATCH(Edges24[[#This Row],[Vertex 1]],GroupVertices[Vertex],0)),1,1,"")</f>
        <v>5</v>
      </c>
      <c r="BC116" s="78" t="str">
        <f>REPLACE(INDEX(GroupVertices[Group],MATCH(Edges24[[#This Row],[Vertex 2]],GroupVertices[Vertex],0)),1,1,"")</f>
        <v>5</v>
      </c>
      <c r="BD116" s="48">
        <v>1</v>
      </c>
      <c r="BE116" s="49">
        <v>11.11111111111111</v>
      </c>
      <c r="BF116" s="48">
        <v>0</v>
      </c>
      <c r="BG116" s="49">
        <v>0</v>
      </c>
      <c r="BH116" s="48">
        <v>0</v>
      </c>
      <c r="BI116" s="49">
        <v>0</v>
      </c>
      <c r="BJ116" s="48">
        <v>8</v>
      </c>
      <c r="BK116" s="49">
        <v>88.88888888888889</v>
      </c>
      <c r="BL116" s="48">
        <v>9</v>
      </c>
    </row>
    <row r="117" spans="1:64" ht="15">
      <c r="A117" s="64" t="s">
        <v>273</v>
      </c>
      <c r="B117" s="64" t="s">
        <v>273</v>
      </c>
      <c r="C117" s="65"/>
      <c r="D117" s="66"/>
      <c r="E117" s="67"/>
      <c r="F117" s="68"/>
      <c r="G117" s="65"/>
      <c r="H117" s="69"/>
      <c r="I117" s="70"/>
      <c r="J117" s="70"/>
      <c r="K117" s="34" t="s">
        <v>65</v>
      </c>
      <c r="L117" s="77">
        <v>152</v>
      </c>
      <c r="M117" s="77"/>
      <c r="N117" s="72"/>
      <c r="O117" s="79" t="s">
        <v>176</v>
      </c>
      <c r="P117" s="81">
        <v>43539.35425925926</v>
      </c>
      <c r="Q117" s="79" t="s">
        <v>402</v>
      </c>
      <c r="R117" s="83" t="s">
        <v>488</v>
      </c>
      <c r="S117" s="79" t="s">
        <v>511</v>
      </c>
      <c r="T117" s="79" t="s">
        <v>547</v>
      </c>
      <c r="U117" s="79"/>
      <c r="V117" s="83" t="s">
        <v>661</v>
      </c>
      <c r="W117" s="81">
        <v>43539.35425925926</v>
      </c>
      <c r="X117" s="83" t="s">
        <v>776</v>
      </c>
      <c r="Y117" s="79"/>
      <c r="Z117" s="79"/>
      <c r="AA117" s="85" t="s">
        <v>911</v>
      </c>
      <c r="AB117" s="79"/>
      <c r="AC117" s="79" t="b">
        <v>0</v>
      </c>
      <c r="AD117" s="79">
        <v>0</v>
      </c>
      <c r="AE117" s="85" t="s">
        <v>932</v>
      </c>
      <c r="AF117" s="79" t="b">
        <v>0</v>
      </c>
      <c r="AG117" s="79" t="s">
        <v>937</v>
      </c>
      <c r="AH117" s="79"/>
      <c r="AI117" s="85" t="s">
        <v>932</v>
      </c>
      <c r="AJ117" s="79" t="b">
        <v>0</v>
      </c>
      <c r="AK117" s="79">
        <v>0</v>
      </c>
      <c r="AL117" s="85" t="s">
        <v>932</v>
      </c>
      <c r="AM117" s="79" t="s">
        <v>956</v>
      </c>
      <c r="AN117" s="79" t="b">
        <v>0</v>
      </c>
      <c r="AO117" s="85" t="s">
        <v>911</v>
      </c>
      <c r="AP117" s="79" t="s">
        <v>176</v>
      </c>
      <c r="AQ117" s="79">
        <v>0</v>
      </c>
      <c r="AR117" s="79">
        <v>0</v>
      </c>
      <c r="AS117" s="79"/>
      <c r="AT117" s="79"/>
      <c r="AU117" s="79"/>
      <c r="AV117" s="79"/>
      <c r="AW117" s="79"/>
      <c r="AX117" s="79"/>
      <c r="AY117" s="79"/>
      <c r="AZ117" s="79"/>
      <c r="BA117">
        <v>49</v>
      </c>
      <c r="BB117" s="78" t="str">
        <f>REPLACE(INDEX(GroupVertices[Group],MATCH(Edges24[[#This Row],[Vertex 1]],GroupVertices[Vertex],0)),1,1,"")</f>
        <v>5</v>
      </c>
      <c r="BC117" s="78" t="str">
        <f>REPLACE(INDEX(GroupVertices[Group],MATCH(Edges24[[#This Row],[Vertex 2]],GroupVertices[Vertex],0)),1,1,"")</f>
        <v>5</v>
      </c>
      <c r="BD117" s="48">
        <v>1</v>
      </c>
      <c r="BE117" s="49">
        <v>9.090909090909092</v>
      </c>
      <c r="BF117" s="48">
        <v>0</v>
      </c>
      <c r="BG117" s="49">
        <v>0</v>
      </c>
      <c r="BH117" s="48">
        <v>0</v>
      </c>
      <c r="BI117" s="49">
        <v>0</v>
      </c>
      <c r="BJ117" s="48">
        <v>10</v>
      </c>
      <c r="BK117" s="49">
        <v>90.9090909090909</v>
      </c>
      <c r="BL117" s="48">
        <v>11</v>
      </c>
    </row>
    <row r="118" spans="1:64" ht="15">
      <c r="A118" s="64" t="s">
        <v>273</v>
      </c>
      <c r="B118" s="64" t="s">
        <v>273</v>
      </c>
      <c r="C118" s="65"/>
      <c r="D118" s="66"/>
      <c r="E118" s="67"/>
      <c r="F118" s="68"/>
      <c r="G118" s="65"/>
      <c r="H118" s="69"/>
      <c r="I118" s="70"/>
      <c r="J118" s="70"/>
      <c r="K118" s="34" t="s">
        <v>65</v>
      </c>
      <c r="L118" s="77">
        <v>153</v>
      </c>
      <c r="M118" s="77"/>
      <c r="N118" s="72"/>
      <c r="O118" s="79" t="s">
        <v>176</v>
      </c>
      <c r="P118" s="81">
        <v>43539.81259259259</v>
      </c>
      <c r="Q118" s="79" t="s">
        <v>403</v>
      </c>
      <c r="R118" s="83" t="s">
        <v>489</v>
      </c>
      <c r="S118" s="79" t="s">
        <v>511</v>
      </c>
      <c r="T118" s="79" t="s">
        <v>537</v>
      </c>
      <c r="U118" s="79"/>
      <c r="V118" s="83" t="s">
        <v>661</v>
      </c>
      <c r="W118" s="81">
        <v>43539.81259259259</v>
      </c>
      <c r="X118" s="83" t="s">
        <v>777</v>
      </c>
      <c r="Y118" s="79"/>
      <c r="Z118" s="79"/>
      <c r="AA118" s="85" t="s">
        <v>912</v>
      </c>
      <c r="AB118" s="79"/>
      <c r="AC118" s="79" t="b">
        <v>0</v>
      </c>
      <c r="AD118" s="79">
        <v>0</v>
      </c>
      <c r="AE118" s="85" t="s">
        <v>932</v>
      </c>
      <c r="AF118" s="79" t="b">
        <v>0</v>
      </c>
      <c r="AG118" s="79" t="s">
        <v>937</v>
      </c>
      <c r="AH118" s="79"/>
      <c r="AI118" s="85" t="s">
        <v>932</v>
      </c>
      <c r="AJ118" s="79" t="b">
        <v>0</v>
      </c>
      <c r="AK118" s="79">
        <v>0</v>
      </c>
      <c r="AL118" s="85" t="s">
        <v>932</v>
      </c>
      <c r="AM118" s="79" t="s">
        <v>956</v>
      </c>
      <c r="AN118" s="79" t="b">
        <v>0</v>
      </c>
      <c r="AO118" s="85" t="s">
        <v>912</v>
      </c>
      <c r="AP118" s="79" t="s">
        <v>176</v>
      </c>
      <c r="AQ118" s="79">
        <v>0</v>
      </c>
      <c r="AR118" s="79">
        <v>0</v>
      </c>
      <c r="AS118" s="79"/>
      <c r="AT118" s="79"/>
      <c r="AU118" s="79"/>
      <c r="AV118" s="79"/>
      <c r="AW118" s="79"/>
      <c r="AX118" s="79"/>
      <c r="AY118" s="79"/>
      <c r="AZ118" s="79"/>
      <c r="BA118">
        <v>49</v>
      </c>
      <c r="BB118" s="78" t="str">
        <f>REPLACE(INDEX(GroupVertices[Group],MATCH(Edges24[[#This Row],[Vertex 1]],GroupVertices[Vertex],0)),1,1,"")</f>
        <v>5</v>
      </c>
      <c r="BC118" s="78" t="str">
        <f>REPLACE(INDEX(GroupVertices[Group],MATCH(Edges24[[#This Row],[Vertex 2]],GroupVertices[Vertex],0)),1,1,"")</f>
        <v>5</v>
      </c>
      <c r="BD118" s="48">
        <v>2</v>
      </c>
      <c r="BE118" s="49">
        <v>20</v>
      </c>
      <c r="BF118" s="48">
        <v>0</v>
      </c>
      <c r="BG118" s="49">
        <v>0</v>
      </c>
      <c r="BH118" s="48">
        <v>0</v>
      </c>
      <c r="BI118" s="49">
        <v>0</v>
      </c>
      <c r="BJ118" s="48">
        <v>8</v>
      </c>
      <c r="BK118" s="49">
        <v>80</v>
      </c>
      <c r="BL118" s="48">
        <v>10</v>
      </c>
    </row>
    <row r="119" spans="1:64" ht="15">
      <c r="A119" s="64" t="s">
        <v>273</v>
      </c>
      <c r="B119" s="64" t="s">
        <v>273</v>
      </c>
      <c r="C119" s="65"/>
      <c r="D119" s="66"/>
      <c r="E119" s="67"/>
      <c r="F119" s="68"/>
      <c r="G119" s="65"/>
      <c r="H119" s="69"/>
      <c r="I119" s="70"/>
      <c r="J119" s="70"/>
      <c r="K119" s="34" t="s">
        <v>65</v>
      </c>
      <c r="L119" s="77">
        <v>154</v>
      </c>
      <c r="M119" s="77"/>
      <c r="N119" s="72"/>
      <c r="O119" s="79" t="s">
        <v>176</v>
      </c>
      <c r="P119" s="81">
        <v>43539.839004629626</v>
      </c>
      <c r="Q119" s="79" t="s">
        <v>404</v>
      </c>
      <c r="R119" s="83" t="s">
        <v>490</v>
      </c>
      <c r="S119" s="79" t="s">
        <v>511</v>
      </c>
      <c r="T119" s="79" t="s">
        <v>547</v>
      </c>
      <c r="U119" s="79"/>
      <c r="V119" s="83" t="s">
        <v>661</v>
      </c>
      <c r="W119" s="81">
        <v>43539.839004629626</v>
      </c>
      <c r="X119" s="83" t="s">
        <v>778</v>
      </c>
      <c r="Y119" s="79"/>
      <c r="Z119" s="79"/>
      <c r="AA119" s="85" t="s">
        <v>913</v>
      </c>
      <c r="AB119" s="79"/>
      <c r="AC119" s="79" t="b">
        <v>0</v>
      </c>
      <c r="AD119" s="79">
        <v>0</v>
      </c>
      <c r="AE119" s="85" t="s">
        <v>932</v>
      </c>
      <c r="AF119" s="79" t="b">
        <v>0</v>
      </c>
      <c r="AG119" s="79" t="s">
        <v>937</v>
      </c>
      <c r="AH119" s="79"/>
      <c r="AI119" s="85" t="s">
        <v>932</v>
      </c>
      <c r="AJ119" s="79" t="b">
        <v>0</v>
      </c>
      <c r="AK119" s="79">
        <v>0</v>
      </c>
      <c r="AL119" s="85" t="s">
        <v>932</v>
      </c>
      <c r="AM119" s="79" t="s">
        <v>956</v>
      </c>
      <c r="AN119" s="79" t="b">
        <v>0</v>
      </c>
      <c r="AO119" s="85" t="s">
        <v>913</v>
      </c>
      <c r="AP119" s="79" t="s">
        <v>176</v>
      </c>
      <c r="AQ119" s="79">
        <v>0</v>
      </c>
      <c r="AR119" s="79">
        <v>0</v>
      </c>
      <c r="AS119" s="79"/>
      <c r="AT119" s="79"/>
      <c r="AU119" s="79"/>
      <c r="AV119" s="79"/>
      <c r="AW119" s="79"/>
      <c r="AX119" s="79"/>
      <c r="AY119" s="79"/>
      <c r="AZ119" s="79"/>
      <c r="BA119">
        <v>49</v>
      </c>
      <c r="BB119" s="78" t="str">
        <f>REPLACE(INDEX(GroupVertices[Group],MATCH(Edges24[[#This Row],[Vertex 1]],GroupVertices[Vertex],0)),1,1,"")</f>
        <v>5</v>
      </c>
      <c r="BC119" s="78" t="str">
        <f>REPLACE(INDEX(GroupVertices[Group],MATCH(Edges24[[#This Row],[Vertex 2]],GroupVertices[Vertex],0)),1,1,"")</f>
        <v>5</v>
      </c>
      <c r="BD119" s="48">
        <v>0</v>
      </c>
      <c r="BE119" s="49">
        <v>0</v>
      </c>
      <c r="BF119" s="48">
        <v>0</v>
      </c>
      <c r="BG119" s="49">
        <v>0</v>
      </c>
      <c r="BH119" s="48">
        <v>0</v>
      </c>
      <c r="BI119" s="49">
        <v>0</v>
      </c>
      <c r="BJ119" s="48">
        <v>12</v>
      </c>
      <c r="BK119" s="49">
        <v>100</v>
      </c>
      <c r="BL119" s="48">
        <v>12</v>
      </c>
    </row>
    <row r="120" spans="1:64" ht="15">
      <c r="A120" s="64" t="s">
        <v>273</v>
      </c>
      <c r="B120" s="64" t="s">
        <v>273</v>
      </c>
      <c r="C120" s="65"/>
      <c r="D120" s="66"/>
      <c r="E120" s="67"/>
      <c r="F120" s="68"/>
      <c r="G120" s="65"/>
      <c r="H120" s="69"/>
      <c r="I120" s="70"/>
      <c r="J120" s="70"/>
      <c r="K120" s="34" t="s">
        <v>65</v>
      </c>
      <c r="L120" s="77">
        <v>155</v>
      </c>
      <c r="M120" s="77"/>
      <c r="N120" s="72"/>
      <c r="O120" s="79" t="s">
        <v>176</v>
      </c>
      <c r="P120" s="81">
        <v>43539.92787037037</v>
      </c>
      <c r="Q120" s="79" t="s">
        <v>405</v>
      </c>
      <c r="R120" s="83" t="s">
        <v>491</v>
      </c>
      <c r="S120" s="79" t="s">
        <v>511</v>
      </c>
      <c r="T120" s="79" t="s">
        <v>547</v>
      </c>
      <c r="U120" s="79"/>
      <c r="V120" s="83" t="s">
        <v>661</v>
      </c>
      <c r="W120" s="81">
        <v>43539.92787037037</v>
      </c>
      <c r="X120" s="83" t="s">
        <v>779</v>
      </c>
      <c r="Y120" s="79"/>
      <c r="Z120" s="79"/>
      <c r="AA120" s="85" t="s">
        <v>914</v>
      </c>
      <c r="AB120" s="79"/>
      <c r="AC120" s="79" t="b">
        <v>0</v>
      </c>
      <c r="AD120" s="79">
        <v>0</v>
      </c>
      <c r="AE120" s="85" t="s">
        <v>932</v>
      </c>
      <c r="AF120" s="79" t="b">
        <v>0</v>
      </c>
      <c r="AG120" s="79" t="s">
        <v>937</v>
      </c>
      <c r="AH120" s="79"/>
      <c r="AI120" s="85" t="s">
        <v>932</v>
      </c>
      <c r="AJ120" s="79" t="b">
        <v>0</v>
      </c>
      <c r="AK120" s="79">
        <v>0</v>
      </c>
      <c r="AL120" s="85" t="s">
        <v>932</v>
      </c>
      <c r="AM120" s="79" t="s">
        <v>956</v>
      </c>
      <c r="AN120" s="79" t="b">
        <v>0</v>
      </c>
      <c r="AO120" s="85" t="s">
        <v>914</v>
      </c>
      <c r="AP120" s="79" t="s">
        <v>176</v>
      </c>
      <c r="AQ120" s="79">
        <v>0</v>
      </c>
      <c r="AR120" s="79">
        <v>0</v>
      </c>
      <c r="AS120" s="79"/>
      <c r="AT120" s="79"/>
      <c r="AU120" s="79"/>
      <c r="AV120" s="79"/>
      <c r="AW120" s="79"/>
      <c r="AX120" s="79"/>
      <c r="AY120" s="79"/>
      <c r="AZ120" s="79"/>
      <c r="BA120">
        <v>49</v>
      </c>
      <c r="BB120" s="78" t="str">
        <f>REPLACE(INDEX(GroupVertices[Group],MATCH(Edges24[[#This Row],[Vertex 1]],GroupVertices[Vertex],0)),1,1,"")</f>
        <v>5</v>
      </c>
      <c r="BC120" s="78" t="str">
        <f>REPLACE(INDEX(GroupVertices[Group],MATCH(Edges24[[#This Row],[Vertex 2]],GroupVertices[Vertex],0)),1,1,"")</f>
        <v>5</v>
      </c>
      <c r="BD120" s="48">
        <v>1</v>
      </c>
      <c r="BE120" s="49">
        <v>7.142857142857143</v>
      </c>
      <c r="BF120" s="48">
        <v>0</v>
      </c>
      <c r="BG120" s="49">
        <v>0</v>
      </c>
      <c r="BH120" s="48">
        <v>0</v>
      </c>
      <c r="BI120" s="49">
        <v>0</v>
      </c>
      <c r="BJ120" s="48">
        <v>13</v>
      </c>
      <c r="BK120" s="49">
        <v>92.85714285714286</v>
      </c>
      <c r="BL120" s="48">
        <v>14</v>
      </c>
    </row>
    <row r="121" spans="1:64" ht="15">
      <c r="A121" s="64" t="s">
        <v>273</v>
      </c>
      <c r="B121" s="64" t="s">
        <v>273</v>
      </c>
      <c r="C121" s="65"/>
      <c r="D121" s="66"/>
      <c r="E121" s="67"/>
      <c r="F121" s="68"/>
      <c r="G121" s="65"/>
      <c r="H121" s="69"/>
      <c r="I121" s="70"/>
      <c r="J121" s="70"/>
      <c r="K121" s="34" t="s">
        <v>65</v>
      </c>
      <c r="L121" s="77">
        <v>156</v>
      </c>
      <c r="M121" s="77"/>
      <c r="N121" s="72"/>
      <c r="O121" s="79" t="s">
        <v>176</v>
      </c>
      <c r="P121" s="81">
        <v>43540.21953703704</v>
      </c>
      <c r="Q121" s="79" t="s">
        <v>406</v>
      </c>
      <c r="R121" s="83" t="s">
        <v>492</v>
      </c>
      <c r="S121" s="79" t="s">
        <v>511</v>
      </c>
      <c r="T121" s="79" t="s">
        <v>547</v>
      </c>
      <c r="U121" s="79"/>
      <c r="V121" s="83" t="s">
        <v>661</v>
      </c>
      <c r="W121" s="81">
        <v>43540.21953703704</v>
      </c>
      <c r="X121" s="83" t="s">
        <v>780</v>
      </c>
      <c r="Y121" s="79"/>
      <c r="Z121" s="79"/>
      <c r="AA121" s="85" t="s">
        <v>915</v>
      </c>
      <c r="AB121" s="79"/>
      <c r="AC121" s="79" t="b">
        <v>0</v>
      </c>
      <c r="AD121" s="79">
        <v>0</v>
      </c>
      <c r="AE121" s="85" t="s">
        <v>932</v>
      </c>
      <c r="AF121" s="79" t="b">
        <v>0</v>
      </c>
      <c r="AG121" s="79" t="s">
        <v>937</v>
      </c>
      <c r="AH121" s="79"/>
      <c r="AI121" s="85" t="s">
        <v>932</v>
      </c>
      <c r="AJ121" s="79" t="b">
        <v>0</v>
      </c>
      <c r="AK121" s="79">
        <v>0</v>
      </c>
      <c r="AL121" s="85" t="s">
        <v>932</v>
      </c>
      <c r="AM121" s="79" t="s">
        <v>956</v>
      </c>
      <c r="AN121" s="79" t="b">
        <v>0</v>
      </c>
      <c r="AO121" s="85" t="s">
        <v>915</v>
      </c>
      <c r="AP121" s="79" t="s">
        <v>176</v>
      </c>
      <c r="AQ121" s="79">
        <v>0</v>
      </c>
      <c r="AR121" s="79">
        <v>0</v>
      </c>
      <c r="AS121" s="79"/>
      <c r="AT121" s="79"/>
      <c r="AU121" s="79"/>
      <c r="AV121" s="79"/>
      <c r="AW121" s="79"/>
      <c r="AX121" s="79"/>
      <c r="AY121" s="79"/>
      <c r="AZ121" s="79"/>
      <c r="BA121">
        <v>49</v>
      </c>
      <c r="BB121" s="78" t="str">
        <f>REPLACE(INDEX(GroupVertices[Group],MATCH(Edges24[[#This Row],[Vertex 1]],GroupVertices[Vertex],0)),1,1,"")</f>
        <v>5</v>
      </c>
      <c r="BC121" s="78" t="str">
        <f>REPLACE(INDEX(GroupVertices[Group],MATCH(Edges24[[#This Row],[Vertex 2]],GroupVertices[Vertex],0)),1,1,"")</f>
        <v>5</v>
      </c>
      <c r="BD121" s="48">
        <v>1</v>
      </c>
      <c r="BE121" s="49">
        <v>11.11111111111111</v>
      </c>
      <c r="BF121" s="48">
        <v>0</v>
      </c>
      <c r="BG121" s="49">
        <v>0</v>
      </c>
      <c r="BH121" s="48">
        <v>0</v>
      </c>
      <c r="BI121" s="49">
        <v>0</v>
      </c>
      <c r="BJ121" s="48">
        <v>8</v>
      </c>
      <c r="BK121" s="49">
        <v>88.88888888888889</v>
      </c>
      <c r="BL121" s="48">
        <v>9</v>
      </c>
    </row>
    <row r="122" spans="1:64" ht="15">
      <c r="A122" s="64" t="s">
        <v>273</v>
      </c>
      <c r="B122" s="64" t="s">
        <v>273</v>
      </c>
      <c r="C122" s="65"/>
      <c r="D122" s="66"/>
      <c r="E122" s="67"/>
      <c r="F122" s="68"/>
      <c r="G122" s="65"/>
      <c r="H122" s="69"/>
      <c r="I122" s="70"/>
      <c r="J122" s="70"/>
      <c r="K122" s="34" t="s">
        <v>65</v>
      </c>
      <c r="L122" s="77">
        <v>157</v>
      </c>
      <c r="M122" s="77"/>
      <c r="N122" s="72"/>
      <c r="O122" s="79" t="s">
        <v>176</v>
      </c>
      <c r="P122" s="81">
        <v>43540.46815972222</v>
      </c>
      <c r="Q122" s="79" t="s">
        <v>407</v>
      </c>
      <c r="R122" s="83" t="s">
        <v>493</v>
      </c>
      <c r="S122" s="79" t="s">
        <v>511</v>
      </c>
      <c r="T122" s="79" t="s">
        <v>547</v>
      </c>
      <c r="U122" s="79"/>
      <c r="V122" s="83" t="s">
        <v>661</v>
      </c>
      <c r="W122" s="81">
        <v>43540.46815972222</v>
      </c>
      <c r="X122" s="83" t="s">
        <v>781</v>
      </c>
      <c r="Y122" s="79"/>
      <c r="Z122" s="79"/>
      <c r="AA122" s="85" t="s">
        <v>916</v>
      </c>
      <c r="AB122" s="79"/>
      <c r="AC122" s="79" t="b">
        <v>0</v>
      </c>
      <c r="AD122" s="79">
        <v>0</v>
      </c>
      <c r="AE122" s="85" t="s">
        <v>932</v>
      </c>
      <c r="AF122" s="79" t="b">
        <v>0</v>
      </c>
      <c r="AG122" s="79" t="s">
        <v>937</v>
      </c>
      <c r="AH122" s="79"/>
      <c r="AI122" s="85" t="s">
        <v>932</v>
      </c>
      <c r="AJ122" s="79" t="b">
        <v>0</v>
      </c>
      <c r="AK122" s="79">
        <v>0</v>
      </c>
      <c r="AL122" s="85" t="s">
        <v>932</v>
      </c>
      <c r="AM122" s="79" t="s">
        <v>956</v>
      </c>
      <c r="AN122" s="79" t="b">
        <v>0</v>
      </c>
      <c r="AO122" s="85" t="s">
        <v>916</v>
      </c>
      <c r="AP122" s="79" t="s">
        <v>176</v>
      </c>
      <c r="AQ122" s="79">
        <v>0</v>
      </c>
      <c r="AR122" s="79">
        <v>0</v>
      </c>
      <c r="AS122" s="79"/>
      <c r="AT122" s="79"/>
      <c r="AU122" s="79"/>
      <c r="AV122" s="79"/>
      <c r="AW122" s="79"/>
      <c r="AX122" s="79"/>
      <c r="AY122" s="79"/>
      <c r="AZ122" s="79"/>
      <c r="BA122">
        <v>49</v>
      </c>
      <c r="BB122" s="78" t="str">
        <f>REPLACE(INDEX(GroupVertices[Group],MATCH(Edges24[[#This Row],[Vertex 1]],GroupVertices[Vertex],0)),1,1,"")</f>
        <v>5</v>
      </c>
      <c r="BC122" s="78" t="str">
        <f>REPLACE(INDEX(GroupVertices[Group],MATCH(Edges24[[#This Row],[Vertex 2]],GroupVertices[Vertex],0)),1,1,"")</f>
        <v>5</v>
      </c>
      <c r="BD122" s="48">
        <v>0</v>
      </c>
      <c r="BE122" s="49">
        <v>0</v>
      </c>
      <c r="BF122" s="48">
        <v>0</v>
      </c>
      <c r="BG122" s="49">
        <v>0</v>
      </c>
      <c r="BH122" s="48">
        <v>0</v>
      </c>
      <c r="BI122" s="49">
        <v>0</v>
      </c>
      <c r="BJ122" s="48">
        <v>9</v>
      </c>
      <c r="BK122" s="49">
        <v>100</v>
      </c>
      <c r="BL122" s="48">
        <v>9</v>
      </c>
    </row>
    <row r="123" spans="1:64" ht="15">
      <c r="A123" s="64" t="s">
        <v>273</v>
      </c>
      <c r="B123" s="64" t="s">
        <v>273</v>
      </c>
      <c r="C123" s="65"/>
      <c r="D123" s="66"/>
      <c r="E123" s="67"/>
      <c r="F123" s="68"/>
      <c r="G123" s="65"/>
      <c r="H123" s="69"/>
      <c r="I123" s="70"/>
      <c r="J123" s="70"/>
      <c r="K123" s="34" t="s">
        <v>65</v>
      </c>
      <c r="L123" s="77">
        <v>158</v>
      </c>
      <c r="M123" s="77"/>
      <c r="N123" s="72"/>
      <c r="O123" s="79" t="s">
        <v>176</v>
      </c>
      <c r="P123" s="81">
        <v>43540.76121527778</v>
      </c>
      <c r="Q123" s="79" t="s">
        <v>408</v>
      </c>
      <c r="R123" s="83" t="s">
        <v>443</v>
      </c>
      <c r="S123" s="79" t="s">
        <v>511</v>
      </c>
      <c r="T123" s="79" t="s">
        <v>567</v>
      </c>
      <c r="U123" s="79"/>
      <c r="V123" s="83" t="s">
        <v>661</v>
      </c>
      <c r="W123" s="81">
        <v>43540.76121527778</v>
      </c>
      <c r="X123" s="83" t="s">
        <v>782</v>
      </c>
      <c r="Y123" s="79"/>
      <c r="Z123" s="79"/>
      <c r="AA123" s="85" t="s">
        <v>917</v>
      </c>
      <c r="AB123" s="79"/>
      <c r="AC123" s="79" t="b">
        <v>0</v>
      </c>
      <c r="AD123" s="79">
        <v>0</v>
      </c>
      <c r="AE123" s="85" t="s">
        <v>932</v>
      </c>
      <c r="AF123" s="79" t="b">
        <v>0</v>
      </c>
      <c r="AG123" s="79" t="s">
        <v>937</v>
      </c>
      <c r="AH123" s="79"/>
      <c r="AI123" s="85" t="s">
        <v>932</v>
      </c>
      <c r="AJ123" s="79" t="b">
        <v>0</v>
      </c>
      <c r="AK123" s="79">
        <v>1</v>
      </c>
      <c r="AL123" s="85" t="s">
        <v>932</v>
      </c>
      <c r="AM123" s="79" t="s">
        <v>956</v>
      </c>
      <c r="AN123" s="79" t="b">
        <v>0</v>
      </c>
      <c r="AO123" s="85" t="s">
        <v>917</v>
      </c>
      <c r="AP123" s="79" t="s">
        <v>176</v>
      </c>
      <c r="AQ123" s="79">
        <v>0</v>
      </c>
      <c r="AR123" s="79">
        <v>0</v>
      </c>
      <c r="AS123" s="79"/>
      <c r="AT123" s="79"/>
      <c r="AU123" s="79"/>
      <c r="AV123" s="79"/>
      <c r="AW123" s="79"/>
      <c r="AX123" s="79"/>
      <c r="AY123" s="79"/>
      <c r="AZ123" s="79"/>
      <c r="BA123">
        <v>49</v>
      </c>
      <c r="BB123" s="78" t="str">
        <f>REPLACE(INDEX(GroupVertices[Group],MATCH(Edges24[[#This Row],[Vertex 1]],GroupVertices[Vertex],0)),1,1,"")</f>
        <v>5</v>
      </c>
      <c r="BC123" s="78" t="str">
        <f>REPLACE(INDEX(GroupVertices[Group],MATCH(Edges24[[#This Row],[Vertex 2]],GroupVertices[Vertex],0)),1,1,"")</f>
        <v>5</v>
      </c>
      <c r="BD123" s="48">
        <v>1</v>
      </c>
      <c r="BE123" s="49">
        <v>9.090909090909092</v>
      </c>
      <c r="BF123" s="48">
        <v>0</v>
      </c>
      <c r="BG123" s="49">
        <v>0</v>
      </c>
      <c r="BH123" s="48">
        <v>0</v>
      </c>
      <c r="BI123" s="49">
        <v>0</v>
      </c>
      <c r="BJ123" s="48">
        <v>10</v>
      </c>
      <c r="BK123" s="49">
        <v>90.9090909090909</v>
      </c>
      <c r="BL123" s="48">
        <v>11</v>
      </c>
    </row>
    <row r="124" spans="1:64" ht="15">
      <c r="A124" s="64" t="s">
        <v>273</v>
      </c>
      <c r="B124" s="64" t="s">
        <v>273</v>
      </c>
      <c r="C124" s="65"/>
      <c r="D124" s="66"/>
      <c r="E124" s="67"/>
      <c r="F124" s="68"/>
      <c r="G124" s="65"/>
      <c r="H124" s="69"/>
      <c r="I124" s="70"/>
      <c r="J124" s="70"/>
      <c r="K124" s="34" t="s">
        <v>65</v>
      </c>
      <c r="L124" s="77">
        <v>159</v>
      </c>
      <c r="M124" s="77"/>
      <c r="N124" s="72"/>
      <c r="O124" s="79" t="s">
        <v>176</v>
      </c>
      <c r="P124" s="81">
        <v>43541.17789351852</v>
      </c>
      <c r="Q124" s="79" t="s">
        <v>409</v>
      </c>
      <c r="R124" s="83" t="s">
        <v>494</v>
      </c>
      <c r="S124" s="79" t="s">
        <v>511</v>
      </c>
      <c r="T124" s="79" t="s">
        <v>547</v>
      </c>
      <c r="U124" s="79"/>
      <c r="V124" s="83" t="s">
        <v>661</v>
      </c>
      <c r="W124" s="81">
        <v>43541.17789351852</v>
      </c>
      <c r="X124" s="83" t="s">
        <v>783</v>
      </c>
      <c r="Y124" s="79"/>
      <c r="Z124" s="79"/>
      <c r="AA124" s="85" t="s">
        <v>918</v>
      </c>
      <c r="AB124" s="79"/>
      <c r="AC124" s="79" t="b">
        <v>0</v>
      </c>
      <c r="AD124" s="79">
        <v>0</v>
      </c>
      <c r="AE124" s="85" t="s">
        <v>932</v>
      </c>
      <c r="AF124" s="79" t="b">
        <v>0</v>
      </c>
      <c r="AG124" s="79" t="s">
        <v>937</v>
      </c>
      <c r="AH124" s="79"/>
      <c r="AI124" s="85" t="s">
        <v>932</v>
      </c>
      <c r="AJ124" s="79" t="b">
        <v>0</v>
      </c>
      <c r="AK124" s="79">
        <v>0</v>
      </c>
      <c r="AL124" s="85" t="s">
        <v>932</v>
      </c>
      <c r="AM124" s="79" t="s">
        <v>956</v>
      </c>
      <c r="AN124" s="79" t="b">
        <v>0</v>
      </c>
      <c r="AO124" s="85" t="s">
        <v>918</v>
      </c>
      <c r="AP124" s="79" t="s">
        <v>176</v>
      </c>
      <c r="AQ124" s="79">
        <v>0</v>
      </c>
      <c r="AR124" s="79">
        <v>0</v>
      </c>
      <c r="AS124" s="79"/>
      <c r="AT124" s="79"/>
      <c r="AU124" s="79"/>
      <c r="AV124" s="79"/>
      <c r="AW124" s="79"/>
      <c r="AX124" s="79"/>
      <c r="AY124" s="79"/>
      <c r="AZ124" s="79"/>
      <c r="BA124">
        <v>49</v>
      </c>
      <c r="BB124" s="78" t="str">
        <f>REPLACE(INDEX(GroupVertices[Group],MATCH(Edges24[[#This Row],[Vertex 1]],GroupVertices[Vertex],0)),1,1,"")</f>
        <v>5</v>
      </c>
      <c r="BC124" s="78" t="str">
        <f>REPLACE(INDEX(GroupVertices[Group],MATCH(Edges24[[#This Row],[Vertex 2]],GroupVertices[Vertex],0)),1,1,"")</f>
        <v>5</v>
      </c>
      <c r="BD124" s="48">
        <v>0</v>
      </c>
      <c r="BE124" s="49">
        <v>0</v>
      </c>
      <c r="BF124" s="48">
        <v>0</v>
      </c>
      <c r="BG124" s="49">
        <v>0</v>
      </c>
      <c r="BH124" s="48">
        <v>0</v>
      </c>
      <c r="BI124" s="49">
        <v>0</v>
      </c>
      <c r="BJ124" s="48">
        <v>9</v>
      </c>
      <c r="BK124" s="49">
        <v>100</v>
      </c>
      <c r="BL124" s="48">
        <v>9</v>
      </c>
    </row>
    <row r="125" spans="1:64" ht="15">
      <c r="A125" s="64" t="s">
        <v>273</v>
      </c>
      <c r="B125" s="64" t="s">
        <v>273</v>
      </c>
      <c r="C125" s="65"/>
      <c r="D125" s="66"/>
      <c r="E125" s="67"/>
      <c r="F125" s="68"/>
      <c r="G125" s="65"/>
      <c r="H125" s="69"/>
      <c r="I125" s="70"/>
      <c r="J125" s="70"/>
      <c r="K125" s="34" t="s">
        <v>65</v>
      </c>
      <c r="L125" s="77">
        <v>160</v>
      </c>
      <c r="M125" s="77"/>
      <c r="N125" s="72"/>
      <c r="O125" s="79" t="s">
        <v>176</v>
      </c>
      <c r="P125" s="81">
        <v>43541.42234953704</v>
      </c>
      <c r="Q125" s="79" t="s">
        <v>410</v>
      </c>
      <c r="R125" s="83" t="s">
        <v>495</v>
      </c>
      <c r="S125" s="79" t="s">
        <v>511</v>
      </c>
      <c r="T125" s="79" t="s">
        <v>547</v>
      </c>
      <c r="U125" s="79"/>
      <c r="V125" s="83" t="s">
        <v>661</v>
      </c>
      <c r="W125" s="81">
        <v>43541.42234953704</v>
      </c>
      <c r="X125" s="83" t="s">
        <v>784</v>
      </c>
      <c r="Y125" s="79"/>
      <c r="Z125" s="79"/>
      <c r="AA125" s="85" t="s">
        <v>919</v>
      </c>
      <c r="AB125" s="79"/>
      <c r="AC125" s="79" t="b">
        <v>0</v>
      </c>
      <c r="AD125" s="79">
        <v>0</v>
      </c>
      <c r="AE125" s="85" t="s">
        <v>932</v>
      </c>
      <c r="AF125" s="79" t="b">
        <v>0</v>
      </c>
      <c r="AG125" s="79" t="s">
        <v>937</v>
      </c>
      <c r="AH125" s="79"/>
      <c r="AI125" s="85" t="s">
        <v>932</v>
      </c>
      <c r="AJ125" s="79" t="b">
        <v>0</v>
      </c>
      <c r="AK125" s="79">
        <v>0</v>
      </c>
      <c r="AL125" s="85" t="s">
        <v>932</v>
      </c>
      <c r="AM125" s="79" t="s">
        <v>956</v>
      </c>
      <c r="AN125" s="79" t="b">
        <v>0</v>
      </c>
      <c r="AO125" s="85" t="s">
        <v>919</v>
      </c>
      <c r="AP125" s="79" t="s">
        <v>176</v>
      </c>
      <c r="AQ125" s="79">
        <v>0</v>
      </c>
      <c r="AR125" s="79">
        <v>0</v>
      </c>
      <c r="AS125" s="79"/>
      <c r="AT125" s="79"/>
      <c r="AU125" s="79"/>
      <c r="AV125" s="79"/>
      <c r="AW125" s="79"/>
      <c r="AX125" s="79"/>
      <c r="AY125" s="79"/>
      <c r="AZ125" s="79"/>
      <c r="BA125">
        <v>49</v>
      </c>
      <c r="BB125" s="78" t="str">
        <f>REPLACE(INDEX(GroupVertices[Group],MATCH(Edges24[[#This Row],[Vertex 1]],GroupVertices[Vertex],0)),1,1,"")</f>
        <v>5</v>
      </c>
      <c r="BC125" s="78" t="str">
        <f>REPLACE(INDEX(GroupVertices[Group],MATCH(Edges24[[#This Row],[Vertex 2]],GroupVertices[Vertex],0)),1,1,"")</f>
        <v>5</v>
      </c>
      <c r="BD125" s="48">
        <v>0</v>
      </c>
      <c r="BE125" s="49">
        <v>0</v>
      </c>
      <c r="BF125" s="48">
        <v>0</v>
      </c>
      <c r="BG125" s="49">
        <v>0</v>
      </c>
      <c r="BH125" s="48">
        <v>0</v>
      </c>
      <c r="BI125" s="49">
        <v>0</v>
      </c>
      <c r="BJ125" s="48">
        <v>9</v>
      </c>
      <c r="BK125" s="49">
        <v>100</v>
      </c>
      <c r="BL125" s="48">
        <v>9</v>
      </c>
    </row>
    <row r="126" spans="1:64" ht="15">
      <c r="A126" s="64" t="s">
        <v>273</v>
      </c>
      <c r="B126" s="64" t="s">
        <v>273</v>
      </c>
      <c r="C126" s="65"/>
      <c r="D126" s="66"/>
      <c r="E126" s="67"/>
      <c r="F126" s="68"/>
      <c r="G126" s="65"/>
      <c r="H126" s="69"/>
      <c r="I126" s="70"/>
      <c r="J126" s="70"/>
      <c r="K126" s="34" t="s">
        <v>65</v>
      </c>
      <c r="L126" s="77">
        <v>161</v>
      </c>
      <c r="M126" s="77"/>
      <c r="N126" s="72"/>
      <c r="O126" s="79" t="s">
        <v>176</v>
      </c>
      <c r="P126" s="81">
        <v>43541.72929398148</v>
      </c>
      <c r="Q126" s="79" t="s">
        <v>411</v>
      </c>
      <c r="R126" s="83" t="s">
        <v>496</v>
      </c>
      <c r="S126" s="79" t="s">
        <v>511</v>
      </c>
      <c r="T126" s="79" t="s">
        <v>547</v>
      </c>
      <c r="U126" s="79"/>
      <c r="V126" s="83" t="s">
        <v>661</v>
      </c>
      <c r="W126" s="81">
        <v>43541.72929398148</v>
      </c>
      <c r="X126" s="83" t="s">
        <v>785</v>
      </c>
      <c r="Y126" s="79"/>
      <c r="Z126" s="79"/>
      <c r="AA126" s="85" t="s">
        <v>920</v>
      </c>
      <c r="AB126" s="79"/>
      <c r="AC126" s="79" t="b">
        <v>0</v>
      </c>
      <c r="AD126" s="79">
        <v>0</v>
      </c>
      <c r="AE126" s="85" t="s">
        <v>932</v>
      </c>
      <c r="AF126" s="79" t="b">
        <v>0</v>
      </c>
      <c r="AG126" s="79" t="s">
        <v>937</v>
      </c>
      <c r="AH126" s="79"/>
      <c r="AI126" s="85" t="s">
        <v>932</v>
      </c>
      <c r="AJ126" s="79" t="b">
        <v>0</v>
      </c>
      <c r="AK126" s="79">
        <v>0</v>
      </c>
      <c r="AL126" s="85" t="s">
        <v>932</v>
      </c>
      <c r="AM126" s="79" t="s">
        <v>956</v>
      </c>
      <c r="AN126" s="79" t="b">
        <v>0</v>
      </c>
      <c r="AO126" s="85" t="s">
        <v>920</v>
      </c>
      <c r="AP126" s="79" t="s">
        <v>176</v>
      </c>
      <c r="AQ126" s="79">
        <v>0</v>
      </c>
      <c r="AR126" s="79">
        <v>0</v>
      </c>
      <c r="AS126" s="79"/>
      <c r="AT126" s="79"/>
      <c r="AU126" s="79"/>
      <c r="AV126" s="79"/>
      <c r="AW126" s="79"/>
      <c r="AX126" s="79"/>
      <c r="AY126" s="79"/>
      <c r="AZ126" s="79"/>
      <c r="BA126">
        <v>49</v>
      </c>
      <c r="BB126" s="78" t="str">
        <f>REPLACE(INDEX(GroupVertices[Group],MATCH(Edges24[[#This Row],[Vertex 1]],GroupVertices[Vertex],0)),1,1,"")</f>
        <v>5</v>
      </c>
      <c r="BC126" s="78" t="str">
        <f>REPLACE(INDEX(GroupVertices[Group],MATCH(Edges24[[#This Row],[Vertex 2]],GroupVertices[Vertex],0)),1,1,"")</f>
        <v>5</v>
      </c>
      <c r="BD126" s="48">
        <v>0</v>
      </c>
      <c r="BE126" s="49">
        <v>0</v>
      </c>
      <c r="BF126" s="48">
        <v>0</v>
      </c>
      <c r="BG126" s="49">
        <v>0</v>
      </c>
      <c r="BH126" s="48">
        <v>0</v>
      </c>
      <c r="BI126" s="49">
        <v>0</v>
      </c>
      <c r="BJ126" s="48">
        <v>11</v>
      </c>
      <c r="BK126" s="49">
        <v>100</v>
      </c>
      <c r="BL126" s="48">
        <v>11</v>
      </c>
    </row>
    <row r="127" spans="1:64" ht="15">
      <c r="A127" s="64" t="s">
        <v>273</v>
      </c>
      <c r="B127" s="64" t="s">
        <v>273</v>
      </c>
      <c r="C127" s="65"/>
      <c r="D127" s="66"/>
      <c r="E127" s="67"/>
      <c r="F127" s="68"/>
      <c r="G127" s="65"/>
      <c r="H127" s="69"/>
      <c r="I127" s="70"/>
      <c r="J127" s="70"/>
      <c r="K127" s="34" t="s">
        <v>65</v>
      </c>
      <c r="L127" s="77">
        <v>162</v>
      </c>
      <c r="M127" s="77"/>
      <c r="N127" s="72"/>
      <c r="O127" s="79" t="s">
        <v>176</v>
      </c>
      <c r="P127" s="81">
        <v>43541.812627314815</v>
      </c>
      <c r="Q127" s="79" t="s">
        <v>412</v>
      </c>
      <c r="R127" s="83" t="s">
        <v>497</v>
      </c>
      <c r="S127" s="79" t="s">
        <v>511</v>
      </c>
      <c r="T127" s="79" t="s">
        <v>584</v>
      </c>
      <c r="U127" s="79"/>
      <c r="V127" s="83" t="s">
        <v>661</v>
      </c>
      <c r="W127" s="81">
        <v>43541.812627314815</v>
      </c>
      <c r="X127" s="83" t="s">
        <v>786</v>
      </c>
      <c r="Y127" s="79"/>
      <c r="Z127" s="79"/>
      <c r="AA127" s="85" t="s">
        <v>921</v>
      </c>
      <c r="AB127" s="79"/>
      <c r="AC127" s="79" t="b">
        <v>0</v>
      </c>
      <c r="AD127" s="79">
        <v>0</v>
      </c>
      <c r="AE127" s="85" t="s">
        <v>932</v>
      </c>
      <c r="AF127" s="79" t="b">
        <v>0</v>
      </c>
      <c r="AG127" s="79" t="s">
        <v>937</v>
      </c>
      <c r="AH127" s="79"/>
      <c r="AI127" s="85" t="s">
        <v>932</v>
      </c>
      <c r="AJ127" s="79" t="b">
        <v>0</v>
      </c>
      <c r="AK127" s="79">
        <v>0</v>
      </c>
      <c r="AL127" s="85" t="s">
        <v>932</v>
      </c>
      <c r="AM127" s="79" t="s">
        <v>956</v>
      </c>
      <c r="AN127" s="79" t="b">
        <v>0</v>
      </c>
      <c r="AO127" s="85" t="s">
        <v>921</v>
      </c>
      <c r="AP127" s="79" t="s">
        <v>176</v>
      </c>
      <c r="AQ127" s="79">
        <v>0</v>
      </c>
      <c r="AR127" s="79">
        <v>0</v>
      </c>
      <c r="AS127" s="79"/>
      <c r="AT127" s="79"/>
      <c r="AU127" s="79"/>
      <c r="AV127" s="79"/>
      <c r="AW127" s="79"/>
      <c r="AX127" s="79"/>
      <c r="AY127" s="79"/>
      <c r="AZ127" s="79"/>
      <c r="BA127">
        <v>49</v>
      </c>
      <c r="BB127" s="78" t="str">
        <f>REPLACE(INDEX(GroupVertices[Group],MATCH(Edges24[[#This Row],[Vertex 1]],GroupVertices[Vertex],0)),1,1,"")</f>
        <v>5</v>
      </c>
      <c r="BC127" s="78" t="str">
        <f>REPLACE(INDEX(GroupVertices[Group],MATCH(Edges24[[#This Row],[Vertex 2]],GroupVertices[Vertex],0)),1,1,"")</f>
        <v>5</v>
      </c>
      <c r="BD127" s="48">
        <v>1</v>
      </c>
      <c r="BE127" s="49">
        <v>9.090909090909092</v>
      </c>
      <c r="BF127" s="48">
        <v>0</v>
      </c>
      <c r="BG127" s="49">
        <v>0</v>
      </c>
      <c r="BH127" s="48">
        <v>0</v>
      </c>
      <c r="BI127" s="49">
        <v>0</v>
      </c>
      <c r="BJ127" s="48">
        <v>10</v>
      </c>
      <c r="BK127" s="49">
        <v>90.9090909090909</v>
      </c>
      <c r="BL127" s="48">
        <v>11</v>
      </c>
    </row>
    <row r="128" spans="1:64" ht="15">
      <c r="A128" s="64" t="s">
        <v>273</v>
      </c>
      <c r="B128" s="64" t="s">
        <v>273</v>
      </c>
      <c r="C128" s="65"/>
      <c r="D128" s="66"/>
      <c r="E128" s="67"/>
      <c r="F128" s="68"/>
      <c r="G128" s="65"/>
      <c r="H128" s="69"/>
      <c r="I128" s="70"/>
      <c r="J128" s="70"/>
      <c r="K128" s="34" t="s">
        <v>65</v>
      </c>
      <c r="L128" s="77">
        <v>163</v>
      </c>
      <c r="M128" s="77"/>
      <c r="N128" s="72"/>
      <c r="O128" s="79" t="s">
        <v>176</v>
      </c>
      <c r="P128" s="81">
        <v>43541.96818287037</v>
      </c>
      <c r="Q128" s="79" t="s">
        <v>413</v>
      </c>
      <c r="R128" s="83" t="s">
        <v>498</v>
      </c>
      <c r="S128" s="79" t="s">
        <v>511</v>
      </c>
      <c r="T128" s="79" t="s">
        <v>584</v>
      </c>
      <c r="U128" s="79"/>
      <c r="V128" s="83" t="s">
        <v>661</v>
      </c>
      <c r="W128" s="81">
        <v>43541.96818287037</v>
      </c>
      <c r="X128" s="83" t="s">
        <v>787</v>
      </c>
      <c r="Y128" s="79"/>
      <c r="Z128" s="79"/>
      <c r="AA128" s="85" t="s">
        <v>922</v>
      </c>
      <c r="AB128" s="79"/>
      <c r="AC128" s="79" t="b">
        <v>0</v>
      </c>
      <c r="AD128" s="79">
        <v>0</v>
      </c>
      <c r="AE128" s="85" t="s">
        <v>932</v>
      </c>
      <c r="AF128" s="79" t="b">
        <v>0</v>
      </c>
      <c r="AG128" s="79" t="s">
        <v>937</v>
      </c>
      <c r="AH128" s="79"/>
      <c r="AI128" s="85" t="s">
        <v>932</v>
      </c>
      <c r="AJ128" s="79" t="b">
        <v>0</v>
      </c>
      <c r="AK128" s="79">
        <v>0</v>
      </c>
      <c r="AL128" s="85" t="s">
        <v>932</v>
      </c>
      <c r="AM128" s="79" t="s">
        <v>956</v>
      </c>
      <c r="AN128" s="79" t="b">
        <v>0</v>
      </c>
      <c r="AO128" s="85" t="s">
        <v>922</v>
      </c>
      <c r="AP128" s="79" t="s">
        <v>176</v>
      </c>
      <c r="AQ128" s="79">
        <v>0</v>
      </c>
      <c r="AR128" s="79">
        <v>0</v>
      </c>
      <c r="AS128" s="79"/>
      <c r="AT128" s="79"/>
      <c r="AU128" s="79"/>
      <c r="AV128" s="79"/>
      <c r="AW128" s="79"/>
      <c r="AX128" s="79"/>
      <c r="AY128" s="79"/>
      <c r="AZ128" s="79"/>
      <c r="BA128">
        <v>49</v>
      </c>
      <c r="BB128" s="78" t="str">
        <f>REPLACE(INDEX(GroupVertices[Group],MATCH(Edges24[[#This Row],[Vertex 1]],GroupVertices[Vertex],0)),1,1,"")</f>
        <v>5</v>
      </c>
      <c r="BC128" s="78" t="str">
        <f>REPLACE(INDEX(GroupVertices[Group],MATCH(Edges24[[#This Row],[Vertex 2]],GroupVertices[Vertex],0)),1,1,"")</f>
        <v>5</v>
      </c>
      <c r="BD128" s="48">
        <v>1</v>
      </c>
      <c r="BE128" s="49">
        <v>10</v>
      </c>
      <c r="BF128" s="48">
        <v>0</v>
      </c>
      <c r="BG128" s="49">
        <v>0</v>
      </c>
      <c r="BH128" s="48">
        <v>0</v>
      </c>
      <c r="BI128" s="49">
        <v>0</v>
      </c>
      <c r="BJ128" s="48">
        <v>9</v>
      </c>
      <c r="BK128" s="49">
        <v>90</v>
      </c>
      <c r="BL128" s="48">
        <v>10</v>
      </c>
    </row>
    <row r="129" spans="1:64" ht="15">
      <c r="A129" s="64" t="s">
        <v>273</v>
      </c>
      <c r="B129" s="64" t="s">
        <v>273</v>
      </c>
      <c r="C129" s="65"/>
      <c r="D129" s="66"/>
      <c r="E129" s="67"/>
      <c r="F129" s="68"/>
      <c r="G129" s="65"/>
      <c r="H129" s="69"/>
      <c r="I129" s="70"/>
      <c r="J129" s="70"/>
      <c r="K129" s="34" t="s">
        <v>65</v>
      </c>
      <c r="L129" s="77">
        <v>164</v>
      </c>
      <c r="M129" s="77"/>
      <c r="N129" s="72"/>
      <c r="O129" s="79" t="s">
        <v>176</v>
      </c>
      <c r="P129" s="81">
        <v>43542.17790509259</v>
      </c>
      <c r="Q129" s="79" t="s">
        <v>414</v>
      </c>
      <c r="R129" s="83" t="s">
        <v>499</v>
      </c>
      <c r="S129" s="79" t="s">
        <v>511</v>
      </c>
      <c r="T129" s="79" t="s">
        <v>547</v>
      </c>
      <c r="U129" s="79"/>
      <c r="V129" s="83" t="s">
        <v>661</v>
      </c>
      <c r="W129" s="81">
        <v>43542.17790509259</v>
      </c>
      <c r="X129" s="83" t="s">
        <v>788</v>
      </c>
      <c r="Y129" s="79"/>
      <c r="Z129" s="79"/>
      <c r="AA129" s="85" t="s">
        <v>923</v>
      </c>
      <c r="AB129" s="79"/>
      <c r="AC129" s="79" t="b">
        <v>0</v>
      </c>
      <c r="AD129" s="79">
        <v>0</v>
      </c>
      <c r="AE129" s="85" t="s">
        <v>932</v>
      </c>
      <c r="AF129" s="79" t="b">
        <v>0</v>
      </c>
      <c r="AG129" s="79" t="s">
        <v>937</v>
      </c>
      <c r="AH129" s="79"/>
      <c r="AI129" s="85" t="s">
        <v>932</v>
      </c>
      <c r="AJ129" s="79" t="b">
        <v>0</v>
      </c>
      <c r="AK129" s="79">
        <v>0</v>
      </c>
      <c r="AL129" s="85" t="s">
        <v>932</v>
      </c>
      <c r="AM129" s="79" t="s">
        <v>956</v>
      </c>
      <c r="AN129" s="79" t="b">
        <v>0</v>
      </c>
      <c r="AO129" s="85" t="s">
        <v>923</v>
      </c>
      <c r="AP129" s="79" t="s">
        <v>176</v>
      </c>
      <c r="AQ129" s="79">
        <v>0</v>
      </c>
      <c r="AR129" s="79">
        <v>0</v>
      </c>
      <c r="AS129" s="79"/>
      <c r="AT129" s="79"/>
      <c r="AU129" s="79"/>
      <c r="AV129" s="79"/>
      <c r="AW129" s="79"/>
      <c r="AX129" s="79"/>
      <c r="AY129" s="79"/>
      <c r="AZ129" s="79"/>
      <c r="BA129">
        <v>49</v>
      </c>
      <c r="BB129" s="78" t="str">
        <f>REPLACE(INDEX(GroupVertices[Group],MATCH(Edges24[[#This Row],[Vertex 1]],GroupVertices[Vertex],0)),1,1,"")</f>
        <v>5</v>
      </c>
      <c r="BC129" s="78" t="str">
        <f>REPLACE(INDEX(GroupVertices[Group],MATCH(Edges24[[#This Row],[Vertex 2]],GroupVertices[Vertex],0)),1,1,"")</f>
        <v>5</v>
      </c>
      <c r="BD129" s="48">
        <v>2</v>
      </c>
      <c r="BE129" s="49">
        <v>22.22222222222222</v>
      </c>
      <c r="BF129" s="48">
        <v>0</v>
      </c>
      <c r="BG129" s="49">
        <v>0</v>
      </c>
      <c r="BH129" s="48">
        <v>0</v>
      </c>
      <c r="BI129" s="49">
        <v>0</v>
      </c>
      <c r="BJ129" s="48">
        <v>7</v>
      </c>
      <c r="BK129" s="49">
        <v>77.77777777777777</v>
      </c>
      <c r="BL129" s="48">
        <v>9</v>
      </c>
    </row>
    <row r="130" spans="1:64" ht="15">
      <c r="A130" s="64" t="s">
        <v>273</v>
      </c>
      <c r="B130" s="64" t="s">
        <v>273</v>
      </c>
      <c r="C130" s="65"/>
      <c r="D130" s="66"/>
      <c r="E130" s="67"/>
      <c r="F130" s="68"/>
      <c r="G130" s="65"/>
      <c r="H130" s="69"/>
      <c r="I130" s="70"/>
      <c r="J130" s="70"/>
      <c r="K130" s="34" t="s">
        <v>65</v>
      </c>
      <c r="L130" s="77">
        <v>165</v>
      </c>
      <c r="M130" s="77"/>
      <c r="N130" s="72"/>
      <c r="O130" s="79" t="s">
        <v>176</v>
      </c>
      <c r="P130" s="81">
        <v>43542.55291666667</v>
      </c>
      <c r="Q130" s="79" t="s">
        <v>415</v>
      </c>
      <c r="R130" s="83" t="s">
        <v>500</v>
      </c>
      <c r="S130" s="79" t="s">
        <v>511</v>
      </c>
      <c r="T130" s="79" t="s">
        <v>586</v>
      </c>
      <c r="U130" s="79"/>
      <c r="V130" s="83" t="s">
        <v>661</v>
      </c>
      <c r="W130" s="81">
        <v>43542.55291666667</v>
      </c>
      <c r="X130" s="83" t="s">
        <v>789</v>
      </c>
      <c r="Y130" s="79"/>
      <c r="Z130" s="79"/>
      <c r="AA130" s="85" t="s">
        <v>924</v>
      </c>
      <c r="AB130" s="79"/>
      <c r="AC130" s="79" t="b">
        <v>0</v>
      </c>
      <c r="AD130" s="79">
        <v>0</v>
      </c>
      <c r="AE130" s="85" t="s">
        <v>932</v>
      </c>
      <c r="AF130" s="79" t="b">
        <v>0</v>
      </c>
      <c r="AG130" s="79" t="s">
        <v>937</v>
      </c>
      <c r="AH130" s="79"/>
      <c r="AI130" s="85" t="s">
        <v>932</v>
      </c>
      <c r="AJ130" s="79" t="b">
        <v>0</v>
      </c>
      <c r="AK130" s="79">
        <v>0</v>
      </c>
      <c r="AL130" s="85" t="s">
        <v>932</v>
      </c>
      <c r="AM130" s="79" t="s">
        <v>956</v>
      </c>
      <c r="AN130" s="79" t="b">
        <v>0</v>
      </c>
      <c r="AO130" s="85" t="s">
        <v>924</v>
      </c>
      <c r="AP130" s="79" t="s">
        <v>176</v>
      </c>
      <c r="AQ130" s="79">
        <v>0</v>
      </c>
      <c r="AR130" s="79">
        <v>0</v>
      </c>
      <c r="AS130" s="79"/>
      <c r="AT130" s="79"/>
      <c r="AU130" s="79"/>
      <c r="AV130" s="79"/>
      <c r="AW130" s="79"/>
      <c r="AX130" s="79"/>
      <c r="AY130" s="79"/>
      <c r="AZ130" s="79"/>
      <c r="BA130">
        <v>49</v>
      </c>
      <c r="BB130" s="78" t="str">
        <f>REPLACE(INDEX(GroupVertices[Group],MATCH(Edges24[[#This Row],[Vertex 1]],GroupVertices[Vertex],0)),1,1,"")</f>
        <v>5</v>
      </c>
      <c r="BC130" s="78" t="str">
        <f>REPLACE(INDEX(GroupVertices[Group],MATCH(Edges24[[#This Row],[Vertex 2]],GroupVertices[Vertex],0)),1,1,"")</f>
        <v>5</v>
      </c>
      <c r="BD130" s="48">
        <v>1</v>
      </c>
      <c r="BE130" s="49">
        <v>10</v>
      </c>
      <c r="BF130" s="48">
        <v>0</v>
      </c>
      <c r="BG130" s="49">
        <v>0</v>
      </c>
      <c r="BH130" s="48">
        <v>0</v>
      </c>
      <c r="BI130" s="49">
        <v>0</v>
      </c>
      <c r="BJ130" s="48">
        <v>9</v>
      </c>
      <c r="BK130" s="49">
        <v>90</v>
      </c>
      <c r="BL130" s="48">
        <v>10</v>
      </c>
    </row>
    <row r="131" spans="1:64" ht="15">
      <c r="A131" s="64" t="s">
        <v>273</v>
      </c>
      <c r="B131" s="64" t="s">
        <v>273</v>
      </c>
      <c r="C131" s="65"/>
      <c r="D131" s="66"/>
      <c r="E131" s="67"/>
      <c r="F131" s="68"/>
      <c r="G131" s="65"/>
      <c r="H131" s="69"/>
      <c r="I131" s="70"/>
      <c r="J131" s="70"/>
      <c r="K131" s="34" t="s">
        <v>65</v>
      </c>
      <c r="L131" s="77">
        <v>166</v>
      </c>
      <c r="M131" s="77"/>
      <c r="N131" s="72"/>
      <c r="O131" s="79" t="s">
        <v>176</v>
      </c>
      <c r="P131" s="81">
        <v>43542.81263888889</v>
      </c>
      <c r="Q131" s="79" t="s">
        <v>416</v>
      </c>
      <c r="R131" s="83" t="s">
        <v>501</v>
      </c>
      <c r="S131" s="79" t="s">
        <v>511</v>
      </c>
      <c r="T131" s="79" t="s">
        <v>547</v>
      </c>
      <c r="U131" s="79"/>
      <c r="V131" s="83" t="s">
        <v>661</v>
      </c>
      <c r="W131" s="81">
        <v>43542.81263888889</v>
      </c>
      <c r="X131" s="83" t="s">
        <v>790</v>
      </c>
      <c r="Y131" s="79"/>
      <c r="Z131" s="79"/>
      <c r="AA131" s="85" t="s">
        <v>925</v>
      </c>
      <c r="AB131" s="79"/>
      <c r="AC131" s="79" t="b">
        <v>0</v>
      </c>
      <c r="AD131" s="79">
        <v>0</v>
      </c>
      <c r="AE131" s="85" t="s">
        <v>932</v>
      </c>
      <c r="AF131" s="79" t="b">
        <v>0</v>
      </c>
      <c r="AG131" s="79" t="s">
        <v>937</v>
      </c>
      <c r="AH131" s="79"/>
      <c r="AI131" s="85" t="s">
        <v>932</v>
      </c>
      <c r="AJ131" s="79" t="b">
        <v>0</v>
      </c>
      <c r="AK131" s="79">
        <v>0</v>
      </c>
      <c r="AL131" s="85" t="s">
        <v>932</v>
      </c>
      <c r="AM131" s="79" t="s">
        <v>956</v>
      </c>
      <c r="AN131" s="79" t="b">
        <v>0</v>
      </c>
      <c r="AO131" s="85" t="s">
        <v>925</v>
      </c>
      <c r="AP131" s="79" t="s">
        <v>176</v>
      </c>
      <c r="AQ131" s="79">
        <v>0</v>
      </c>
      <c r="AR131" s="79">
        <v>0</v>
      </c>
      <c r="AS131" s="79"/>
      <c r="AT131" s="79"/>
      <c r="AU131" s="79"/>
      <c r="AV131" s="79"/>
      <c r="AW131" s="79"/>
      <c r="AX131" s="79"/>
      <c r="AY131" s="79"/>
      <c r="AZ131" s="79"/>
      <c r="BA131">
        <v>49</v>
      </c>
      <c r="BB131" s="78" t="str">
        <f>REPLACE(INDEX(GroupVertices[Group],MATCH(Edges24[[#This Row],[Vertex 1]],GroupVertices[Vertex],0)),1,1,"")</f>
        <v>5</v>
      </c>
      <c r="BC131" s="78" t="str">
        <f>REPLACE(INDEX(GroupVertices[Group],MATCH(Edges24[[#This Row],[Vertex 2]],GroupVertices[Vertex],0)),1,1,"")</f>
        <v>5</v>
      </c>
      <c r="BD131" s="48">
        <v>0</v>
      </c>
      <c r="BE131" s="49">
        <v>0</v>
      </c>
      <c r="BF131" s="48">
        <v>0</v>
      </c>
      <c r="BG131" s="49">
        <v>0</v>
      </c>
      <c r="BH131" s="48">
        <v>0</v>
      </c>
      <c r="BI131" s="49">
        <v>0</v>
      </c>
      <c r="BJ131" s="48">
        <v>9</v>
      </c>
      <c r="BK131" s="49">
        <v>100</v>
      </c>
      <c r="BL131" s="48">
        <v>9</v>
      </c>
    </row>
    <row r="132" spans="1:64" ht="15">
      <c r="A132" s="64" t="s">
        <v>273</v>
      </c>
      <c r="B132" s="64" t="s">
        <v>273</v>
      </c>
      <c r="C132" s="65"/>
      <c r="D132" s="66"/>
      <c r="E132" s="67"/>
      <c r="F132" s="68"/>
      <c r="G132" s="65"/>
      <c r="H132" s="69"/>
      <c r="I132" s="70"/>
      <c r="J132" s="70"/>
      <c r="K132" s="34" t="s">
        <v>65</v>
      </c>
      <c r="L132" s="77">
        <v>167</v>
      </c>
      <c r="M132" s="77"/>
      <c r="N132" s="72"/>
      <c r="O132" s="79" t="s">
        <v>176</v>
      </c>
      <c r="P132" s="81">
        <v>43543.42239583333</v>
      </c>
      <c r="Q132" s="79" t="s">
        <v>417</v>
      </c>
      <c r="R132" s="83" t="s">
        <v>502</v>
      </c>
      <c r="S132" s="79" t="s">
        <v>511</v>
      </c>
      <c r="T132" s="79" t="s">
        <v>587</v>
      </c>
      <c r="U132" s="79"/>
      <c r="V132" s="83" t="s">
        <v>661</v>
      </c>
      <c r="W132" s="81">
        <v>43543.42239583333</v>
      </c>
      <c r="X132" s="83" t="s">
        <v>791</v>
      </c>
      <c r="Y132" s="79"/>
      <c r="Z132" s="79"/>
      <c r="AA132" s="85" t="s">
        <v>926</v>
      </c>
      <c r="AB132" s="79"/>
      <c r="AC132" s="79" t="b">
        <v>0</v>
      </c>
      <c r="AD132" s="79">
        <v>0</v>
      </c>
      <c r="AE132" s="85" t="s">
        <v>932</v>
      </c>
      <c r="AF132" s="79" t="b">
        <v>0</v>
      </c>
      <c r="AG132" s="79" t="s">
        <v>937</v>
      </c>
      <c r="AH132" s="79"/>
      <c r="AI132" s="85" t="s">
        <v>932</v>
      </c>
      <c r="AJ132" s="79" t="b">
        <v>0</v>
      </c>
      <c r="AK132" s="79">
        <v>0</v>
      </c>
      <c r="AL132" s="85" t="s">
        <v>932</v>
      </c>
      <c r="AM132" s="79" t="s">
        <v>956</v>
      </c>
      <c r="AN132" s="79" t="b">
        <v>0</v>
      </c>
      <c r="AO132" s="85" t="s">
        <v>926</v>
      </c>
      <c r="AP132" s="79" t="s">
        <v>176</v>
      </c>
      <c r="AQ132" s="79">
        <v>0</v>
      </c>
      <c r="AR132" s="79">
        <v>0</v>
      </c>
      <c r="AS132" s="79"/>
      <c r="AT132" s="79"/>
      <c r="AU132" s="79"/>
      <c r="AV132" s="79"/>
      <c r="AW132" s="79"/>
      <c r="AX132" s="79"/>
      <c r="AY132" s="79"/>
      <c r="AZ132" s="79"/>
      <c r="BA132">
        <v>49</v>
      </c>
      <c r="BB132" s="78" t="str">
        <f>REPLACE(INDEX(GroupVertices[Group],MATCH(Edges24[[#This Row],[Vertex 1]],GroupVertices[Vertex],0)),1,1,"")</f>
        <v>5</v>
      </c>
      <c r="BC132" s="78" t="str">
        <f>REPLACE(INDEX(GroupVertices[Group],MATCH(Edges24[[#This Row],[Vertex 2]],GroupVertices[Vertex],0)),1,1,"")</f>
        <v>5</v>
      </c>
      <c r="BD132" s="48">
        <v>1</v>
      </c>
      <c r="BE132" s="49">
        <v>10</v>
      </c>
      <c r="BF132" s="48">
        <v>0</v>
      </c>
      <c r="BG132" s="49">
        <v>0</v>
      </c>
      <c r="BH132" s="48">
        <v>0</v>
      </c>
      <c r="BI132" s="49">
        <v>0</v>
      </c>
      <c r="BJ132" s="48">
        <v>9</v>
      </c>
      <c r="BK132" s="49">
        <v>90</v>
      </c>
      <c r="BL132" s="48">
        <v>10</v>
      </c>
    </row>
    <row r="133" spans="1:64" ht="15">
      <c r="A133" s="64" t="s">
        <v>273</v>
      </c>
      <c r="B133" s="64" t="s">
        <v>273</v>
      </c>
      <c r="C133" s="65"/>
      <c r="D133" s="66"/>
      <c r="E133" s="67"/>
      <c r="F133" s="68"/>
      <c r="G133" s="65"/>
      <c r="H133" s="69"/>
      <c r="I133" s="70"/>
      <c r="J133" s="70"/>
      <c r="K133" s="34" t="s">
        <v>65</v>
      </c>
      <c r="L133" s="77">
        <v>168</v>
      </c>
      <c r="M133" s="77"/>
      <c r="N133" s="72"/>
      <c r="O133" s="79" t="s">
        <v>176</v>
      </c>
      <c r="P133" s="81">
        <v>43544.271006944444</v>
      </c>
      <c r="Q133" s="79" t="s">
        <v>418</v>
      </c>
      <c r="R133" s="83" t="s">
        <v>503</v>
      </c>
      <c r="S133" s="79" t="s">
        <v>511</v>
      </c>
      <c r="T133" s="79" t="s">
        <v>547</v>
      </c>
      <c r="U133" s="79"/>
      <c r="V133" s="83" t="s">
        <v>661</v>
      </c>
      <c r="W133" s="81">
        <v>43544.271006944444</v>
      </c>
      <c r="X133" s="83" t="s">
        <v>792</v>
      </c>
      <c r="Y133" s="79"/>
      <c r="Z133" s="79"/>
      <c r="AA133" s="85" t="s">
        <v>927</v>
      </c>
      <c r="AB133" s="79"/>
      <c r="AC133" s="79" t="b">
        <v>0</v>
      </c>
      <c r="AD133" s="79">
        <v>0</v>
      </c>
      <c r="AE133" s="85" t="s">
        <v>932</v>
      </c>
      <c r="AF133" s="79" t="b">
        <v>0</v>
      </c>
      <c r="AG133" s="79" t="s">
        <v>937</v>
      </c>
      <c r="AH133" s="79"/>
      <c r="AI133" s="85" t="s">
        <v>932</v>
      </c>
      <c r="AJ133" s="79" t="b">
        <v>0</v>
      </c>
      <c r="AK133" s="79">
        <v>0</v>
      </c>
      <c r="AL133" s="85" t="s">
        <v>932</v>
      </c>
      <c r="AM133" s="79" t="s">
        <v>956</v>
      </c>
      <c r="AN133" s="79" t="b">
        <v>0</v>
      </c>
      <c r="AO133" s="85" t="s">
        <v>927</v>
      </c>
      <c r="AP133" s="79" t="s">
        <v>176</v>
      </c>
      <c r="AQ133" s="79">
        <v>0</v>
      </c>
      <c r="AR133" s="79">
        <v>0</v>
      </c>
      <c r="AS133" s="79"/>
      <c r="AT133" s="79"/>
      <c r="AU133" s="79"/>
      <c r="AV133" s="79"/>
      <c r="AW133" s="79"/>
      <c r="AX133" s="79"/>
      <c r="AY133" s="79"/>
      <c r="AZ133" s="79"/>
      <c r="BA133">
        <v>49</v>
      </c>
      <c r="BB133" s="78" t="str">
        <f>REPLACE(INDEX(GroupVertices[Group],MATCH(Edges24[[#This Row],[Vertex 1]],GroupVertices[Vertex],0)),1,1,"")</f>
        <v>5</v>
      </c>
      <c r="BC133" s="78" t="str">
        <f>REPLACE(INDEX(GroupVertices[Group],MATCH(Edges24[[#This Row],[Vertex 2]],GroupVertices[Vertex],0)),1,1,"")</f>
        <v>5</v>
      </c>
      <c r="BD133" s="48">
        <v>0</v>
      </c>
      <c r="BE133" s="49">
        <v>0</v>
      </c>
      <c r="BF133" s="48">
        <v>0</v>
      </c>
      <c r="BG133" s="49">
        <v>0</v>
      </c>
      <c r="BH133" s="48">
        <v>0</v>
      </c>
      <c r="BI133" s="49">
        <v>0</v>
      </c>
      <c r="BJ133" s="48">
        <v>9</v>
      </c>
      <c r="BK133" s="49">
        <v>100</v>
      </c>
      <c r="BL133" s="48">
        <v>9</v>
      </c>
    </row>
    <row r="134" spans="1:64" ht="15">
      <c r="A134" s="64" t="s">
        <v>273</v>
      </c>
      <c r="B134" s="64" t="s">
        <v>273</v>
      </c>
      <c r="C134" s="65"/>
      <c r="D134" s="66"/>
      <c r="E134" s="67"/>
      <c r="F134" s="68"/>
      <c r="G134" s="65"/>
      <c r="H134" s="69"/>
      <c r="I134" s="70"/>
      <c r="J134" s="70"/>
      <c r="K134" s="34" t="s">
        <v>65</v>
      </c>
      <c r="L134" s="77">
        <v>169</v>
      </c>
      <c r="M134" s="77"/>
      <c r="N134" s="72"/>
      <c r="O134" s="79" t="s">
        <v>176</v>
      </c>
      <c r="P134" s="81">
        <v>43544.505740740744</v>
      </c>
      <c r="Q134" s="79" t="s">
        <v>419</v>
      </c>
      <c r="R134" s="83" t="s">
        <v>504</v>
      </c>
      <c r="S134" s="79" t="s">
        <v>511</v>
      </c>
      <c r="T134" s="79" t="s">
        <v>547</v>
      </c>
      <c r="U134" s="79"/>
      <c r="V134" s="83" t="s">
        <v>661</v>
      </c>
      <c r="W134" s="81">
        <v>43544.505740740744</v>
      </c>
      <c r="X134" s="83" t="s">
        <v>793</v>
      </c>
      <c r="Y134" s="79"/>
      <c r="Z134" s="79"/>
      <c r="AA134" s="85" t="s">
        <v>928</v>
      </c>
      <c r="AB134" s="79"/>
      <c r="AC134" s="79" t="b">
        <v>0</v>
      </c>
      <c r="AD134" s="79">
        <v>0</v>
      </c>
      <c r="AE134" s="85" t="s">
        <v>932</v>
      </c>
      <c r="AF134" s="79" t="b">
        <v>0</v>
      </c>
      <c r="AG134" s="79" t="s">
        <v>937</v>
      </c>
      <c r="AH134" s="79"/>
      <c r="AI134" s="85" t="s">
        <v>932</v>
      </c>
      <c r="AJ134" s="79" t="b">
        <v>0</v>
      </c>
      <c r="AK134" s="79">
        <v>0</v>
      </c>
      <c r="AL134" s="85" t="s">
        <v>932</v>
      </c>
      <c r="AM134" s="79" t="s">
        <v>956</v>
      </c>
      <c r="AN134" s="79" t="b">
        <v>0</v>
      </c>
      <c r="AO134" s="85" t="s">
        <v>928</v>
      </c>
      <c r="AP134" s="79" t="s">
        <v>176</v>
      </c>
      <c r="AQ134" s="79">
        <v>0</v>
      </c>
      <c r="AR134" s="79">
        <v>0</v>
      </c>
      <c r="AS134" s="79"/>
      <c r="AT134" s="79"/>
      <c r="AU134" s="79"/>
      <c r="AV134" s="79"/>
      <c r="AW134" s="79"/>
      <c r="AX134" s="79"/>
      <c r="AY134" s="79"/>
      <c r="AZ134" s="79"/>
      <c r="BA134">
        <v>49</v>
      </c>
      <c r="BB134" s="78" t="str">
        <f>REPLACE(INDEX(GroupVertices[Group],MATCH(Edges24[[#This Row],[Vertex 1]],GroupVertices[Vertex],0)),1,1,"")</f>
        <v>5</v>
      </c>
      <c r="BC134" s="78" t="str">
        <f>REPLACE(INDEX(GroupVertices[Group],MATCH(Edges24[[#This Row],[Vertex 2]],GroupVertices[Vertex],0)),1,1,"")</f>
        <v>5</v>
      </c>
      <c r="BD134" s="48">
        <v>2</v>
      </c>
      <c r="BE134" s="49">
        <v>15.384615384615385</v>
      </c>
      <c r="BF134" s="48">
        <v>0</v>
      </c>
      <c r="BG134" s="49">
        <v>0</v>
      </c>
      <c r="BH134" s="48">
        <v>0</v>
      </c>
      <c r="BI134" s="49">
        <v>0</v>
      </c>
      <c r="BJ134" s="48">
        <v>11</v>
      </c>
      <c r="BK134" s="49">
        <v>84.61538461538461</v>
      </c>
      <c r="BL134" s="48">
        <v>13</v>
      </c>
    </row>
    <row r="135" spans="1:64" ht="15">
      <c r="A135" s="64" t="s">
        <v>273</v>
      </c>
      <c r="B135" s="64" t="s">
        <v>273</v>
      </c>
      <c r="C135" s="65"/>
      <c r="D135" s="66"/>
      <c r="E135" s="67"/>
      <c r="F135" s="68"/>
      <c r="G135" s="65"/>
      <c r="H135" s="69"/>
      <c r="I135" s="70"/>
      <c r="J135" s="70"/>
      <c r="K135" s="34" t="s">
        <v>65</v>
      </c>
      <c r="L135" s="77">
        <v>170</v>
      </c>
      <c r="M135" s="77"/>
      <c r="N135" s="72"/>
      <c r="O135" s="79" t="s">
        <v>176</v>
      </c>
      <c r="P135" s="81">
        <v>43544.630740740744</v>
      </c>
      <c r="Q135" s="79" t="s">
        <v>420</v>
      </c>
      <c r="R135" s="83" t="s">
        <v>505</v>
      </c>
      <c r="S135" s="79" t="s">
        <v>511</v>
      </c>
      <c r="T135" s="79" t="s">
        <v>588</v>
      </c>
      <c r="U135" s="79"/>
      <c r="V135" s="83" t="s">
        <v>661</v>
      </c>
      <c r="W135" s="81">
        <v>43544.630740740744</v>
      </c>
      <c r="X135" s="83" t="s">
        <v>794</v>
      </c>
      <c r="Y135" s="79"/>
      <c r="Z135" s="79"/>
      <c r="AA135" s="85" t="s">
        <v>929</v>
      </c>
      <c r="AB135" s="79"/>
      <c r="AC135" s="79" t="b">
        <v>0</v>
      </c>
      <c r="AD135" s="79">
        <v>0</v>
      </c>
      <c r="AE135" s="85" t="s">
        <v>932</v>
      </c>
      <c r="AF135" s="79" t="b">
        <v>0</v>
      </c>
      <c r="AG135" s="79" t="s">
        <v>937</v>
      </c>
      <c r="AH135" s="79"/>
      <c r="AI135" s="85" t="s">
        <v>932</v>
      </c>
      <c r="AJ135" s="79" t="b">
        <v>0</v>
      </c>
      <c r="AK135" s="79">
        <v>0</v>
      </c>
      <c r="AL135" s="85" t="s">
        <v>932</v>
      </c>
      <c r="AM135" s="79" t="s">
        <v>956</v>
      </c>
      <c r="AN135" s="79" t="b">
        <v>0</v>
      </c>
      <c r="AO135" s="85" t="s">
        <v>929</v>
      </c>
      <c r="AP135" s="79" t="s">
        <v>176</v>
      </c>
      <c r="AQ135" s="79">
        <v>0</v>
      </c>
      <c r="AR135" s="79">
        <v>0</v>
      </c>
      <c r="AS135" s="79"/>
      <c r="AT135" s="79"/>
      <c r="AU135" s="79"/>
      <c r="AV135" s="79"/>
      <c r="AW135" s="79"/>
      <c r="AX135" s="79"/>
      <c r="AY135" s="79"/>
      <c r="AZ135" s="79"/>
      <c r="BA135">
        <v>49</v>
      </c>
      <c r="BB135" s="78" t="str">
        <f>REPLACE(INDEX(GroupVertices[Group],MATCH(Edges24[[#This Row],[Vertex 1]],GroupVertices[Vertex],0)),1,1,"")</f>
        <v>5</v>
      </c>
      <c r="BC135" s="78" t="str">
        <f>REPLACE(INDEX(GroupVertices[Group],MATCH(Edges24[[#This Row],[Vertex 2]],GroupVertices[Vertex],0)),1,1,"")</f>
        <v>5</v>
      </c>
      <c r="BD135" s="48">
        <v>1</v>
      </c>
      <c r="BE135" s="49">
        <v>9.090909090909092</v>
      </c>
      <c r="BF135" s="48">
        <v>0</v>
      </c>
      <c r="BG135" s="49">
        <v>0</v>
      </c>
      <c r="BH135" s="48">
        <v>0</v>
      </c>
      <c r="BI135" s="49">
        <v>0</v>
      </c>
      <c r="BJ135" s="48">
        <v>10</v>
      </c>
      <c r="BK135" s="49">
        <v>90.9090909090909</v>
      </c>
      <c r="BL135" s="48">
        <v>11</v>
      </c>
    </row>
    <row r="136" spans="1:64" ht="15">
      <c r="A136" s="64" t="s">
        <v>273</v>
      </c>
      <c r="B136" s="64" t="s">
        <v>273</v>
      </c>
      <c r="C136" s="65"/>
      <c r="D136" s="66"/>
      <c r="E136" s="67"/>
      <c r="F136" s="68"/>
      <c r="G136" s="65"/>
      <c r="H136" s="69"/>
      <c r="I136" s="70"/>
      <c r="J136" s="70"/>
      <c r="K136" s="34" t="s">
        <v>65</v>
      </c>
      <c r="L136" s="77">
        <v>171</v>
      </c>
      <c r="M136" s="77"/>
      <c r="N136" s="72"/>
      <c r="O136" s="79" t="s">
        <v>176</v>
      </c>
      <c r="P136" s="81">
        <v>43544.812685185185</v>
      </c>
      <c r="Q136" s="79" t="s">
        <v>421</v>
      </c>
      <c r="R136" s="83" t="s">
        <v>506</v>
      </c>
      <c r="S136" s="79" t="s">
        <v>511</v>
      </c>
      <c r="T136" s="79" t="s">
        <v>547</v>
      </c>
      <c r="U136" s="79"/>
      <c r="V136" s="83" t="s">
        <v>661</v>
      </c>
      <c r="W136" s="81">
        <v>43544.812685185185</v>
      </c>
      <c r="X136" s="83" t="s">
        <v>795</v>
      </c>
      <c r="Y136" s="79"/>
      <c r="Z136" s="79"/>
      <c r="AA136" s="85" t="s">
        <v>930</v>
      </c>
      <c r="AB136" s="79"/>
      <c r="AC136" s="79" t="b">
        <v>0</v>
      </c>
      <c r="AD136" s="79">
        <v>0</v>
      </c>
      <c r="AE136" s="85" t="s">
        <v>932</v>
      </c>
      <c r="AF136" s="79" t="b">
        <v>0</v>
      </c>
      <c r="AG136" s="79" t="s">
        <v>937</v>
      </c>
      <c r="AH136" s="79"/>
      <c r="AI136" s="85" t="s">
        <v>932</v>
      </c>
      <c r="AJ136" s="79" t="b">
        <v>0</v>
      </c>
      <c r="AK136" s="79">
        <v>0</v>
      </c>
      <c r="AL136" s="85" t="s">
        <v>932</v>
      </c>
      <c r="AM136" s="79" t="s">
        <v>956</v>
      </c>
      <c r="AN136" s="79" t="b">
        <v>0</v>
      </c>
      <c r="AO136" s="85" t="s">
        <v>930</v>
      </c>
      <c r="AP136" s="79" t="s">
        <v>176</v>
      </c>
      <c r="AQ136" s="79">
        <v>0</v>
      </c>
      <c r="AR136" s="79">
        <v>0</v>
      </c>
      <c r="AS136" s="79"/>
      <c r="AT136" s="79"/>
      <c r="AU136" s="79"/>
      <c r="AV136" s="79"/>
      <c r="AW136" s="79"/>
      <c r="AX136" s="79"/>
      <c r="AY136" s="79"/>
      <c r="AZ136" s="79"/>
      <c r="BA136">
        <v>49</v>
      </c>
      <c r="BB136" s="78" t="str">
        <f>REPLACE(INDEX(GroupVertices[Group],MATCH(Edges24[[#This Row],[Vertex 1]],GroupVertices[Vertex],0)),1,1,"")</f>
        <v>5</v>
      </c>
      <c r="BC136" s="78" t="str">
        <f>REPLACE(INDEX(GroupVertices[Group],MATCH(Edges24[[#This Row],[Vertex 2]],GroupVertices[Vertex],0)),1,1,"")</f>
        <v>5</v>
      </c>
      <c r="BD136" s="48">
        <v>0</v>
      </c>
      <c r="BE136" s="49">
        <v>0</v>
      </c>
      <c r="BF136" s="48">
        <v>0</v>
      </c>
      <c r="BG136" s="49">
        <v>0</v>
      </c>
      <c r="BH136" s="48">
        <v>0</v>
      </c>
      <c r="BI136" s="49">
        <v>0</v>
      </c>
      <c r="BJ136" s="48">
        <v>9</v>
      </c>
      <c r="BK136" s="49">
        <v>100</v>
      </c>
      <c r="BL136" s="48">
        <v>9</v>
      </c>
    </row>
    <row r="137" spans="1:64" ht="15">
      <c r="A137" s="64" t="s">
        <v>273</v>
      </c>
      <c r="B137" s="64" t="s">
        <v>273</v>
      </c>
      <c r="C137" s="65"/>
      <c r="D137" s="66"/>
      <c r="E137" s="67"/>
      <c r="F137" s="68"/>
      <c r="G137" s="65"/>
      <c r="H137" s="69"/>
      <c r="I137" s="70"/>
      <c r="J137" s="70"/>
      <c r="K137" s="34" t="s">
        <v>65</v>
      </c>
      <c r="L137" s="77">
        <v>172</v>
      </c>
      <c r="M137" s="77"/>
      <c r="N137" s="72"/>
      <c r="O137" s="79" t="s">
        <v>176</v>
      </c>
      <c r="P137" s="81">
        <v>43544.96822916667</v>
      </c>
      <c r="Q137" s="79" t="s">
        <v>422</v>
      </c>
      <c r="R137" s="83" t="s">
        <v>507</v>
      </c>
      <c r="S137" s="79" t="s">
        <v>511</v>
      </c>
      <c r="T137" s="79" t="s">
        <v>547</v>
      </c>
      <c r="U137" s="79"/>
      <c r="V137" s="83" t="s">
        <v>661</v>
      </c>
      <c r="W137" s="81">
        <v>43544.96822916667</v>
      </c>
      <c r="X137" s="83" t="s">
        <v>796</v>
      </c>
      <c r="Y137" s="79"/>
      <c r="Z137" s="79"/>
      <c r="AA137" s="85" t="s">
        <v>931</v>
      </c>
      <c r="AB137" s="79"/>
      <c r="AC137" s="79" t="b">
        <v>0</v>
      </c>
      <c r="AD137" s="79">
        <v>0</v>
      </c>
      <c r="AE137" s="85" t="s">
        <v>932</v>
      </c>
      <c r="AF137" s="79" t="b">
        <v>0</v>
      </c>
      <c r="AG137" s="79" t="s">
        <v>937</v>
      </c>
      <c r="AH137" s="79"/>
      <c r="AI137" s="85" t="s">
        <v>932</v>
      </c>
      <c r="AJ137" s="79" t="b">
        <v>0</v>
      </c>
      <c r="AK137" s="79">
        <v>0</v>
      </c>
      <c r="AL137" s="85" t="s">
        <v>932</v>
      </c>
      <c r="AM137" s="79" t="s">
        <v>956</v>
      </c>
      <c r="AN137" s="79" t="b">
        <v>0</v>
      </c>
      <c r="AO137" s="85" t="s">
        <v>931</v>
      </c>
      <c r="AP137" s="79" t="s">
        <v>176</v>
      </c>
      <c r="AQ137" s="79">
        <v>0</v>
      </c>
      <c r="AR137" s="79">
        <v>0</v>
      </c>
      <c r="AS137" s="79"/>
      <c r="AT137" s="79"/>
      <c r="AU137" s="79"/>
      <c r="AV137" s="79"/>
      <c r="AW137" s="79"/>
      <c r="AX137" s="79"/>
      <c r="AY137" s="79"/>
      <c r="AZ137" s="79"/>
      <c r="BA137">
        <v>49</v>
      </c>
      <c r="BB137" s="78" t="str">
        <f>REPLACE(INDEX(GroupVertices[Group],MATCH(Edges24[[#This Row],[Vertex 1]],GroupVertices[Vertex],0)),1,1,"")</f>
        <v>5</v>
      </c>
      <c r="BC137" s="78" t="str">
        <f>REPLACE(INDEX(GroupVertices[Group],MATCH(Edges24[[#This Row],[Vertex 2]],GroupVertices[Vertex],0)),1,1,"")</f>
        <v>5</v>
      </c>
      <c r="BD137" s="48">
        <v>1</v>
      </c>
      <c r="BE137" s="49">
        <v>11.11111111111111</v>
      </c>
      <c r="BF137" s="48">
        <v>0</v>
      </c>
      <c r="BG137" s="49">
        <v>0</v>
      </c>
      <c r="BH137" s="48">
        <v>0</v>
      </c>
      <c r="BI137" s="49">
        <v>0</v>
      </c>
      <c r="BJ137" s="48">
        <v>8</v>
      </c>
      <c r="BK137" s="49">
        <v>88.88888888888889</v>
      </c>
      <c r="BL137" s="48">
        <v>9</v>
      </c>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hyperlinks>
    <hyperlink ref="R3" r:id="rId1" display="https://executive.edhec.edu/fr/blog/alumni-story-projet-consulting-tremplin-collectif-individuel?utm_source=Twitter&amp;utm_medium=article&amp;utm_campaign=alumni-story-projet-consulting-tremplin-collectif-individuel-2019-02-27"/>
    <hyperlink ref="R5" r:id="rId2" display="https://twitter.com/forbes_fr/status/1103211353521774597"/>
    <hyperlink ref="R9" r:id="rId3" display="https://hbr.org/2019/03/educating-the-next-generation-of-leaders"/>
    <hyperlink ref="R11" r:id="rId4" display="http://po.st/scms/OrMCe04Lcp0lOFmbAka8Um6V2jAD7SYdZTjvhHbnYZ0lOA/Y5z4Wg"/>
    <hyperlink ref="R13" r:id="rId5" display="https://lnkd.in/eR-h4RK"/>
    <hyperlink ref="R16" r:id="rId6" display="http://www.business.rutgers.edu/news/rutgers-mini-mba-digital-marketing-ranked-among-top-30-best-value-certificate-programs"/>
    <hyperlink ref="R17" r:id="rId7" display="http://www.business.rutgers.edu/news/rutgers-mini-mba-digital-marketing-ranked-among-top-30-best-value-certificate-programs"/>
    <hyperlink ref="R18" r:id="rId8" display="https://medium.com/@jurgenappelo/the-design-thinking-and-lean-startup-models-are-broken-here-is-the-innovation-vortex-43592a4414d"/>
    <hyperlink ref="R19" r:id="rId9" display="https://twitter.com/Ashridge_Biz/status/1105048247389818880"/>
    <hyperlink ref="R23" r:id="rId10" display="https://twitter.com/HarvardBizAn/status/1072539163109584899"/>
    <hyperlink ref="R24" r:id="rId11" display="https://www.coursera.org/learn/ai-for-everyone"/>
    <hyperlink ref="R26" r:id="rId12" display="https://twitter.com/MasonExecEd/status/1105448221860642816"/>
    <hyperlink ref="R36" r:id="rId13" display="https://www.transportation.northwestern.edu/education/executive-education/"/>
    <hyperlink ref="R37" r:id="rId14" display="https://www.palavainstitute.com/"/>
    <hyperlink ref="R41" r:id="rId15" display="https://www.mbasprint.com/faculty"/>
    <hyperlink ref="R42" r:id="rId16" display="https://www.mbasprint.com/"/>
    <hyperlink ref="R45" r:id="rId17" display="https://www.youtube.com/watch?v=Pe-JGPh_hhs"/>
    <hyperlink ref="R46" r:id="rId18" display="https://www.youtube.com/watch?v=Pe-JGPh_hhs"/>
    <hyperlink ref="R48" r:id="rId19" display="https://www.ieseg.fr/news/ieseg-s-allie-avec-luiss-business-school/"/>
    <hyperlink ref="R49" r:id="rId20" display="https://www.ieseg.fr/en/news/ieseg-partners-with-luiss-business-school/"/>
    <hyperlink ref="R54" r:id="rId21" display="https://www.kuczmarski.com/expertise/executive-education/managing-and-activating-innovation/"/>
    <hyperlink ref="R55" r:id="rId22" display="https://www.kuczmarski.com/expertise/executive-education/managing-and-activating-innovation/"/>
    <hyperlink ref="R58" r:id="rId23" display="https://executive.edhec.edu/fr/blog/alumni-story-projet-consulting-tremplin-collectif-individuel?utm_source=Twitter&amp;utm_medium=article&amp;utm_campaign=alumni-story-projet-consulting-tremplin-collectif-individuel-2019-02-27"/>
    <hyperlink ref="R59" r:id="rId24" display="https://executive.edhec.edu/fr/blog/alumni-story-projet-consulting-tremplin-collectif-individuel?utm_source=Twitter&amp;utm_medium=article&amp;utm_campaign=alumni-story-projet-consulting-tremplin-collectif-individuel-2019-02-27"/>
    <hyperlink ref="R61" r:id="rId25" display="https://www.mckinsey.com/business-functions/organization/our-insights/the-organization-blog/more-than-work-life-balance-focus-on-your-energy"/>
    <hyperlink ref="R62" r:id="rId26" display="http://po.st/scms/OrMCe04Lcp0lOFmbAka8Um6V2jAD7SYdZTjvhHbnYZ0lOA/KO9yxs"/>
    <hyperlink ref="R63" r:id="rId27" display="https://www.dri.guide/courses/dx-accelerator/lectures/5735111/?utm_campaign=meetedgar&amp;utm_medium=social&amp;utm_source=Twitter"/>
    <hyperlink ref="R64" r:id="rId28" display="https://www.dri.guide/courses/dx-accelerator/lectures/5669156/?utm_campaign=meetedgar&amp;utm_medium=social&amp;utm_source=Twitter"/>
    <hyperlink ref="R65" r:id="rId29" display="https://execed.economist.com/blog/career-hacks/how-self-awareness-can-make-you-better-leader"/>
    <hyperlink ref="R66" r:id="rId30" display="https://meilleurs-masters.com/master-management-de-l-hotellerie/essec-business-school-mba-in-hospitality-management.html"/>
    <hyperlink ref="R67" r:id="rId31" display="https://www.transportation.northwestern.edu/education/executive-education/"/>
    <hyperlink ref="R70" r:id="rId32" display="https://medium.com/@jurgenappelo/the-design-thinking-and-lean-startup-models-are-broken-here-is-the-innovation-vortex-43592a4414d"/>
    <hyperlink ref="R71" r:id="rId33" display="https://meilleurs-masters.com/master-management-de-l-hotellerie/essec-business-school-mba-in-hospitality-management.html"/>
    <hyperlink ref="R72" r:id="rId34" display="https://www.hrbartender.com/2019/leadership-and-management/managers-developing-talent/"/>
    <hyperlink ref="R73" r:id="rId35" display="https://www.centre-inffo.fr/site-reforme/apprentissage/apprentissage-lessentiel/comment-mobiliser-les-premiers-dispositifs-pro-a-dans-son-entreprise-3"/>
    <hyperlink ref="R76" r:id="rId36" display="https://dbs.deusto.es/cs/Satellite/deusto-b-school/es/deustobschool/programas-3/formacion-ejecutiva-0/finanzas/seminario-de-blockchain-la-disrupcion-del-valor-y-la-confianza/introduccion-24/info-prog"/>
    <hyperlink ref="R78" r:id="rId37" display="https://www.wgbh.org/news/science-and-technology/2019/03/15/lessons-from-the-worlds-quirkiest-innovators"/>
    <hyperlink ref="R79" r:id="rId38" display="http://sps.columbia.edu/executive-education/strategic-communication-international-perspectives"/>
    <hyperlink ref="R81" r:id="rId39" display="https://www.hult.edu/en/executive-education/events/team-engagement-london-26-mar/?utm_source=twitter&amp;utm_medium=social&amp;utm_campaign=organicsocialtwitter&amp;utm_content=team_engagement_event"/>
    <hyperlink ref="R82" r:id="rId40" display="https://www.hult.edu/en/executive-education/events/ash-ef-stockholm-19-mar/?utm_source=twitter&amp;utm_medium=social&amp;utm_campaign=organicsocialtwitter&amp;utm_content=stockholme_event"/>
    <hyperlink ref="R83" r:id="rId41" display="https://www.hult.edu/en/executive-education/events/ash-ef-helsinki-21-mar/?utm_source=twitter&amp;utm_medium=social&amp;utm_campaign=organicsocialtwitter&amp;utm_content=helsinki_event"/>
    <hyperlink ref="R84" r:id="rId42" display="https://www.hult.edu/en/executive-education/insights/how-experiential-learning-gives-you-lessons-you-will-never-forget/?utm_source=twitter&amp;utm_medium=social&amp;utm_campaign=organicsocialtwitter&amp;utm_content=q2legovid5_tw_lw040319_uk"/>
    <hyperlink ref="R85" r:id="rId43" display="https://www.hult.edu/en/executive-education/insights/how-experiential-learning-gives-you-lessons-you-will-never-forget/"/>
    <hyperlink ref="R86" r:id="rId44" display="http://po.st/scms/OrMCe04Lcp0lOFmbAka8Um6V2jAD7SYdZTjvhHbnYZ0lOA/SnAtuJ"/>
    <hyperlink ref="R87" r:id="rId45" display="http://po.st/scms/OrMCe04Lcp0lOFmbAka8Um6V2jAD7SYdZTjvhHbnYZ0lOA/QYTuNl"/>
    <hyperlink ref="R88" r:id="rId46" display="http://po.st/scms/OrMCe04Lcp0lOFmbAka8Um6V2jAD7SYdZTjvhHbnYZ0lOA/cJdkVv"/>
    <hyperlink ref="R89" r:id="rId47" display="http://po.st/scms/OrMCe04Lcp0lOFmbAka8Um6V2jAD7SYdZTjvhHbnYZ0lOA/Z2MF2N"/>
    <hyperlink ref="R90" r:id="rId48" display="http://po.st/scms/OrMCe04Lcp0lOFmbAka8Um6V2jAD7SYdZTjvhHbnYZ0lOA/jeUjYr"/>
    <hyperlink ref="R91" r:id="rId49" display="http://po.st/scms/OrMCe04Lcp0lOFmbAka8Um6V2jAD7SYdZTjvhHbnYZ0lOA/Y5z4Wg"/>
    <hyperlink ref="R92" r:id="rId50" display="http://po.st/scms/OrMCe04Lcp0lOFmbAka8Um6V2jAD7SYdZTjvhHbnYZ0lOA/neS9cd"/>
    <hyperlink ref="R93" r:id="rId51" display="http://po.st/scms/OrMCe04Lcp0lOFmbAka8Um6V2jAD7SYdZTjvhHbnYZ0lOA/QbHKd2"/>
    <hyperlink ref="R94" r:id="rId52" display="http://po.st/scms/OrMCe04Lcp0lOFmbAka8Um6V2jAD7SYdZTjvhHbnYZ0lOA/wsjeUw"/>
    <hyperlink ref="R95" r:id="rId53" display="http://po.st/scms/OrMCe04Lcp0lOFmbAka8Um6V2jAD7SYdZTjvhHbnYZ0lOA/laAh5n"/>
    <hyperlink ref="R96" r:id="rId54" display="http://po.st/scms/OrMCe04Lcp0lOFmbAka8Um6V2jAD7SYdZTjvhHbnYZ0lOA/enr05H"/>
    <hyperlink ref="R97" r:id="rId55" display="http://po.st/scms/OrMCe04Lcp0lOFmbAka8Um6V2jAD7SYdZTjvhHbnYZ0lOA/hic4De"/>
    <hyperlink ref="R98" r:id="rId56" display="http://po.st/scms/OrMCe04Lcp0lOFmbAka8Um6V2jAD7SYdZTjvhHbnYZ0lOA/d4bcrI"/>
    <hyperlink ref="R99" r:id="rId57" display="http://po.st/scms/OrMCe04Lcp0lOFmbAka8Um6V2jAD7SYdZTjvhHbnYZ0lOA/13FoFw"/>
    <hyperlink ref="R100" r:id="rId58" display="http://po.st/scms/OrMCe04Lcp0lOFmbAka8Um6V2jAD7SYdZTjvhHbnYZ0lOA/qpH8Pk"/>
    <hyperlink ref="R101" r:id="rId59" display="http://po.st/scms/OrMCe04Lcp0lOFmbAka8Um6V2jAD7SYdZTjvhHbnYZ0lOA/hIapfi"/>
    <hyperlink ref="R102" r:id="rId60" display="http://po.st/scms/OrMCe04Lcp0lOFmbAka8Um6V2jAD7SYdZTjvhHbnYZ0lOA/syHeWS"/>
    <hyperlink ref="R103" r:id="rId61" display="http://po.st/scms/OrMCe04Lcp0lOFmbAka8Um6V2jAD7SYdZTjvhHbnYZ0lOA/VVMDHN"/>
    <hyperlink ref="R104" r:id="rId62" display="http://po.st/scms/OrMCe04Lcp0lOFmbAka8Um6V2jAD7SYdZTjvhHbnYZ0lOA/TerWqp"/>
    <hyperlink ref="R105" r:id="rId63" display="http://po.st/scms/OrMCe04Lcp0lOFmbAka8Um6V2jAD7SYdZTjvhHbnYZ0lOA/owTcVl"/>
    <hyperlink ref="R106" r:id="rId64" display="http://po.st/scms/OrMCe04Lcp0lOFmbAka8Um6V2jAD7SYdZTjvhHbnYZ0lOA/rcqtSQ"/>
    <hyperlink ref="R107" r:id="rId65" display="http://po.st/scms/OrMCe04Lcp0lOFmbAka8Um6V2jAD7SYdZTjvhHbnYZ0lOA/tsFkCT"/>
    <hyperlink ref="R108" r:id="rId66" display="http://po.st/scms/OrMCe04Lcp0lOFmbAka8Um6V2jAD7SYdZTjvhHbnYZ0lOA/jWYqRD"/>
    <hyperlink ref="R109" r:id="rId67" display="http://po.st/scms/OrMCe04Lcp0lOFmbAka8Um6V2jAD7SYdZTjvhHbnYZ0lOA/qJcIME"/>
    <hyperlink ref="R110" r:id="rId68" display="http://po.st/scms/OrMCe04Lcp0lOFmbAka8Um6V2jAD7SYdZTjvhHbnYZ0lOA/sOFhsg"/>
    <hyperlink ref="R111" r:id="rId69" display="http://po.st/scms/OrMCe04Lcp0lOFmbAka8Um6V2jAD7SYdZTjvhHbnYZ0lOA/iTAU1n"/>
    <hyperlink ref="R112" r:id="rId70" display="http://po.st/scms/OrMCe04Lcp0lOFmbAka8Um6V2jAD7SYdZTjvhHbnYZ0lOA/xnnkf9"/>
    <hyperlink ref="R113" r:id="rId71" display="http://po.st/scms/OrMCe04Lcp0lOFmbAka8Um6V2jAD7SYdZTjvhHbnYZ0lOA/fK56uQ"/>
    <hyperlink ref="R114" r:id="rId72" display="http://po.st/scms/OrMCe04Lcp0lOFmbAka8Um6V2jAD7SYdZTjvhHbnYZ0lOA/e9o91l"/>
    <hyperlink ref="R115" r:id="rId73" display="http://po.st/scms/OrMCe04Lcp0lOFmbAka8Um6V2jAD7SYdZTjvhHbnYZ0lOA/uy0tRH"/>
    <hyperlink ref="R116" r:id="rId74" display="http://po.st/scms/OrMCe04Lcp0lOFmbAka8Um6V2jAD7SYdZTjvhHbnYZ0lOA/y8VHuC"/>
    <hyperlink ref="R117" r:id="rId75" display="http://po.st/scms/OrMCe04Lcp0lOFmbAka8Um6V2jAD7SYdZTjvhHbnYZ0lOA/zBynH4"/>
    <hyperlink ref="R118" r:id="rId76" display="http://po.st/scms/OrMCe04Lcp0lOFmbAka8Um6V2jAD7SYdZTjvhHbnYZ0lOA/v0OVg8"/>
    <hyperlink ref="R119" r:id="rId77" display="http://po.st/scms/OrMCe04Lcp0lOFmbAka8Um6V2jAD7SYdZTjvhHbnYZ0lOA/J7YKTy"/>
    <hyperlink ref="R120" r:id="rId78" display="http://po.st/scms/OrMCe04Lcp0lOFmbAka8Um6V2jAD7SYdZTjvhHbnYZ0lOA/XLdgE7"/>
    <hyperlink ref="R121" r:id="rId79" display="http://po.st/scms/OrMCe04Lcp0lOFmbAka8Um6V2jAD7SYdZTjvhHbnYZ0lOA/aoFdNi"/>
    <hyperlink ref="R122" r:id="rId80" display="http://po.st/scms/OrMCe04Lcp0lOFmbAka8Um6V2jAD7SYdZTjvhHbnYZ0lOA/zdPd7P"/>
    <hyperlink ref="R123" r:id="rId81" display="http://po.st/scms/OrMCe04Lcp0lOFmbAka8Um6V2jAD7SYdZTjvhHbnYZ0lOA/KO9yxs"/>
    <hyperlink ref="R124" r:id="rId82" display="http://po.st/scms/OrMCe04Lcp0lOFmbAka8Um6V2jAD7SYdZTjvhHbnYZ0lOA/iDCV6m"/>
    <hyperlink ref="R125" r:id="rId83" display="http://po.st/scms/OrMCe04Lcp0lOFmbAka8Um6V2jAD7SYdZTjvhHbnYZ0lOA/D59UGc"/>
    <hyperlink ref="R126" r:id="rId84" display="http://po.st/scms/OrMCe04Lcp0lOFmbAka8Um6V2jAD7SYdZTjvhHbnYZ0lOA/Z4FBfk"/>
    <hyperlink ref="R127" r:id="rId85" display="http://po.st/scms/OrMCe04Lcp0lOFmbAka8Um6V2jAD7SYdZTjvhHbnYZ0lOA/jKMfR7"/>
    <hyperlink ref="R128" r:id="rId86" display="http://po.st/scms/OrMCe04Lcp0lOFmbAka8Um6V2jAD7SYdZTjvhHbnYZ0lOA/rnnSkf"/>
    <hyperlink ref="R129" r:id="rId87" display="http://po.st/scms/OrMCe04Lcp0lOFmbAka8Um6V2jAD7SYdZTjvhHbnYZ0lOA/PAg4Vi"/>
    <hyperlink ref="R130" r:id="rId88" display="http://po.st/scms/OrMCe04Lcp0lOFmbAka8Um6V2jAD7SYdZTjvhHbnYZ0lOA/OH4RXP"/>
    <hyperlink ref="R131" r:id="rId89" display="http://po.st/scms/OrMCe04Lcp0lOFmbAka8Um6V2jAD7SYdZTjvhHbnYZ0lOA/Q0WnF3"/>
    <hyperlink ref="R132" r:id="rId90" display="http://po.st/scms/OrMCe04Lcp0lOFmbAka8Um6V2jAD7SYdZTjvhHbnYZ0lOA/r7wmgo"/>
    <hyperlink ref="R133" r:id="rId91" display="http://po.st/scms/OrMCe04Lcp0lOFmbAka8Um6V2jAD7SYdZTjvhHbnYZ0lOA/HiqZEd"/>
    <hyperlink ref="R134" r:id="rId92" display="http://po.st/scms/OrMCe04Lcp0lOFmbAka8Um6V2jAD7SYdZTjvhHbnYZ0lOA/KMcc0n"/>
    <hyperlink ref="R135" r:id="rId93" display="http://po.st/scms/OrMCe04Lcp0lOFmbAka8Um6V2jAD7SYdZTjvhHbnYZ0lOA/5jAHyU"/>
    <hyperlink ref="R136" r:id="rId94" display="http://po.st/scms/OrMCe04Lcp0lOFmbAka8Um6V2jAD7SYdZTjvhHbnYZ0lOA/N6xuTI"/>
    <hyperlink ref="R137" r:id="rId95" display="http://po.st/scms/OrMCe04Lcp0lOFmbAka8Um6V2jAD7SYdZTjvhHbnYZ0lOA/lUtLg8"/>
    <hyperlink ref="U3" r:id="rId96" display="https://pbs.twimg.com/media/D0Z1xPNXQAEybcs.jpg"/>
    <hyperlink ref="U14" r:id="rId97" display="https://pbs.twimg.com/media/D1KV2sCX0AEZhK5.jpg"/>
    <hyperlink ref="U16" r:id="rId98" display="https://pbs.twimg.com/media/C3gbu25WAAAfTBE.jpg"/>
    <hyperlink ref="U36" r:id="rId99" display="https://pbs.twimg.com/media/D1kGLUpXgAExONF.jpg"/>
    <hyperlink ref="U48" r:id="rId100" display="https://pbs.twimg.com/media/D1jOFTtXcAAlwFQ.png"/>
    <hyperlink ref="U49" r:id="rId101" display="https://pbs.twimg.com/media/D1oVYO4XQAM1mAT.png"/>
    <hyperlink ref="U60" r:id="rId102" display="https://pbs.twimg.com/media/D1yWhlpX4AADzXU.jpg"/>
    <hyperlink ref="U66" r:id="rId103" display="https://pbs.twimg.com/media/D1OWl7DW0AAFRhJ.jpg"/>
    <hyperlink ref="U67" r:id="rId104" display="https://pbs.twimg.com/media/D1KFkm5XQAAKUB3.jpg"/>
    <hyperlink ref="U70" r:id="rId105" display="https://pbs.twimg.com/media/DyqDU7KWoAEkgPR.jpg"/>
    <hyperlink ref="U71" r:id="rId106" display="https://pbs.twimg.com/media/D1OWl7DW0AAFRhJ.jpg"/>
    <hyperlink ref="U72" r:id="rId107" display="https://pbs.twimg.com/media/D1YEtfzXQAAcRUt.jpg"/>
    <hyperlink ref="U73" r:id="rId108" display="https://pbs.twimg.com/media/D1__CazWoAEpIBG.jpg"/>
    <hyperlink ref="U79" r:id="rId109" display="https://pbs.twimg.com/media/D1uM9prXQAE-7Yy.jpg"/>
    <hyperlink ref="U82" r:id="rId110" display="https://pbs.twimg.com/media/D1dR_CAWwAAix89.jpg"/>
    <hyperlink ref="U83" r:id="rId111" display="https://pbs.twimg.com/media/D1nBDjoX4AERkw6.jpg"/>
    <hyperlink ref="U84" r:id="rId112" display="https://pbs.twimg.com/ext_tw_video_thumb/1105048195313397760/pu/img/Q8Sc36Zo4bbRw6Mh.jpg"/>
    <hyperlink ref="U85" r:id="rId113" display="https://pbs.twimg.com/media/D2HVKXJXgAIG6Pj.jpg"/>
    <hyperlink ref="V3" r:id="rId114" display="https://pbs.twimg.com/media/D0Z1xPNXQAEybcs.jpg"/>
    <hyperlink ref="V4" r:id="rId115" display="http://pbs.twimg.com/profile_images/997616903387582464/qATsyxSh_normal.jpg"/>
    <hyperlink ref="V5" r:id="rId116" display="http://pbs.twimg.com/profile_images/1044208444134354944/vJYG05-X_normal.jpg"/>
    <hyperlink ref="V6" r:id="rId117" display="http://pbs.twimg.com/profile_images/874911957522034688/M5XuN8Gx_normal.jpg"/>
    <hyperlink ref="V7" r:id="rId118" display="http://pbs.twimg.com/profile_images/861610324570632192/iTAOLpbm_normal.jpg"/>
    <hyperlink ref="V8" r:id="rId119" display="http://pbs.twimg.com/profile_images/2555059691/a9ev480357ih5kpn71k0_normal.jpeg"/>
    <hyperlink ref="V9" r:id="rId120" display="http://pbs.twimg.com/profile_images/936622214073352197/RlRk2kcg_normal.jpg"/>
    <hyperlink ref="V10" r:id="rId121" display="http://pbs.twimg.com/profile_images/1016833173454548998/8S4cpTYr_normal.jpg"/>
    <hyperlink ref="V11" r:id="rId122" display="http://pbs.twimg.com/profile_images/775795537689862144/ZdtKsGVV_normal.jpg"/>
    <hyperlink ref="V12" r:id="rId123" display="http://pbs.twimg.com/profile_images/1070689732177342464/67gb4kBh_normal.jpg"/>
    <hyperlink ref="V13" r:id="rId124" display="http://pbs.twimg.com/profile_images/786863348159700992/d6nM04QK_normal.jpg"/>
    <hyperlink ref="V14" r:id="rId125" display="https://pbs.twimg.com/media/D1KV2sCX0AEZhK5.jpg"/>
    <hyperlink ref="V15" r:id="rId126" display="http://pbs.twimg.com/profile_images/677737251158274048/4FuLIToI_normal.jpg"/>
    <hyperlink ref="V16" r:id="rId127" display="https://pbs.twimg.com/media/C3gbu25WAAAfTBE.jpg"/>
    <hyperlink ref="V17" r:id="rId128" display="http://pbs.twimg.com/profile_images/1106753664318885888/nwCcXC8s_normal.jpg"/>
    <hyperlink ref="V18" r:id="rId129" display="http://pbs.twimg.com/profile_images/975879154448130048/o3ISZvvQ_normal.jpg"/>
    <hyperlink ref="V19" r:id="rId130" display="http://pbs.twimg.com/profile_images/742830194399006724/abnF5JIJ_normal.jpg"/>
    <hyperlink ref="V20" r:id="rId131" display="http://pbs.twimg.com/profile_images/1102570152988692480/meG-sjcW_normal.png"/>
    <hyperlink ref="V21" r:id="rId132" display="http://pbs.twimg.com/profile_images/937786044350697472/F_qKMCUc_normal.jpg"/>
    <hyperlink ref="V22" r:id="rId133" display="http://pbs.twimg.com/profile_images/1297451661/Jackie_1_normal.jpg"/>
    <hyperlink ref="V23" r:id="rId134" display="http://pbs.twimg.com/profile_images/978759972564578304/NQojXi6I_normal.jpg"/>
    <hyperlink ref="V24" r:id="rId135" display="http://pbs.twimg.com/profile_images/978759972564578304/NQojXi6I_normal.jpg"/>
    <hyperlink ref="V25" r:id="rId136" display="http://pbs.twimg.com/profile_images/781892598046875649/RrXDXrUw_normal.jpg"/>
    <hyperlink ref="V26" r:id="rId137" display="http://pbs.twimg.com/profile_images/378800000605351103/f219819d9a7bed41f4e9c5f4c3b92a9f_normal.png"/>
    <hyperlink ref="V27" r:id="rId138" display="http://pbs.twimg.com/profile_images/1049621338825080833/69KVz__u_normal.jpg"/>
    <hyperlink ref="V28" r:id="rId139" display="http://pbs.twimg.com/profile_images/963759425961037825/78X_23KW_normal.png"/>
    <hyperlink ref="V29" r:id="rId140" display="http://pbs.twimg.com/profile_images/3187024260/1f6bb2bcd50677891476cb3401bcee46_normal.jpeg"/>
    <hyperlink ref="V30" r:id="rId141" display="http://pbs.twimg.com/profile_images/3187024260/1f6bb2bcd50677891476cb3401bcee46_normal.jpeg"/>
    <hyperlink ref="V31" r:id="rId142" display="http://pbs.twimg.com/profile_images/1012806442817122304/PFPRBkWE_normal.jpg"/>
    <hyperlink ref="V32" r:id="rId143" display="http://pbs.twimg.com/profile_images/803724976138452992/T_T9IMov_normal.jpg"/>
    <hyperlink ref="V33" r:id="rId144" display="http://pbs.twimg.com/profile_images/803724976138452992/T_T9IMov_normal.jpg"/>
    <hyperlink ref="V34" r:id="rId145" display="http://pbs.twimg.com/profile_images/635208989127512064/0QPC2xqw_normal.jpg"/>
    <hyperlink ref="V35" r:id="rId146" display="http://pbs.twimg.com/profile_images/635208989127512064/0QPC2xqw_normal.jpg"/>
    <hyperlink ref="V36" r:id="rId147" display="https://pbs.twimg.com/media/D1kGLUpXgAExONF.jpg"/>
    <hyperlink ref="V37" r:id="rId148" display="http://pbs.twimg.com/profile_images/1693845280/q8omf_normal.jpg"/>
    <hyperlink ref="V38" r:id="rId149" display="http://pbs.twimg.com/profile_images/1105030567362523136/z8GSqZx__normal.png"/>
    <hyperlink ref="V39" r:id="rId150" display="http://pbs.twimg.com/profile_images/1054831453555568640/_8AAwz2-_normal.jpg"/>
    <hyperlink ref="V40" r:id="rId151" display="http://pbs.twimg.com/profile_images/971005872284499969/5XteGCvx_normal.jpg"/>
    <hyperlink ref="V41" r:id="rId152" display="http://pbs.twimg.com/profile_images/971005872284499969/5XteGCvx_normal.jpg"/>
    <hyperlink ref="V42" r:id="rId153" display="http://pbs.twimg.com/profile_images/796042756389011456/vy-rI92E_normal.jpg"/>
    <hyperlink ref="V43" r:id="rId154" display="http://pbs.twimg.com/profile_images/796042756389011456/vy-rI92E_normal.jpg"/>
    <hyperlink ref="V44" r:id="rId155" display="http://pbs.twimg.com/profile_images/826492277103132672/L9h7hFx3_normal.jpg"/>
    <hyperlink ref="V45" r:id="rId156" display="http://pbs.twimg.com/profile_images/723186926916911104/T0_e8v4G_normal.jpg"/>
    <hyperlink ref="V46" r:id="rId157" display="http://pbs.twimg.com/profile_images/1047778426508206080/H4xRs8Z1_normal.jpg"/>
    <hyperlink ref="V47" r:id="rId158" display="http://pbs.twimg.com/profile_images/1047778426508206080/H4xRs8Z1_normal.jpg"/>
    <hyperlink ref="V48" r:id="rId159" display="https://pbs.twimg.com/media/D1jOFTtXcAAlwFQ.png"/>
    <hyperlink ref="V49" r:id="rId160" display="https://pbs.twimg.com/media/D1oVYO4XQAM1mAT.png"/>
    <hyperlink ref="V50" r:id="rId161" display="http://pbs.twimg.com/profile_images/3755501489/0570d5449bf3e51541b23cf4cfa8362f_normal.jpeg"/>
    <hyperlink ref="V51" r:id="rId162" display="http://pbs.twimg.com/profile_images/969970189562466304/_Qy4rmBD_normal.jpg"/>
    <hyperlink ref="V52" r:id="rId163" display="http://pbs.twimg.com/profile_images/879706230570323968/sAAwUM0Y_normal.jpg"/>
    <hyperlink ref="V53" r:id="rId164" display="http://pbs.twimg.com/profile_images/300638014/CIA_STAR_normal.jpg"/>
    <hyperlink ref="V54" r:id="rId165" display="http://pbs.twimg.com/profile_images/1062802352711835654/Hftz5tVU_normal.jpg"/>
    <hyperlink ref="V55" r:id="rId166" display="http://pbs.twimg.com/profile_images/1062802352711835654/Hftz5tVU_normal.jpg"/>
    <hyperlink ref="V56" r:id="rId167" display="http://pbs.twimg.com/profile_images/503937015251886080/Rx94F4Kj_normal.jpeg"/>
    <hyperlink ref="V57" r:id="rId168" display="http://pbs.twimg.com/profile_images/752954935004848128/9ejmVshY_normal.jpg"/>
    <hyperlink ref="V58" r:id="rId169" display="http://pbs.twimg.com/profile_images/2879360992/560b0ed9cbc7a729ae54d3ae92ac51c2_normal.jpeg"/>
    <hyperlink ref="V59" r:id="rId170" display="http://pbs.twimg.com/profile_images/2879360992/560b0ed9cbc7a729ae54d3ae92ac51c2_normal.jpeg"/>
    <hyperlink ref="V60" r:id="rId171" display="https://pbs.twimg.com/media/D1yWhlpX4AADzXU.jpg"/>
    <hyperlink ref="V61" r:id="rId172" display="http://pbs.twimg.com/profile_images/481162974749401088/9Sj13wHR_normal.jpeg"/>
    <hyperlink ref="V62" r:id="rId173" display="http://pbs.twimg.com/profile_images/1106532902496555009/4JgaqKA2_normal.png"/>
    <hyperlink ref="V63" r:id="rId174" display="http://pbs.twimg.com/profile_images/1648821045/Ade_McCormack-medium_normal.jpg"/>
    <hyperlink ref="V64" r:id="rId175" display="http://pbs.twimg.com/profile_images/1648821045/Ade_McCormack-medium_normal.jpg"/>
    <hyperlink ref="V65" r:id="rId176" display="http://pbs.twimg.com/profile_images/489367804240355328/mKNCSw-T_normal.jpeg"/>
    <hyperlink ref="V66" r:id="rId177" display="https://pbs.twimg.com/media/D1OWl7DW0AAFRhJ.jpg"/>
    <hyperlink ref="V67" r:id="rId178" display="https://pbs.twimg.com/media/D1KFkm5XQAAKUB3.jpg"/>
    <hyperlink ref="V68" r:id="rId179" display="http://pbs.twimg.com/profile_images/714888966789537795/ohH-U9hl_normal.jpg"/>
    <hyperlink ref="V69" r:id="rId180" display="http://pbs.twimg.com/profile_images/715180318483955713/PnzGli0k_normal.jpg"/>
    <hyperlink ref="V70" r:id="rId181" display="https://pbs.twimg.com/media/DyqDU7KWoAEkgPR.jpg"/>
    <hyperlink ref="V71" r:id="rId182" display="https://pbs.twimg.com/media/D1OWl7DW0AAFRhJ.jpg"/>
    <hyperlink ref="V72" r:id="rId183" display="https://pbs.twimg.com/media/D1YEtfzXQAAcRUt.jpg"/>
    <hyperlink ref="V73" r:id="rId184" display="https://pbs.twimg.com/media/D1__CazWoAEpIBG.jpg"/>
    <hyperlink ref="V74" r:id="rId185" display="http://pbs.twimg.com/profile_images/2664838473/26cf3cdc1e609d23bf5e2c2b33f683eb_normal.jpeg"/>
    <hyperlink ref="V75" r:id="rId186" display="http://pbs.twimg.com/profile_images/1055999386520576007/ngHBZDBV_normal.jpg"/>
    <hyperlink ref="V76" r:id="rId187" display="http://pbs.twimg.com/profile_images/908645783276277760/0RVg_wdT_normal.jpg"/>
    <hyperlink ref="V77" r:id="rId188" display="http://pbs.twimg.com/profile_images/2941572867/61bcae23ebcd63191ada3d3a6a744032_normal.png"/>
    <hyperlink ref="V78" r:id="rId189" display="http://pbs.twimg.com/profile_images/912724853689593859/fbgvhLa1_normal.jpg"/>
    <hyperlink ref="V79" r:id="rId190" display="https://pbs.twimg.com/media/D1uM9prXQAE-7Yy.jpg"/>
    <hyperlink ref="V80" r:id="rId191" display="http://pbs.twimg.com/profile_images/627561671087644676/3cc8YE00_normal.jpg"/>
    <hyperlink ref="V81" r:id="rId192" display="http://pbs.twimg.com/profile_images/1092821430356639744/UxJHG1Oq_normal.jpg"/>
    <hyperlink ref="V82" r:id="rId193" display="https://pbs.twimg.com/media/D1dR_CAWwAAix89.jpg"/>
    <hyperlink ref="V83" r:id="rId194" display="https://pbs.twimg.com/media/D1nBDjoX4AERkw6.jpg"/>
    <hyperlink ref="V84" r:id="rId195" display="https://pbs.twimg.com/ext_tw_video_thumb/1105048195313397760/pu/img/Q8Sc36Zo4bbRw6Mh.jpg"/>
    <hyperlink ref="V85" r:id="rId196" display="https://pbs.twimg.com/media/D2HVKXJXgAIG6Pj.jpg"/>
    <hyperlink ref="V86" r:id="rId197" display="http://pbs.twimg.com/profile_images/720701486418784257/ScrgFKdc_normal.jpg"/>
    <hyperlink ref="V87" r:id="rId198" display="http://pbs.twimg.com/profile_images/720701486418784257/ScrgFKdc_normal.jpg"/>
    <hyperlink ref="V88" r:id="rId199" display="http://pbs.twimg.com/profile_images/720701486418784257/ScrgFKdc_normal.jpg"/>
    <hyperlink ref="V89" r:id="rId200" display="http://pbs.twimg.com/profile_images/720701486418784257/ScrgFKdc_normal.jpg"/>
    <hyperlink ref="V90" r:id="rId201" display="http://pbs.twimg.com/profile_images/720701486418784257/ScrgFKdc_normal.jpg"/>
    <hyperlink ref="V91" r:id="rId202" display="http://pbs.twimg.com/profile_images/720701486418784257/ScrgFKdc_normal.jpg"/>
    <hyperlink ref="V92" r:id="rId203" display="http://pbs.twimg.com/profile_images/720701486418784257/ScrgFKdc_normal.jpg"/>
    <hyperlink ref="V93" r:id="rId204" display="http://pbs.twimg.com/profile_images/720701486418784257/ScrgFKdc_normal.jpg"/>
    <hyperlink ref="V94" r:id="rId205" display="http://pbs.twimg.com/profile_images/720701486418784257/ScrgFKdc_normal.jpg"/>
    <hyperlink ref="V95" r:id="rId206" display="http://pbs.twimg.com/profile_images/720701486418784257/ScrgFKdc_normal.jpg"/>
    <hyperlink ref="V96" r:id="rId207" display="http://pbs.twimg.com/profile_images/720701486418784257/ScrgFKdc_normal.jpg"/>
    <hyperlink ref="V97" r:id="rId208" display="http://pbs.twimg.com/profile_images/720701486418784257/ScrgFKdc_normal.jpg"/>
    <hyperlink ref="V98" r:id="rId209" display="http://pbs.twimg.com/profile_images/720701486418784257/ScrgFKdc_normal.jpg"/>
    <hyperlink ref="V99" r:id="rId210" display="http://pbs.twimg.com/profile_images/720701486418784257/ScrgFKdc_normal.jpg"/>
    <hyperlink ref="V100" r:id="rId211" display="http://pbs.twimg.com/profile_images/720701486418784257/ScrgFKdc_normal.jpg"/>
    <hyperlink ref="V101" r:id="rId212" display="http://pbs.twimg.com/profile_images/720701486418784257/ScrgFKdc_normal.jpg"/>
    <hyperlink ref="V102" r:id="rId213" display="http://pbs.twimg.com/profile_images/720701486418784257/ScrgFKdc_normal.jpg"/>
    <hyperlink ref="V103" r:id="rId214" display="http://pbs.twimg.com/profile_images/720701486418784257/ScrgFKdc_normal.jpg"/>
    <hyperlink ref="V104" r:id="rId215" display="http://pbs.twimg.com/profile_images/720701486418784257/ScrgFKdc_normal.jpg"/>
    <hyperlink ref="V105" r:id="rId216" display="http://pbs.twimg.com/profile_images/720701486418784257/ScrgFKdc_normal.jpg"/>
    <hyperlink ref="V106" r:id="rId217" display="http://pbs.twimg.com/profile_images/720701486418784257/ScrgFKdc_normal.jpg"/>
    <hyperlink ref="V107" r:id="rId218" display="http://pbs.twimg.com/profile_images/720701486418784257/ScrgFKdc_normal.jpg"/>
    <hyperlink ref="V108" r:id="rId219" display="http://pbs.twimg.com/profile_images/720701486418784257/ScrgFKdc_normal.jpg"/>
    <hyperlink ref="V109" r:id="rId220" display="http://pbs.twimg.com/profile_images/720701486418784257/ScrgFKdc_normal.jpg"/>
    <hyperlink ref="V110" r:id="rId221" display="http://pbs.twimg.com/profile_images/720701486418784257/ScrgFKdc_normal.jpg"/>
    <hyperlink ref="V111" r:id="rId222" display="http://pbs.twimg.com/profile_images/720701486418784257/ScrgFKdc_normal.jpg"/>
    <hyperlink ref="V112" r:id="rId223" display="http://pbs.twimg.com/profile_images/720701486418784257/ScrgFKdc_normal.jpg"/>
    <hyperlink ref="V113" r:id="rId224" display="http://pbs.twimg.com/profile_images/720701486418784257/ScrgFKdc_normal.jpg"/>
    <hyperlink ref="V114" r:id="rId225" display="http://pbs.twimg.com/profile_images/720701486418784257/ScrgFKdc_normal.jpg"/>
    <hyperlink ref="V115" r:id="rId226" display="http://pbs.twimg.com/profile_images/720701486418784257/ScrgFKdc_normal.jpg"/>
    <hyperlink ref="V116" r:id="rId227" display="http://pbs.twimg.com/profile_images/720701486418784257/ScrgFKdc_normal.jpg"/>
    <hyperlink ref="V117" r:id="rId228" display="http://pbs.twimg.com/profile_images/720701486418784257/ScrgFKdc_normal.jpg"/>
    <hyperlink ref="V118" r:id="rId229" display="http://pbs.twimg.com/profile_images/720701486418784257/ScrgFKdc_normal.jpg"/>
    <hyperlink ref="V119" r:id="rId230" display="http://pbs.twimg.com/profile_images/720701486418784257/ScrgFKdc_normal.jpg"/>
    <hyperlink ref="V120" r:id="rId231" display="http://pbs.twimg.com/profile_images/720701486418784257/ScrgFKdc_normal.jpg"/>
    <hyperlink ref="V121" r:id="rId232" display="http://pbs.twimg.com/profile_images/720701486418784257/ScrgFKdc_normal.jpg"/>
    <hyperlink ref="V122" r:id="rId233" display="http://pbs.twimg.com/profile_images/720701486418784257/ScrgFKdc_normal.jpg"/>
    <hyperlink ref="V123" r:id="rId234" display="http://pbs.twimg.com/profile_images/720701486418784257/ScrgFKdc_normal.jpg"/>
    <hyperlink ref="V124" r:id="rId235" display="http://pbs.twimg.com/profile_images/720701486418784257/ScrgFKdc_normal.jpg"/>
    <hyperlink ref="V125" r:id="rId236" display="http://pbs.twimg.com/profile_images/720701486418784257/ScrgFKdc_normal.jpg"/>
    <hyperlink ref="V126" r:id="rId237" display="http://pbs.twimg.com/profile_images/720701486418784257/ScrgFKdc_normal.jpg"/>
    <hyperlink ref="V127" r:id="rId238" display="http://pbs.twimg.com/profile_images/720701486418784257/ScrgFKdc_normal.jpg"/>
    <hyperlink ref="V128" r:id="rId239" display="http://pbs.twimg.com/profile_images/720701486418784257/ScrgFKdc_normal.jpg"/>
    <hyperlink ref="V129" r:id="rId240" display="http://pbs.twimg.com/profile_images/720701486418784257/ScrgFKdc_normal.jpg"/>
    <hyperlink ref="V130" r:id="rId241" display="http://pbs.twimg.com/profile_images/720701486418784257/ScrgFKdc_normal.jpg"/>
    <hyperlink ref="V131" r:id="rId242" display="http://pbs.twimg.com/profile_images/720701486418784257/ScrgFKdc_normal.jpg"/>
    <hyperlink ref="V132" r:id="rId243" display="http://pbs.twimg.com/profile_images/720701486418784257/ScrgFKdc_normal.jpg"/>
    <hyperlink ref="V133" r:id="rId244" display="http://pbs.twimg.com/profile_images/720701486418784257/ScrgFKdc_normal.jpg"/>
    <hyperlink ref="V134" r:id="rId245" display="http://pbs.twimg.com/profile_images/720701486418784257/ScrgFKdc_normal.jpg"/>
    <hyperlink ref="V135" r:id="rId246" display="http://pbs.twimg.com/profile_images/720701486418784257/ScrgFKdc_normal.jpg"/>
    <hyperlink ref="V136" r:id="rId247" display="http://pbs.twimg.com/profile_images/720701486418784257/ScrgFKdc_normal.jpg"/>
    <hyperlink ref="V137" r:id="rId248" display="http://pbs.twimg.com/profile_images/720701486418784257/ScrgFKdc_normal.jpg"/>
    <hyperlink ref="X3" r:id="rId249" display="https://twitter.com/#!/edhecmanagement/status/1100697223703265280"/>
    <hyperlink ref="X4" r:id="rId250" display="https://twitter.com/#!/prfitzsimmons/status/1103621328266059776"/>
    <hyperlink ref="X5" r:id="rId251" display="https://twitter.com/#!/audencia/status/1103680251274641412"/>
    <hyperlink ref="X6" r:id="rId252" display="https://twitter.com/#!/axelle_chevy/status/1103680808471138306"/>
    <hyperlink ref="X7" r:id="rId253" display="https://twitter.com/#!/narnaudaudencia/status/1103681346893950977"/>
    <hyperlink ref="X8" r:id="rId254" display="https://twitter.com/#!/frankdormont/status/1103702422260760576"/>
    <hyperlink ref="X9" r:id="rId255" display="https://twitter.com/#!/kathygiusti/status/1103660349738369028"/>
    <hyperlink ref="X10" r:id="rId256" display="https://twitter.com/#!/jillzitzewitz/status/1103709148485701632"/>
    <hyperlink ref="X11" r:id="rId257" display="https://twitter.com/#!/aldo_zaffalon/status/1103947156350742529"/>
    <hyperlink ref="X12" r:id="rId258" display="https://twitter.com/#!/mccourtexeced/status/1104018937103163402"/>
    <hyperlink ref="X13" r:id="rId259" display="https://twitter.com/#!/rajeswariramana/status/1104094367734816769"/>
    <hyperlink ref="X14" r:id="rId260" display="https://twitter.com/#!/sifma/status/1104109649895264261"/>
    <hyperlink ref="X15" r:id="rId261" display="https://twitter.com/#!/just_joan/status/1104183628215533568"/>
    <hyperlink ref="X16" r:id="rId262" display="https://twitter.com/#!/rbsexeced/status/826442175424643078"/>
    <hyperlink ref="X17" r:id="rId263" display="https://twitter.com/#!/antonniw/status/1104225305915543553"/>
    <hyperlink ref="X18" r:id="rId264" display="https://twitter.com/#!/valerie_loison/status/1104490758583869440"/>
    <hyperlink ref="X19" r:id="rId265" display="https://twitter.com/#!/jenpotten/status/1105054090642550784"/>
    <hyperlink ref="X20" r:id="rId266" display="https://twitter.com/#!/oneill_indy/status/1105151286176030721"/>
    <hyperlink ref="X21" r:id="rId267" display="https://twitter.com/#!/johnsonsmj3/status/1105151197873401856"/>
    <hyperlink ref="X22" r:id="rId268" display="https://twitter.com/#!/jackiesloane/status/1105193972232847361"/>
    <hyperlink ref="X23" r:id="rId269" display="https://twitter.com/#!/pdxnicolle/status/1105231158197968896"/>
    <hyperlink ref="X24" r:id="rId270" display="https://twitter.com/#!/pdxnicolle/status/1105232001475391488"/>
    <hyperlink ref="X25" r:id="rId271" display="https://twitter.com/#!/bernhardkerres/status/1105411678114627589"/>
    <hyperlink ref="X26" r:id="rId272" display="https://twitter.com/#!/sbailey1/status/1105451259325239297"/>
    <hyperlink ref="X27" r:id="rId273" display="https://twitter.com/#!/hult_biz/status/1105506731768070144"/>
    <hyperlink ref="X28" r:id="rId274" display="https://twitter.com/#!/hellostage_/status/1105587438519549952"/>
    <hyperlink ref="X29" r:id="rId275" display="https://twitter.com/#!/naysanf/status/1105603714319044608"/>
    <hyperlink ref="X30" r:id="rId276" display="https://twitter.com/#!/naysanf/status/1105603837530947585"/>
    <hyperlink ref="X31" r:id="rId277" display="https://twitter.com/#!/marianneschro11/status/1105754641617297408"/>
    <hyperlink ref="X32" r:id="rId278" display="https://twitter.com/#!/energizersllc/status/1104445874141388801"/>
    <hyperlink ref="X33" r:id="rId279" display="https://twitter.com/#!/energizersllc/status/1105876897664253952"/>
    <hyperlink ref="X34" r:id="rId280" display="https://twitter.com/#!/jamesjimmyjimuk/status/1104446749467394049"/>
    <hyperlink ref="X35" r:id="rId281" display="https://twitter.com/#!/jamesjimmyjimuk/status/1105877704732229636"/>
    <hyperlink ref="X36" r:id="rId282" display="https://twitter.com/#!/infonutc/status/1105922009098317824"/>
    <hyperlink ref="X37" r:id="rId283" display="https://twitter.com/#!/pramathsinha/status/1106113732722204672"/>
    <hyperlink ref="X38" r:id="rId284" display="https://twitter.com/#!/luissbusiness/status/1106227846350032896"/>
    <hyperlink ref="X39" r:id="rId285" display="https://twitter.com/#!/mariovitalem/status/1106307147351146496"/>
    <hyperlink ref="X40" r:id="rId286" display="https://twitter.com/#!/mba_sprint/status/1104438889509502976"/>
    <hyperlink ref="X41" r:id="rId287" display="https://twitter.com/#!/mba_sprint/status/1105875254856073216"/>
    <hyperlink ref="X42" r:id="rId288" display="https://twitter.com/#!/drbtkaczykmba/status/1104433364587683840"/>
    <hyperlink ref="X43" r:id="rId289" display="https://twitter.com/#!/drbtkaczykmba/status/1106328150835892225"/>
    <hyperlink ref="X44" r:id="rId290" display="https://twitter.com/#!/asikorskab/status/1106403823634010117"/>
    <hyperlink ref="X45" r:id="rId291" display="https://twitter.com/#!/ieseg/status/1105783589197828096"/>
    <hyperlink ref="X46" r:id="rId292" display="https://twitter.com/#!/studyatieseg/status/1105816085117501442"/>
    <hyperlink ref="X47" r:id="rId293" display="https://twitter.com/#!/studyatieseg/status/1106510144676990976"/>
    <hyperlink ref="X48" r:id="rId294" display="https://twitter.com/#!/ieseg/status/1105860549244567553"/>
    <hyperlink ref="X49" r:id="rId295" display="https://twitter.com/#!/ieseg/status/1106227013902311424"/>
    <hyperlink ref="X50" r:id="rId296" display="https://twitter.com/#!/otedelgado/status/1106536935550603264"/>
    <hyperlink ref="X51" r:id="rId297" display="https://twitter.com/#!/alaudaquartet/status/1106556539157078018"/>
    <hyperlink ref="X52" r:id="rId298" display="https://twitter.com/#!/serbianlinuks/status/1106580903294320640"/>
    <hyperlink ref="X53" r:id="rId299" display="https://twitter.com/#!/chi_innovation/status/1106622057612300288"/>
    <hyperlink ref="X54" r:id="rId300" display="https://twitter.com/#!/kuczinnovation/status/1105145988325490693"/>
    <hyperlink ref="X55" r:id="rId301" display="https://twitter.com/#!/kuczinnovation/status/1106579860019970048"/>
    <hyperlink ref="X56" r:id="rId302" display="https://twitter.com/#!/sskuczmarski/status/1106640370383945731"/>
    <hyperlink ref="X57" r:id="rId303" display="https://twitter.com/#!/columbia_sps/status/1106647273105170432"/>
    <hyperlink ref="X58" r:id="rId304" display="https://twitter.com/#!/bah_9/status/1106128336609337347"/>
    <hyperlink ref="X59" r:id="rId305" display="https://twitter.com/#!/bah_9/status/1106890310708285441"/>
    <hyperlink ref="X60" r:id="rId306" display="https://twitter.com/#!/laurarojo_mgmt/status/1106925132411482112"/>
    <hyperlink ref="X61" r:id="rId307" display="https://twitter.com/#!/laurarojo_mgmt/status/1106689620429938688"/>
    <hyperlink ref="X62" r:id="rId308" display="https://twitter.com/#!/robinheed/status/1106982717793751040"/>
    <hyperlink ref="X63" r:id="rId309" display="https://twitter.com/#!/ademccormack/status/1104094580893454336"/>
    <hyperlink ref="X64" r:id="rId310" display="https://twitter.com/#!/ademccormack/status/1106993588288847872"/>
    <hyperlink ref="X65" r:id="rId311" display="https://twitter.com/#!/researchfan/status/1106996254385557505"/>
    <hyperlink ref="X66" r:id="rId312" display="https://twitter.com/#!/jmlpyt/status/1107619844755767296"/>
    <hyperlink ref="X67" r:id="rId313" display="https://twitter.com/#!/infonutc/status/1104091772618244097"/>
    <hyperlink ref="X68" r:id="rId314" display="https://twitter.com/#!/infonutc/status/1104183519134318592"/>
    <hyperlink ref="X69" r:id="rId315" display="https://twitter.com/#!/nul_transport/status/1107683587397206017"/>
    <hyperlink ref="X70" r:id="rId316" display="https://twitter.com/#!/thjeanjean/status/1092830256531193856"/>
    <hyperlink ref="X71" r:id="rId317" display="https://twitter.com/#!/thjeanjean/status/1104391914554568705"/>
    <hyperlink ref="X72" r:id="rId318" display="https://twitter.com/#!/thjeanjean/status/1105075939887730688"/>
    <hyperlink ref="X73" r:id="rId319" display="https://twitter.com/#!/thjeanjean/status/1107884451479126017"/>
    <hyperlink ref="X74" r:id="rId320" display="https://twitter.com/#!/gobernanzadeti/status/1108133906409238529"/>
    <hyperlink ref="X75" r:id="rId321" display="https://twitter.com/#!/mgarciamenendez/status/1108135689491763201"/>
    <hyperlink ref="X76" r:id="rId322" display="https://twitter.com/#!/alastria_/status/1107997616187604992"/>
    <hyperlink ref="X77" r:id="rId323" display="https://twitter.com/#!/mgg_2012/status/1108155265709416453"/>
    <hyperlink ref="X78" r:id="rId324" display="https://twitter.com/#!/nyusternexeced/status/1108363870362652673"/>
    <hyperlink ref="X79" r:id="rId325" display="https://twitter.com/#!/cu_sps_stratcom/status/1106635035724181504"/>
    <hyperlink ref="X80" r:id="rId326" display="https://twitter.com/#!/donwaisanen/status/1108384427271512064"/>
    <hyperlink ref="X81" r:id="rId327" display="https://twitter.com/#!/ashridge_biz/status/1103601775452569603"/>
    <hyperlink ref="X82" r:id="rId328" display="https://twitter.com/#!/ashridge_biz/status/1105442381158117376"/>
    <hyperlink ref="X83" r:id="rId329" display="https://twitter.com/#!/ashridge_biz/status/1106127455121797120"/>
    <hyperlink ref="X84" r:id="rId330" display="https://twitter.com/#!/ashridge_biz/status/1105048247389818880"/>
    <hyperlink ref="X85" r:id="rId331" display="https://twitter.com/#!/ashridge_biz/status/1108401360549105665"/>
    <hyperlink ref="X86" r:id="rId332" display="https://twitter.com/#!/execedcourses/status/1103573481357103104"/>
    <hyperlink ref="X87" r:id="rId333" display="https://twitter.com/#!/execedcourses/status/1104036044347924480"/>
    <hyperlink ref="X88" r:id="rId334" display="https://twitter.com/#!/execedcourses/status/1105577718064668675"/>
    <hyperlink ref="X89" r:id="rId335" display="https://twitter.com/#!/execedcourses/status/1103543281546190848"/>
    <hyperlink ref="X90" r:id="rId336" display="https://twitter.com/#!/execedcourses/status/1103765749884059649"/>
    <hyperlink ref="X91" r:id="rId337" display="https://twitter.com/#!/execedcourses/status/1103946947247800321"/>
    <hyperlink ref="X92" r:id="rId338" display="https://twitter.com/#!/execedcourses/status/1104083347779670016"/>
    <hyperlink ref="X93" r:id="rId339" display="https://twitter.com/#!/execedcourses/status/1104171940569219073"/>
    <hyperlink ref="X94" r:id="rId340" display="https://twitter.com/#!/execedcourses/status/1104188543369240576"/>
    <hyperlink ref="X95" r:id="rId341" display="https://twitter.com/#!/execedcourses/status/1104268070590136320"/>
    <hyperlink ref="X96" r:id="rId342" display="https://twitter.com/#!/execedcourses/status/1104322937413201921"/>
    <hyperlink ref="X97" r:id="rId343" display="https://twitter.com/#!/execedcourses/status/1104383335952900096"/>
    <hyperlink ref="X98" r:id="rId344" display="https://twitter.com/#!/execedcourses/status/1104415039186907136"/>
    <hyperlink ref="X99" r:id="rId345" display="https://twitter.com/#!/execedcourses/status/1104464368090079233"/>
    <hyperlink ref="X100" r:id="rId346" display="https://twitter.com/#!/execedcourses/status/1104520738214559744"/>
    <hyperlink ref="X101" r:id="rId347" display="https://twitter.com/#!/execedcourses/status/1104534331983257606"/>
    <hyperlink ref="X102" r:id="rId348" display="https://twitter.com/#!/execedcourses/status/1104715530001276930"/>
    <hyperlink ref="X103" r:id="rId349" display="https://twitter.com/#!/execedcourses/status/1104745730986532867"/>
    <hyperlink ref="X104" r:id="rId350" display="https://twitter.com/#!/execedcourses/status/1104760830657093634"/>
    <hyperlink ref="X105" r:id="rId351" display="https://twitter.com/#!/execedcourses/status/1104836330243014657"/>
    <hyperlink ref="X106" r:id="rId352" display="https://twitter.com/#!/execedcourses/status/1104896730347126784"/>
    <hyperlink ref="X107" r:id="rId353" display="https://twitter.com/#!/execedcourses/status/1105095034259423232"/>
    <hyperlink ref="X108" r:id="rId354" display="https://twitter.com/#!/execedcourses/status/1105189153791107072"/>
    <hyperlink ref="X109" r:id="rId355" display="https://twitter.com/#!/execedcourses/status/1105198724332937216"/>
    <hyperlink ref="X110" r:id="rId356" display="https://twitter.com/#!/execedcourses/status/1105230931546144768"/>
    <hyperlink ref="X111" r:id="rId357" display="https://twitter.com/#!/execedcourses/status/1105275724678684672"/>
    <hyperlink ref="X112" r:id="rId358" display="https://twitter.com/#!/execedcourses/status/1105355251706552320"/>
    <hyperlink ref="X113" r:id="rId359" display="https://twitter.com/#!/execedcourses/status/1105410117778890753"/>
    <hyperlink ref="X114" r:id="rId360" display="https://twitter.com/#!/execedcourses/status/1105727210965483520"/>
    <hyperlink ref="X115" r:id="rId361" display="https://twitter.com/#!/execedcourses/status/1106000514636963840"/>
    <hyperlink ref="X116" r:id="rId362" display="https://twitter.com/#!/execedcourses/status/1106378510329733120"/>
    <hyperlink ref="X117" r:id="rId363" display="https://twitter.com/#!/execedcourses/status/1106472634747764736"/>
    <hyperlink ref="X118" r:id="rId364" display="https://twitter.com/#!/execedcourses/status/1106638730209562624"/>
    <hyperlink ref="X119" r:id="rId365" display="https://twitter.com/#!/execedcourses/status/1106648300596260864"/>
    <hyperlink ref="X120" r:id="rId366" display="https://twitter.com/#!/execedcourses/status/1106680506878320640"/>
    <hyperlink ref="X121" r:id="rId367" display="https://twitter.com/#!/execedcourses/status/1106786204312170497"/>
    <hyperlink ref="X122" r:id="rId368" display="https://twitter.com/#!/execedcourses/status/1106876299199471616"/>
    <hyperlink ref="X123" r:id="rId369" display="https://twitter.com/#!/execedcourses/status/1106982501728149505"/>
    <hyperlink ref="X124" r:id="rId370" display="https://twitter.com/#!/execedcourses/status/1107133498437992450"/>
    <hyperlink ref="X125" r:id="rId371" display="https://twitter.com/#!/execedcourses/status/1107222087691726848"/>
    <hyperlink ref="X126" r:id="rId372" display="https://twitter.com/#!/execedcourses/status/1107333319346143234"/>
    <hyperlink ref="X127" r:id="rId373" display="https://twitter.com/#!/execedcourses/status/1107363519664545793"/>
    <hyperlink ref="X128" r:id="rId374" display="https://twitter.com/#!/execedcourses/status/1107419890841874433"/>
    <hyperlink ref="X129" r:id="rId375" display="https://twitter.com/#!/execedcourses/status/1107495893387763713"/>
    <hyperlink ref="X130" r:id="rId376" display="https://twitter.com/#!/execedcourses/status/1107631789869166592"/>
    <hyperlink ref="X131" r:id="rId377" display="https://twitter.com/#!/execedcourses/status/1107725912827584512"/>
    <hyperlink ref="X132" r:id="rId378" display="https://twitter.com/#!/execedcourses/status/1107946878182649858"/>
    <hyperlink ref="X133" r:id="rId379" display="https://twitter.com/#!/execedcourses/status/1108254404652589057"/>
    <hyperlink ref="X134" r:id="rId380" display="https://twitter.com/#!/execedcourses/status/1108339469524992001"/>
    <hyperlink ref="X135" r:id="rId381" display="https://twitter.com/#!/execedcourses/status/1108384768113045505"/>
    <hyperlink ref="X136" r:id="rId382" display="https://twitter.com/#!/execedcourses/status/1108450702232162304"/>
    <hyperlink ref="X137" r:id="rId383" display="https://twitter.com/#!/execedcourses/status/1108507071031328769"/>
  </hyperlinks>
  <printOptions/>
  <pageMargins left="0.7" right="0.7" top="0.75" bottom="0.75" header="0.3" footer="0.3"/>
  <pageSetup horizontalDpi="600" verticalDpi="600" orientation="portrait" r:id="rId387"/>
  <legacyDrawing r:id="rId385"/>
  <tableParts>
    <tablePart r:id="rId38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2422</v>
      </c>
      <c r="B1" s="13" t="s">
        <v>34</v>
      </c>
    </row>
    <row r="2" spans="1:2" ht="15">
      <c r="A2" s="114" t="s">
        <v>272</v>
      </c>
      <c r="B2" s="78">
        <v>74</v>
      </c>
    </row>
    <row r="3" spans="1:2" ht="15">
      <c r="A3" s="114" t="s">
        <v>248</v>
      </c>
      <c r="B3" s="78">
        <v>25</v>
      </c>
    </row>
    <row r="4" spans="1:2" ht="15">
      <c r="A4" s="114" t="s">
        <v>214</v>
      </c>
      <c r="B4" s="78">
        <v>21</v>
      </c>
    </row>
    <row r="5" spans="1:2" ht="15">
      <c r="A5" s="114" t="s">
        <v>273</v>
      </c>
      <c r="B5" s="78">
        <v>20</v>
      </c>
    </row>
    <row r="6" spans="1:2" ht="15">
      <c r="A6" s="114" t="s">
        <v>233</v>
      </c>
      <c r="B6" s="78">
        <v>18.666667</v>
      </c>
    </row>
    <row r="7" spans="1:2" ht="15">
      <c r="A7" s="114" t="s">
        <v>245</v>
      </c>
      <c r="B7" s="78">
        <v>7</v>
      </c>
    </row>
    <row r="8" spans="1:2" ht="15">
      <c r="A8" s="114" t="s">
        <v>241</v>
      </c>
      <c r="B8" s="78">
        <v>6</v>
      </c>
    </row>
    <row r="9" spans="1:2" ht="15">
      <c r="A9" s="114" t="s">
        <v>264</v>
      </c>
      <c r="B9" s="78">
        <v>6</v>
      </c>
    </row>
    <row r="10" spans="1:2" ht="15">
      <c r="A10" s="114" t="s">
        <v>254</v>
      </c>
      <c r="B10" s="78">
        <v>6</v>
      </c>
    </row>
    <row r="11" spans="1:2" ht="15">
      <c r="A11" s="114" t="s">
        <v>258</v>
      </c>
      <c r="B11" s="78">
        <v>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2424</v>
      </c>
      <c r="B25" t="s">
        <v>2423</v>
      </c>
    </row>
    <row r="26" spans="1:2" ht="15">
      <c r="A26" s="125" t="s">
        <v>2426</v>
      </c>
      <c r="B26" s="3"/>
    </row>
    <row r="27" spans="1:2" ht="15">
      <c r="A27" s="126" t="s">
        <v>2427</v>
      </c>
      <c r="B27" s="3"/>
    </row>
    <row r="28" spans="1:2" ht="15">
      <c r="A28" s="127" t="s">
        <v>2428</v>
      </c>
      <c r="B28" s="3"/>
    </row>
    <row r="29" spans="1:2" ht="15">
      <c r="A29" s="128" t="s">
        <v>2429</v>
      </c>
      <c r="B29" s="3">
        <v>1</v>
      </c>
    </row>
    <row r="30" spans="1:2" ht="15">
      <c r="A30" s="125" t="s">
        <v>1864</v>
      </c>
      <c r="B30" s="3"/>
    </row>
    <row r="31" spans="1:2" ht="15">
      <c r="A31" s="126" t="s">
        <v>2430</v>
      </c>
      <c r="B31" s="3"/>
    </row>
    <row r="32" spans="1:2" ht="15">
      <c r="A32" s="127" t="s">
        <v>2431</v>
      </c>
      <c r="B32" s="3"/>
    </row>
    <row r="33" spans="1:2" ht="15">
      <c r="A33" s="128" t="s">
        <v>2432</v>
      </c>
      <c r="B33" s="3">
        <v>1</v>
      </c>
    </row>
    <row r="34" spans="1:2" ht="15">
      <c r="A34" s="127" t="s">
        <v>2433</v>
      </c>
      <c r="B34" s="3"/>
    </row>
    <row r="35" spans="1:2" ht="15">
      <c r="A35" s="128" t="s">
        <v>2434</v>
      </c>
      <c r="B35" s="3">
        <v>1</v>
      </c>
    </row>
    <row r="36" spans="1:2" ht="15">
      <c r="A36" s="126" t="s">
        <v>2435</v>
      </c>
      <c r="B36" s="3"/>
    </row>
    <row r="37" spans="1:2" ht="15">
      <c r="A37" s="127" t="s">
        <v>2436</v>
      </c>
      <c r="B37" s="3"/>
    </row>
    <row r="38" spans="1:2" ht="15">
      <c r="A38" s="128" t="s">
        <v>2437</v>
      </c>
      <c r="B38" s="3">
        <v>1</v>
      </c>
    </row>
    <row r="39" spans="1:2" ht="15">
      <c r="A39" s="128" t="s">
        <v>2438</v>
      </c>
      <c r="B39" s="3">
        <v>1</v>
      </c>
    </row>
    <row r="40" spans="1:2" ht="15">
      <c r="A40" s="128" t="s">
        <v>2434</v>
      </c>
      <c r="B40" s="3">
        <v>1</v>
      </c>
    </row>
    <row r="41" spans="1:2" ht="15">
      <c r="A41" s="128" t="s">
        <v>2439</v>
      </c>
      <c r="B41" s="3">
        <v>1</v>
      </c>
    </row>
    <row r="42" spans="1:2" ht="15">
      <c r="A42" s="128" t="s">
        <v>2429</v>
      </c>
      <c r="B42" s="3">
        <v>1</v>
      </c>
    </row>
    <row r="43" spans="1:2" ht="15">
      <c r="A43" s="128" t="s">
        <v>2440</v>
      </c>
      <c r="B43" s="3">
        <v>3</v>
      </c>
    </row>
    <row r="44" spans="1:2" ht="15">
      <c r="A44" s="128" t="s">
        <v>2432</v>
      </c>
      <c r="B44" s="3">
        <v>2</v>
      </c>
    </row>
    <row r="45" spans="1:2" ht="15">
      <c r="A45" s="128" t="s">
        <v>2441</v>
      </c>
      <c r="B45" s="3">
        <v>1</v>
      </c>
    </row>
    <row r="46" spans="1:2" ht="15">
      <c r="A46" s="127" t="s">
        <v>2442</v>
      </c>
      <c r="B46" s="3"/>
    </row>
    <row r="47" spans="1:2" ht="15">
      <c r="A47" s="128" t="s">
        <v>2443</v>
      </c>
      <c r="B47" s="3">
        <v>2</v>
      </c>
    </row>
    <row r="48" spans="1:2" ht="15">
      <c r="A48" s="128" t="s">
        <v>2429</v>
      </c>
      <c r="B48" s="3">
        <v>1</v>
      </c>
    </row>
    <row r="49" spans="1:2" ht="15">
      <c r="A49" s="128" t="s">
        <v>2440</v>
      </c>
      <c r="B49" s="3">
        <v>1</v>
      </c>
    </row>
    <row r="50" spans="1:2" ht="15">
      <c r="A50" s="128" t="s">
        <v>2444</v>
      </c>
      <c r="B50" s="3">
        <v>3</v>
      </c>
    </row>
    <row r="51" spans="1:2" ht="15">
      <c r="A51" s="128" t="s">
        <v>2445</v>
      </c>
      <c r="B51" s="3">
        <v>1</v>
      </c>
    </row>
    <row r="52" spans="1:2" ht="15">
      <c r="A52" s="128" t="s">
        <v>2446</v>
      </c>
      <c r="B52" s="3">
        <v>1</v>
      </c>
    </row>
    <row r="53" spans="1:2" ht="15">
      <c r="A53" s="127" t="s">
        <v>2447</v>
      </c>
      <c r="B53" s="3"/>
    </row>
    <row r="54" spans="1:2" ht="15">
      <c r="A54" s="128" t="s">
        <v>2448</v>
      </c>
      <c r="B54" s="3">
        <v>3</v>
      </c>
    </row>
    <row r="55" spans="1:2" ht="15">
      <c r="A55" s="128" t="s">
        <v>2449</v>
      </c>
      <c r="B55" s="3">
        <v>1</v>
      </c>
    </row>
    <row r="56" spans="1:2" ht="15">
      <c r="A56" s="128" t="s">
        <v>2450</v>
      </c>
      <c r="B56" s="3">
        <v>1</v>
      </c>
    </row>
    <row r="57" spans="1:2" ht="15">
      <c r="A57" s="128" t="s">
        <v>2437</v>
      </c>
      <c r="B57" s="3">
        <v>1</v>
      </c>
    </row>
    <row r="58" spans="1:2" ht="15">
      <c r="A58" s="128" t="s">
        <v>2434</v>
      </c>
      <c r="B58" s="3">
        <v>1</v>
      </c>
    </row>
    <row r="59" spans="1:2" ht="15">
      <c r="A59" s="128" t="s">
        <v>2429</v>
      </c>
      <c r="B59" s="3">
        <v>2</v>
      </c>
    </row>
    <row r="60" spans="1:2" ht="15">
      <c r="A60" s="128" t="s">
        <v>2451</v>
      </c>
      <c r="B60" s="3">
        <v>1</v>
      </c>
    </row>
    <row r="61" spans="1:2" ht="15">
      <c r="A61" s="128" t="s">
        <v>2432</v>
      </c>
      <c r="B61" s="3">
        <v>2</v>
      </c>
    </row>
    <row r="62" spans="1:2" ht="15">
      <c r="A62" s="128" t="s">
        <v>2444</v>
      </c>
      <c r="B62" s="3">
        <v>2</v>
      </c>
    </row>
    <row r="63" spans="1:2" ht="15">
      <c r="A63" s="128" t="s">
        <v>2445</v>
      </c>
      <c r="B63" s="3">
        <v>1</v>
      </c>
    </row>
    <row r="64" spans="1:2" ht="15">
      <c r="A64" s="128" t="s">
        <v>2441</v>
      </c>
      <c r="B64" s="3">
        <v>1</v>
      </c>
    </row>
    <row r="65" spans="1:2" ht="15">
      <c r="A65" s="128" t="s">
        <v>2452</v>
      </c>
      <c r="B65" s="3">
        <v>1</v>
      </c>
    </row>
    <row r="66" spans="1:2" ht="15">
      <c r="A66" s="127" t="s">
        <v>2453</v>
      </c>
      <c r="B66" s="3"/>
    </row>
    <row r="67" spans="1:2" ht="15">
      <c r="A67" s="128" t="s">
        <v>2448</v>
      </c>
      <c r="B67" s="3">
        <v>1</v>
      </c>
    </row>
    <row r="68" spans="1:2" ht="15">
      <c r="A68" s="128" t="s">
        <v>2454</v>
      </c>
      <c r="B68" s="3">
        <v>1</v>
      </c>
    </row>
    <row r="69" spans="1:2" ht="15">
      <c r="A69" s="128" t="s">
        <v>2429</v>
      </c>
      <c r="B69" s="3">
        <v>1</v>
      </c>
    </row>
    <row r="70" spans="1:2" ht="15">
      <c r="A70" s="128" t="s">
        <v>2440</v>
      </c>
      <c r="B70" s="3">
        <v>1</v>
      </c>
    </row>
    <row r="71" spans="1:2" ht="15">
      <c r="A71" s="128" t="s">
        <v>2446</v>
      </c>
      <c r="B71" s="3">
        <v>1</v>
      </c>
    </row>
    <row r="72" spans="1:2" ht="15">
      <c r="A72" s="127" t="s">
        <v>2455</v>
      </c>
      <c r="B72" s="3"/>
    </row>
    <row r="73" spans="1:2" ht="15">
      <c r="A73" s="128" t="s">
        <v>2448</v>
      </c>
      <c r="B73" s="3">
        <v>1</v>
      </c>
    </row>
    <row r="74" spans="1:2" ht="15">
      <c r="A74" s="128" t="s">
        <v>2434</v>
      </c>
      <c r="B74" s="3">
        <v>2</v>
      </c>
    </row>
    <row r="75" spans="1:2" ht="15">
      <c r="A75" s="128" t="s">
        <v>2454</v>
      </c>
      <c r="B75" s="3">
        <v>1</v>
      </c>
    </row>
    <row r="76" spans="1:2" ht="15">
      <c r="A76" s="128" t="s">
        <v>2456</v>
      </c>
      <c r="B76" s="3">
        <v>1</v>
      </c>
    </row>
    <row r="77" spans="1:2" ht="15">
      <c r="A77" s="128" t="s">
        <v>2451</v>
      </c>
      <c r="B77" s="3">
        <v>3</v>
      </c>
    </row>
    <row r="78" spans="1:2" ht="15">
      <c r="A78" s="128" t="s">
        <v>2445</v>
      </c>
      <c r="B78" s="3">
        <v>2</v>
      </c>
    </row>
    <row r="79" spans="1:2" ht="15">
      <c r="A79" s="128" t="s">
        <v>2446</v>
      </c>
      <c r="B79" s="3">
        <v>1</v>
      </c>
    </row>
    <row r="80" spans="1:2" ht="15">
      <c r="A80" s="128" t="s">
        <v>2457</v>
      </c>
      <c r="B80" s="3">
        <v>3</v>
      </c>
    </row>
    <row r="81" spans="1:2" ht="15">
      <c r="A81" s="127" t="s">
        <v>2458</v>
      </c>
      <c r="B81" s="3"/>
    </row>
    <row r="82" spans="1:2" ht="15">
      <c r="A82" s="128" t="s">
        <v>2449</v>
      </c>
      <c r="B82" s="3">
        <v>1</v>
      </c>
    </row>
    <row r="83" spans="1:2" ht="15">
      <c r="A83" s="128" t="s">
        <v>2437</v>
      </c>
      <c r="B83" s="3">
        <v>1</v>
      </c>
    </row>
    <row r="84" spans="1:2" ht="15">
      <c r="A84" s="128" t="s">
        <v>2434</v>
      </c>
      <c r="B84" s="3">
        <v>2</v>
      </c>
    </row>
    <row r="85" spans="1:2" ht="15">
      <c r="A85" s="128" t="s">
        <v>2454</v>
      </c>
      <c r="B85" s="3">
        <v>2</v>
      </c>
    </row>
    <row r="86" spans="1:2" ht="15">
      <c r="A86" s="128" t="s">
        <v>2451</v>
      </c>
      <c r="B86" s="3">
        <v>1</v>
      </c>
    </row>
    <row r="87" spans="1:2" ht="15">
      <c r="A87" s="128" t="s">
        <v>2441</v>
      </c>
      <c r="B87" s="3">
        <v>2</v>
      </c>
    </row>
    <row r="88" spans="1:2" ht="15">
      <c r="A88" s="128" t="s">
        <v>2457</v>
      </c>
      <c r="B88" s="3">
        <v>2</v>
      </c>
    </row>
    <row r="89" spans="1:2" ht="15">
      <c r="A89" s="127" t="s">
        <v>2459</v>
      </c>
      <c r="B89" s="3"/>
    </row>
    <row r="90" spans="1:2" ht="15">
      <c r="A90" s="128" t="s">
        <v>2460</v>
      </c>
      <c r="B90" s="3">
        <v>1</v>
      </c>
    </row>
    <row r="91" spans="1:2" ht="15">
      <c r="A91" s="128" t="s">
        <v>2438</v>
      </c>
      <c r="B91" s="3">
        <v>1</v>
      </c>
    </row>
    <row r="92" spans="1:2" ht="15">
      <c r="A92" s="128" t="s">
        <v>2434</v>
      </c>
      <c r="B92" s="3">
        <v>1</v>
      </c>
    </row>
    <row r="93" spans="1:2" ht="15">
      <c r="A93" s="128" t="s">
        <v>2456</v>
      </c>
      <c r="B93" s="3">
        <v>1</v>
      </c>
    </row>
    <row r="94" spans="1:2" ht="15">
      <c r="A94" s="128" t="s">
        <v>2440</v>
      </c>
      <c r="B94" s="3">
        <v>1</v>
      </c>
    </row>
    <row r="95" spans="1:2" ht="15">
      <c r="A95" s="128" t="s">
        <v>2451</v>
      </c>
      <c r="B95" s="3">
        <v>1</v>
      </c>
    </row>
    <row r="96" spans="1:2" ht="15">
      <c r="A96" s="128" t="s">
        <v>2432</v>
      </c>
      <c r="B96" s="3">
        <v>2</v>
      </c>
    </row>
    <row r="97" spans="1:2" ht="15">
      <c r="A97" s="128" t="s">
        <v>2446</v>
      </c>
      <c r="B97" s="3">
        <v>1</v>
      </c>
    </row>
    <row r="98" spans="1:2" ht="15">
      <c r="A98" s="127" t="s">
        <v>2461</v>
      </c>
      <c r="B98" s="3"/>
    </row>
    <row r="99" spans="1:2" ht="15">
      <c r="A99" s="128" t="s">
        <v>2449</v>
      </c>
      <c r="B99" s="3">
        <v>1</v>
      </c>
    </row>
    <row r="100" spans="1:2" ht="15">
      <c r="A100" s="128" t="s">
        <v>2438</v>
      </c>
      <c r="B100" s="3">
        <v>1</v>
      </c>
    </row>
    <row r="101" spans="1:2" ht="15">
      <c r="A101" s="128" t="s">
        <v>2443</v>
      </c>
      <c r="B101" s="3">
        <v>2</v>
      </c>
    </row>
    <row r="102" spans="1:2" ht="15">
      <c r="A102" s="128" t="s">
        <v>2451</v>
      </c>
      <c r="B102" s="3">
        <v>2</v>
      </c>
    </row>
    <row r="103" spans="1:2" ht="15">
      <c r="A103" s="128" t="s">
        <v>2441</v>
      </c>
      <c r="B103" s="3">
        <v>1</v>
      </c>
    </row>
    <row r="104" spans="1:2" ht="15">
      <c r="A104" s="128" t="s">
        <v>2457</v>
      </c>
      <c r="B104" s="3">
        <v>1</v>
      </c>
    </row>
    <row r="105" spans="1:2" ht="15">
      <c r="A105" s="127" t="s">
        <v>2462</v>
      </c>
      <c r="B105" s="3"/>
    </row>
    <row r="106" spans="1:2" ht="15">
      <c r="A106" s="128" t="s">
        <v>2463</v>
      </c>
      <c r="B106" s="3">
        <v>1</v>
      </c>
    </row>
    <row r="107" spans="1:2" ht="15">
      <c r="A107" s="128" t="s">
        <v>2450</v>
      </c>
      <c r="B107" s="3">
        <v>1</v>
      </c>
    </row>
    <row r="108" spans="1:2" ht="15">
      <c r="A108" s="128" t="s">
        <v>2438</v>
      </c>
      <c r="B108" s="3">
        <v>1</v>
      </c>
    </row>
    <row r="109" spans="1:2" ht="15">
      <c r="A109" s="128" t="s">
        <v>2434</v>
      </c>
      <c r="B109" s="3">
        <v>1</v>
      </c>
    </row>
    <row r="110" spans="1:2" ht="15">
      <c r="A110" s="128" t="s">
        <v>2454</v>
      </c>
      <c r="B110" s="3">
        <v>1</v>
      </c>
    </row>
    <row r="111" spans="1:2" ht="15">
      <c r="A111" s="128" t="s">
        <v>2429</v>
      </c>
      <c r="B111" s="3">
        <v>1</v>
      </c>
    </row>
    <row r="112" spans="1:2" ht="15">
      <c r="A112" s="128" t="s">
        <v>2440</v>
      </c>
      <c r="B112" s="3">
        <v>2</v>
      </c>
    </row>
    <row r="113" spans="1:2" ht="15">
      <c r="A113" s="128" t="s">
        <v>2444</v>
      </c>
      <c r="B113" s="3">
        <v>1</v>
      </c>
    </row>
    <row r="114" spans="1:2" ht="15">
      <c r="A114" s="128" t="s">
        <v>2445</v>
      </c>
      <c r="B114" s="3">
        <v>3</v>
      </c>
    </row>
    <row r="115" spans="1:2" ht="15">
      <c r="A115" s="128" t="s">
        <v>2446</v>
      </c>
      <c r="B115" s="3">
        <v>2</v>
      </c>
    </row>
    <row r="116" spans="1:2" ht="15">
      <c r="A116" s="128" t="s">
        <v>2457</v>
      </c>
      <c r="B116" s="3">
        <v>2</v>
      </c>
    </row>
    <row r="117" spans="1:2" ht="15">
      <c r="A117" s="127" t="s">
        <v>2464</v>
      </c>
      <c r="B117" s="3"/>
    </row>
    <row r="118" spans="1:2" ht="15">
      <c r="A118" s="128" t="s">
        <v>2465</v>
      </c>
      <c r="B118" s="3">
        <v>1</v>
      </c>
    </row>
    <row r="119" spans="1:2" ht="15">
      <c r="A119" s="128" t="s">
        <v>2439</v>
      </c>
      <c r="B119" s="3">
        <v>1</v>
      </c>
    </row>
    <row r="120" spans="1:2" ht="15">
      <c r="A120" s="128" t="s">
        <v>2454</v>
      </c>
      <c r="B120" s="3">
        <v>1</v>
      </c>
    </row>
    <row r="121" spans="1:2" ht="15">
      <c r="A121" s="128" t="s">
        <v>2429</v>
      </c>
      <c r="B121" s="3">
        <v>1</v>
      </c>
    </row>
    <row r="122" spans="1:2" ht="15">
      <c r="A122" s="128" t="s">
        <v>2444</v>
      </c>
      <c r="B122" s="3">
        <v>2</v>
      </c>
    </row>
    <row r="123" spans="1:2" ht="15">
      <c r="A123" s="128" t="s">
        <v>2445</v>
      </c>
      <c r="B123" s="3">
        <v>2</v>
      </c>
    </row>
    <row r="124" spans="1:2" ht="15">
      <c r="A124" s="127" t="s">
        <v>2466</v>
      </c>
      <c r="B124" s="3"/>
    </row>
    <row r="125" spans="1:2" ht="15">
      <c r="A125" s="128" t="s">
        <v>2467</v>
      </c>
      <c r="B125" s="3">
        <v>1</v>
      </c>
    </row>
    <row r="126" spans="1:2" ht="15">
      <c r="A126" s="128" t="s">
        <v>2434</v>
      </c>
      <c r="B126" s="3">
        <v>1</v>
      </c>
    </row>
    <row r="127" spans="1:2" ht="15">
      <c r="A127" s="128" t="s">
        <v>2432</v>
      </c>
      <c r="B127" s="3">
        <v>1</v>
      </c>
    </row>
    <row r="128" spans="1:2" ht="15">
      <c r="A128" s="128" t="s">
        <v>2445</v>
      </c>
      <c r="B128" s="3">
        <v>1</v>
      </c>
    </row>
    <row r="129" spans="1:2" ht="15">
      <c r="A129" s="128" t="s">
        <v>2452</v>
      </c>
      <c r="B129" s="3">
        <v>1</v>
      </c>
    </row>
    <row r="130" spans="1:2" ht="15">
      <c r="A130" s="127" t="s">
        <v>2468</v>
      </c>
      <c r="B130" s="3"/>
    </row>
    <row r="131" spans="1:2" ht="15">
      <c r="A131" s="128" t="s">
        <v>2467</v>
      </c>
      <c r="B131" s="3">
        <v>1</v>
      </c>
    </row>
    <row r="132" spans="1:2" ht="15">
      <c r="A132" s="128" t="s">
        <v>2454</v>
      </c>
      <c r="B132" s="3">
        <v>1</v>
      </c>
    </row>
    <row r="133" spans="1:2" ht="15">
      <c r="A133" s="128" t="s">
        <v>2456</v>
      </c>
      <c r="B133" s="3">
        <v>1</v>
      </c>
    </row>
    <row r="134" spans="1:2" ht="15">
      <c r="A134" s="128" t="s">
        <v>2451</v>
      </c>
      <c r="B134" s="3">
        <v>1</v>
      </c>
    </row>
    <row r="135" spans="1:2" ht="15">
      <c r="A135" s="128" t="s">
        <v>2445</v>
      </c>
      <c r="B135" s="3">
        <v>1</v>
      </c>
    </row>
    <row r="136" spans="1:2" ht="15">
      <c r="A136" s="127" t="s">
        <v>2469</v>
      </c>
      <c r="B136" s="3"/>
    </row>
    <row r="137" spans="1:2" ht="15">
      <c r="A137" s="128" t="s">
        <v>2437</v>
      </c>
      <c r="B137" s="3">
        <v>1</v>
      </c>
    </row>
    <row r="138" spans="1:2" ht="15">
      <c r="A138" s="128" t="s">
        <v>2434</v>
      </c>
      <c r="B138" s="3">
        <v>1</v>
      </c>
    </row>
    <row r="139" spans="1:2" ht="15">
      <c r="A139" s="128" t="s">
        <v>2456</v>
      </c>
      <c r="B139" s="3">
        <v>1</v>
      </c>
    </row>
    <row r="140" spans="1:2" ht="15">
      <c r="A140" s="128" t="s">
        <v>2457</v>
      </c>
      <c r="B140" s="3">
        <v>2</v>
      </c>
    </row>
    <row r="141" spans="1:2" ht="15">
      <c r="A141" s="128" t="s">
        <v>2452</v>
      </c>
      <c r="B141" s="3">
        <v>1</v>
      </c>
    </row>
    <row r="142" spans="1:2" ht="15">
      <c r="A142" s="127" t="s">
        <v>2470</v>
      </c>
      <c r="B142" s="3"/>
    </row>
    <row r="143" spans="1:2" ht="15">
      <c r="A143" s="128" t="s">
        <v>2437</v>
      </c>
      <c r="B143" s="3">
        <v>1</v>
      </c>
    </row>
    <row r="144" spans="1:2" ht="15">
      <c r="A144" s="128" t="s">
        <v>2454</v>
      </c>
      <c r="B144" s="3">
        <v>1</v>
      </c>
    </row>
    <row r="145" spans="1:2" ht="15">
      <c r="A145" s="128" t="s">
        <v>2456</v>
      </c>
      <c r="B145" s="3">
        <v>1</v>
      </c>
    </row>
    <row r="146" spans="1:2" ht="15">
      <c r="A146" s="128" t="s">
        <v>2440</v>
      </c>
      <c r="B146" s="3">
        <v>2</v>
      </c>
    </row>
    <row r="147" spans="1:2" ht="15">
      <c r="A147" s="128" t="s">
        <v>2451</v>
      </c>
      <c r="B147" s="3">
        <v>1</v>
      </c>
    </row>
    <row r="148" spans="1:2" ht="15">
      <c r="A148" s="128" t="s">
        <v>2445</v>
      </c>
      <c r="B148" s="3">
        <v>1</v>
      </c>
    </row>
    <row r="149" spans="1:2" ht="15">
      <c r="A149" s="128" t="s">
        <v>2452</v>
      </c>
      <c r="B149" s="3">
        <v>1</v>
      </c>
    </row>
    <row r="150" spans="1:2" ht="15">
      <c r="A150" s="125" t="s">
        <v>2425</v>
      </c>
      <c r="B150"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958</v>
      </c>
      <c r="AE2" s="13" t="s">
        <v>959</v>
      </c>
      <c r="AF2" s="13" t="s">
        <v>960</v>
      </c>
      <c r="AG2" s="13" t="s">
        <v>961</v>
      </c>
      <c r="AH2" s="13" t="s">
        <v>962</v>
      </c>
      <c r="AI2" s="13" t="s">
        <v>963</v>
      </c>
      <c r="AJ2" s="13" t="s">
        <v>964</v>
      </c>
      <c r="AK2" s="13" t="s">
        <v>965</v>
      </c>
      <c r="AL2" s="13" t="s">
        <v>966</v>
      </c>
      <c r="AM2" s="13" t="s">
        <v>967</v>
      </c>
      <c r="AN2" s="13" t="s">
        <v>968</v>
      </c>
      <c r="AO2" s="13" t="s">
        <v>969</v>
      </c>
      <c r="AP2" s="13" t="s">
        <v>970</v>
      </c>
      <c r="AQ2" s="13" t="s">
        <v>971</v>
      </c>
      <c r="AR2" s="13" t="s">
        <v>972</v>
      </c>
      <c r="AS2" s="13" t="s">
        <v>192</v>
      </c>
      <c r="AT2" s="13" t="s">
        <v>973</v>
      </c>
      <c r="AU2" s="13" t="s">
        <v>974</v>
      </c>
      <c r="AV2" s="13" t="s">
        <v>975</v>
      </c>
      <c r="AW2" s="13" t="s">
        <v>976</v>
      </c>
      <c r="AX2" s="13" t="s">
        <v>977</v>
      </c>
      <c r="AY2" s="13" t="s">
        <v>978</v>
      </c>
      <c r="AZ2" s="13" t="s">
        <v>1684</v>
      </c>
      <c r="BA2" s="119" t="s">
        <v>2095</v>
      </c>
      <c r="BB2" s="119" t="s">
        <v>2102</v>
      </c>
      <c r="BC2" s="119" t="s">
        <v>2103</v>
      </c>
      <c r="BD2" s="119" t="s">
        <v>2107</v>
      </c>
      <c r="BE2" s="119" t="s">
        <v>2108</v>
      </c>
      <c r="BF2" s="119" t="s">
        <v>2118</v>
      </c>
      <c r="BG2" s="119" t="s">
        <v>2125</v>
      </c>
      <c r="BH2" s="119" t="s">
        <v>2168</v>
      </c>
      <c r="BI2" s="119" t="s">
        <v>2182</v>
      </c>
      <c r="BJ2" s="119" t="s">
        <v>2227</v>
      </c>
      <c r="BK2" s="119" t="s">
        <v>2410</v>
      </c>
      <c r="BL2" s="119" t="s">
        <v>2411</v>
      </c>
      <c r="BM2" s="119" t="s">
        <v>2412</v>
      </c>
      <c r="BN2" s="119" t="s">
        <v>2413</v>
      </c>
      <c r="BO2" s="119" t="s">
        <v>2414</v>
      </c>
      <c r="BP2" s="119" t="s">
        <v>2415</v>
      </c>
      <c r="BQ2" s="119" t="s">
        <v>2416</v>
      </c>
      <c r="BR2" s="119" t="s">
        <v>2417</v>
      </c>
      <c r="BS2" s="119" t="s">
        <v>2419</v>
      </c>
      <c r="BT2" s="3"/>
      <c r="BU2" s="3"/>
    </row>
    <row r="3" spans="1:73" ht="15" customHeight="1">
      <c r="A3" s="64" t="s">
        <v>212</v>
      </c>
      <c r="B3" s="65"/>
      <c r="C3" s="65" t="s">
        <v>64</v>
      </c>
      <c r="D3" s="66">
        <v>169.50434051881624</v>
      </c>
      <c r="E3" s="68"/>
      <c r="F3" s="100" t="s">
        <v>1385</v>
      </c>
      <c r="G3" s="65"/>
      <c r="H3" s="69" t="s">
        <v>212</v>
      </c>
      <c r="I3" s="70"/>
      <c r="J3" s="70"/>
      <c r="K3" s="69" t="s">
        <v>1518</v>
      </c>
      <c r="L3" s="73">
        <v>271.2162162162162</v>
      </c>
      <c r="M3" s="74">
        <v>8956.2197265625</v>
      </c>
      <c r="N3" s="74">
        <v>5384.75537109375</v>
      </c>
      <c r="O3" s="75"/>
      <c r="P3" s="76"/>
      <c r="Q3" s="76"/>
      <c r="R3" s="48"/>
      <c r="S3" s="48">
        <v>1</v>
      </c>
      <c r="T3" s="48">
        <v>1</v>
      </c>
      <c r="U3" s="49">
        <v>2</v>
      </c>
      <c r="V3" s="49">
        <v>0.5</v>
      </c>
      <c r="W3" s="49">
        <v>0</v>
      </c>
      <c r="X3" s="49">
        <v>1.459451</v>
      </c>
      <c r="Y3" s="49">
        <v>0</v>
      </c>
      <c r="Z3" s="49">
        <v>0</v>
      </c>
      <c r="AA3" s="71">
        <v>3</v>
      </c>
      <c r="AB3" s="71"/>
      <c r="AC3" s="72"/>
      <c r="AD3" s="78" t="s">
        <v>979</v>
      </c>
      <c r="AE3" s="78">
        <v>221</v>
      </c>
      <c r="AF3" s="78">
        <v>2455</v>
      </c>
      <c r="AG3" s="78">
        <v>2265</v>
      </c>
      <c r="AH3" s="78">
        <v>424</v>
      </c>
      <c r="AI3" s="78"/>
      <c r="AJ3" s="78" t="s">
        <v>1072</v>
      </c>
      <c r="AK3" s="78" t="s">
        <v>1159</v>
      </c>
      <c r="AL3" s="82" t="s">
        <v>1213</v>
      </c>
      <c r="AM3" s="78"/>
      <c r="AN3" s="80">
        <v>40678.883310185185</v>
      </c>
      <c r="AO3" s="82" t="s">
        <v>1285</v>
      </c>
      <c r="AP3" s="78" t="b">
        <v>0</v>
      </c>
      <c r="AQ3" s="78" t="b">
        <v>0</v>
      </c>
      <c r="AR3" s="78" t="b">
        <v>1</v>
      </c>
      <c r="AS3" s="78" t="s">
        <v>938</v>
      </c>
      <c r="AT3" s="78">
        <v>36</v>
      </c>
      <c r="AU3" s="82" t="s">
        <v>1375</v>
      </c>
      <c r="AV3" s="78" t="b">
        <v>0</v>
      </c>
      <c r="AW3" s="78" t="s">
        <v>1423</v>
      </c>
      <c r="AX3" s="82" t="s">
        <v>1424</v>
      </c>
      <c r="AY3" s="78" t="s">
        <v>66</v>
      </c>
      <c r="AZ3" s="78" t="str">
        <f>REPLACE(INDEX(GroupVertices[Group],MATCH(Vertices[[#This Row],[Vertex]],GroupVertices[Vertex],0)),1,1,"")</f>
        <v>16</v>
      </c>
      <c r="BA3" s="48" t="s">
        <v>423</v>
      </c>
      <c r="BB3" s="48" t="s">
        <v>423</v>
      </c>
      <c r="BC3" s="48" t="s">
        <v>508</v>
      </c>
      <c r="BD3" s="48" t="s">
        <v>508</v>
      </c>
      <c r="BE3" s="48" t="s">
        <v>532</v>
      </c>
      <c r="BF3" s="48" t="s">
        <v>532</v>
      </c>
      <c r="BG3" s="120" t="s">
        <v>2126</v>
      </c>
      <c r="BH3" s="120" t="s">
        <v>2126</v>
      </c>
      <c r="BI3" s="120" t="s">
        <v>2183</v>
      </c>
      <c r="BJ3" s="120" t="s">
        <v>2183</v>
      </c>
      <c r="BK3" s="120">
        <v>0</v>
      </c>
      <c r="BL3" s="123">
        <v>0</v>
      </c>
      <c r="BM3" s="120">
        <v>0</v>
      </c>
      <c r="BN3" s="123">
        <v>0</v>
      </c>
      <c r="BO3" s="120">
        <v>0</v>
      </c>
      <c r="BP3" s="123">
        <v>0</v>
      </c>
      <c r="BQ3" s="120">
        <v>17</v>
      </c>
      <c r="BR3" s="123">
        <v>100</v>
      </c>
      <c r="BS3" s="120">
        <v>17</v>
      </c>
      <c r="BT3" s="3"/>
      <c r="BU3" s="3"/>
    </row>
    <row r="4" spans="1:76" ht="15">
      <c r="A4" s="64" t="s">
        <v>274</v>
      </c>
      <c r="B4" s="65"/>
      <c r="C4" s="65" t="s">
        <v>64</v>
      </c>
      <c r="D4" s="66">
        <v>235.93811472415052</v>
      </c>
      <c r="E4" s="68"/>
      <c r="F4" s="100" t="s">
        <v>1386</v>
      </c>
      <c r="G4" s="65"/>
      <c r="H4" s="69" t="s">
        <v>274</v>
      </c>
      <c r="I4" s="70"/>
      <c r="J4" s="70"/>
      <c r="K4" s="69" t="s">
        <v>1519</v>
      </c>
      <c r="L4" s="73">
        <v>1</v>
      </c>
      <c r="M4" s="74">
        <v>8956.2197265625</v>
      </c>
      <c r="N4" s="74">
        <v>6343.4833984375</v>
      </c>
      <c r="O4" s="75"/>
      <c r="P4" s="76"/>
      <c r="Q4" s="76"/>
      <c r="R4" s="86"/>
      <c r="S4" s="48">
        <v>1</v>
      </c>
      <c r="T4" s="48">
        <v>0</v>
      </c>
      <c r="U4" s="49">
        <v>0</v>
      </c>
      <c r="V4" s="49">
        <v>0.333333</v>
      </c>
      <c r="W4" s="49">
        <v>0</v>
      </c>
      <c r="X4" s="49">
        <v>0.770266</v>
      </c>
      <c r="Y4" s="49">
        <v>0</v>
      </c>
      <c r="Z4" s="49">
        <v>0</v>
      </c>
      <c r="AA4" s="71">
        <v>4</v>
      </c>
      <c r="AB4" s="71"/>
      <c r="AC4" s="72"/>
      <c r="AD4" s="78" t="s">
        <v>980</v>
      </c>
      <c r="AE4" s="78">
        <v>712</v>
      </c>
      <c r="AF4" s="78">
        <v>24153</v>
      </c>
      <c r="AG4" s="78">
        <v>6410</v>
      </c>
      <c r="AH4" s="78">
        <v>430</v>
      </c>
      <c r="AI4" s="78"/>
      <c r="AJ4" s="78" t="s">
        <v>1073</v>
      </c>
      <c r="AK4" s="78" t="s">
        <v>1160</v>
      </c>
      <c r="AL4" s="82" t="s">
        <v>1214</v>
      </c>
      <c r="AM4" s="78"/>
      <c r="AN4" s="80">
        <v>39996.59627314815</v>
      </c>
      <c r="AO4" s="82" t="s">
        <v>1286</v>
      </c>
      <c r="AP4" s="78" t="b">
        <v>0</v>
      </c>
      <c r="AQ4" s="78" t="b">
        <v>0</v>
      </c>
      <c r="AR4" s="78" t="b">
        <v>1</v>
      </c>
      <c r="AS4" s="78" t="s">
        <v>938</v>
      </c>
      <c r="AT4" s="78">
        <v>406</v>
      </c>
      <c r="AU4" s="82" t="s">
        <v>1375</v>
      </c>
      <c r="AV4" s="78" t="b">
        <v>1</v>
      </c>
      <c r="AW4" s="78" t="s">
        <v>1423</v>
      </c>
      <c r="AX4" s="82" t="s">
        <v>1425</v>
      </c>
      <c r="AY4" s="78" t="s">
        <v>65</v>
      </c>
      <c r="AZ4" s="78" t="str">
        <f>REPLACE(INDEX(GroupVertices[Group],MATCH(Vertices[[#This Row],[Vertex]],GroupVertices[Vertex],0)),1,1,"")</f>
        <v>16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162.99200584581658</v>
      </c>
      <c r="E5" s="68"/>
      <c r="F5" s="100" t="s">
        <v>606</v>
      </c>
      <c r="G5" s="65"/>
      <c r="H5" s="69" t="s">
        <v>213</v>
      </c>
      <c r="I5" s="70"/>
      <c r="J5" s="70"/>
      <c r="K5" s="69" t="s">
        <v>1520</v>
      </c>
      <c r="L5" s="73">
        <v>811.6486486486486</v>
      </c>
      <c r="M5" s="74">
        <v>613.7999877929688</v>
      </c>
      <c r="N5" s="74">
        <v>5647.044921875</v>
      </c>
      <c r="O5" s="75"/>
      <c r="P5" s="76"/>
      <c r="Q5" s="76"/>
      <c r="R5" s="86"/>
      <c r="S5" s="48">
        <v>0</v>
      </c>
      <c r="T5" s="48">
        <v>5</v>
      </c>
      <c r="U5" s="49">
        <v>6</v>
      </c>
      <c r="V5" s="49">
        <v>0.066667</v>
      </c>
      <c r="W5" s="49">
        <v>0.131534</v>
      </c>
      <c r="X5" s="49">
        <v>1.649152</v>
      </c>
      <c r="Y5" s="49">
        <v>0.2</v>
      </c>
      <c r="Z5" s="49">
        <v>0</v>
      </c>
      <c r="AA5" s="71">
        <v>5</v>
      </c>
      <c r="AB5" s="71"/>
      <c r="AC5" s="72"/>
      <c r="AD5" s="78" t="s">
        <v>981</v>
      </c>
      <c r="AE5" s="78">
        <v>289</v>
      </c>
      <c r="AF5" s="78">
        <v>328</v>
      </c>
      <c r="AG5" s="78">
        <v>627</v>
      </c>
      <c r="AH5" s="78">
        <v>1093</v>
      </c>
      <c r="AI5" s="78"/>
      <c r="AJ5" s="78" t="s">
        <v>1074</v>
      </c>
      <c r="AK5" s="78"/>
      <c r="AL5" s="78"/>
      <c r="AM5" s="78"/>
      <c r="AN5" s="80">
        <v>43238.94362268518</v>
      </c>
      <c r="AO5" s="82" t="s">
        <v>1287</v>
      </c>
      <c r="AP5" s="78" t="b">
        <v>1</v>
      </c>
      <c r="AQ5" s="78" t="b">
        <v>0</v>
      </c>
      <c r="AR5" s="78" t="b">
        <v>0</v>
      </c>
      <c r="AS5" s="78" t="s">
        <v>937</v>
      </c>
      <c r="AT5" s="78">
        <v>5</v>
      </c>
      <c r="AU5" s="78"/>
      <c r="AV5" s="78" t="b">
        <v>0</v>
      </c>
      <c r="AW5" s="78" t="s">
        <v>1423</v>
      </c>
      <c r="AX5" s="82" t="s">
        <v>1426</v>
      </c>
      <c r="AY5" s="78" t="s">
        <v>66</v>
      </c>
      <c r="AZ5" s="78" t="str">
        <f>REPLACE(INDEX(GroupVertices[Group],MATCH(Vertices[[#This Row],[Vertex]],GroupVertices[Vertex],0)),1,1,"")</f>
        <v>1</v>
      </c>
      <c r="BA5" s="48"/>
      <c r="BB5" s="48"/>
      <c r="BC5" s="48"/>
      <c r="BD5" s="48"/>
      <c r="BE5" s="48" t="s">
        <v>533</v>
      </c>
      <c r="BF5" s="48" t="s">
        <v>533</v>
      </c>
      <c r="BG5" s="120" t="s">
        <v>2127</v>
      </c>
      <c r="BH5" s="120" t="s">
        <v>2127</v>
      </c>
      <c r="BI5" s="120" t="s">
        <v>2184</v>
      </c>
      <c r="BJ5" s="120" t="s">
        <v>2184</v>
      </c>
      <c r="BK5" s="120">
        <v>0</v>
      </c>
      <c r="BL5" s="123">
        <v>0</v>
      </c>
      <c r="BM5" s="120">
        <v>0</v>
      </c>
      <c r="BN5" s="123">
        <v>0</v>
      </c>
      <c r="BO5" s="120">
        <v>0</v>
      </c>
      <c r="BP5" s="123">
        <v>0</v>
      </c>
      <c r="BQ5" s="120">
        <v>19</v>
      </c>
      <c r="BR5" s="123">
        <v>100</v>
      </c>
      <c r="BS5" s="120">
        <v>19</v>
      </c>
      <c r="BT5" s="2"/>
      <c r="BU5" s="3"/>
      <c r="BV5" s="3"/>
      <c r="BW5" s="3"/>
      <c r="BX5" s="3"/>
    </row>
    <row r="6" spans="1:76" ht="15">
      <c r="A6" s="64" t="s">
        <v>275</v>
      </c>
      <c r="B6" s="65"/>
      <c r="C6" s="65" t="s">
        <v>64</v>
      </c>
      <c r="D6" s="66">
        <v>647.4521446839606</v>
      </c>
      <c r="E6" s="68"/>
      <c r="F6" s="100" t="s">
        <v>1387</v>
      </c>
      <c r="G6" s="65"/>
      <c r="H6" s="69" t="s">
        <v>275</v>
      </c>
      <c r="I6" s="70"/>
      <c r="J6" s="70"/>
      <c r="K6" s="69" t="s">
        <v>1521</v>
      </c>
      <c r="L6" s="73">
        <v>1</v>
      </c>
      <c r="M6" s="74">
        <v>413.26336669921875</v>
      </c>
      <c r="N6" s="74">
        <v>7899.63037109375</v>
      </c>
      <c r="O6" s="75"/>
      <c r="P6" s="76"/>
      <c r="Q6" s="76"/>
      <c r="R6" s="86"/>
      <c r="S6" s="48">
        <v>2</v>
      </c>
      <c r="T6" s="48">
        <v>0</v>
      </c>
      <c r="U6" s="49">
        <v>0</v>
      </c>
      <c r="V6" s="49">
        <v>0.055556</v>
      </c>
      <c r="W6" s="49">
        <v>0.084094</v>
      </c>
      <c r="X6" s="49">
        <v>0.714633</v>
      </c>
      <c r="Y6" s="49">
        <v>0.5</v>
      </c>
      <c r="Z6" s="49">
        <v>0</v>
      </c>
      <c r="AA6" s="71">
        <v>6</v>
      </c>
      <c r="AB6" s="71"/>
      <c r="AC6" s="72"/>
      <c r="AD6" s="78" t="s">
        <v>982</v>
      </c>
      <c r="AE6" s="78">
        <v>7</v>
      </c>
      <c r="AF6" s="78">
        <v>158558</v>
      </c>
      <c r="AG6" s="78">
        <v>24625</v>
      </c>
      <c r="AH6" s="78">
        <v>835</v>
      </c>
      <c r="AI6" s="78"/>
      <c r="AJ6" s="78" t="s">
        <v>1075</v>
      </c>
      <c r="AK6" s="78"/>
      <c r="AL6" s="82" t="s">
        <v>1215</v>
      </c>
      <c r="AM6" s="78"/>
      <c r="AN6" s="80">
        <v>39800.50040509259</v>
      </c>
      <c r="AO6" s="82" t="s">
        <v>1288</v>
      </c>
      <c r="AP6" s="78" t="b">
        <v>0</v>
      </c>
      <c r="AQ6" s="78" t="b">
        <v>0</v>
      </c>
      <c r="AR6" s="78" t="b">
        <v>1</v>
      </c>
      <c r="AS6" s="78" t="s">
        <v>937</v>
      </c>
      <c r="AT6" s="78">
        <v>3083</v>
      </c>
      <c r="AU6" s="82" t="s">
        <v>1375</v>
      </c>
      <c r="AV6" s="78" t="b">
        <v>0</v>
      </c>
      <c r="AW6" s="78" t="s">
        <v>1423</v>
      </c>
      <c r="AX6" s="82" t="s">
        <v>1427</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276</v>
      </c>
      <c r="B7" s="65"/>
      <c r="C7" s="65" t="s">
        <v>64</v>
      </c>
      <c r="D7" s="66">
        <v>1000</v>
      </c>
      <c r="E7" s="68"/>
      <c r="F7" s="100" t="s">
        <v>1388</v>
      </c>
      <c r="G7" s="65"/>
      <c r="H7" s="69" t="s">
        <v>276</v>
      </c>
      <c r="I7" s="70"/>
      <c r="J7" s="70"/>
      <c r="K7" s="69" t="s">
        <v>1522</v>
      </c>
      <c r="L7" s="73">
        <v>1</v>
      </c>
      <c r="M7" s="74">
        <v>1185.1761474609375</v>
      </c>
      <c r="N7" s="74">
        <v>4295.98095703125</v>
      </c>
      <c r="O7" s="75"/>
      <c r="P7" s="76"/>
      <c r="Q7" s="76"/>
      <c r="R7" s="86"/>
      <c r="S7" s="48">
        <v>2</v>
      </c>
      <c r="T7" s="48">
        <v>0</v>
      </c>
      <c r="U7" s="49">
        <v>0</v>
      </c>
      <c r="V7" s="49">
        <v>0.055556</v>
      </c>
      <c r="W7" s="49">
        <v>0.084094</v>
      </c>
      <c r="X7" s="49">
        <v>0.714633</v>
      </c>
      <c r="Y7" s="49">
        <v>0.5</v>
      </c>
      <c r="Z7" s="49">
        <v>0</v>
      </c>
      <c r="AA7" s="71">
        <v>7</v>
      </c>
      <c r="AB7" s="71"/>
      <c r="AC7" s="72"/>
      <c r="AD7" s="78" t="s">
        <v>983</v>
      </c>
      <c r="AE7" s="78">
        <v>1086</v>
      </c>
      <c r="AF7" s="78">
        <v>7615952</v>
      </c>
      <c r="AG7" s="78">
        <v>514634</v>
      </c>
      <c r="AH7" s="78">
        <v>145</v>
      </c>
      <c r="AI7" s="78"/>
      <c r="AJ7" s="78" t="s">
        <v>1076</v>
      </c>
      <c r="AK7" s="78" t="s">
        <v>1161</v>
      </c>
      <c r="AL7" s="82" t="s">
        <v>1216</v>
      </c>
      <c r="AM7" s="78"/>
      <c r="AN7" s="80">
        <v>40122.992581018516</v>
      </c>
      <c r="AO7" s="82" t="s">
        <v>1289</v>
      </c>
      <c r="AP7" s="78" t="b">
        <v>0</v>
      </c>
      <c r="AQ7" s="78" t="b">
        <v>0</v>
      </c>
      <c r="AR7" s="78" t="b">
        <v>0</v>
      </c>
      <c r="AS7" s="78" t="s">
        <v>937</v>
      </c>
      <c r="AT7" s="78">
        <v>59173</v>
      </c>
      <c r="AU7" s="82" t="s">
        <v>1375</v>
      </c>
      <c r="AV7" s="78" t="b">
        <v>1</v>
      </c>
      <c r="AW7" s="78" t="s">
        <v>1423</v>
      </c>
      <c r="AX7" s="82" t="s">
        <v>1428</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277</v>
      </c>
      <c r="B8" s="65"/>
      <c r="C8" s="65" t="s">
        <v>64</v>
      </c>
      <c r="D8" s="66">
        <v>1000</v>
      </c>
      <c r="E8" s="68"/>
      <c r="F8" s="100" t="s">
        <v>1389</v>
      </c>
      <c r="G8" s="65"/>
      <c r="H8" s="69" t="s">
        <v>277</v>
      </c>
      <c r="I8" s="70"/>
      <c r="J8" s="70"/>
      <c r="K8" s="69" t="s">
        <v>1523</v>
      </c>
      <c r="L8" s="73">
        <v>1</v>
      </c>
      <c r="M8" s="74">
        <v>671.5984497070312</v>
      </c>
      <c r="N8" s="74">
        <v>4105.4716796875</v>
      </c>
      <c r="O8" s="75"/>
      <c r="P8" s="76"/>
      <c r="Q8" s="76"/>
      <c r="R8" s="86"/>
      <c r="S8" s="48">
        <v>2</v>
      </c>
      <c r="T8" s="48">
        <v>0</v>
      </c>
      <c r="U8" s="49">
        <v>0</v>
      </c>
      <c r="V8" s="49">
        <v>0.055556</v>
      </c>
      <c r="W8" s="49">
        <v>0.084094</v>
      </c>
      <c r="X8" s="49">
        <v>0.714633</v>
      </c>
      <c r="Y8" s="49">
        <v>0.5</v>
      </c>
      <c r="Z8" s="49">
        <v>0</v>
      </c>
      <c r="AA8" s="71">
        <v>8</v>
      </c>
      <c r="AB8" s="71"/>
      <c r="AC8" s="72"/>
      <c r="AD8" s="78" t="s">
        <v>984</v>
      </c>
      <c r="AE8" s="78">
        <v>101</v>
      </c>
      <c r="AF8" s="78">
        <v>9876120</v>
      </c>
      <c r="AG8" s="78">
        <v>379425</v>
      </c>
      <c r="AH8" s="78">
        <v>42</v>
      </c>
      <c r="AI8" s="78"/>
      <c r="AJ8" s="78" t="s">
        <v>1077</v>
      </c>
      <c r="AK8" s="78" t="s">
        <v>1161</v>
      </c>
      <c r="AL8" s="82" t="s">
        <v>1217</v>
      </c>
      <c r="AM8" s="78"/>
      <c r="AN8" s="80">
        <v>39090.33746527778</v>
      </c>
      <c r="AO8" s="82" t="s">
        <v>1290</v>
      </c>
      <c r="AP8" s="78" t="b">
        <v>0</v>
      </c>
      <c r="AQ8" s="78" t="b">
        <v>0</v>
      </c>
      <c r="AR8" s="78" t="b">
        <v>1</v>
      </c>
      <c r="AS8" s="78" t="s">
        <v>937</v>
      </c>
      <c r="AT8" s="78">
        <v>40975</v>
      </c>
      <c r="AU8" s="82" t="s">
        <v>1375</v>
      </c>
      <c r="AV8" s="78" t="b">
        <v>1</v>
      </c>
      <c r="AW8" s="78" t="s">
        <v>1423</v>
      </c>
      <c r="AX8" s="82" t="s">
        <v>1429</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278</v>
      </c>
      <c r="B9" s="65"/>
      <c r="C9" s="65" t="s">
        <v>64</v>
      </c>
      <c r="D9" s="66">
        <v>1000</v>
      </c>
      <c r="E9" s="68"/>
      <c r="F9" s="100" t="s">
        <v>1390</v>
      </c>
      <c r="G9" s="65"/>
      <c r="H9" s="69" t="s">
        <v>278</v>
      </c>
      <c r="I9" s="70"/>
      <c r="J9" s="70"/>
      <c r="K9" s="69" t="s">
        <v>1524</v>
      </c>
      <c r="L9" s="73">
        <v>1</v>
      </c>
      <c r="M9" s="74">
        <v>287.36566162109375</v>
      </c>
      <c r="N9" s="74">
        <v>6294.50048828125</v>
      </c>
      <c r="O9" s="75"/>
      <c r="P9" s="76"/>
      <c r="Q9" s="76"/>
      <c r="R9" s="86"/>
      <c r="S9" s="48">
        <v>2</v>
      </c>
      <c r="T9" s="48">
        <v>0</v>
      </c>
      <c r="U9" s="49">
        <v>0</v>
      </c>
      <c r="V9" s="49">
        <v>0.055556</v>
      </c>
      <c r="W9" s="49">
        <v>0.084094</v>
      </c>
      <c r="X9" s="49">
        <v>0.714633</v>
      </c>
      <c r="Y9" s="49">
        <v>0.5</v>
      </c>
      <c r="Z9" s="49">
        <v>0</v>
      </c>
      <c r="AA9" s="71">
        <v>9</v>
      </c>
      <c r="AB9" s="71"/>
      <c r="AC9" s="72"/>
      <c r="AD9" s="78" t="s">
        <v>985</v>
      </c>
      <c r="AE9" s="78">
        <v>5446</v>
      </c>
      <c r="AF9" s="78">
        <v>15248415</v>
      </c>
      <c r="AG9" s="78">
        <v>207115</v>
      </c>
      <c r="AH9" s="78">
        <v>10143</v>
      </c>
      <c r="AI9" s="78"/>
      <c r="AJ9" s="78" t="s">
        <v>1078</v>
      </c>
      <c r="AK9" s="78" t="s">
        <v>1162</v>
      </c>
      <c r="AL9" s="82" t="s">
        <v>1218</v>
      </c>
      <c r="AM9" s="78"/>
      <c r="AN9" s="80">
        <v>40138.09024305556</v>
      </c>
      <c r="AO9" s="82" t="s">
        <v>1291</v>
      </c>
      <c r="AP9" s="78" t="b">
        <v>0</v>
      </c>
      <c r="AQ9" s="78" t="b">
        <v>0</v>
      </c>
      <c r="AR9" s="78" t="b">
        <v>1</v>
      </c>
      <c r="AS9" s="78" t="s">
        <v>937</v>
      </c>
      <c r="AT9" s="78">
        <v>56877</v>
      </c>
      <c r="AU9" s="82" t="s">
        <v>1375</v>
      </c>
      <c r="AV9" s="78" t="b">
        <v>1</v>
      </c>
      <c r="AW9" s="78" t="s">
        <v>1423</v>
      </c>
      <c r="AX9" s="82" t="s">
        <v>1430</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272</v>
      </c>
      <c r="B10" s="65"/>
      <c r="C10" s="65" t="s">
        <v>64</v>
      </c>
      <c r="D10" s="66">
        <v>181.49720131530873</v>
      </c>
      <c r="E10" s="68"/>
      <c r="F10" s="100" t="s">
        <v>660</v>
      </c>
      <c r="G10" s="65"/>
      <c r="H10" s="69" t="s">
        <v>272</v>
      </c>
      <c r="I10" s="70"/>
      <c r="J10" s="70"/>
      <c r="K10" s="69" t="s">
        <v>1525</v>
      </c>
      <c r="L10" s="73">
        <v>9999</v>
      </c>
      <c r="M10" s="74">
        <v>1088.8470458984375</v>
      </c>
      <c r="N10" s="74">
        <v>6916.1923828125</v>
      </c>
      <c r="O10" s="75"/>
      <c r="P10" s="76"/>
      <c r="Q10" s="76"/>
      <c r="R10" s="86"/>
      <c r="S10" s="48">
        <v>5</v>
      </c>
      <c r="T10" s="48">
        <v>7</v>
      </c>
      <c r="U10" s="49">
        <v>74</v>
      </c>
      <c r="V10" s="49">
        <v>0.1</v>
      </c>
      <c r="W10" s="49">
        <v>0.231586</v>
      </c>
      <c r="X10" s="49">
        <v>3.678889</v>
      </c>
      <c r="Y10" s="49">
        <v>0.05555555555555555</v>
      </c>
      <c r="Z10" s="49">
        <v>0</v>
      </c>
      <c r="AA10" s="71">
        <v>10</v>
      </c>
      <c r="AB10" s="71"/>
      <c r="AC10" s="72"/>
      <c r="AD10" s="78" t="s">
        <v>986</v>
      </c>
      <c r="AE10" s="78">
        <v>1422</v>
      </c>
      <c r="AF10" s="78">
        <v>6372</v>
      </c>
      <c r="AG10" s="78">
        <v>8165</v>
      </c>
      <c r="AH10" s="78">
        <v>2368</v>
      </c>
      <c r="AI10" s="78"/>
      <c r="AJ10" s="78" t="s">
        <v>1079</v>
      </c>
      <c r="AK10" s="78" t="s">
        <v>1163</v>
      </c>
      <c r="AL10" s="82" t="s">
        <v>1219</v>
      </c>
      <c r="AM10" s="78"/>
      <c r="AN10" s="80">
        <v>39542.6421412037</v>
      </c>
      <c r="AO10" s="82" t="s">
        <v>1292</v>
      </c>
      <c r="AP10" s="78" t="b">
        <v>0</v>
      </c>
      <c r="AQ10" s="78" t="b">
        <v>0</v>
      </c>
      <c r="AR10" s="78" t="b">
        <v>1</v>
      </c>
      <c r="AS10" s="78" t="s">
        <v>937</v>
      </c>
      <c r="AT10" s="78">
        <v>347</v>
      </c>
      <c r="AU10" s="82" t="s">
        <v>1375</v>
      </c>
      <c r="AV10" s="78" t="b">
        <v>0</v>
      </c>
      <c r="AW10" s="78" t="s">
        <v>1423</v>
      </c>
      <c r="AX10" s="82" t="s">
        <v>1431</v>
      </c>
      <c r="AY10" s="78" t="s">
        <v>66</v>
      </c>
      <c r="AZ10" s="78" t="str">
        <f>REPLACE(INDEX(GroupVertices[Group],MATCH(Vertices[[#This Row],[Vertex]],GroupVertices[Vertex],0)),1,1,"")</f>
        <v>1</v>
      </c>
      <c r="BA10" s="48" t="s">
        <v>2096</v>
      </c>
      <c r="BB10" s="48" t="s">
        <v>2096</v>
      </c>
      <c r="BC10" s="48" t="s">
        <v>531</v>
      </c>
      <c r="BD10" s="48" t="s">
        <v>531</v>
      </c>
      <c r="BE10" s="48" t="s">
        <v>2109</v>
      </c>
      <c r="BF10" s="48" t="s">
        <v>2119</v>
      </c>
      <c r="BG10" s="120" t="s">
        <v>2128</v>
      </c>
      <c r="BH10" s="120" t="s">
        <v>2169</v>
      </c>
      <c r="BI10" s="120" t="s">
        <v>2185</v>
      </c>
      <c r="BJ10" s="120" t="s">
        <v>2185</v>
      </c>
      <c r="BK10" s="120">
        <v>2</v>
      </c>
      <c r="BL10" s="123">
        <v>1.3513513513513513</v>
      </c>
      <c r="BM10" s="120">
        <v>2</v>
      </c>
      <c r="BN10" s="123">
        <v>1.3513513513513513</v>
      </c>
      <c r="BO10" s="120">
        <v>0</v>
      </c>
      <c r="BP10" s="123">
        <v>0</v>
      </c>
      <c r="BQ10" s="120">
        <v>144</v>
      </c>
      <c r="BR10" s="123">
        <v>97.29729729729729</v>
      </c>
      <c r="BS10" s="120">
        <v>148</v>
      </c>
      <c r="BT10" s="2"/>
      <c r="BU10" s="3"/>
      <c r="BV10" s="3"/>
      <c r="BW10" s="3"/>
      <c r="BX10" s="3"/>
    </row>
    <row r="11" spans="1:76" ht="15">
      <c r="A11" s="64" t="s">
        <v>214</v>
      </c>
      <c r="B11" s="65"/>
      <c r="C11" s="65" t="s">
        <v>64</v>
      </c>
      <c r="D11" s="66">
        <v>209.2825502374863</v>
      </c>
      <c r="E11" s="68"/>
      <c r="F11" s="100" t="s">
        <v>607</v>
      </c>
      <c r="G11" s="65"/>
      <c r="H11" s="69" t="s">
        <v>214</v>
      </c>
      <c r="I11" s="70"/>
      <c r="J11" s="70"/>
      <c r="K11" s="69" t="s">
        <v>1526</v>
      </c>
      <c r="L11" s="73">
        <v>2838.2702702702704</v>
      </c>
      <c r="M11" s="74">
        <v>1062.35693359375</v>
      </c>
      <c r="N11" s="74">
        <v>2026.493408203125</v>
      </c>
      <c r="O11" s="75"/>
      <c r="P11" s="76"/>
      <c r="Q11" s="76"/>
      <c r="R11" s="86"/>
      <c r="S11" s="48">
        <v>3</v>
      </c>
      <c r="T11" s="48">
        <v>3</v>
      </c>
      <c r="U11" s="49">
        <v>21</v>
      </c>
      <c r="V11" s="49">
        <v>0.166667</v>
      </c>
      <c r="W11" s="49">
        <v>0</v>
      </c>
      <c r="X11" s="49">
        <v>2.254535</v>
      </c>
      <c r="Y11" s="49">
        <v>0.1</v>
      </c>
      <c r="Z11" s="49">
        <v>0</v>
      </c>
      <c r="AA11" s="71">
        <v>11</v>
      </c>
      <c r="AB11" s="71"/>
      <c r="AC11" s="72"/>
      <c r="AD11" s="78" t="s">
        <v>987</v>
      </c>
      <c r="AE11" s="78">
        <v>2621</v>
      </c>
      <c r="AF11" s="78">
        <v>15447</v>
      </c>
      <c r="AG11" s="78">
        <v>24069</v>
      </c>
      <c r="AH11" s="78">
        <v>6236</v>
      </c>
      <c r="AI11" s="78"/>
      <c r="AJ11" s="78" t="s">
        <v>1080</v>
      </c>
      <c r="AK11" s="78" t="s">
        <v>1164</v>
      </c>
      <c r="AL11" s="82" t="s">
        <v>1220</v>
      </c>
      <c r="AM11" s="78"/>
      <c r="AN11" s="80">
        <v>39779.60344907407</v>
      </c>
      <c r="AO11" s="82" t="s">
        <v>1293</v>
      </c>
      <c r="AP11" s="78" t="b">
        <v>0</v>
      </c>
      <c r="AQ11" s="78" t="b">
        <v>0</v>
      </c>
      <c r="AR11" s="78" t="b">
        <v>1</v>
      </c>
      <c r="AS11" s="78" t="s">
        <v>938</v>
      </c>
      <c r="AT11" s="78">
        <v>558</v>
      </c>
      <c r="AU11" s="82" t="s">
        <v>1375</v>
      </c>
      <c r="AV11" s="78" t="b">
        <v>1</v>
      </c>
      <c r="AW11" s="78" t="s">
        <v>1423</v>
      </c>
      <c r="AX11" s="82" t="s">
        <v>1432</v>
      </c>
      <c r="AY11" s="78" t="s">
        <v>66</v>
      </c>
      <c r="AZ11" s="78" t="str">
        <f>REPLACE(INDEX(GroupVertices[Group],MATCH(Vertices[[#This Row],[Vertex]],GroupVertices[Vertex],0)),1,1,"")</f>
        <v>4</v>
      </c>
      <c r="BA11" s="48" t="s">
        <v>424</v>
      </c>
      <c r="BB11" s="48" t="s">
        <v>424</v>
      </c>
      <c r="BC11" s="48" t="s">
        <v>509</v>
      </c>
      <c r="BD11" s="48" t="s">
        <v>509</v>
      </c>
      <c r="BE11" s="48" t="s">
        <v>534</v>
      </c>
      <c r="BF11" s="48" t="s">
        <v>534</v>
      </c>
      <c r="BG11" s="120" t="s">
        <v>2129</v>
      </c>
      <c r="BH11" s="120" t="s">
        <v>2129</v>
      </c>
      <c r="BI11" s="120" t="s">
        <v>2012</v>
      </c>
      <c r="BJ11" s="120" t="s">
        <v>2012</v>
      </c>
      <c r="BK11" s="120">
        <v>1</v>
      </c>
      <c r="BL11" s="123">
        <v>2.380952380952381</v>
      </c>
      <c r="BM11" s="120">
        <v>0</v>
      </c>
      <c r="BN11" s="123">
        <v>0</v>
      </c>
      <c r="BO11" s="120">
        <v>0</v>
      </c>
      <c r="BP11" s="123">
        <v>0</v>
      </c>
      <c r="BQ11" s="120">
        <v>41</v>
      </c>
      <c r="BR11" s="123">
        <v>97.61904761904762</v>
      </c>
      <c r="BS11" s="120">
        <v>42</v>
      </c>
      <c r="BT11" s="2"/>
      <c r="BU11" s="3"/>
      <c r="BV11" s="3"/>
      <c r="BW11" s="3"/>
      <c r="BX11" s="3"/>
    </row>
    <row r="12" spans="1:76" ht="15">
      <c r="A12" s="64" t="s">
        <v>279</v>
      </c>
      <c r="B12" s="65"/>
      <c r="C12" s="65" t="s">
        <v>64</v>
      </c>
      <c r="D12" s="66">
        <v>1000</v>
      </c>
      <c r="E12" s="68"/>
      <c r="F12" s="100" t="s">
        <v>1391</v>
      </c>
      <c r="G12" s="65"/>
      <c r="H12" s="69" t="s">
        <v>279</v>
      </c>
      <c r="I12" s="70"/>
      <c r="J12" s="70"/>
      <c r="K12" s="69" t="s">
        <v>1527</v>
      </c>
      <c r="L12" s="73">
        <v>1</v>
      </c>
      <c r="M12" s="74">
        <v>954.902587890625</v>
      </c>
      <c r="N12" s="74">
        <v>3752.56591796875</v>
      </c>
      <c r="O12" s="75"/>
      <c r="P12" s="76"/>
      <c r="Q12" s="76"/>
      <c r="R12" s="86"/>
      <c r="S12" s="48">
        <v>1</v>
      </c>
      <c r="T12" s="48">
        <v>0</v>
      </c>
      <c r="U12" s="49">
        <v>0</v>
      </c>
      <c r="V12" s="49">
        <v>0.090909</v>
      </c>
      <c r="W12" s="49">
        <v>0</v>
      </c>
      <c r="X12" s="49">
        <v>0.469392</v>
      </c>
      <c r="Y12" s="49">
        <v>0</v>
      </c>
      <c r="Z12" s="49">
        <v>0</v>
      </c>
      <c r="AA12" s="71">
        <v>12</v>
      </c>
      <c r="AB12" s="71"/>
      <c r="AC12" s="72"/>
      <c r="AD12" s="78" t="s">
        <v>988</v>
      </c>
      <c r="AE12" s="78">
        <v>807</v>
      </c>
      <c r="AF12" s="78">
        <v>3497877</v>
      </c>
      <c r="AG12" s="78">
        <v>238276</v>
      </c>
      <c r="AH12" s="78">
        <v>38</v>
      </c>
      <c r="AI12" s="78"/>
      <c r="AJ12" s="78" t="s">
        <v>1081</v>
      </c>
      <c r="AK12" s="78" t="s">
        <v>1161</v>
      </c>
      <c r="AL12" s="82" t="s">
        <v>1221</v>
      </c>
      <c r="AM12" s="78"/>
      <c r="AN12" s="80">
        <v>39826.81138888889</v>
      </c>
      <c r="AO12" s="82" t="s">
        <v>1294</v>
      </c>
      <c r="AP12" s="78" t="b">
        <v>0</v>
      </c>
      <c r="AQ12" s="78" t="b">
        <v>0</v>
      </c>
      <c r="AR12" s="78" t="b">
        <v>0</v>
      </c>
      <c r="AS12" s="78" t="s">
        <v>937</v>
      </c>
      <c r="AT12" s="78">
        <v>34374</v>
      </c>
      <c r="AU12" s="82" t="s">
        <v>1375</v>
      </c>
      <c r="AV12" s="78" t="b">
        <v>1</v>
      </c>
      <c r="AW12" s="78" t="s">
        <v>1423</v>
      </c>
      <c r="AX12" s="82" t="s">
        <v>1433</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280</v>
      </c>
      <c r="B13" s="65"/>
      <c r="C13" s="65" t="s">
        <v>64</v>
      </c>
      <c r="D13" s="66">
        <v>179.02024844720498</v>
      </c>
      <c r="E13" s="68"/>
      <c r="F13" s="100" t="s">
        <v>1392</v>
      </c>
      <c r="G13" s="65"/>
      <c r="H13" s="69" t="s">
        <v>280</v>
      </c>
      <c r="I13" s="70"/>
      <c r="J13" s="70"/>
      <c r="K13" s="69" t="s">
        <v>1528</v>
      </c>
      <c r="L13" s="73">
        <v>1</v>
      </c>
      <c r="M13" s="74">
        <v>194.9122772216797</v>
      </c>
      <c r="N13" s="74">
        <v>2226.426025390625</v>
      </c>
      <c r="O13" s="75"/>
      <c r="P13" s="76"/>
      <c r="Q13" s="76"/>
      <c r="R13" s="86"/>
      <c r="S13" s="48">
        <v>1</v>
      </c>
      <c r="T13" s="48">
        <v>0</v>
      </c>
      <c r="U13" s="49">
        <v>0</v>
      </c>
      <c r="V13" s="49">
        <v>0.090909</v>
      </c>
      <c r="W13" s="49">
        <v>0</v>
      </c>
      <c r="X13" s="49">
        <v>0.469392</v>
      </c>
      <c r="Y13" s="49">
        <v>0</v>
      </c>
      <c r="Z13" s="49">
        <v>0</v>
      </c>
      <c r="AA13" s="71">
        <v>13</v>
      </c>
      <c r="AB13" s="71"/>
      <c r="AC13" s="72"/>
      <c r="AD13" s="78" t="s">
        <v>989</v>
      </c>
      <c r="AE13" s="78">
        <v>402</v>
      </c>
      <c r="AF13" s="78">
        <v>5563</v>
      </c>
      <c r="AG13" s="78">
        <v>4263</v>
      </c>
      <c r="AH13" s="78">
        <v>476</v>
      </c>
      <c r="AI13" s="78"/>
      <c r="AJ13" s="78" t="s">
        <v>1082</v>
      </c>
      <c r="AK13" s="78" t="s">
        <v>1165</v>
      </c>
      <c r="AL13" s="82" t="s">
        <v>1222</v>
      </c>
      <c r="AM13" s="78"/>
      <c r="AN13" s="80">
        <v>42626.54050925926</v>
      </c>
      <c r="AO13" s="82" t="s">
        <v>1295</v>
      </c>
      <c r="AP13" s="78" t="b">
        <v>1</v>
      </c>
      <c r="AQ13" s="78" t="b">
        <v>0</v>
      </c>
      <c r="AR13" s="78" t="b">
        <v>0</v>
      </c>
      <c r="AS13" s="78" t="s">
        <v>938</v>
      </c>
      <c r="AT13" s="78">
        <v>106</v>
      </c>
      <c r="AU13" s="78"/>
      <c r="AV13" s="78" t="b">
        <v>0</v>
      </c>
      <c r="AW13" s="78" t="s">
        <v>1423</v>
      </c>
      <c r="AX13" s="82" t="s">
        <v>1434</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215</v>
      </c>
      <c r="B14" s="65"/>
      <c r="C14" s="65" t="s">
        <v>64</v>
      </c>
      <c r="D14" s="66">
        <v>163.70233101936427</v>
      </c>
      <c r="E14" s="68"/>
      <c r="F14" s="100" t="s">
        <v>608</v>
      </c>
      <c r="G14" s="65"/>
      <c r="H14" s="69" t="s">
        <v>215</v>
      </c>
      <c r="I14" s="70"/>
      <c r="J14" s="70"/>
      <c r="K14" s="69" t="s">
        <v>1529</v>
      </c>
      <c r="L14" s="73">
        <v>1</v>
      </c>
      <c r="M14" s="74">
        <v>764.3986206054688</v>
      </c>
      <c r="N14" s="74">
        <v>564.4871215820312</v>
      </c>
      <c r="O14" s="75"/>
      <c r="P14" s="76"/>
      <c r="Q14" s="76"/>
      <c r="R14" s="86"/>
      <c r="S14" s="48">
        <v>0</v>
      </c>
      <c r="T14" s="48">
        <v>2</v>
      </c>
      <c r="U14" s="49">
        <v>0</v>
      </c>
      <c r="V14" s="49">
        <v>0.1</v>
      </c>
      <c r="W14" s="49">
        <v>0</v>
      </c>
      <c r="X14" s="49">
        <v>0.780643</v>
      </c>
      <c r="Y14" s="49">
        <v>0.5</v>
      </c>
      <c r="Z14" s="49">
        <v>0</v>
      </c>
      <c r="AA14" s="71">
        <v>14</v>
      </c>
      <c r="AB14" s="71"/>
      <c r="AC14" s="72"/>
      <c r="AD14" s="78" t="s">
        <v>990</v>
      </c>
      <c r="AE14" s="78">
        <v>299</v>
      </c>
      <c r="AF14" s="78">
        <v>560</v>
      </c>
      <c r="AG14" s="78">
        <v>1117</v>
      </c>
      <c r="AH14" s="78">
        <v>855</v>
      </c>
      <c r="AI14" s="78"/>
      <c r="AJ14" s="78" t="s">
        <v>1083</v>
      </c>
      <c r="AK14" s="78" t="s">
        <v>1166</v>
      </c>
      <c r="AL14" s="82" t="s">
        <v>1223</v>
      </c>
      <c r="AM14" s="78"/>
      <c r="AN14" s="80">
        <v>42051.636099537034</v>
      </c>
      <c r="AO14" s="82" t="s">
        <v>1296</v>
      </c>
      <c r="AP14" s="78" t="b">
        <v>1</v>
      </c>
      <c r="AQ14" s="78" t="b">
        <v>0</v>
      </c>
      <c r="AR14" s="78" t="b">
        <v>1</v>
      </c>
      <c r="AS14" s="78" t="s">
        <v>938</v>
      </c>
      <c r="AT14" s="78">
        <v>58</v>
      </c>
      <c r="AU14" s="82" t="s">
        <v>1375</v>
      </c>
      <c r="AV14" s="78" t="b">
        <v>0</v>
      </c>
      <c r="AW14" s="78" t="s">
        <v>1423</v>
      </c>
      <c r="AX14" s="82" t="s">
        <v>1435</v>
      </c>
      <c r="AY14" s="78" t="s">
        <v>66</v>
      </c>
      <c r="AZ14" s="78" t="str">
        <f>REPLACE(INDEX(GroupVertices[Group],MATCH(Vertices[[#This Row],[Vertex]],GroupVertices[Vertex],0)),1,1,"")</f>
        <v>4</v>
      </c>
      <c r="BA14" s="48"/>
      <c r="BB14" s="48"/>
      <c r="BC14" s="48"/>
      <c r="BD14" s="48"/>
      <c r="BE14" s="48" t="s">
        <v>535</v>
      </c>
      <c r="BF14" s="48" t="s">
        <v>535</v>
      </c>
      <c r="BG14" s="120" t="s">
        <v>2130</v>
      </c>
      <c r="BH14" s="120" t="s">
        <v>2130</v>
      </c>
      <c r="BI14" s="120" t="s">
        <v>2186</v>
      </c>
      <c r="BJ14" s="120" t="s">
        <v>2186</v>
      </c>
      <c r="BK14" s="120">
        <v>1</v>
      </c>
      <c r="BL14" s="123">
        <v>4.545454545454546</v>
      </c>
      <c r="BM14" s="120">
        <v>0</v>
      </c>
      <c r="BN14" s="123">
        <v>0</v>
      </c>
      <c r="BO14" s="120">
        <v>0</v>
      </c>
      <c r="BP14" s="123">
        <v>0</v>
      </c>
      <c r="BQ14" s="120">
        <v>21</v>
      </c>
      <c r="BR14" s="123">
        <v>95.45454545454545</v>
      </c>
      <c r="BS14" s="120">
        <v>22</v>
      </c>
      <c r="BT14" s="2"/>
      <c r="BU14" s="3"/>
      <c r="BV14" s="3"/>
      <c r="BW14" s="3"/>
      <c r="BX14" s="3"/>
    </row>
    <row r="15" spans="1:76" ht="15">
      <c r="A15" s="64" t="s">
        <v>281</v>
      </c>
      <c r="B15" s="65"/>
      <c r="C15" s="65" t="s">
        <v>64</v>
      </c>
      <c r="D15" s="66">
        <v>166.58343441724517</v>
      </c>
      <c r="E15" s="68"/>
      <c r="F15" s="100" t="s">
        <v>1393</v>
      </c>
      <c r="G15" s="65"/>
      <c r="H15" s="69" t="s">
        <v>281</v>
      </c>
      <c r="I15" s="70"/>
      <c r="J15" s="70"/>
      <c r="K15" s="69" t="s">
        <v>1530</v>
      </c>
      <c r="L15" s="73">
        <v>406.3243243243243</v>
      </c>
      <c r="M15" s="74">
        <v>1571.7130126953125</v>
      </c>
      <c r="N15" s="74">
        <v>1355.82421875</v>
      </c>
      <c r="O15" s="75"/>
      <c r="P15" s="76"/>
      <c r="Q15" s="76"/>
      <c r="R15" s="86"/>
      <c r="S15" s="48">
        <v>4</v>
      </c>
      <c r="T15" s="48">
        <v>0</v>
      </c>
      <c r="U15" s="49">
        <v>3</v>
      </c>
      <c r="V15" s="49">
        <v>0.125</v>
      </c>
      <c r="W15" s="49">
        <v>0</v>
      </c>
      <c r="X15" s="49">
        <v>1.464711</v>
      </c>
      <c r="Y15" s="49">
        <v>0.25</v>
      </c>
      <c r="Z15" s="49">
        <v>0</v>
      </c>
      <c r="AA15" s="71">
        <v>15</v>
      </c>
      <c r="AB15" s="71"/>
      <c r="AC15" s="72"/>
      <c r="AD15" s="78" t="s">
        <v>991</v>
      </c>
      <c r="AE15" s="78">
        <v>228</v>
      </c>
      <c r="AF15" s="78">
        <v>1501</v>
      </c>
      <c r="AG15" s="78">
        <v>1999</v>
      </c>
      <c r="AH15" s="78">
        <v>919</v>
      </c>
      <c r="AI15" s="78"/>
      <c r="AJ15" s="78" t="s">
        <v>1084</v>
      </c>
      <c r="AK15" s="78" t="s">
        <v>1167</v>
      </c>
      <c r="AL15" s="82" t="s">
        <v>1224</v>
      </c>
      <c r="AM15" s="78"/>
      <c r="AN15" s="80">
        <v>41474.612488425926</v>
      </c>
      <c r="AO15" s="82" t="s">
        <v>1297</v>
      </c>
      <c r="AP15" s="78" t="b">
        <v>0</v>
      </c>
      <c r="AQ15" s="78" t="b">
        <v>0</v>
      </c>
      <c r="AR15" s="78" t="b">
        <v>0</v>
      </c>
      <c r="AS15" s="78" t="s">
        <v>938</v>
      </c>
      <c r="AT15" s="78">
        <v>55</v>
      </c>
      <c r="AU15" s="82" t="s">
        <v>1375</v>
      </c>
      <c r="AV15" s="78" t="b">
        <v>0</v>
      </c>
      <c r="AW15" s="78" t="s">
        <v>1423</v>
      </c>
      <c r="AX15" s="82" t="s">
        <v>1436</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216</v>
      </c>
      <c r="B16" s="65"/>
      <c r="C16" s="65" t="s">
        <v>64</v>
      </c>
      <c r="D16" s="66">
        <v>164.00850566313483</v>
      </c>
      <c r="E16" s="68"/>
      <c r="F16" s="100" t="s">
        <v>609</v>
      </c>
      <c r="G16" s="65"/>
      <c r="H16" s="69" t="s">
        <v>216</v>
      </c>
      <c r="I16" s="70"/>
      <c r="J16" s="70"/>
      <c r="K16" s="69" t="s">
        <v>1531</v>
      </c>
      <c r="L16" s="73">
        <v>1</v>
      </c>
      <c r="M16" s="74">
        <v>1639.563720703125</v>
      </c>
      <c r="N16" s="74">
        <v>352.9058837890625</v>
      </c>
      <c r="O16" s="75"/>
      <c r="P16" s="76"/>
      <c r="Q16" s="76"/>
      <c r="R16" s="86"/>
      <c r="S16" s="48">
        <v>0</v>
      </c>
      <c r="T16" s="48">
        <v>2</v>
      </c>
      <c r="U16" s="49">
        <v>0</v>
      </c>
      <c r="V16" s="49">
        <v>0.1</v>
      </c>
      <c r="W16" s="49">
        <v>0</v>
      </c>
      <c r="X16" s="49">
        <v>0.780643</v>
      </c>
      <c r="Y16" s="49">
        <v>0.5</v>
      </c>
      <c r="Z16" s="49">
        <v>0</v>
      </c>
      <c r="AA16" s="71">
        <v>16</v>
      </c>
      <c r="AB16" s="71"/>
      <c r="AC16" s="72"/>
      <c r="AD16" s="78" t="s">
        <v>992</v>
      </c>
      <c r="AE16" s="78">
        <v>138</v>
      </c>
      <c r="AF16" s="78">
        <v>660</v>
      </c>
      <c r="AG16" s="78">
        <v>1516</v>
      </c>
      <c r="AH16" s="78">
        <v>3323</v>
      </c>
      <c r="AI16" s="78"/>
      <c r="AJ16" s="78" t="s">
        <v>1085</v>
      </c>
      <c r="AK16" s="78" t="s">
        <v>1168</v>
      </c>
      <c r="AL16" s="82" t="s">
        <v>1225</v>
      </c>
      <c r="AM16" s="78"/>
      <c r="AN16" s="80">
        <v>41718.4287962963</v>
      </c>
      <c r="AO16" s="82" t="s">
        <v>1298</v>
      </c>
      <c r="AP16" s="78" t="b">
        <v>1</v>
      </c>
      <c r="AQ16" s="78" t="b">
        <v>0</v>
      </c>
      <c r="AR16" s="78" t="b">
        <v>1</v>
      </c>
      <c r="AS16" s="78" t="s">
        <v>938</v>
      </c>
      <c r="AT16" s="78">
        <v>20</v>
      </c>
      <c r="AU16" s="82" t="s">
        <v>1375</v>
      </c>
      <c r="AV16" s="78" t="b">
        <v>0</v>
      </c>
      <c r="AW16" s="78" t="s">
        <v>1423</v>
      </c>
      <c r="AX16" s="82" t="s">
        <v>1437</v>
      </c>
      <c r="AY16" s="78" t="s">
        <v>66</v>
      </c>
      <c r="AZ16" s="78" t="str">
        <f>REPLACE(INDEX(GroupVertices[Group],MATCH(Vertices[[#This Row],[Vertex]],GroupVertices[Vertex],0)),1,1,"")</f>
        <v>4</v>
      </c>
      <c r="BA16" s="48"/>
      <c r="BB16" s="48"/>
      <c r="BC16" s="48"/>
      <c r="BD16" s="48"/>
      <c r="BE16" s="48" t="s">
        <v>535</v>
      </c>
      <c r="BF16" s="48" t="s">
        <v>535</v>
      </c>
      <c r="BG16" s="120" t="s">
        <v>2130</v>
      </c>
      <c r="BH16" s="120" t="s">
        <v>2130</v>
      </c>
      <c r="BI16" s="120" t="s">
        <v>2186</v>
      </c>
      <c r="BJ16" s="120" t="s">
        <v>2186</v>
      </c>
      <c r="BK16" s="120">
        <v>1</v>
      </c>
      <c r="BL16" s="123">
        <v>4.545454545454546</v>
      </c>
      <c r="BM16" s="120">
        <v>0</v>
      </c>
      <c r="BN16" s="123">
        <v>0</v>
      </c>
      <c r="BO16" s="120">
        <v>0</v>
      </c>
      <c r="BP16" s="123">
        <v>0</v>
      </c>
      <c r="BQ16" s="120">
        <v>21</v>
      </c>
      <c r="BR16" s="123">
        <v>95.45454545454545</v>
      </c>
      <c r="BS16" s="120">
        <v>22</v>
      </c>
      <c r="BT16" s="2"/>
      <c r="BU16" s="3"/>
      <c r="BV16" s="3"/>
      <c r="BW16" s="3"/>
      <c r="BX16" s="3"/>
    </row>
    <row r="17" spans="1:76" ht="15">
      <c r="A17" s="64" t="s">
        <v>217</v>
      </c>
      <c r="B17" s="65"/>
      <c r="C17" s="65" t="s">
        <v>64</v>
      </c>
      <c r="D17" s="66">
        <v>173.34377055169895</v>
      </c>
      <c r="E17" s="68"/>
      <c r="F17" s="100" t="s">
        <v>610</v>
      </c>
      <c r="G17" s="65"/>
      <c r="H17" s="69" t="s">
        <v>217</v>
      </c>
      <c r="I17" s="70"/>
      <c r="J17" s="70"/>
      <c r="K17" s="69" t="s">
        <v>1532</v>
      </c>
      <c r="L17" s="73">
        <v>1</v>
      </c>
      <c r="M17" s="74">
        <v>1877.655029296875</v>
      </c>
      <c r="N17" s="74">
        <v>2668.41259765625</v>
      </c>
      <c r="O17" s="75"/>
      <c r="P17" s="76"/>
      <c r="Q17" s="76"/>
      <c r="R17" s="86"/>
      <c r="S17" s="48">
        <v>0</v>
      </c>
      <c r="T17" s="48">
        <v>2</v>
      </c>
      <c r="U17" s="49">
        <v>0</v>
      </c>
      <c r="V17" s="49">
        <v>0.1</v>
      </c>
      <c r="W17" s="49">
        <v>0</v>
      </c>
      <c r="X17" s="49">
        <v>0.780643</v>
      </c>
      <c r="Y17" s="49">
        <v>0.5</v>
      </c>
      <c r="Z17" s="49">
        <v>0</v>
      </c>
      <c r="AA17" s="71">
        <v>17</v>
      </c>
      <c r="AB17" s="71"/>
      <c r="AC17" s="72"/>
      <c r="AD17" s="78" t="s">
        <v>993</v>
      </c>
      <c r="AE17" s="78">
        <v>5001</v>
      </c>
      <c r="AF17" s="78">
        <v>3709</v>
      </c>
      <c r="AG17" s="78">
        <v>32713</v>
      </c>
      <c r="AH17" s="78">
        <v>34682</v>
      </c>
      <c r="AI17" s="78"/>
      <c r="AJ17" s="78" t="s">
        <v>1086</v>
      </c>
      <c r="AK17" s="78"/>
      <c r="AL17" s="82" t="s">
        <v>1226</v>
      </c>
      <c r="AM17" s="78"/>
      <c r="AN17" s="80">
        <v>41140.75033564815</v>
      </c>
      <c r="AO17" s="78"/>
      <c r="AP17" s="78" t="b">
        <v>0</v>
      </c>
      <c r="AQ17" s="78" t="b">
        <v>0</v>
      </c>
      <c r="AR17" s="78" t="b">
        <v>1</v>
      </c>
      <c r="AS17" s="78" t="s">
        <v>938</v>
      </c>
      <c r="AT17" s="78">
        <v>589</v>
      </c>
      <c r="AU17" s="82" t="s">
        <v>1375</v>
      </c>
      <c r="AV17" s="78" t="b">
        <v>0</v>
      </c>
      <c r="AW17" s="78" t="s">
        <v>1423</v>
      </c>
      <c r="AX17" s="82" t="s">
        <v>1438</v>
      </c>
      <c r="AY17" s="78" t="s">
        <v>66</v>
      </c>
      <c r="AZ17" s="78" t="str">
        <f>REPLACE(INDEX(GroupVertices[Group],MATCH(Vertices[[#This Row],[Vertex]],GroupVertices[Vertex],0)),1,1,"")</f>
        <v>4</v>
      </c>
      <c r="BA17" s="48"/>
      <c r="BB17" s="48"/>
      <c r="BC17" s="48"/>
      <c r="BD17" s="48"/>
      <c r="BE17" s="48" t="s">
        <v>535</v>
      </c>
      <c r="BF17" s="48" t="s">
        <v>535</v>
      </c>
      <c r="BG17" s="120" t="s">
        <v>2130</v>
      </c>
      <c r="BH17" s="120" t="s">
        <v>2130</v>
      </c>
      <c r="BI17" s="120" t="s">
        <v>2186</v>
      </c>
      <c r="BJ17" s="120" t="s">
        <v>2186</v>
      </c>
      <c r="BK17" s="120">
        <v>1</v>
      </c>
      <c r="BL17" s="123">
        <v>4.545454545454546</v>
      </c>
      <c r="BM17" s="120">
        <v>0</v>
      </c>
      <c r="BN17" s="123">
        <v>0</v>
      </c>
      <c r="BO17" s="120">
        <v>0</v>
      </c>
      <c r="BP17" s="123">
        <v>0</v>
      </c>
      <c r="BQ17" s="120">
        <v>21</v>
      </c>
      <c r="BR17" s="123">
        <v>95.45454545454545</v>
      </c>
      <c r="BS17" s="120">
        <v>22</v>
      </c>
      <c r="BT17" s="2"/>
      <c r="BU17" s="3"/>
      <c r="BV17" s="3"/>
      <c r="BW17" s="3"/>
      <c r="BX17" s="3"/>
    </row>
    <row r="18" spans="1:76" ht="15">
      <c r="A18" s="64" t="s">
        <v>218</v>
      </c>
      <c r="B18" s="65"/>
      <c r="C18" s="65" t="s">
        <v>64</v>
      </c>
      <c r="D18" s="66">
        <v>183.60368286445012</v>
      </c>
      <c r="E18" s="68"/>
      <c r="F18" s="100" t="s">
        <v>611</v>
      </c>
      <c r="G18" s="65"/>
      <c r="H18" s="69" t="s">
        <v>218</v>
      </c>
      <c r="I18" s="70"/>
      <c r="J18" s="70"/>
      <c r="K18" s="69" t="s">
        <v>1533</v>
      </c>
      <c r="L18" s="73">
        <v>1</v>
      </c>
      <c r="M18" s="74">
        <v>8194.4375</v>
      </c>
      <c r="N18" s="74">
        <v>6343.4833984375</v>
      </c>
      <c r="O18" s="75"/>
      <c r="P18" s="76"/>
      <c r="Q18" s="76"/>
      <c r="R18" s="86"/>
      <c r="S18" s="48">
        <v>1</v>
      </c>
      <c r="T18" s="48">
        <v>1</v>
      </c>
      <c r="U18" s="49">
        <v>0</v>
      </c>
      <c r="V18" s="49">
        <v>0.5</v>
      </c>
      <c r="W18" s="49">
        <v>0</v>
      </c>
      <c r="X18" s="49">
        <v>0.999994</v>
      </c>
      <c r="Y18" s="49">
        <v>0.5</v>
      </c>
      <c r="Z18" s="49">
        <v>0</v>
      </c>
      <c r="AA18" s="71">
        <v>18</v>
      </c>
      <c r="AB18" s="71"/>
      <c r="AC18" s="72"/>
      <c r="AD18" s="78" t="s">
        <v>994</v>
      </c>
      <c r="AE18" s="78">
        <v>1301</v>
      </c>
      <c r="AF18" s="78">
        <v>7060</v>
      </c>
      <c r="AG18" s="78">
        <v>4439</v>
      </c>
      <c r="AH18" s="78">
        <v>2774</v>
      </c>
      <c r="AI18" s="78"/>
      <c r="AJ18" s="78" t="s">
        <v>1087</v>
      </c>
      <c r="AK18" s="78" t="s">
        <v>1169</v>
      </c>
      <c r="AL18" s="82" t="s">
        <v>1227</v>
      </c>
      <c r="AM18" s="78"/>
      <c r="AN18" s="80">
        <v>39969.76157407407</v>
      </c>
      <c r="AO18" s="82" t="s">
        <v>1299</v>
      </c>
      <c r="AP18" s="78" t="b">
        <v>0</v>
      </c>
      <c r="AQ18" s="78" t="b">
        <v>0</v>
      </c>
      <c r="AR18" s="78" t="b">
        <v>1</v>
      </c>
      <c r="AS18" s="78" t="s">
        <v>937</v>
      </c>
      <c r="AT18" s="78">
        <v>179</v>
      </c>
      <c r="AU18" s="82" t="s">
        <v>1375</v>
      </c>
      <c r="AV18" s="78" t="b">
        <v>1</v>
      </c>
      <c r="AW18" s="78" t="s">
        <v>1423</v>
      </c>
      <c r="AX18" s="82" t="s">
        <v>1439</v>
      </c>
      <c r="AY18" s="78" t="s">
        <v>66</v>
      </c>
      <c r="AZ18" s="78" t="str">
        <f>REPLACE(INDEX(GroupVertices[Group],MATCH(Vertices[[#This Row],[Vertex]],GroupVertices[Vertex],0)),1,1,"")</f>
        <v>18</v>
      </c>
      <c r="BA18" s="48" t="s">
        <v>425</v>
      </c>
      <c r="BB18" s="48" t="s">
        <v>425</v>
      </c>
      <c r="BC18" s="48" t="s">
        <v>510</v>
      </c>
      <c r="BD18" s="48" t="s">
        <v>510</v>
      </c>
      <c r="BE18" s="48" t="s">
        <v>536</v>
      </c>
      <c r="BF18" s="48" t="s">
        <v>536</v>
      </c>
      <c r="BG18" s="120" t="s">
        <v>1901</v>
      </c>
      <c r="BH18" s="120" t="s">
        <v>1901</v>
      </c>
      <c r="BI18" s="120" t="s">
        <v>2187</v>
      </c>
      <c r="BJ18" s="120" t="s">
        <v>2187</v>
      </c>
      <c r="BK18" s="120">
        <v>1</v>
      </c>
      <c r="BL18" s="123">
        <v>4.166666666666667</v>
      </c>
      <c r="BM18" s="120">
        <v>0</v>
      </c>
      <c r="BN18" s="123">
        <v>0</v>
      </c>
      <c r="BO18" s="120">
        <v>0</v>
      </c>
      <c r="BP18" s="123">
        <v>0</v>
      </c>
      <c r="BQ18" s="120">
        <v>23</v>
      </c>
      <c r="BR18" s="123">
        <v>95.83333333333333</v>
      </c>
      <c r="BS18" s="120">
        <v>24</v>
      </c>
      <c r="BT18" s="2"/>
      <c r="BU18" s="3"/>
      <c r="BV18" s="3"/>
      <c r="BW18" s="3"/>
      <c r="BX18" s="3"/>
    </row>
    <row r="19" spans="1:76" ht="15">
      <c r="A19" s="64" t="s">
        <v>282</v>
      </c>
      <c r="B19" s="65"/>
      <c r="C19" s="65" t="s">
        <v>64</v>
      </c>
      <c r="D19" s="66">
        <v>1000</v>
      </c>
      <c r="E19" s="68"/>
      <c r="F19" s="100" t="s">
        <v>1394</v>
      </c>
      <c r="G19" s="65"/>
      <c r="H19" s="69" t="s">
        <v>282</v>
      </c>
      <c r="I19" s="70"/>
      <c r="J19" s="70"/>
      <c r="K19" s="69" t="s">
        <v>1534</v>
      </c>
      <c r="L19" s="73">
        <v>1</v>
      </c>
      <c r="M19" s="74">
        <v>7625.94287109375</v>
      </c>
      <c r="N19" s="74">
        <v>6343.4833984375</v>
      </c>
      <c r="O19" s="75"/>
      <c r="P19" s="76"/>
      <c r="Q19" s="76"/>
      <c r="R19" s="86"/>
      <c r="S19" s="48">
        <v>2</v>
      </c>
      <c r="T19" s="48">
        <v>0</v>
      </c>
      <c r="U19" s="49">
        <v>0</v>
      </c>
      <c r="V19" s="49">
        <v>0.5</v>
      </c>
      <c r="W19" s="49">
        <v>0</v>
      </c>
      <c r="X19" s="49">
        <v>0.999994</v>
      </c>
      <c r="Y19" s="49">
        <v>0.5</v>
      </c>
      <c r="Z19" s="49">
        <v>0</v>
      </c>
      <c r="AA19" s="71">
        <v>19</v>
      </c>
      <c r="AB19" s="71"/>
      <c r="AC19" s="72"/>
      <c r="AD19" s="78" t="s">
        <v>995</v>
      </c>
      <c r="AE19" s="78">
        <v>203</v>
      </c>
      <c r="AF19" s="78">
        <v>5400668</v>
      </c>
      <c r="AG19" s="78">
        <v>73828</v>
      </c>
      <c r="AH19" s="78">
        <v>20</v>
      </c>
      <c r="AI19" s="78"/>
      <c r="AJ19" s="78" t="s">
        <v>1088</v>
      </c>
      <c r="AK19" s="78" t="s">
        <v>1170</v>
      </c>
      <c r="AL19" s="82" t="s">
        <v>1228</v>
      </c>
      <c r="AM19" s="78"/>
      <c r="AN19" s="80">
        <v>39584.660266203704</v>
      </c>
      <c r="AO19" s="82" t="s">
        <v>1300</v>
      </c>
      <c r="AP19" s="78" t="b">
        <v>0</v>
      </c>
      <c r="AQ19" s="78" t="b">
        <v>0</v>
      </c>
      <c r="AR19" s="78" t="b">
        <v>0</v>
      </c>
      <c r="AS19" s="78" t="s">
        <v>937</v>
      </c>
      <c r="AT19" s="78">
        <v>50680</v>
      </c>
      <c r="AU19" s="82" t="s">
        <v>1375</v>
      </c>
      <c r="AV19" s="78" t="b">
        <v>1</v>
      </c>
      <c r="AW19" s="78" t="s">
        <v>1423</v>
      </c>
      <c r="AX19" s="82" t="s">
        <v>1440</v>
      </c>
      <c r="AY19" s="78" t="s">
        <v>65</v>
      </c>
      <c r="AZ19" s="78" t="str">
        <f>REPLACE(INDEX(GroupVertices[Group],MATCH(Vertices[[#This Row],[Vertex]],GroupVertices[Vertex],0)),1,1,"")</f>
        <v>18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219</v>
      </c>
      <c r="B20" s="65"/>
      <c r="C20" s="65" t="s">
        <v>64</v>
      </c>
      <c r="D20" s="66">
        <v>162.42558275484106</v>
      </c>
      <c r="E20" s="68"/>
      <c r="F20" s="100" t="s">
        <v>612</v>
      </c>
      <c r="G20" s="65"/>
      <c r="H20" s="69" t="s">
        <v>219</v>
      </c>
      <c r="I20" s="70"/>
      <c r="J20" s="70"/>
      <c r="K20" s="69" t="s">
        <v>1535</v>
      </c>
      <c r="L20" s="73">
        <v>1</v>
      </c>
      <c r="M20" s="74">
        <v>7625.94287109375</v>
      </c>
      <c r="N20" s="74">
        <v>5384.75537109375</v>
      </c>
      <c r="O20" s="75"/>
      <c r="P20" s="76"/>
      <c r="Q20" s="76"/>
      <c r="R20" s="86"/>
      <c r="S20" s="48">
        <v>0</v>
      </c>
      <c r="T20" s="48">
        <v>2</v>
      </c>
      <c r="U20" s="49">
        <v>0</v>
      </c>
      <c r="V20" s="49">
        <v>0.5</v>
      </c>
      <c r="W20" s="49">
        <v>0</v>
      </c>
      <c r="X20" s="49">
        <v>0.999994</v>
      </c>
      <c r="Y20" s="49">
        <v>0.5</v>
      </c>
      <c r="Z20" s="49">
        <v>0</v>
      </c>
      <c r="AA20" s="71">
        <v>20</v>
      </c>
      <c r="AB20" s="71"/>
      <c r="AC20" s="72"/>
      <c r="AD20" s="78" t="s">
        <v>996</v>
      </c>
      <c r="AE20" s="78">
        <v>224</v>
      </c>
      <c r="AF20" s="78">
        <v>143</v>
      </c>
      <c r="AG20" s="78">
        <v>279</v>
      </c>
      <c r="AH20" s="78">
        <v>1212</v>
      </c>
      <c r="AI20" s="78"/>
      <c r="AJ20" s="78" t="s">
        <v>1089</v>
      </c>
      <c r="AK20" s="78"/>
      <c r="AL20" s="78"/>
      <c r="AM20" s="78"/>
      <c r="AN20" s="80">
        <v>43291.94516203704</v>
      </c>
      <c r="AO20" s="82" t="s">
        <v>1301</v>
      </c>
      <c r="AP20" s="78" t="b">
        <v>1</v>
      </c>
      <c r="AQ20" s="78" t="b">
        <v>0</v>
      </c>
      <c r="AR20" s="78" t="b">
        <v>0</v>
      </c>
      <c r="AS20" s="78" t="s">
        <v>937</v>
      </c>
      <c r="AT20" s="78">
        <v>2</v>
      </c>
      <c r="AU20" s="78"/>
      <c r="AV20" s="78" t="b">
        <v>0</v>
      </c>
      <c r="AW20" s="78" t="s">
        <v>1423</v>
      </c>
      <c r="AX20" s="82" t="s">
        <v>1441</v>
      </c>
      <c r="AY20" s="78" t="s">
        <v>66</v>
      </c>
      <c r="AZ20" s="78" t="str">
        <f>REPLACE(INDEX(GroupVertices[Group],MATCH(Vertices[[#This Row],[Vertex]],GroupVertices[Vertex],0)),1,1,"")</f>
        <v>18</v>
      </c>
      <c r="BA20" s="48"/>
      <c r="BB20" s="48"/>
      <c r="BC20" s="48"/>
      <c r="BD20" s="48"/>
      <c r="BE20" s="48"/>
      <c r="BF20" s="48"/>
      <c r="BG20" s="120" t="s">
        <v>2131</v>
      </c>
      <c r="BH20" s="120" t="s">
        <v>2131</v>
      </c>
      <c r="BI20" s="120" t="s">
        <v>2188</v>
      </c>
      <c r="BJ20" s="120" t="s">
        <v>2188</v>
      </c>
      <c r="BK20" s="120">
        <v>1</v>
      </c>
      <c r="BL20" s="123">
        <v>4</v>
      </c>
      <c r="BM20" s="120">
        <v>0</v>
      </c>
      <c r="BN20" s="123">
        <v>0</v>
      </c>
      <c r="BO20" s="120">
        <v>0</v>
      </c>
      <c r="BP20" s="123">
        <v>0</v>
      </c>
      <c r="BQ20" s="120">
        <v>24</v>
      </c>
      <c r="BR20" s="123">
        <v>96</v>
      </c>
      <c r="BS20" s="120">
        <v>25</v>
      </c>
      <c r="BT20" s="2"/>
      <c r="BU20" s="3"/>
      <c r="BV20" s="3"/>
      <c r="BW20" s="3"/>
      <c r="BX20" s="3"/>
    </row>
    <row r="21" spans="1:76" ht="15">
      <c r="A21" s="64" t="s">
        <v>220</v>
      </c>
      <c r="B21" s="65"/>
      <c r="C21" s="65" t="s">
        <v>64</v>
      </c>
      <c r="D21" s="66">
        <v>169.20122762148338</v>
      </c>
      <c r="E21" s="68"/>
      <c r="F21" s="100" t="s">
        <v>613</v>
      </c>
      <c r="G21" s="65"/>
      <c r="H21" s="69" t="s">
        <v>220</v>
      </c>
      <c r="I21" s="70"/>
      <c r="J21" s="70"/>
      <c r="K21" s="69" t="s">
        <v>1536</v>
      </c>
      <c r="L21" s="73">
        <v>1</v>
      </c>
      <c r="M21" s="74">
        <v>2072.567138671875</v>
      </c>
      <c r="N21" s="74">
        <v>2246.87646484375</v>
      </c>
      <c r="O21" s="75"/>
      <c r="P21" s="76"/>
      <c r="Q21" s="76"/>
      <c r="R21" s="86"/>
      <c r="S21" s="48">
        <v>0</v>
      </c>
      <c r="T21" s="48">
        <v>1</v>
      </c>
      <c r="U21" s="49">
        <v>0</v>
      </c>
      <c r="V21" s="49">
        <v>0.111111</v>
      </c>
      <c r="W21" s="49">
        <v>0</v>
      </c>
      <c r="X21" s="49">
        <v>0.585363</v>
      </c>
      <c r="Y21" s="49">
        <v>0</v>
      </c>
      <c r="Z21" s="49">
        <v>0</v>
      </c>
      <c r="AA21" s="71">
        <v>21</v>
      </c>
      <c r="AB21" s="71"/>
      <c r="AC21" s="72"/>
      <c r="AD21" s="78" t="s">
        <v>997</v>
      </c>
      <c r="AE21" s="78">
        <v>262</v>
      </c>
      <c r="AF21" s="78">
        <v>2356</v>
      </c>
      <c r="AG21" s="78">
        <v>110441</v>
      </c>
      <c r="AH21" s="78">
        <v>91</v>
      </c>
      <c r="AI21" s="78"/>
      <c r="AJ21" s="78" t="s">
        <v>1090</v>
      </c>
      <c r="AK21" s="78" t="s">
        <v>1171</v>
      </c>
      <c r="AL21" s="82" t="s">
        <v>1229</v>
      </c>
      <c r="AM21" s="78"/>
      <c r="AN21" s="80">
        <v>42577.82347222222</v>
      </c>
      <c r="AO21" s="82" t="s">
        <v>1302</v>
      </c>
      <c r="AP21" s="78" t="b">
        <v>0</v>
      </c>
      <c r="AQ21" s="78" t="b">
        <v>0</v>
      </c>
      <c r="AR21" s="78" t="b">
        <v>0</v>
      </c>
      <c r="AS21" s="78" t="s">
        <v>937</v>
      </c>
      <c r="AT21" s="78">
        <v>178</v>
      </c>
      <c r="AU21" s="82" t="s">
        <v>1375</v>
      </c>
      <c r="AV21" s="78" t="b">
        <v>0</v>
      </c>
      <c r="AW21" s="78" t="s">
        <v>1423</v>
      </c>
      <c r="AX21" s="82" t="s">
        <v>1442</v>
      </c>
      <c r="AY21" s="78" t="s">
        <v>66</v>
      </c>
      <c r="AZ21" s="78" t="str">
        <f>REPLACE(INDEX(GroupVertices[Group],MATCH(Vertices[[#This Row],[Vertex]],GroupVertices[Vertex],0)),1,1,"")</f>
        <v>5</v>
      </c>
      <c r="BA21" s="48" t="s">
        <v>426</v>
      </c>
      <c r="BB21" s="48" t="s">
        <v>426</v>
      </c>
      <c r="BC21" s="48" t="s">
        <v>511</v>
      </c>
      <c r="BD21" s="48" t="s">
        <v>511</v>
      </c>
      <c r="BE21" s="48" t="s">
        <v>537</v>
      </c>
      <c r="BF21" s="48" t="s">
        <v>537</v>
      </c>
      <c r="BG21" s="120" t="s">
        <v>2132</v>
      </c>
      <c r="BH21" s="120" t="s">
        <v>2132</v>
      </c>
      <c r="BI21" s="120" t="s">
        <v>2189</v>
      </c>
      <c r="BJ21" s="120" t="s">
        <v>2189</v>
      </c>
      <c r="BK21" s="120">
        <v>1</v>
      </c>
      <c r="BL21" s="123">
        <v>9.090909090909092</v>
      </c>
      <c r="BM21" s="120">
        <v>0</v>
      </c>
      <c r="BN21" s="123">
        <v>0</v>
      </c>
      <c r="BO21" s="120">
        <v>0</v>
      </c>
      <c r="BP21" s="123">
        <v>0</v>
      </c>
      <c r="BQ21" s="120">
        <v>10</v>
      </c>
      <c r="BR21" s="123">
        <v>90.9090909090909</v>
      </c>
      <c r="BS21" s="120">
        <v>11</v>
      </c>
      <c r="BT21" s="2"/>
      <c r="BU21" s="3"/>
      <c r="BV21" s="3"/>
      <c r="BW21" s="3"/>
      <c r="BX21" s="3"/>
    </row>
    <row r="22" spans="1:76" ht="15">
      <c r="A22" s="64" t="s">
        <v>273</v>
      </c>
      <c r="B22" s="65"/>
      <c r="C22" s="65" t="s">
        <v>64</v>
      </c>
      <c r="D22" s="66">
        <v>162.67970770917063</v>
      </c>
      <c r="E22" s="68"/>
      <c r="F22" s="100" t="s">
        <v>661</v>
      </c>
      <c r="G22" s="65"/>
      <c r="H22" s="69" t="s">
        <v>273</v>
      </c>
      <c r="I22" s="70"/>
      <c r="J22" s="70"/>
      <c r="K22" s="69" t="s">
        <v>1537</v>
      </c>
      <c r="L22" s="73">
        <v>2703.162162162162</v>
      </c>
      <c r="M22" s="74">
        <v>2953.60302734375</v>
      </c>
      <c r="N22" s="74">
        <v>1578.68017578125</v>
      </c>
      <c r="O22" s="75"/>
      <c r="P22" s="76"/>
      <c r="Q22" s="76"/>
      <c r="R22" s="86"/>
      <c r="S22" s="48">
        <v>3</v>
      </c>
      <c r="T22" s="48">
        <v>4</v>
      </c>
      <c r="U22" s="49">
        <v>20</v>
      </c>
      <c r="V22" s="49">
        <v>0.2</v>
      </c>
      <c r="W22" s="49">
        <v>0</v>
      </c>
      <c r="X22" s="49">
        <v>3.073151</v>
      </c>
      <c r="Y22" s="49">
        <v>0</v>
      </c>
      <c r="Z22" s="49">
        <v>0</v>
      </c>
      <c r="AA22" s="71">
        <v>22</v>
      </c>
      <c r="AB22" s="71"/>
      <c r="AC22" s="72"/>
      <c r="AD22" s="78" t="s">
        <v>998</v>
      </c>
      <c r="AE22" s="78">
        <v>0</v>
      </c>
      <c r="AF22" s="78">
        <v>226</v>
      </c>
      <c r="AG22" s="78">
        <v>21511</v>
      </c>
      <c r="AH22" s="78">
        <v>0</v>
      </c>
      <c r="AI22" s="78"/>
      <c r="AJ22" s="78"/>
      <c r="AK22" s="78"/>
      <c r="AL22" s="78"/>
      <c r="AM22" s="78"/>
      <c r="AN22" s="80">
        <v>42474.82482638889</v>
      </c>
      <c r="AO22" s="78"/>
      <c r="AP22" s="78" t="b">
        <v>1</v>
      </c>
      <c r="AQ22" s="78" t="b">
        <v>0</v>
      </c>
      <c r="AR22" s="78" t="b">
        <v>0</v>
      </c>
      <c r="AS22" s="78" t="s">
        <v>937</v>
      </c>
      <c r="AT22" s="78">
        <v>67</v>
      </c>
      <c r="AU22" s="78"/>
      <c r="AV22" s="78" t="b">
        <v>0</v>
      </c>
      <c r="AW22" s="78" t="s">
        <v>1423</v>
      </c>
      <c r="AX22" s="82" t="s">
        <v>1443</v>
      </c>
      <c r="AY22" s="78" t="s">
        <v>66</v>
      </c>
      <c r="AZ22" s="78" t="str">
        <f>REPLACE(INDEX(GroupVertices[Group],MATCH(Vertices[[#This Row],[Vertex]],GroupVertices[Vertex],0)),1,1,"")</f>
        <v>5</v>
      </c>
      <c r="BA22" s="48" t="s">
        <v>2097</v>
      </c>
      <c r="BB22" s="48" t="s">
        <v>2097</v>
      </c>
      <c r="BC22" s="48" t="s">
        <v>511</v>
      </c>
      <c r="BD22" s="48" t="s">
        <v>511</v>
      </c>
      <c r="BE22" s="48" t="s">
        <v>2110</v>
      </c>
      <c r="BF22" s="48" t="s">
        <v>2120</v>
      </c>
      <c r="BG22" s="120" t="s">
        <v>2133</v>
      </c>
      <c r="BH22" s="120" t="s">
        <v>2170</v>
      </c>
      <c r="BI22" s="120" t="s">
        <v>2190</v>
      </c>
      <c r="BJ22" s="120" t="s">
        <v>2190</v>
      </c>
      <c r="BK22" s="120">
        <v>47</v>
      </c>
      <c r="BL22" s="123">
        <v>9.14396887159533</v>
      </c>
      <c r="BM22" s="120">
        <v>0</v>
      </c>
      <c r="BN22" s="123">
        <v>0</v>
      </c>
      <c r="BO22" s="120">
        <v>0</v>
      </c>
      <c r="BP22" s="123">
        <v>0</v>
      </c>
      <c r="BQ22" s="120">
        <v>467</v>
      </c>
      <c r="BR22" s="123">
        <v>90.85603112840467</v>
      </c>
      <c r="BS22" s="120">
        <v>514</v>
      </c>
      <c r="BT22" s="2"/>
      <c r="BU22" s="3"/>
      <c r="BV22" s="3"/>
      <c r="BW22" s="3"/>
      <c r="BX22" s="3"/>
    </row>
    <row r="23" spans="1:76" ht="15">
      <c r="A23" s="64" t="s">
        <v>221</v>
      </c>
      <c r="B23" s="65"/>
      <c r="C23" s="65" t="s">
        <v>64</v>
      </c>
      <c r="D23" s="66">
        <v>162.41333576909025</v>
      </c>
      <c r="E23" s="68"/>
      <c r="F23" s="100" t="s">
        <v>614</v>
      </c>
      <c r="G23" s="65"/>
      <c r="H23" s="69" t="s">
        <v>221</v>
      </c>
      <c r="I23" s="70"/>
      <c r="J23" s="70"/>
      <c r="K23" s="69" t="s">
        <v>1538</v>
      </c>
      <c r="L23" s="73">
        <v>271.2162162162162</v>
      </c>
      <c r="M23" s="74">
        <v>6079.638671875</v>
      </c>
      <c r="N23" s="74">
        <v>729.3388061523438</v>
      </c>
      <c r="O23" s="75"/>
      <c r="P23" s="76"/>
      <c r="Q23" s="76"/>
      <c r="R23" s="86"/>
      <c r="S23" s="48">
        <v>0</v>
      </c>
      <c r="T23" s="48">
        <v>2</v>
      </c>
      <c r="U23" s="49">
        <v>2</v>
      </c>
      <c r="V23" s="49">
        <v>0.5</v>
      </c>
      <c r="W23" s="49">
        <v>0</v>
      </c>
      <c r="X23" s="49">
        <v>1.459451</v>
      </c>
      <c r="Y23" s="49">
        <v>0</v>
      </c>
      <c r="Z23" s="49">
        <v>0</v>
      </c>
      <c r="AA23" s="71">
        <v>23</v>
      </c>
      <c r="AB23" s="71"/>
      <c r="AC23" s="72"/>
      <c r="AD23" s="78" t="s">
        <v>999</v>
      </c>
      <c r="AE23" s="78">
        <v>265</v>
      </c>
      <c r="AF23" s="78">
        <v>139</v>
      </c>
      <c r="AG23" s="78">
        <v>720</v>
      </c>
      <c r="AH23" s="78">
        <v>499</v>
      </c>
      <c r="AI23" s="78"/>
      <c r="AJ23" s="78" t="s">
        <v>1091</v>
      </c>
      <c r="AK23" s="78" t="s">
        <v>1172</v>
      </c>
      <c r="AL23" s="82" t="s">
        <v>1230</v>
      </c>
      <c r="AM23" s="78"/>
      <c r="AN23" s="80">
        <v>42824.76509259259</v>
      </c>
      <c r="AO23" s="82" t="s">
        <v>1303</v>
      </c>
      <c r="AP23" s="78" t="b">
        <v>1</v>
      </c>
      <c r="AQ23" s="78" t="b">
        <v>0</v>
      </c>
      <c r="AR23" s="78" t="b">
        <v>1</v>
      </c>
      <c r="AS23" s="78" t="s">
        <v>937</v>
      </c>
      <c r="AT23" s="78">
        <v>1</v>
      </c>
      <c r="AU23" s="78"/>
      <c r="AV23" s="78" t="b">
        <v>0</v>
      </c>
      <c r="AW23" s="78" t="s">
        <v>1423</v>
      </c>
      <c r="AX23" s="82" t="s">
        <v>1444</v>
      </c>
      <c r="AY23" s="78" t="s">
        <v>66</v>
      </c>
      <c r="AZ23" s="78" t="str">
        <f>REPLACE(INDEX(GroupVertices[Group],MATCH(Vertices[[#This Row],[Vertex]],GroupVertices[Vertex],0)),1,1,"")</f>
        <v>17</v>
      </c>
      <c r="BA23" s="48"/>
      <c r="BB23" s="48"/>
      <c r="BC23" s="48"/>
      <c r="BD23" s="48"/>
      <c r="BE23" s="48" t="s">
        <v>538</v>
      </c>
      <c r="BF23" s="48" t="s">
        <v>538</v>
      </c>
      <c r="BG23" s="120" t="s">
        <v>2134</v>
      </c>
      <c r="BH23" s="120" t="s">
        <v>2134</v>
      </c>
      <c r="BI23" s="120" t="s">
        <v>2191</v>
      </c>
      <c r="BJ23" s="120" t="s">
        <v>2191</v>
      </c>
      <c r="BK23" s="120">
        <v>0</v>
      </c>
      <c r="BL23" s="123">
        <v>0</v>
      </c>
      <c r="BM23" s="120">
        <v>0</v>
      </c>
      <c r="BN23" s="123">
        <v>0</v>
      </c>
      <c r="BO23" s="120">
        <v>0</v>
      </c>
      <c r="BP23" s="123">
        <v>0</v>
      </c>
      <c r="BQ23" s="120">
        <v>34</v>
      </c>
      <c r="BR23" s="123">
        <v>100</v>
      </c>
      <c r="BS23" s="120">
        <v>34</v>
      </c>
      <c r="BT23" s="2"/>
      <c r="BU23" s="3"/>
      <c r="BV23" s="3"/>
      <c r="BW23" s="3"/>
      <c r="BX23" s="3"/>
    </row>
    <row r="24" spans="1:76" ht="15">
      <c r="A24" s="64" t="s">
        <v>283</v>
      </c>
      <c r="B24" s="65"/>
      <c r="C24" s="65" t="s">
        <v>64</v>
      </c>
      <c r="D24" s="66">
        <v>178.39871392035076</v>
      </c>
      <c r="E24" s="68"/>
      <c r="F24" s="100" t="s">
        <v>1395</v>
      </c>
      <c r="G24" s="65"/>
      <c r="H24" s="69" t="s">
        <v>283</v>
      </c>
      <c r="I24" s="70"/>
      <c r="J24" s="70"/>
      <c r="K24" s="69" t="s">
        <v>1539</v>
      </c>
      <c r="L24" s="73">
        <v>1</v>
      </c>
      <c r="M24" s="74">
        <v>6079.638671875</v>
      </c>
      <c r="N24" s="74">
        <v>1482.2047119140625</v>
      </c>
      <c r="O24" s="75"/>
      <c r="P24" s="76"/>
      <c r="Q24" s="76"/>
      <c r="R24" s="86"/>
      <c r="S24" s="48">
        <v>1</v>
      </c>
      <c r="T24" s="48">
        <v>0</v>
      </c>
      <c r="U24" s="49">
        <v>0</v>
      </c>
      <c r="V24" s="49">
        <v>0.333333</v>
      </c>
      <c r="W24" s="49">
        <v>0</v>
      </c>
      <c r="X24" s="49">
        <v>0.770266</v>
      </c>
      <c r="Y24" s="49">
        <v>0</v>
      </c>
      <c r="Z24" s="49">
        <v>0</v>
      </c>
      <c r="AA24" s="71">
        <v>24</v>
      </c>
      <c r="AB24" s="71"/>
      <c r="AC24" s="72"/>
      <c r="AD24" s="78" t="s">
        <v>1000</v>
      </c>
      <c r="AE24" s="78">
        <v>404</v>
      </c>
      <c r="AF24" s="78">
        <v>5360</v>
      </c>
      <c r="AG24" s="78">
        <v>19887</v>
      </c>
      <c r="AH24" s="78">
        <v>2179</v>
      </c>
      <c r="AI24" s="78"/>
      <c r="AJ24" s="78" t="s">
        <v>1092</v>
      </c>
      <c r="AK24" s="78" t="s">
        <v>1173</v>
      </c>
      <c r="AL24" s="82" t="s">
        <v>1231</v>
      </c>
      <c r="AM24" s="78"/>
      <c r="AN24" s="80">
        <v>40262.63501157407</v>
      </c>
      <c r="AO24" s="82" t="s">
        <v>1304</v>
      </c>
      <c r="AP24" s="78" t="b">
        <v>0</v>
      </c>
      <c r="AQ24" s="78" t="b">
        <v>0</v>
      </c>
      <c r="AR24" s="78" t="b">
        <v>1</v>
      </c>
      <c r="AS24" s="78" t="s">
        <v>937</v>
      </c>
      <c r="AT24" s="78">
        <v>232</v>
      </c>
      <c r="AU24" s="82" t="s">
        <v>1376</v>
      </c>
      <c r="AV24" s="78" t="b">
        <v>0</v>
      </c>
      <c r="AW24" s="78" t="s">
        <v>1423</v>
      </c>
      <c r="AX24" s="82" t="s">
        <v>1445</v>
      </c>
      <c r="AY24" s="78" t="s">
        <v>65</v>
      </c>
      <c r="AZ24" s="78" t="str">
        <f>REPLACE(INDEX(GroupVertices[Group],MATCH(Vertices[[#This Row],[Vertex]],GroupVertices[Vertex],0)),1,1,"")</f>
        <v>17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284</v>
      </c>
      <c r="B25" s="65"/>
      <c r="C25" s="65" t="s">
        <v>64</v>
      </c>
      <c r="D25" s="66">
        <v>1000</v>
      </c>
      <c r="E25" s="68"/>
      <c r="F25" s="100" t="s">
        <v>1396</v>
      </c>
      <c r="G25" s="65"/>
      <c r="H25" s="69" t="s">
        <v>284</v>
      </c>
      <c r="I25" s="70"/>
      <c r="J25" s="70"/>
      <c r="K25" s="69" t="s">
        <v>1540</v>
      </c>
      <c r="L25" s="73">
        <v>1</v>
      </c>
      <c r="M25" s="74">
        <v>6791.06884765625</v>
      </c>
      <c r="N25" s="74">
        <v>1482.2047119140625</v>
      </c>
      <c r="O25" s="75"/>
      <c r="P25" s="76"/>
      <c r="Q25" s="76"/>
      <c r="R25" s="86"/>
      <c r="S25" s="48">
        <v>1</v>
      </c>
      <c r="T25" s="48">
        <v>0</v>
      </c>
      <c r="U25" s="49">
        <v>0</v>
      </c>
      <c r="V25" s="49">
        <v>0.333333</v>
      </c>
      <c r="W25" s="49">
        <v>0</v>
      </c>
      <c r="X25" s="49">
        <v>0.770266</v>
      </c>
      <c r="Y25" s="49">
        <v>0</v>
      </c>
      <c r="Z25" s="49">
        <v>0</v>
      </c>
      <c r="AA25" s="71">
        <v>25</v>
      </c>
      <c r="AB25" s="71"/>
      <c r="AC25" s="72"/>
      <c r="AD25" s="78" t="s">
        <v>1001</v>
      </c>
      <c r="AE25" s="78">
        <v>23</v>
      </c>
      <c r="AF25" s="78">
        <v>3297278</v>
      </c>
      <c r="AG25" s="78">
        <v>1537</v>
      </c>
      <c r="AH25" s="78">
        <v>6</v>
      </c>
      <c r="AI25" s="78"/>
      <c r="AJ25" s="78" t="s">
        <v>1093</v>
      </c>
      <c r="AK25" s="78" t="s">
        <v>1173</v>
      </c>
      <c r="AL25" s="82" t="s">
        <v>1232</v>
      </c>
      <c r="AM25" s="78"/>
      <c r="AN25" s="80">
        <v>39152.74402777778</v>
      </c>
      <c r="AO25" s="82" t="s">
        <v>1305</v>
      </c>
      <c r="AP25" s="78" t="b">
        <v>0</v>
      </c>
      <c r="AQ25" s="78" t="b">
        <v>0</v>
      </c>
      <c r="AR25" s="78" t="b">
        <v>0</v>
      </c>
      <c r="AS25" s="78" t="s">
        <v>937</v>
      </c>
      <c r="AT25" s="78">
        <v>11915</v>
      </c>
      <c r="AU25" s="82" t="s">
        <v>1375</v>
      </c>
      <c r="AV25" s="78" t="b">
        <v>1</v>
      </c>
      <c r="AW25" s="78" t="s">
        <v>1423</v>
      </c>
      <c r="AX25" s="82" t="s">
        <v>1446</v>
      </c>
      <c r="AY25" s="78" t="s">
        <v>65</v>
      </c>
      <c r="AZ25" s="78" t="str">
        <f>REPLACE(INDEX(GroupVertices[Group],MATCH(Vertices[[#This Row],[Vertex]],GroupVertices[Vertex],0)),1,1,"")</f>
        <v>17</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222</v>
      </c>
      <c r="B26" s="65"/>
      <c r="C26" s="65" t="s">
        <v>64</v>
      </c>
      <c r="D26" s="66">
        <v>162.14084033613446</v>
      </c>
      <c r="E26" s="68"/>
      <c r="F26" s="100" t="s">
        <v>615</v>
      </c>
      <c r="G26" s="65"/>
      <c r="H26" s="69" t="s">
        <v>222</v>
      </c>
      <c r="I26" s="70"/>
      <c r="J26" s="70"/>
      <c r="K26" s="69" t="s">
        <v>1541</v>
      </c>
      <c r="L26" s="73">
        <v>1</v>
      </c>
      <c r="M26" s="74">
        <v>5186.291015625</v>
      </c>
      <c r="N26" s="74">
        <v>8216.8251953125</v>
      </c>
      <c r="O26" s="75"/>
      <c r="P26" s="76"/>
      <c r="Q26" s="76"/>
      <c r="R26" s="86"/>
      <c r="S26" s="48">
        <v>1</v>
      </c>
      <c r="T26" s="48">
        <v>1</v>
      </c>
      <c r="U26" s="49">
        <v>0</v>
      </c>
      <c r="V26" s="49">
        <v>0</v>
      </c>
      <c r="W26" s="49">
        <v>0</v>
      </c>
      <c r="X26" s="49">
        <v>0.999994</v>
      </c>
      <c r="Y26" s="49">
        <v>0</v>
      </c>
      <c r="Z26" s="49" t="s">
        <v>2421</v>
      </c>
      <c r="AA26" s="71">
        <v>26</v>
      </c>
      <c r="AB26" s="71"/>
      <c r="AC26" s="72"/>
      <c r="AD26" s="78" t="s">
        <v>1002</v>
      </c>
      <c r="AE26" s="78">
        <v>107</v>
      </c>
      <c r="AF26" s="78">
        <v>50</v>
      </c>
      <c r="AG26" s="78">
        <v>349</v>
      </c>
      <c r="AH26" s="78">
        <v>123</v>
      </c>
      <c r="AI26" s="78"/>
      <c r="AJ26" s="78"/>
      <c r="AK26" s="78"/>
      <c r="AL26" s="78"/>
      <c r="AM26" s="78"/>
      <c r="AN26" s="80">
        <v>40993.13011574074</v>
      </c>
      <c r="AO26" s="78"/>
      <c r="AP26" s="78" t="b">
        <v>1</v>
      </c>
      <c r="AQ26" s="78" t="b">
        <v>0</v>
      </c>
      <c r="AR26" s="78" t="b">
        <v>1</v>
      </c>
      <c r="AS26" s="78" t="s">
        <v>937</v>
      </c>
      <c r="AT26" s="78">
        <v>0</v>
      </c>
      <c r="AU26" s="82" t="s">
        <v>1375</v>
      </c>
      <c r="AV26" s="78" t="b">
        <v>0</v>
      </c>
      <c r="AW26" s="78" t="s">
        <v>1423</v>
      </c>
      <c r="AX26" s="82" t="s">
        <v>1447</v>
      </c>
      <c r="AY26" s="78" t="s">
        <v>66</v>
      </c>
      <c r="AZ26" s="78" t="str">
        <f>REPLACE(INDEX(GroupVertices[Group],MATCH(Vertices[[#This Row],[Vertex]],GroupVertices[Vertex],0)),1,1,"")</f>
        <v>8</v>
      </c>
      <c r="BA26" s="48" t="s">
        <v>427</v>
      </c>
      <c r="BB26" s="48" t="s">
        <v>427</v>
      </c>
      <c r="BC26" s="48" t="s">
        <v>512</v>
      </c>
      <c r="BD26" s="48" t="s">
        <v>512</v>
      </c>
      <c r="BE26" s="48" t="s">
        <v>539</v>
      </c>
      <c r="BF26" s="48" t="s">
        <v>539</v>
      </c>
      <c r="BG26" s="120" t="s">
        <v>2135</v>
      </c>
      <c r="BH26" s="120" t="s">
        <v>2135</v>
      </c>
      <c r="BI26" s="120" t="s">
        <v>2192</v>
      </c>
      <c r="BJ26" s="120" t="s">
        <v>2192</v>
      </c>
      <c r="BK26" s="120">
        <v>3</v>
      </c>
      <c r="BL26" s="123">
        <v>21.428571428571427</v>
      </c>
      <c r="BM26" s="120">
        <v>0</v>
      </c>
      <c r="BN26" s="123">
        <v>0</v>
      </c>
      <c r="BO26" s="120">
        <v>0</v>
      </c>
      <c r="BP26" s="123">
        <v>0</v>
      </c>
      <c r="BQ26" s="120">
        <v>11</v>
      </c>
      <c r="BR26" s="123">
        <v>78.57142857142857</v>
      </c>
      <c r="BS26" s="120">
        <v>14</v>
      </c>
      <c r="BT26" s="2"/>
      <c r="BU26" s="3"/>
      <c r="BV26" s="3"/>
      <c r="BW26" s="3"/>
      <c r="BX26" s="3"/>
    </row>
    <row r="27" spans="1:76" ht="15">
      <c r="A27" s="64" t="s">
        <v>223</v>
      </c>
      <c r="B27" s="65"/>
      <c r="C27" s="65" t="s">
        <v>64</v>
      </c>
      <c r="D27" s="66">
        <v>203.03352575812934</v>
      </c>
      <c r="E27" s="68"/>
      <c r="F27" s="100" t="s">
        <v>1397</v>
      </c>
      <c r="G27" s="65"/>
      <c r="H27" s="69" t="s">
        <v>223</v>
      </c>
      <c r="I27" s="70"/>
      <c r="J27" s="70"/>
      <c r="K27" s="69" t="s">
        <v>1542</v>
      </c>
      <c r="L27" s="73">
        <v>1</v>
      </c>
      <c r="M27" s="74">
        <v>9238.841796875</v>
      </c>
      <c r="N27" s="74">
        <v>3679.0439453125</v>
      </c>
      <c r="O27" s="75"/>
      <c r="P27" s="76"/>
      <c r="Q27" s="76"/>
      <c r="R27" s="86"/>
      <c r="S27" s="48">
        <v>0</v>
      </c>
      <c r="T27" s="48">
        <v>1</v>
      </c>
      <c r="U27" s="49">
        <v>0</v>
      </c>
      <c r="V27" s="49">
        <v>1</v>
      </c>
      <c r="W27" s="49">
        <v>0</v>
      </c>
      <c r="X27" s="49">
        <v>0.999994</v>
      </c>
      <c r="Y27" s="49">
        <v>0</v>
      </c>
      <c r="Z27" s="49">
        <v>0</v>
      </c>
      <c r="AA27" s="71">
        <v>27</v>
      </c>
      <c r="AB27" s="71"/>
      <c r="AC27" s="72"/>
      <c r="AD27" s="78" t="s">
        <v>1003</v>
      </c>
      <c r="AE27" s="78">
        <v>1318</v>
      </c>
      <c r="AF27" s="78">
        <v>13406</v>
      </c>
      <c r="AG27" s="78">
        <v>4223</v>
      </c>
      <c r="AH27" s="78">
        <v>2347</v>
      </c>
      <c r="AI27" s="78"/>
      <c r="AJ27" s="78" t="s">
        <v>1094</v>
      </c>
      <c r="AK27" s="78" t="s">
        <v>1174</v>
      </c>
      <c r="AL27" s="82" t="s">
        <v>1233</v>
      </c>
      <c r="AM27" s="78"/>
      <c r="AN27" s="80">
        <v>40163.915497685186</v>
      </c>
      <c r="AO27" s="82" t="s">
        <v>1306</v>
      </c>
      <c r="AP27" s="78" t="b">
        <v>0</v>
      </c>
      <c r="AQ27" s="78" t="b">
        <v>0</v>
      </c>
      <c r="AR27" s="78" t="b">
        <v>1</v>
      </c>
      <c r="AS27" s="78" t="s">
        <v>937</v>
      </c>
      <c r="AT27" s="78">
        <v>399</v>
      </c>
      <c r="AU27" s="82" t="s">
        <v>1377</v>
      </c>
      <c r="AV27" s="78" t="b">
        <v>0</v>
      </c>
      <c r="AW27" s="78" t="s">
        <v>1423</v>
      </c>
      <c r="AX27" s="82" t="s">
        <v>1448</v>
      </c>
      <c r="AY27" s="78" t="s">
        <v>66</v>
      </c>
      <c r="AZ27" s="78" t="str">
        <f>REPLACE(INDEX(GroupVertices[Group],MATCH(Vertices[[#This Row],[Vertex]],GroupVertices[Vertex],0)),1,1,"")</f>
        <v>21</v>
      </c>
      <c r="BA27" s="48"/>
      <c r="BB27" s="48"/>
      <c r="BC27" s="48"/>
      <c r="BD27" s="48"/>
      <c r="BE27" s="48" t="s">
        <v>540</v>
      </c>
      <c r="BF27" s="48" t="s">
        <v>540</v>
      </c>
      <c r="BG27" s="120" t="s">
        <v>2136</v>
      </c>
      <c r="BH27" s="120" t="s">
        <v>2136</v>
      </c>
      <c r="BI27" s="120" t="s">
        <v>2193</v>
      </c>
      <c r="BJ27" s="120" t="s">
        <v>2193</v>
      </c>
      <c r="BK27" s="120">
        <v>2</v>
      </c>
      <c r="BL27" s="123">
        <v>6.451612903225806</v>
      </c>
      <c r="BM27" s="120">
        <v>0</v>
      </c>
      <c r="BN27" s="123">
        <v>0</v>
      </c>
      <c r="BO27" s="120">
        <v>0</v>
      </c>
      <c r="BP27" s="123">
        <v>0</v>
      </c>
      <c r="BQ27" s="120">
        <v>29</v>
      </c>
      <c r="BR27" s="123">
        <v>93.54838709677419</v>
      </c>
      <c r="BS27" s="120">
        <v>31</v>
      </c>
      <c r="BT27" s="2"/>
      <c r="BU27" s="3"/>
      <c r="BV27" s="3"/>
      <c r="BW27" s="3"/>
      <c r="BX27" s="3"/>
    </row>
    <row r="28" spans="1:76" ht="15">
      <c r="A28" s="64" t="s">
        <v>285</v>
      </c>
      <c r="B28" s="65"/>
      <c r="C28" s="65" t="s">
        <v>64</v>
      </c>
      <c r="D28" s="66">
        <v>1000</v>
      </c>
      <c r="E28" s="68"/>
      <c r="F28" s="100" t="s">
        <v>1398</v>
      </c>
      <c r="G28" s="65"/>
      <c r="H28" s="69" t="s">
        <v>285</v>
      </c>
      <c r="I28" s="70"/>
      <c r="J28" s="70"/>
      <c r="K28" s="69" t="s">
        <v>1543</v>
      </c>
      <c r="L28" s="73">
        <v>1</v>
      </c>
      <c r="M28" s="74">
        <v>9238.841796875</v>
      </c>
      <c r="N28" s="74">
        <v>4261.33837890625</v>
      </c>
      <c r="O28" s="75"/>
      <c r="P28" s="76"/>
      <c r="Q28" s="76"/>
      <c r="R28" s="86"/>
      <c r="S28" s="48">
        <v>1</v>
      </c>
      <c r="T28" s="48">
        <v>0</v>
      </c>
      <c r="U28" s="49">
        <v>0</v>
      </c>
      <c r="V28" s="49">
        <v>1</v>
      </c>
      <c r="W28" s="49">
        <v>0</v>
      </c>
      <c r="X28" s="49">
        <v>0.999994</v>
      </c>
      <c r="Y28" s="49">
        <v>0</v>
      </c>
      <c r="Z28" s="49">
        <v>0</v>
      </c>
      <c r="AA28" s="71">
        <v>28</v>
      </c>
      <c r="AB28" s="71"/>
      <c r="AC28" s="72"/>
      <c r="AD28" s="78" t="s">
        <v>1004</v>
      </c>
      <c r="AE28" s="78">
        <v>84</v>
      </c>
      <c r="AF28" s="78">
        <v>273704</v>
      </c>
      <c r="AG28" s="78">
        <v>27120</v>
      </c>
      <c r="AH28" s="78">
        <v>5626</v>
      </c>
      <c r="AI28" s="78"/>
      <c r="AJ28" s="78" t="s">
        <v>1095</v>
      </c>
      <c r="AK28" s="78" t="s">
        <v>1175</v>
      </c>
      <c r="AL28" s="82" t="s">
        <v>1234</v>
      </c>
      <c r="AM28" s="78"/>
      <c r="AN28" s="80">
        <v>39288.75864583333</v>
      </c>
      <c r="AO28" s="82" t="s">
        <v>1307</v>
      </c>
      <c r="AP28" s="78" t="b">
        <v>0</v>
      </c>
      <c r="AQ28" s="78" t="b">
        <v>0</v>
      </c>
      <c r="AR28" s="78" t="b">
        <v>1</v>
      </c>
      <c r="AS28" s="78" t="s">
        <v>937</v>
      </c>
      <c r="AT28" s="78">
        <v>3799</v>
      </c>
      <c r="AU28" s="82" t="s">
        <v>1375</v>
      </c>
      <c r="AV28" s="78" t="b">
        <v>1</v>
      </c>
      <c r="AW28" s="78" t="s">
        <v>1423</v>
      </c>
      <c r="AX28" s="82" t="s">
        <v>1449</v>
      </c>
      <c r="AY28" s="78" t="s">
        <v>65</v>
      </c>
      <c r="AZ28" s="78" t="str">
        <f>REPLACE(INDEX(GroupVertices[Group],MATCH(Vertices[[#This Row],[Vertex]],GroupVertices[Vertex],0)),1,1,"")</f>
        <v>21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224</v>
      </c>
      <c r="B29" s="65"/>
      <c r="C29" s="65" t="s">
        <v>64</v>
      </c>
      <c r="D29" s="66">
        <v>162.78993058092803</v>
      </c>
      <c r="E29" s="68"/>
      <c r="F29" s="100" t="s">
        <v>616</v>
      </c>
      <c r="G29" s="65"/>
      <c r="H29" s="69" t="s">
        <v>224</v>
      </c>
      <c r="I29" s="70"/>
      <c r="J29" s="70"/>
      <c r="K29" s="69" t="s">
        <v>1544</v>
      </c>
      <c r="L29" s="73">
        <v>1</v>
      </c>
      <c r="M29" s="74">
        <v>6791.06884765625</v>
      </c>
      <c r="N29" s="74">
        <v>6290.546875</v>
      </c>
      <c r="O29" s="75"/>
      <c r="P29" s="76"/>
      <c r="Q29" s="76"/>
      <c r="R29" s="86"/>
      <c r="S29" s="48">
        <v>0</v>
      </c>
      <c r="T29" s="48">
        <v>1</v>
      </c>
      <c r="U29" s="49">
        <v>0</v>
      </c>
      <c r="V29" s="49">
        <v>0.2</v>
      </c>
      <c r="W29" s="49">
        <v>0</v>
      </c>
      <c r="X29" s="49">
        <v>0.610684</v>
      </c>
      <c r="Y29" s="49">
        <v>0</v>
      </c>
      <c r="Z29" s="49">
        <v>0</v>
      </c>
      <c r="AA29" s="71">
        <v>29</v>
      </c>
      <c r="AB29" s="71"/>
      <c r="AC29" s="72"/>
      <c r="AD29" s="78" t="s">
        <v>1005</v>
      </c>
      <c r="AE29" s="78">
        <v>580</v>
      </c>
      <c r="AF29" s="78">
        <v>262</v>
      </c>
      <c r="AG29" s="78">
        <v>3526</v>
      </c>
      <c r="AH29" s="78">
        <v>1697</v>
      </c>
      <c r="AI29" s="78"/>
      <c r="AJ29" s="78" t="s">
        <v>1096</v>
      </c>
      <c r="AK29" s="78" t="s">
        <v>1176</v>
      </c>
      <c r="AL29" s="82" t="s">
        <v>1235</v>
      </c>
      <c r="AM29" s="78"/>
      <c r="AN29" s="80">
        <v>39771.89679398148</v>
      </c>
      <c r="AO29" s="82" t="s">
        <v>1308</v>
      </c>
      <c r="AP29" s="78" t="b">
        <v>0</v>
      </c>
      <c r="AQ29" s="78" t="b">
        <v>0</v>
      </c>
      <c r="AR29" s="78" t="b">
        <v>1</v>
      </c>
      <c r="AS29" s="78" t="s">
        <v>937</v>
      </c>
      <c r="AT29" s="78">
        <v>18</v>
      </c>
      <c r="AU29" s="82" t="s">
        <v>1377</v>
      </c>
      <c r="AV29" s="78" t="b">
        <v>0</v>
      </c>
      <c r="AW29" s="78" t="s">
        <v>1423</v>
      </c>
      <c r="AX29" s="82" t="s">
        <v>1450</v>
      </c>
      <c r="AY29" s="78" t="s">
        <v>66</v>
      </c>
      <c r="AZ29" s="78" t="str">
        <f>REPLACE(INDEX(GroupVertices[Group],MATCH(Vertices[[#This Row],[Vertex]],GroupVertices[Vertex],0)),1,1,"")</f>
        <v>9</v>
      </c>
      <c r="BA29" s="48"/>
      <c r="BB29" s="48"/>
      <c r="BC29" s="48"/>
      <c r="BD29" s="48"/>
      <c r="BE29" s="48" t="s">
        <v>541</v>
      </c>
      <c r="BF29" s="48" t="s">
        <v>541</v>
      </c>
      <c r="BG29" s="120" t="s">
        <v>2137</v>
      </c>
      <c r="BH29" s="120" t="s">
        <v>2137</v>
      </c>
      <c r="BI29" s="120" t="s">
        <v>2194</v>
      </c>
      <c r="BJ29" s="120" t="s">
        <v>2194</v>
      </c>
      <c r="BK29" s="120">
        <v>0</v>
      </c>
      <c r="BL29" s="123">
        <v>0</v>
      </c>
      <c r="BM29" s="120">
        <v>0</v>
      </c>
      <c r="BN29" s="123">
        <v>0</v>
      </c>
      <c r="BO29" s="120">
        <v>0</v>
      </c>
      <c r="BP29" s="123">
        <v>0</v>
      </c>
      <c r="BQ29" s="120">
        <v>20</v>
      </c>
      <c r="BR29" s="123">
        <v>100</v>
      </c>
      <c r="BS29" s="120">
        <v>20</v>
      </c>
      <c r="BT29" s="2"/>
      <c r="BU29" s="3"/>
      <c r="BV29" s="3"/>
      <c r="BW29" s="3"/>
      <c r="BX29" s="3"/>
    </row>
    <row r="30" spans="1:76" ht="15">
      <c r="A30" s="64" t="s">
        <v>241</v>
      </c>
      <c r="B30" s="65"/>
      <c r="C30" s="65" t="s">
        <v>64</v>
      </c>
      <c r="D30" s="66">
        <v>163.29205699671172</v>
      </c>
      <c r="E30" s="68"/>
      <c r="F30" s="100" t="s">
        <v>652</v>
      </c>
      <c r="G30" s="65"/>
      <c r="H30" s="69" t="s">
        <v>241</v>
      </c>
      <c r="I30" s="70"/>
      <c r="J30" s="70"/>
      <c r="K30" s="69" t="s">
        <v>1545</v>
      </c>
      <c r="L30" s="73">
        <v>811.6486486486486</v>
      </c>
      <c r="M30" s="74">
        <v>6791.06884765625</v>
      </c>
      <c r="N30" s="74">
        <v>5225.9482421875</v>
      </c>
      <c r="O30" s="75"/>
      <c r="P30" s="76"/>
      <c r="Q30" s="76"/>
      <c r="R30" s="86"/>
      <c r="S30" s="48">
        <v>3</v>
      </c>
      <c r="T30" s="48">
        <v>2</v>
      </c>
      <c r="U30" s="49">
        <v>6</v>
      </c>
      <c r="V30" s="49">
        <v>0.333333</v>
      </c>
      <c r="W30" s="49">
        <v>0</v>
      </c>
      <c r="X30" s="49">
        <v>2.167925</v>
      </c>
      <c r="Y30" s="49">
        <v>0</v>
      </c>
      <c r="Z30" s="49">
        <v>0</v>
      </c>
      <c r="AA30" s="71">
        <v>30</v>
      </c>
      <c r="AB30" s="71"/>
      <c r="AC30" s="72"/>
      <c r="AD30" s="78" t="s">
        <v>1006</v>
      </c>
      <c r="AE30" s="78">
        <v>280</v>
      </c>
      <c r="AF30" s="78">
        <v>426</v>
      </c>
      <c r="AG30" s="78">
        <v>2489</v>
      </c>
      <c r="AH30" s="78">
        <v>2722</v>
      </c>
      <c r="AI30" s="78"/>
      <c r="AJ30" s="78" t="s">
        <v>1097</v>
      </c>
      <c r="AK30" s="78" t="s">
        <v>1177</v>
      </c>
      <c r="AL30" s="82" t="s">
        <v>1236</v>
      </c>
      <c r="AM30" s="78"/>
      <c r="AN30" s="80">
        <v>41257.681967592594</v>
      </c>
      <c r="AO30" s="82" t="s">
        <v>1309</v>
      </c>
      <c r="AP30" s="78" t="b">
        <v>0</v>
      </c>
      <c r="AQ30" s="78" t="b">
        <v>0</v>
      </c>
      <c r="AR30" s="78" t="b">
        <v>1</v>
      </c>
      <c r="AS30" s="78" t="s">
        <v>937</v>
      </c>
      <c r="AT30" s="78">
        <v>75</v>
      </c>
      <c r="AU30" s="82" t="s">
        <v>1378</v>
      </c>
      <c r="AV30" s="78" t="b">
        <v>0</v>
      </c>
      <c r="AW30" s="78" t="s">
        <v>1423</v>
      </c>
      <c r="AX30" s="82" t="s">
        <v>1451</v>
      </c>
      <c r="AY30" s="78" t="s">
        <v>66</v>
      </c>
      <c r="AZ30" s="78" t="str">
        <f>REPLACE(INDEX(GroupVertices[Group],MATCH(Vertices[[#This Row],[Vertex]],GroupVertices[Vertex],0)),1,1,"")</f>
        <v>9</v>
      </c>
      <c r="BA30" s="48" t="s">
        <v>434</v>
      </c>
      <c r="BB30" s="48" t="s">
        <v>434</v>
      </c>
      <c r="BC30" s="48" t="s">
        <v>516</v>
      </c>
      <c r="BD30" s="48" t="s">
        <v>516</v>
      </c>
      <c r="BE30" s="48" t="s">
        <v>2111</v>
      </c>
      <c r="BF30" s="48" t="s">
        <v>2111</v>
      </c>
      <c r="BG30" s="120" t="s">
        <v>2138</v>
      </c>
      <c r="BH30" s="120" t="s">
        <v>2171</v>
      </c>
      <c r="BI30" s="120" t="s">
        <v>2195</v>
      </c>
      <c r="BJ30" s="120" t="s">
        <v>2228</v>
      </c>
      <c r="BK30" s="120">
        <v>0</v>
      </c>
      <c r="BL30" s="123">
        <v>0</v>
      </c>
      <c r="BM30" s="120">
        <v>0</v>
      </c>
      <c r="BN30" s="123">
        <v>0</v>
      </c>
      <c r="BO30" s="120">
        <v>0</v>
      </c>
      <c r="BP30" s="123">
        <v>0</v>
      </c>
      <c r="BQ30" s="120">
        <v>67</v>
      </c>
      <c r="BR30" s="123">
        <v>100</v>
      </c>
      <c r="BS30" s="120">
        <v>67</v>
      </c>
      <c r="BT30" s="2"/>
      <c r="BU30" s="3"/>
      <c r="BV30" s="3"/>
      <c r="BW30" s="3"/>
      <c r="BX30" s="3"/>
    </row>
    <row r="31" spans="1:76" ht="15">
      <c r="A31" s="64" t="s">
        <v>225</v>
      </c>
      <c r="B31" s="65"/>
      <c r="C31" s="65" t="s">
        <v>64</v>
      </c>
      <c r="D31" s="66">
        <v>166.3415564486664</v>
      </c>
      <c r="E31" s="68"/>
      <c r="F31" s="100" t="s">
        <v>1399</v>
      </c>
      <c r="G31" s="65"/>
      <c r="H31" s="69" t="s">
        <v>225</v>
      </c>
      <c r="I31" s="70"/>
      <c r="J31" s="70"/>
      <c r="K31" s="69" t="s">
        <v>1546</v>
      </c>
      <c r="L31" s="73">
        <v>1</v>
      </c>
      <c r="M31" s="74">
        <v>9238.841796875</v>
      </c>
      <c r="N31" s="74">
        <v>2743.84326171875</v>
      </c>
      <c r="O31" s="75"/>
      <c r="P31" s="76"/>
      <c r="Q31" s="76"/>
      <c r="R31" s="86"/>
      <c r="S31" s="48">
        <v>2</v>
      </c>
      <c r="T31" s="48">
        <v>1</v>
      </c>
      <c r="U31" s="49">
        <v>0</v>
      </c>
      <c r="V31" s="49">
        <v>1</v>
      </c>
      <c r="W31" s="49">
        <v>0</v>
      </c>
      <c r="X31" s="49">
        <v>1.298238</v>
      </c>
      <c r="Y31" s="49">
        <v>0</v>
      </c>
      <c r="Z31" s="49">
        <v>0</v>
      </c>
      <c r="AA31" s="71">
        <v>31</v>
      </c>
      <c r="AB31" s="71"/>
      <c r="AC31" s="72"/>
      <c r="AD31" s="78" t="s">
        <v>1007</v>
      </c>
      <c r="AE31" s="78">
        <v>498</v>
      </c>
      <c r="AF31" s="78">
        <v>1422</v>
      </c>
      <c r="AG31" s="78">
        <v>2189</v>
      </c>
      <c r="AH31" s="78">
        <v>1076</v>
      </c>
      <c r="AI31" s="78"/>
      <c r="AJ31" s="78" t="s">
        <v>1098</v>
      </c>
      <c r="AK31" s="78" t="s">
        <v>1178</v>
      </c>
      <c r="AL31" s="82" t="s">
        <v>1237</v>
      </c>
      <c r="AM31" s="78"/>
      <c r="AN31" s="80">
        <v>40604.55390046296</v>
      </c>
      <c r="AO31" s="82" t="s">
        <v>1310</v>
      </c>
      <c r="AP31" s="78" t="b">
        <v>0</v>
      </c>
      <c r="AQ31" s="78" t="b">
        <v>0</v>
      </c>
      <c r="AR31" s="78" t="b">
        <v>1</v>
      </c>
      <c r="AS31" s="78" t="s">
        <v>937</v>
      </c>
      <c r="AT31" s="78">
        <v>62</v>
      </c>
      <c r="AU31" s="82" t="s">
        <v>1378</v>
      </c>
      <c r="AV31" s="78" t="b">
        <v>0</v>
      </c>
      <c r="AW31" s="78" t="s">
        <v>1423</v>
      </c>
      <c r="AX31" s="82" t="s">
        <v>1452</v>
      </c>
      <c r="AY31" s="78" t="s">
        <v>66</v>
      </c>
      <c r="AZ31" s="78" t="str">
        <f>REPLACE(INDEX(GroupVertices[Group],MATCH(Vertices[[#This Row],[Vertex]],GroupVertices[Vertex],0)),1,1,"")</f>
        <v>20</v>
      </c>
      <c r="BA31" s="48" t="s">
        <v>428</v>
      </c>
      <c r="BB31" s="48" t="s">
        <v>428</v>
      </c>
      <c r="BC31" s="48" t="s">
        <v>513</v>
      </c>
      <c r="BD31" s="48" t="s">
        <v>513</v>
      </c>
      <c r="BE31" s="48" t="s">
        <v>542</v>
      </c>
      <c r="BF31" s="48" t="s">
        <v>542</v>
      </c>
      <c r="BG31" s="120" t="s">
        <v>1902</v>
      </c>
      <c r="BH31" s="120" t="s">
        <v>1902</v>
      </c>
      <c r="BI31" s="120" t="s">
        <v>2024</v>
      </c>
      <c r="BJ31" s="120" t="s">
        <v>2024</v>
      </c>
      <c r="BK31" s="120">
        <v>2</v>
      </c>
      <c r="BL31" s="123">
        <v>11.764705882352942</v>
      </c>
      <c r="BM31" s="120">
        <v>0</v>
      </c>
      <c r="BN31" s="123">
        <v>0</v>
      </c>
      <c r="BO31" s="120">
        <v>0</v>
      </c>
      <c r="BP31" s="123">
        <v>0</v>
      </c>
      <c r="BQ31" s="120">
        <v>15</v>
      </c>
      <c r="BR31" s="123">
        <v>88.23529411764706</v>
      </c>
      <c r="BS31" s="120">
        <v>17</v>
      </c>
      <c r="BT31" s="2"/>
      <c r="BU31" s="3"/>
      <c r="BV31" s="3"/>
      <c r="BW31" s="3"/>
      <c r="BX31" s="3"/>
    </row>
    <row r="32" spans="1:76" ht="15">
      <c r="A32" s="64" t="s">
        <v>226</v>
      </c>
      <c r="B32" s="65"/>
      <c r="C32" s="65" t="s">
        <v>64</v>
      </c>
      <c r="D32" s="66">
        <v>162.73481914504933</v>
      </c>
      <c r="E32" s="68"/>
      <c r="F32" s="100" t="s">
        <v>617</v>
      </c>
      <c r="G32" s="65"/>
      <c r="H32" s="69" t="s">
        <v>226</v>
      </c>
      <c r="I32" s="70"/>
      <c r="J32" s="70"/>
      <c r="K32" s="69" t="s">
        <v>1547</v>
      </c>
      <c r="L32" s="73">
        <v>1</v>
      </c>
      <c r="M32" s="74">
        <v>9238.841796875</v>
      </c>
      <c r="N32" s="74">
        <v>2161.548583984375</v>
      </c>
      <c r="O32" s="75"/>
      <c r="P32" s="76"/>
      <c r="Q32" s="76"/>
      <c r="R32" s="86"/>
      <c r="S32" s="48">
        <v>0</v>
      </c>
      <c r="T32" s="48">
        <v>1</v>
      </c>
      <c r="U32" s="49">
        <v>0</v>
      </c>
      <c r="V32" s="49">
        <v>1</v>
      </c>
      <c r="W32" s="49">
        <v>0</v>
      </c>
      <c r="X32" s="49">
        <v>0.70175</v>
      </c>
      <c r="Y32" s="49">
        <v>0</v>
      </c>
      <c r="Z32" s="49">
        <v>0</v>
      </c>
      <c r="AA32" s="71">
        <v>32</v>
      </c>
      <c r="AB32" s="71"/>
      <c r="AC32" s="72"/>
      <c r="AD32" s="78" t="s">
        <v>1008</v>
      </c>
      <c r="AE32" s="78">
        <v>160</v>
      </c>
      <c r="AF32" s="78">
        <v>244</v>
      </c>
      <c r="AG32" s="78">
        <v>8149</v>
      </c>
      <c r="AH32" s="78">
        <v>15406</v>
      </c>
      <c r="AI32" s="78"/>
      <c r="AJ32" s="78" t="s">
        <v>1099</v>
      </c>
      <c r="AK32" s="78" t="s">
        <v>1179</v>
      </c>
      <c r="AL32" s="78"/>
      <c r="AM32" s="78"/>
      <c r="AN32" s="80">
        <v>43523.00828703704</v>
      </c>
      <c r="AO32" s="82" t="s">
        <v>1311</v>
      </c>
      <c r="AP32" s="78" t="b">
        <v>1</v>
      </c>
      <c r="AQ32" s="78" t="b">
        <v>0</v>
      </c>
      <c r="AR32" s="78" t="b">
        <v>0</v>
      </c>
      <c r="AS32" s="78" t="s">
        <v>937</v>
      </c>
      <c r="AT32" s="78">
        <v>0</v>
      </c>
      <c r="AU32" s="78"/>
      <c r="AV32" s="78" t="b">
        <v>0</v>
      </c>
      <c r="AW32" s="78" t="s">
        <v>1423</v>
      </c>
      <c r="AX32" s="82" t="s">
        <v>1453</v>
      </c>
      <c r="AY32" s="78" t="s">
        <v>66</v>
      </c>
      <c r="AZ32" s="78" t="str">
        <f>REPLACE(INDEX(GroupVertices[Group],MATCH(Vertices[[#This Row],[Vertex]],GroupVertices[Vertex],0)),1,1,"")</f>
        <v>20</v>
      </c>
      <c r="BA32" s="48" t="s">
        <v>428</v>
      </c>
      <c r="BB32" s="48" t="s">
        <v>428</v>
      </c>
      <c r="BC32" s="48" t="s">
        <v>513</v>
      </c>
      <c r="BD32" s="48" t="s">
        <v>513</v>
      </c>
      <c r="BE32" s="48" t="s">
        <v>543</v>
      </c>
      <c r="BF32" s="48" t="s">
        <v>543</v>
      </c>
      <c r="BG32" s="120" t="s">
        <v>2139</v>
      </c>
      <c r="BH32" s="120" t="s">
        <v>2139</v>
      </c>
      <c r="BI32" s="120" t="s">
        <v>2196</v>
      </c>
      <c r="BJ32" s="120" t="s">
        <v>2196</v>
      </c>
      <c r="BK32" s="120">
        <v>2</v>
      </c>
      <c r="BL32" s="123">
        <v>11.764705882352942</v>
      </c>
      <c r="BM32" s="120">
        <v>0</v>
      </c>
      <c r="BN32" s="123">
        <v>0</v>
      </c>
      <c r="BO32" s="120">
        <v>0</v>
      </c>
      <c r="BP32" s="123">
        <v>0</v>
      </c>
      <c r="BQ32" s="120">
        <v>15</v>
      </c>
      <c r="BR32" s="123">
        <v>88.23529411764706</v>
      </c>
      <c r="BS32" s="120">
        <v>17</v>
      </c>
      <c r="BT32" s="2"/>
      <c r="BU32" s="3"/>
      <c r="BV32" s="3"/>
      <c r="BW32" s="3"/>
      <c r="BX32" s="3"/>
    </row>
    <row r="33" spans="1:76" ht="15">
      <c r="A33" s="64" t="s">
        <v>227</v>
      </c>
      <c r="B33" s="65"/>
      <c r="C33" s="65" t="s">
        <v>64</v>
      </c>
      <c r="D33" s="66">
        <v>164.89641213006942</v>
      </c>
      <c r="E33" s="68"/>
      <c r="F33" s="100" t="s">
        <v>618</v>
      </c>
      <c r="G33" s="65"/>
      <c r="H33" s="69" t="s">
        <v>227</v>
      </c>
      <c r="I33" s="70"/>
      <c r="J33" s="70"/>
      <c r="K33" s="69" t="s">
        <v>1548</v>
      </c>
      <c r="L33" s="73">
        <v>1</v>
      </c>
      <c r="M33" s="74">
        <v>6791.06884765625</v>
      </c>
      <c r="N33" s="74">
        <v>3808.442626953125</v>
      </c>
      <c r="O33" s="75"/>
      <c r="P33" s="76"/>
      <c r="Q33" s="76"/>
      <c r="R33" s="86"/>
      <c r="S33" s="48">
        <v>0</v>
      </c>
      <c r="T33" s="48">
        <v>1</v>
      </c>
      <c r="U33" s="49">
        <v>0</v>
      </c>
      <c r="V33" s="49">
        <v>0.2</v>
      </c>
      <c r="W33" s="49">
        <v>0</v>
      </c>
      <c r="X33" s="49">
        <v>0.610684</v>
      </c>
      <c r="Y33" s="49">
        <v>0</v>
      </c>
      <c r="Z33" s="49">
        <v>0</v>
      </c>
      <c r="AA33" s="71">
        <v>33</v>
      </c>
      <c r="AB33" s="71"/>
      <c r="AC33" s="72"/>
      <c r="AD33" s="78" t="s">
        <v>1009</v>
      </c>
      <c r="AE33" s="78">
        <v>618</v>
      </c>
      <c r="AF33" s="78">
        <v>950</v>
      </c>
      <c r="AG33" s="78">
        <v>8289</v>
      </c>
      <c r="AH33" s="78">
        <v>4355</v>
      </c>
      <c r="AI33" s="78"/>
      <c r="AJ33" s="78" t="s">
        <v>1100</v>
      </c>
      <c r="AK33" s="78" t="s">
        <v>1180</v>
      </c>
      <c r="AL33" s="78"/>
      <c r="AM33" s="78"/>
      <c r="AN33" s="80">
        <v>42573.336851851855</v>
      </c>
      <c r="AO33" s="82" t="s">
        <v>1312</v>
      </c>
      <c r="AP33" s="78" t="b">
        <v>0</v>
      </c>
      <c r="AQ33" s="78" t="b">
        <v>0</v>
      </c>
      <c r="AR33" s="78" t="b">
        <v>0</v>
      </c>
      <c r="AS33" s="78" t="s">
        <v>938</v>
      </c>
      <c r="AT33" s="78">
        <v>30</v>
      </c>
      <c r="AU33" s="82" t="s">
        <v>1375</v>
      </c>
      <c r="AV33" s="78" t="b">
        <v>0</v>
      </c>
      <c r="AW33" s="78" t="s">
        <v>1423</v>
      </c>
      <c r="AX33" s="82" t="s">
        <v>1454</v>
      </c>
      <c r="AY33" s="78" t="s">
        <v>66</v>
      </c>
      <c r="AZ33" s="78" t="str">
        <f>REPLACE(INDEX(GroupVertices[Group],MATCH(Vertices[[#This Row],[Vertex]],GroupVertices[Vertex],0)),1,1,"")</f>
        <v>10</v>
      </c>
      <c r="BA33" s="48" t="s">
        <v>429</v>
      </c>
      <c r="BB33" s="48" t="s">
        <v>429</v>
      </c>
      <c r="BC33" s="48" t="s">
        <v>514</v>
      </c>
      <c r="BD33" s="48" t="s">
        <v>514</v>
      </c>
      <c r="BE33" s="48" t="s">
        <v>544</v>
      </c>
      <c r="BF33" s="48" t="s">
        <v>544</v>
      </c>
      <c r="BG33" s="120" t="s">
        <v>2140</v>
      </c>
      <c r="BH33" s="120" t="s">
        <v>2140</v>
      </c>
      <c r="BI33" s="120" t="s">
        <v>2197</v>
      </c>
      <c r="BJ33" s="120" t="s">
        <v>2197</v>
      </c>
      <c r="BK33" s="120">
        <v>2</v>
      </c>
      <c r="BL33" s="123">
        <v>11.764705882352942</v>
      </c>
      <c r="BM33" s="120">
        <v>1</v>
      </c>
      <c r="BN33" s="123">
        <v>5.882352941176471</v>
      </c>
      <c r="BO33" s="120">
        <v>0</v>
      </c>
      <c r="BP33" s="123">
        <v>0</v>
      </c>
      <c r="BQ33" s="120">
        <v>14</v>
      </c>
      <c r="BR33" s="123">
        <v>82.3529411764706</v>
      </c>
      <c r="BS33" s="120">
        <v>17</v>
      </c>
      <c r="BT33" s="2"/>
      <c r="BU33" s="3"/>
      <c r="BV33" s="3"/>
      <c r="BW33" s="3"/>
      <c r="BX33" s="3"/>
    </row>
    <row r="34" spans="1:76" ht="15">
      <c r="A34" s="64" t="s">
        <v>264</v>
      </c>
      <c r="B34" s="65"/>
      <c r="C34" s="65" t="s">
        <v>64</v>
      </c>
      <c r="D34" s="66">
        <v>163.7758129338692</v>
      </c>
      <c r="E34" s="68"/>
      <c r="F34" s="100" t="s">
        <v>1400</v>
      </c>
      <c r="G34" s="65"/>
      <c r="H34" s="69" t="s">
        <v>264</v>
      </c>
      <c r="I34" s="70"/>
      <c r="J34" s="70"/>
      <c r="K34" s="69" t="s">
        <v>1549</v>
      </c>
      <c r="L34" s="73">
        <v>811.6486486486486</v>
      </c>
      <c r="M34" s="74">
        <v>6791.06884765625</v>
      </c>
      <c r="N34" s="74">
        <v>2743.84326171875</v>
      </c>
      <c r="O34" s="75"/>
      <c r="P34" s="76"/>
      <c r="Q34" s="76"/>
      <c r="R34" s="86"/>
      <c r="S34" s="48">
        <v>4</v>
      </c>
      <c r="T34" s="48">
        <v>1</v>
      </c>
      <c r="U34" s="49">
        <v>6</v>
      </c>
      <c r="V34" s="49">
        <v>0.333333</v>
      </c>
      <c r="W34" s="49">
        <v>0</v>
      </c>
      <c r="X34" s="49">
        <v>2.167925</v>
      </c>
      <c r="Y34" s="49">
        <v>0</v>
      </c>
      <c r="Z34" s="49">
        <v>0</v>
      </c>
      <c r="AA34" s="71">
        <v>34</v>
      </c>
      <c r="AB34" s="71"/>
      <c r="AC34" s="72"/>
      <c r="AD34" s="78" t="s">
        <v>1010</v>
      </c>
      <c r="AE34" s="78">
        <v>694</v>
      </c>
      <c r="AF34" s="78">
        <v>584</v>
      </c>
      <c r="AG34" s="78">
        <v>76</v>
      </c>
      <c r="AH34" s="78">
        <v>1</v>
      </c>
      <c r="AI34" s="78"/>
      <c r="AJ34" s="78" t="s">
        <v>1101</v>
      </c>
      <c r="AK34" s="78" t="s">
        <v>1181</v>
      </c>
      <c r="AL34" s="82" t="s">
        <v>1238</v>
      </c>
      <c r="AM34" s="78"/>
      <c r="AN34" s="80">
        <v>41624.8615162037</v>
      </c>
      <c r="AO34" s="82" t="s">
        <v>1313</v>
      </c>
      <c r="AP34" s="78" t="b">
        <v>1</v>
      </c>
      <c r="AQ34" s="78" t="b">
        <v>0</v>
      </c>
      <c r="AR34" s="78" t="b">
        <v>0</v>
      </c>
      <c r="AS34" s="78" t="s">
        <v>938</v>
      </c>
      <c r="AT34" s="78">
        <v>4</v>
      </c>
      <c r="AU34" s="82" t="s">
        <v>1375</v>
      </c>
      <c r="AV34" s="78" t="b">
        <v>0</v>
      </c>
      <c r="AW34" s="78" t="s">
        <v>1423</v>
      </c>
      <c r="AX34" s="82" t="s">
        <v>1455</v>
      </c>
      <c r="AY34" s="78" t="s">
        <v>66</v>
      </c>
      <c r="AZ34" s="78" t="str">
        <f>REPLACE(INDEX(GroupVertices[Group],MATCH(Vertices[[#This Row],[Vertex]],GroupVertices[Vertex],0)),1,1,"")</f>
        <v>10</v>
      </c>
      <c r="BA34" s="48" t="s">
        <v>2098</v>
      </c>
      <c r="BB34" s="48" t="s">
        <v>2098</v>
      </c>
      <c r="BC34" s="48" t="s">
        <v>2104</v>
      </c>
      <c r="BD34" s="48" t="s">
        <v>2104</v>
      </c>
      <c r="BE34" s="48" t="s">
        <v>2112</v>
      </c>
      <c r="BF34" s="48" t="s">
        <v>2121</v>
      </c>
      <c r="BG34" s="120" t="s">
        <v>2141</v>
      </c>
      <c r="BH34" s="120" t="s">
        <v>2172</v>
      </c>
      <c r="BI34" s="120" t="s">
        <v>2198</v>
      </c>
      <c r="BJ34" s="120" t="s">
        <v>2229</v>
      </c>
      <c r="BK34" s="120">
        <v>4</v>
      </c>
      <c r="BL34" s="123">
        <v>7.6923076923076925</v>
      </c>
      <c r="BM34" s="120">
        <v>1</v>
      </c>
      <c r="BN34" s="123">
        <v>1.9230769230769231</v>
      </c>
      <c r="BO34" s="120">
        <v>0</v>
      </c>
      <c r="BP34" s="123">
        <v>0</v>
      </c>
      <c r="BQ34" s="120">
        <v>47</v>
      </c>
      <c r="BR34" s="123">
        <v>90.38461538461539</v>
      </c>
      <c r="BS34" s="120">
        <v>52</v>
      </c>
      <c r="BT34" s="2"/>
      <c r="BU34" s="3"/>
      <c r="BV34" s="3"/>
      <c r="BW34" s="3"/>
      <c r="BX34" s="3"/>
    </row>
    <row r="35" spans="1:76" ht="15">
      <c r="A35" s="64" t="s">
        <v>228</v>
      </c>
      <c r="B35" s="65"/>
      <c r="C35" s="65" t="s">
        <v>64</v>
      </c>
      <c r="D35" s="66">
        <v>162.4960029229083</v>
      </c>
      <c r="E35" s="68"/>
      <c r="F35" s="100" t="s">
        <v>619</v>
      </c>
      <c r="G35" s="65"/>
      <c r="H35" s="69" t="s">
        <v>228</v>
      </c>
      <c r="I35" s="70"/>
      <c r="J35" s="70"/>
      <c r="K35" s="69" t="s">
        <v>1550</v>
      </c>
      <c r="L35" s="73">
        <v>1</v>
      </c>
      <c r="M35" s="74">
        <v>1287.1307373046875</v>
      </c>
      <c r="N35" s="74">
        <v>9633.3408203125</v>
      </c>
      <c r="O35" s="75"/>
      <c r="P35" s="76"/>
      <c r="Q35" s="76"/>
      <c r="R35" s="86"/>
      <c r="S35" s="48">
        <v>0</v>
      </c>
      <c r="T35" s="48">
        <v>1</v>
      </c>
      <c r="U35" s="49">
        <v>0</v>
      </c>
      <c r="V35" s="49">
        <v>0.052632</v>
      </c>
      <c r="W35" s="49">
        <v>0.053633</v>
      </c>
      <c r="X35" s="49">
        <v>0.434277</v>
      </c>
      <c r="Y35" s="49">
        <v>0</v>
      </c>
      <c r="Z35" s="49">
        <v>0</v>
      </c>
      <c r="AA35" s="71">
        <v>35</v>
      </c>
      <c r="AB35" s="71"/>
      <c r="AC35" s="72"/>
      <c r="AD35" s="78" t="s">
        <v>1011</v>
      </c>
      <c r="AE35" s="78">
        <v>273</v>
      </c>
      <c r="AF35" s="78">
        <v>166</v>
      </c>
      <c r="AG35" s="78">
        <v>1643</v>
      </c>
      <c r="AH35" s="78">
        <v>128</v>
      </c>
      <c r="AI35" s="78"/>
      <c r="AJ35" s="78" t="s">
        <v>1102</v>
      </c>
      <c r="AK35" s="78" t="s">
        <v>1182</v>
      </c>
      <c r="AL35" s="78"/>
      <c r="AM35" s="78"/>
      <c r="AN35" s="80">
        <v>40567.7296875</v>
      </c>
      <c r="AO35" s="82" t="s">
        <v>1314</v>
      </c>
      <c r="AP35" s="78" t="b">
        <v>0</v>
      </c>
      <c r="AQ35" s="78" t="b">
        <v>0</v>
      </c>
      <c r="AR35" s="78" t="b">
        <v>1</v>
      </c>
      <c r="AS35" s="78" t="s">
        <v>937</v>
      </c>
      <c r="AT35" s="78">
        <v>7</v>
      </c>
      <c r="AU35" s="82" t="s">
        <v>1375</v>
      </c>
      <c r="AV35" s="78" t="b">
        <v>0</v>
      </c>
      <c r="AW35" s="78" t="s">
        <v>1423</v>
      </c>
      <c r="AX35" s="82" t="s">
        <v>1456</v>
      </c>
      <c r="AY35" s="78" t="s">
        <v>66</v>
      </c>
      <c r="AZ35" s="78" t="str">
        <f>REPLACE(INDEX(GroupVertices[Group],MATCH(Vertices[[#This Row],[Vertex]],GroupVertices[Vertex],0)),1,1,"")</f>
        <v>1</v>
      </c>
      <c r="BA35" s="48" t="s">
        <v>430</v>
      </c>
      <c r="BB35" s="48" t="s">
        <v>430</v>
      </c>
      <c r="BC35" s="48" t="s">
        <v>509</v>
      </c>
      <c r="BD35" s="48" t="s">
        <v>509</v>
      </c>
      <c r="BE35" s="48" t="s">
        <v>545</v>
      </c>
      <c r="BF35" s="48" t="s">
        <v>545</v>
      </c>
      <c r="BG35" s="120" t="s">
        <v>2142</v>
      </c>
      <c r="BH35" s="120" t="s">
        <v>2142</v>
      </c>
      <c r="BI35" s="120" t="s">
        <v>2199</v>
      </c>
      <c r="BJ35" s="120" t="s">
        <v>2199</v>
      </c>
      <c r="BK35" s="120">
        <v>0</v>
      </c>
      <c r="BL35" s="123">
        <v>0</v>
      </c>
      <c r="BM35" s="120">
        <v>0</v>
      </c>
      <c r="BN35" s="123">
        <v>0</v>
      </c>
      <c r="BO35" s="120">
        <v>0</v>
      </c>
      <c r="BP35" s="123">
        <v>0</v>
      </c>
      <c r="BQ35" s="120">
        <v>10</v>
      </c>
      <c r="BR35" s="123">
        <v>100</v>
      </c>
      <c r="BS35" s="120">
        <v>10</v>
      </c>
      <c r="BT35" s="2"/>
      <c r="BU35" s="3"/>
      <c r="BV35" s="3"/>
      <c r="BW35" s="3"/>
      <c r="BX35" s="3"/>
    </row>
    <row r="36" spans="1:76" ht="15">
      <c r="A36" s="64" t="s">
        <v>229</v>
      </c>
      <c r="B36" s="65"/>
      <c r="C36" s="65" t="s">
        <v>64</v>
      </c>
      <c r="D36" s="66">
        <v>173.7142418706613</v>
      </c>
      <c r="E36" s="68"/>
      <c r="F36" s="100" t="s">
        <v>620</v>
      </c>
      <c r="G36" s="65"/>
      <c r="H36" s="69" t="s">
        <v>229</v>
      </c>
      <c r="I36" s="70"/>
      <c r="J36" s="70"/>
      <c r="K36" s="69" t="s">
        <v>1551</v>
      </c>
      <c r="L36" s="73">
        <v>541.4324324324324</v>
      </c>
      <c r="M36" s="74">
        <v>7954.51611328125</v>
      </c>
      <c r="N36" s="74">
        <v>8464.50390625</v>
      </c>
      <c r="O36" s="75"/>
      <c r="P36" s="76"/>
      <c r="Q36" s="76"/>
      <c r="R36" s="86"/>
      <c r="S36" s="48">
        <v>1</v>
      </c>
      <c r="T36" s="48">
        <v>3</v>
      </c>
      <c r="U36" s="49">
        <v>4</v>
      </c>
      <c r="V36" s="49">
        <v>0.333333</v>
      </c>
      <c r="W36" s="49">
        <v>0</v>
      </c>
      <c r="X36" s="49">
        <v>1.466935</v>
      </c>
      <c r="Y36" s="49">
        <v>0.16666666666666666</v>
      </c>
      <c r="Z36" s="49">
        <v>0.3333333333333333</v>
      </c>
      <c r="AA36" s="71">
        <v>36</v>
      </c>
      <c r="AB36" s="71"/>
      <c r="AC36" s="72"/>
      <c r="AD36" s="78" t="s">
        <v>1012</v>
      </c>
      <c r="AE36" s="78">
        <v>1099</v>
      </c>
      <c r="AF36" s="78">
        <v>3830</v>
      </c>
      <c r="AG36" s="78">
        <v>7188</v>
      </c>
      <c r="AH36" s="78">
        <v>1856</v>
      </c>
      <c r="AI36" s="78"/>
      <c r="AJ36" s="78" t="s">
        <v>1103</v>
      </c>
      <c r="AK36" s="78" t="s">
        <v>1183</v>
      </c>
      <c r="AL36" s="82" t="s">
        <v>1239</v>
      </c>
      <c r="AM36" s="78"/>
      <c r="AN36" s="80">
        <v>39847.829930555556</v>
      </c>
      <c r="AO36" s="82" t="s">
        <v>1315</v>
      </c>
      <c r="AP36" s="78" t="b">
        <v>0</v>
      </c>
      <c r="AQ36" s="78" t="b">
        <v>0</v>
      </c>
      <c r="AR36" s="78" t="b">
        <v>1</v>
      </c>
      <c r="AS36" s="78" t="s">
        <v>937</v>
      </c>
      <c r="AT36" s="78">
        <v>133</v>
      </c>
      <c r="AU36" s="82" t="s">
        <v>1379</v>
      </c>
      <c r="AV36" s="78" t="b">
        <v>0</v>
      </c>
      <c r="AW36" s="78" t="s">
        <v>1423</v>
      </c>
      <c r="AX36" s="82" t="s">
        <v>1457</v>
      </c>
      <c r="AY36" s="78" t="s">
        <v>66</v>
      </c>
      <c r="AZ36" s="78" t="str">
        <f>REPLACE(INDEX(GroupVertices[Group],MATCH(Vertices[[#This Row],[Vertex]],GroupVertices[Vertex],0)),1,1,"")</f>
        <v>13</v>
      </c>
      <c r="BA36" s="48"/>
      <c r="BB36" s="48"/>
      <c r="BC36" s="48"/>
      <c r="BD36" s="48"/>
      <c r="BE36" s="48"/>
      <c r="BF36" s="48"/>
      <c r="BG36" s="120" t="s">
        <v>2143</v>
      </c>
      <c r="BH36" s="120" t="s">
        <v>2143</v>
      </c>
      <c r="BI36" s="120" t="s">
        <v>2200</v>
      </c>
      <c r="BJ36" s="120" t="s">
        <v>2200</v>
      </c>
      <c r="BK36" s="120">
        <v>1</v>
      </c>
      <c r="BL36" s="123">
        <v>5.555555555555555</v>
      </c>
      <c r="BM36" s="120">
        <v>0</v>
      </c>
      <c r="BN36" s="123">
        <v>0</v>
      </c>
      <c r="BO36" s="120">
        <v>0</v>
      </c>
      <c r="BP36" s="123">
        <v>0</v>
      </c>
      <c r="BQ36" s="120">
        <v>17</v>
      </c>
      <c r="BR36" s="123">
        <v>94.44444444444444</v>
      </c>
      <c r="BS36" s="120">
        <v>18</v>
      </c>
      <c r="BT36" s="2"/>
      <c r="BU36" s="3"/>
      <c r="BV36" s="3"/>
      <c r="BW36" s="3"/>
      <c r="BX36" s="3"/>
    </row>
    <row r="37" spans="1:76" ht="15">
      <c r="A37" s="64" t="s">
        <v>286</v>
      </c>
      <c r="B37" s="65"/>
      <c r="C37" s="65" t="s">
        <v>64</v>
      </c>
      <c r="D37" s="66">
        <v>172.90594081110706</v>
      </c>
      <c r="E37" s="68"/>
      <c r="F37" s="100" t="s">
        <v>1401</v>
      </c>
      <c r="G37" s="65"/>
      <c r="H37" s="69" t="s">
        <v>286</v>
      </c>
      <c r="I37" s="70"/>
      <c r="J37" s="70"/>
      <c r="K37" s="69" t="s">
        <v>1552</v>
      </c>
      <c r="L37" s="73">
        <v>1</v>
      </c>
      <c r="M37" s="74">
        <v>8381.228515625</v>
      </c>
      <c r="N37" s="74">
        <v>9646.09375</v>
      </c>
      <c r="O37" s="75"/>
      <c r="P37" s="76"/>
      <c r="Q37" s="76"/>
      <c r="R37" s="86"/>
      <c r="S37" s="48">
        <v>1</v>
      </c>
      <c r="T37" s="48">
        <v>0</v>
      </c>
      <c r="U37" s="49">
        <v>0</v>
      </c>
      <c r="V37" s="49">
        <v>0.2</v>
      </c>
      <c r="W37" s="49">
        <v>0</v>
      </c>
      <c r="X37" s="49">
        <v>0.565631</v>
      </c>
      <c r="Y37" s="49">
        <v>0</v>
      </c>
      <c r="Z37" s="49">
        <v>0</v>
      </c>
      <c r="AA37" s="71">
        <v>37</v>
      </c>
      <c r="AB37" s="71"/>
      <c r="AC37" s="72"/>
      <c r="AD37" s="78" t="s">
        <v>286</v>
      </c>
      <c r="AE37" s="78">
        <v>20</v>
      </c>
      <c r="AF37" s="78">
        <v>3566</v>
      </c>
      <c r="AG37" s="78">
        <v>3</v>
      </c>
      <c r="AH37" s="78">
        <v>1</v>
      </c>
      <c r="AI37" s="78">
        <v>-36000</v>
      </c>
      <c r="AJ37" s="78"/>
      <c r="AK37" s="78"/>
      <c r="AL37" s="78"/>
      <c r="AM37" s="78" t="s">
        <v>1284</v>
      </c>
      <c r="AN37" s="80">
        <v>40433.89077546296</v>
      </c>
      <c r="AO37" s="78"/>
      <c r="AP37" s="78" t="b">
        <v>0</v>
      </c>
      <c r="AQ37" s="78" t="b">
        <v>0</v>
      </c>
      <c r="AR37" s="78" t="b">
        <v>0</v>
      </c>
      <c r="AS37" s="78" t="s">
        <v>937</v>
      </c>
      <c r="AT37" s="78">
        <v>1</v>
      </c>
      <c r="AU37" s="82" t="s">
        <v>1380</v>
      </c>
      <c r="AV37" s="78" t="b">
        <v>0</v>
      </c>
      <c r="AW37" s="78" t="s">
        <v>1423</v>
      </c>
      <c r="AX37" s="82" t="s">
        <v>1458</v>
      </c>
      <c r="AY37" s="78" t="s">
        <v>65</v>
      </c>
      <c r="AZ37" s="78" t="str">
        <f>REPLACE(INDEX(GroupVertices[Group],MATCH(Vertices[[#This Row],[Vertex]],GroupVertices[Vertex],0)),1,1,"")</f>
        <v>13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230</v>
      </c>
      <c r="B38" s="65"/>
      <c r="C38" s="65" t="s">
        <v>64</v>
      </c>
      <c r="D38" s="66">
        <v>162.78686883449032</v>
      </c>
      <c r="E38" s="68"/>
      <c r="F38" s="100" t="s">
        <v>621</v>
      </c>
      <c r="G38" s="65"/>
      <c r="H38" s="69" t="s">
        <v>230</v>
      </c>
      <c r="I38" s="70"/>
      <c r="J38" s="70"/>
      <c r="K38" s="69" t="s">
        <v>1553</v>
      </c>
      <c r="L38" s="73">
        <v>1</v>
      </c>
      <c r="M38" s="74">
        <v>8026.77001953125</v>
      </c>
      <c r="N38" s="74">
        <v>7175.7529296875</v>
      </c>
      <c r="O38" s="75"/>
      <c r="P38" s="76"/>
      <c r="Q38" s="76"/>
      <c r="R38" s="86"/>
      <c r="S38" s="48">
        <v>1</v>
      </c>
      <c r="T38" s="48">
        <v>2</v>
      </c>
      <c r="U38" s="49">
        <v>0</v>
      </c>
      <c r="V38" s="49">
        <v>0.25</v>
      </c>
      <c r="W38" s="49">
        <v>0</v>
      </c>
      <c r="X38" s="49">
        <v>0.983705</v>
      </c>
      <c r="Y38" s="49">
        <v>0.5</v>
      </c>
      <c r="Z38" s="49">
        <v>0.5</v>
      </c>
      <c r="AA38" s="71">
        <v>38</v>
      </c>
      <c r="AB38" s="71"/>
      <c r="AC38" s="72"/>
      <c r="AD38" s="78" t="s">
        <v>1013</v>
      </c>
      <c r="AE38" s="78">
        <v>272</v>
      </c>
      <c r="AF38" s="78">
        <v>261</v>
      </c>
      <c r="AG38" s="78">
        <v>1484</v>
      </c>
      <c r="AH38" s="78">
        <v>1197</v>
      </c>
      <c r="AI38" s="78"/>
      <c r="AJ38" s="78" t="s">
        <v>1104</v>
      </c>
      <c r="AK38" s="78"/>
      <c r="AL38" s="78"/>
      <c r="AM38" s="78"/>
      <c r="AN38" s="80">
        <v>41394.58086805556</v>
      </c>
      <c r="AO38" s="82" t="s">
        <v>1316</v>
      </c>
      <c r="AP38" s="78" t="b">
        <v>1</v>
      </c>
      <c r="AQ38" s="78" t="b">
        <v>0</v>
      </c>
      <c r="AR38" s="78" t="b">
        <v>1</v>
      </c>
      <c r="AS38" s="78" t="s">
        <v>937</v>
      </c>
      <c r="AT38" s="78">
        <v>12</v>
      </c>
      <c r="AU38" s="82" t="s">
        <v>1375</v>
      </c>
      <c r="AV38" s="78" t="b">
        <v>0</v>
      </c>
      <c r="AW38" s="78" t="s">
        <v>1423</v>
      </c>
      <c r="AX38" s="82" t="s">
        <v>1459</v>
      </c>
      <c r="AY38" s="78" t="s">
        <v>66</v>
      </c>
      <c r="AZ38" s="78" t="str">
        <f>REPLACE(INDEX(GroupVertices[Group],MATCH(Vertices[[#This Row],[Vertex]],GroupVertices[Vertex],0)),1,1,"")</f>
        <v>13</v>
      </c>
      <c r="BA38" s="48"/>
      <c r="BB38" s="48"/>
      <c r="BC38" s="48"/>
      <c r="BD38" s="48"/>
      <c r="BE38" s="48" t="s">
        <v>546</v>
      </c>
      <c r="BF38" s="48" t="s">
        <v>546</v>
      </c>
      <c r="BG38" s="120" t="s">
        <v>1898</v>
      </c>
      <c r="BH38" s="120" t="s">
        <v>1898</v>
      </c>
      <c r="BI38" s="120" t="s">
        <v>2020</v>
      </c>
      <c r="BJ38" s="120" t="s">
        <v>2020</v>
      </c>
      <c r="BK38" s="120">
        <v>1</v>
      </c>
      <c r="BL38" s="123">
        <v>5.555555555555555</v>
      </c>
      <c r="BM38" s="120">
        <v>0</v>
      </c>
      <c r="BN38" s="123">
        <v>0</v>
      </c>
      <c r="BO38" s="120">
        <v>0</v>
      </c>
      <c r="BP38" s="123">
        <v>0</v>
      </c>
      <c r="BQ38" s="120">
        <v>17</v>
      </c>
      <c r="BR38" s="123">
        <v>94.44444444444444</v>
      </c>
      <c r="BS38" s="120">
        <v>18</v>
      </c>
      <c r="BT38" s="2"/>
      <c r="BU38" s="3"/>
      <c r="BV38" s="3"/>
      <c r="BW38" s="3"/>
      <c r="BX38" s="3"/>
    </row>
    <row r="39" spans="1:76" ht="15">
      <c r="A39" s="64" t="s">
        <v>287</v>
      </c>
      <c r="B39" s="65"/>
      <c r="C39" s="65" t="s">
        <v>64</v>
      </c>
      <c r="D39" s="66">
        <v>162.03061746437706</v>
      </c>
      <c r="E39" s="68"/>
      <c r="F39" s="100" t="s">
        <v>1402</v>
      </c>
      <c r="G39" s="65"/>
      <c r="H39" s="69" t="s">
        <v>287</v>
      </c>
      <c r="I39" s="70"/>
      <c r="J39" s="70"/>
      <c r="K39" s="69" t="s">
        <v>1554</v>
      </c>
      <c r="L39" s="73">
        <v>1</v>
      </c>
      <c r="M39" s="74">
        <v>7146.78369140625</v>
      </c>
      <c r="N39" s="74">
        <v>7716.1630859375</v>
      </c>
      <c r="O39" s="75"/>
      <c r="P39" s="76"/>
      <c r="Q39" s="76"/>
      <c r="R39" s="86"/>
      <c r="S39" s="48">
        <v>2</v>
      </c>
      <c r="T39" s="48">
        <v>0</v>
      </c>
      <c r="U39" s="49">
        <v>0</v>
      </c>
      <c r="V39" s="49">
        <v>0.25</v>
      </c>
      <c r="W39" s="49">
        <v>0</v>
      </c>
      <c r="X39" s="49">
        <v>0.983705</v>
      </c>
      <c r="Y39" s="49">
        <v>1</v>
      </c>
      <c r="Z39" s="49">
        <v>0</v>
      </c>
      <c r="AA39" s="71">
        <v>39</v>
      </c>
      <c r="AB39" s="71"/>
      <c r="AC39" s="72"/>
      <c r="AD39" s="78" t="s">
        <v>1014</v>
      </c>
      <c r="AE39" s="78">
        <v>5</v>
      </c>
      <c r="AF39" s="78">
        <v>14</v>
      </c>
      <c r="AG39" s="78">
        <v>0</v>
      </c>
      <c r="AH39" s="78">
        <v>0</v>
      </c>
      <c r="AI39" s="78"/>
      <c r="AJ39" s="78" t="s">
        <v>1105</v>
      </c>
      <c r="AK39" s="78" t="s">
        <v>1175</v>
      </c>
      <c r="AL39" s="82" t="s">
        <v>1240</v>
      </c>
      <c r="AM39" s="78"/>
      <c r="AN39" s="80">
        <v>43020.75268518519</v>
      </c>
      <c r="AO39" s="82" t="s">
        <v>1317</v>
      </c>
      <c r="AP39" s="78" t="b">
        <v>1</v>
      </c>
      <c r="AQ39" s="78" t="b">
        <v>0</v>
      </c>
      <c r="AR39" s="78" t="b">
        <v>0</v>
      </c>
      <c r="AS39" s="78" t="s">
        <v>937</v>
      </c>
      <c r="AT39" s="78">
        <v>0</v>
      </c>
      <c r="AU39" s="78"/>
      <c r="AV39" s="78" t="b">
        <v>0</v>
      </c>
      <c r="AW39" s="78" t="s">
        <v>1423</v>
      </c>
      <c r="AX39" s="82" t="s">
        <v>1460</v>
      </c>
      <c r="AY39" s="78" t="s">
        <v>65</v>
      </c>
      <c r="AZ39" s="78" t="str">
        <f>REPLACE(INDEX(GroupVertices[Group],MATCH(Vertices[[#This Row],[Vertex]],GroupVertices[Vertex],0)),1,1,"")</f>
        <v>13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231</v>
      </c>
      <c r="B40" s="65"/>
      <c r="C40" s="65" t="s">
        <v>64</v>
      </c>
      <c r="D40" s="66">
        <v>162.66439897698208</v>
      </c>
      <c r="E40" s="68"/>
      <c r="F40" s="100" t="s">
        <v>622</v>
      </c>
      <c r="G40" s="65"/>
      <c r="H40" s="69" t="s">
        <v>231</v>
      </c>
      <c r="I40" s="70"/>
      <c r="J40" s="70"/>
      <c r="K40" s="69" t="s">
        <v>1555</v>
      </c>
      <c r="L40" s="73">
        <v>1</v>
      </c>
      <c r="M40" s="74">
        <v>6644.88427734375</v>
      </c>
      <c r="N40" s="74">
        <v>9028.5087890625</v>
      </c>
      <c r="O40" s="75"/>
      <c r="P40" s="76"/>
      <c r="Q40" s="76"/>
      <c r="R40" s="86"/>
      <c r="S40" s="48">
        <v>0</v>
      </c>
      <c r="T40" s="48">
        <v>1</v>
      </c>
      <c r="U40" s="49">
        <v>0</v>
      </c>
      <c r="V40" s="49">
        <v>0.2</v>
      </c>
      <c r="W40" s="49">
        <v>0</v>
      </c>
      <c r="X40" s="49">
        <v>0.610684</v>
      </c>
      <c r="Y40" s="49">
        <v>0</v>
      </c>
      <c r="Z40" s="49">
        <v>0</v>
      </c>
      <c r="AA40" s="71">
        <v>40</v>
      </c>
      <c r="AB40" s="71"/>
      <c r="AC40" s="72"/>
      <c r="AD40" s="78" t="s">
        <v>1015</v>
      </c>
      <c r="AE40" s="78">
        <v>451</v>
      </c>
      <c r="AF40" s="78">
        <v>221</v>
      </c>
      <c r="AG40" s="78">
        <v>776</v>
      </c>
      <c r="AH40" s="78">
        <v>872</v>
      </c>
      <c r="AI40" s="78"/>
      <c r="AJ40" s="78" t="s">
        <v>1106</v>
      </c>
      <c r="AK40" s="78" t="s">
        <v>1184</v>
      </c>
      <c r="AL40" s="82" t="s">
        <v>1241</v>
      </c>
      <c r="AM40" s="78"/>
      <c r="AN40" s="80">
        <v>39963.758726851855</v>
      </c>
      <c r="AO40" s="82" t="s">
        <v>1318</v>
      </c>
      <c r="AP40" s="78" t="b">
        <v>0</v>
      </c>
      <c r="AQ40" s="78" t="b">
        <v>0</v>
      </c>
      <c r="AR40" s="78" t="b">
        <v>0</v>
      </c>
      <c r="AS40" s="78" t="s">
        <v>937</v>
      </c>
      <c r="AT40" s="78">
        <v>12</v>
      </c>
      <c r="AU40" s="82" t="s">
        <v>1375</v>
      </c>
      <c r="AV40" s="78" t="b">
        <v>0</v>
      </c>
      <c r="AW40" s="78" t="s">
        <v>1423</v>
      </c>
      <c r="AX40" s="82" t="s">
        <v>1461</v>
      </c>
      <c r="AY40" s="78" t="s">
        <v>66</v>
      </c>
      <c r="AZ40" s="78" t="str">
        <f>REPLACE(INDEX(GroupVertices[Group],MATCH(Vertices[[#This Row],[Vertex]],GroupVertices[Vertex],0)),1,1,"")</f>
        <v>12</v>
      </c>
      <c r="BA40" s="48"/>
      <c r="BB40" s="48"/>
      <c r="BC40" s="48"/>
      <c r="BD40" s="48"/>
      <c r="BE40" s="48" t="s">
        <v>547</v>
      </c>
      <c r="BF40" s="48" t="s">
        <v>547</v>
      </c>
      <c r="BG40" s="120" t="s">
        <v>2144</v>
      </c>
      <c r="BH40" s="120" t="s">
        <v>2144</v>
      </c>
      <c r="BI40" s="120" t="s">
        <v>2201</v>
      </c>
      <c r="BJ40" s="120" t="s">
        <v>2201</v>
      </c>
      <c r="BK40" s="120">
        <v>2</v>
      </c>
      <c r="BL40" s="123">
        <v>10.526315789473685</v>
      </c>
      <c r="BM40" s="120">
        <v>1</v>
      </c>
      <c r="BN40" s="123">
        <v>5.2631578947368425</v>
      </c>
      <c r="BO40" s="120">
        <v>0</v>
      </c>
      <c r="BP40" s="123">
        <v>0</v>
      </c>
      <c r="BQ40" s="120">
        <v>16</v>
      </c>
      <c r="BR40" s="123">
        <v>84.21052631578948</v>
      </c>
      <c r="BS40" s="120">
        <v>19</v>
      </c>
      <c r="BT40" s="2"/>
      <c r="BU40" s="3"/>
      <c r="BV40" s="3"/>
      <c r="BW40" s="3"/>
      <c r="BX40" s="3"/>
    </row>
    <row r="41" spans="1:76" ht="15">
      <c r="A41" s="64" t="s">
        <v>254</v>
      </c>
      <c r="B41" s="65"/>
      <c r="C41" s="65" t="s">
        <v>64</v>
      </c>
      <c r="D41" s="66">
        <v>162.19901351845087</v>
      </c>
      <c r="E41" s="68"/>
      <c r="F41" s="100" t="s">
        <v>644</v>
      </c>
      <c r="G41" s="65"/>
      <c r="H41" s="69" t="s">
        <v>254</v>
      </c>
      <c r="I41" s="70"/>
      <c r="J41" s="70"/>
      <c r="K41" s="69" t="s">
        <v>1556</v>
      </c>
      <c r="L41" s="73">
        <v>811.6486486486486</v>
      </c>
      <c r="M41" s="74">
        <v>6644.88427734375</v>
      </c>
      <c r="N41" s="74">
        <v>7793.33837890625</v>
      </c>
      <c r="O41" s="75"/>
      <c r="P41" s="76"/>
      <c r="Q41" s="76"/>
      <c r="R41" s="86"/>
      <c r="S41" s="48">
        <v>4</v>
      </c>
      <c r="T41" s="48">
        <v>1</v>
      </c>
      <c r="U41" s="49">
        <v>6</v>
      </c>
      <c r="V41" s="49">
        <v>0.333333</v>
      </c>
      <c r="W41" s="49">
        <v>0</v>
      </c>
      <c r="X41" s="49">
        <v>2.167925</v>
      </c>
      <c r="Y41" s="49">
        <v>0</v>
      </c>
      <c r="Z41" s="49">
        <v>0</v>
      </c>
      <c r="AA41" s="71">
        <v>41</v>
      </c>
      <c r="AB41" s="71"/>
      <c r="AC41" s="72"/>
      <c r="AD41" s="78" t="s">
        <v>1016</v>
      </c>
      <c r="AE41" s="78">
        <v>202</v>
      </c>
      <c r="AF41" s="78">
        <v>69</v>
      </c>
      <c r="AG41" s="78">
        <v>232</v>
      </c>
      <c r="AH41" s="78">
        <v>428</v>
      </c>
      <c r="AI41" s="78"/>
      <c r="AJ41" s="78" t="s">
        <v>1107</v>
      </c>
      <c r="AK41" s="78" t="s">
        <v>1185</v>
      </c>
      <c r="AL41" s="82" t="s">
        <v>1242</v>
      </c>
      <c r="AM41" s="78"/>
      <c r="AN41" s="80">
        <v>43270.71109953704</v>
      </c>
      <c r="AO41" s="82" t="s">
        <v>1319</v>
      </c>
      <c r="AP41" s="78" t="b">
        <v>1</v>
      </c>
      <c r="AQ41" s="78" t="b">
        <v>0</v>
      </c>
      <c r="AR41" s="78" t="b">
        <v>0</v>
      </c>
      <c r="AS41" s="78" t="s">
        <v>937</v>
      </c>
      <c r="AT41" s="78">
        <v>1</v>
      </c>
      <c r="AU41" s="78"/>
      <c r="AV41" s="78" t="b">
        <v>0</v>
      </c>
      <c r="AW41" s="78" t="s">
        <v>1423</v>
      </c>
      <c r="AX41" s="82" t="s">
        <v>1462</v>
      </c>
      <c r="AY41" s="78" t="s">
        <v>66</v>
      </c>
      <c r="AZ41" s="78" t="str">
        <f>REPLACE(INDEX(GroupVertices[Group],MATCH(Vertices[[#This Row],[Vertex]],GroupVertices[Vertex],0)),1,1,"")</f>
        <v>12</v>
      </c>
      <c r="BA41" s="48" t="s">
        <v>441</v>
      </c>
      <c r="BB41" s="48" t="s">
        <v>441</v>
      </c>
      <c r="BC41" s="48" t="s">
        <v>521</v>
      </c>
      <c r="BD41" s="48" t="s">
        <v>521</v>
      </c>
      <c r="BE41" s="48" t="s">
        <v>1816</v>
      </c>
      <c r="BF41" s="48" t="s">
        <v>562</v>
      </c>
      <c r="BG41" s="120" t="s">
        <v>2145</v>
      </c>
      <c r="BH41" s="120" t="s">
        <v>2173</v>
      </c>
      <c r="BI41" s="120" t="s">
        <v>2202</v>
      </c>
      <c r="BJ41" s="120" t="s">
        <v>2019</v>
      </c>
      <c r="BK41" s="120">
        <v>6</v>
      </c>
      <c r="BL41" s="123">
        <v>8.219178082191782</v>
      </c>
      <c r="BM41" s="120">
        <v>1</v>
      </c>
      <c r="BN41" s="123">
        <v>1.36986301369863</v>
      </c>
      <c r="BO41" s="120">
        <v>0</v>
      </c>
      <c r="BP41" s="123">
        <v>0</v>
      </c>
      <c r="BQ41" s="120">
        <v>66</v>
      </c>
      <c r="BR41" s="123">
        <v>90.41095890410959</v>
      </c>
      <c r="BS41" s="120">
        <v>73</v>
      </c>
      <c r="BT41" s="2"/>
      <c r="BU41" s="3"/>
      <c r="BV41" s="3"/>
      <c r="BW41" s="3"/>
      <c r="BX41" s="3"/>
    </row>
    <row r="42" spans="1:76" ht="15">
      <c r="A42" s="64" t="s">
        <v>232</v>
      </c>
      <c r="B42" s="65"/>
      <c r="C42" s="65" t="s">
        <v>64</v>
      </c>
      <c r="D42" s="66">
        <v>169.36350018268178</v>
      </c>
      <c r="E42" s="68"/>
      <c r="F42" s="100" t="s">
        <v>623</v>
      </c>
      <c r="G42" s="65"/>
      <c r="H42" s="69" t="s">
        <v>232</v>
      </c>
      <c r="I42" s="70"/>
      <c r="J42" s="70"/>
      <c r="K42" s="69" t="s">
        <v>1557</v>
      </c>
      <c r="L42" s="73">
        <v>1</v>
      </c>
      <c r="M42" s="74">
        <v>4500.84912109375</v>
      </c>
      <c r="N42" s="74">
        <v>7263.9794921875</v>
      </c>
      <c r="O42" s="75"/>
      <c r="P42" s="76"/>
      <c r="Q42" s="76"/>
      <c r="R42" s="86"/>
      <c r="S42" s="48">
        <v>1</v>
      </c>
      <c r="T42" s="48">
        <v>1</v>
      </c>
      <c r="U42" s="49">
        <v>0</v>
      </c>
      <c r="V42" s="49">
        <v>0</v>
      </c>
      <c r="W42" s="49">
        <v>0</v>
      </c>
      <c r="X42" s="49">
        <v>0.999994</v>
      </c>
      <c r="Y42" s="49">
        <v>0</v>
      </c>
      <c r="Z42" s="49" t="s">
        <v>2421</v>
      </c>
      <c r="AA42" s="71">
        <v>42</v>
      </c>
      <c r="AB42" s="71"/>
      <c r="AC42" s="72"/>
      <c r="AD42" s="78" t="s">
        <v>1017</v>
      </c>
      <c r="AE42" s="78">
        <v>3433</v>
      </c>
      <c r="AF42" s="78">
        <v>2409</v>
      </c>
      <c r="AG42" s="78">
        <v>13985</v>
      </c>
      <c r="AH42" s="78">
        <v>1997</v>
      </c>
      <c r="AI42" s="78"/>
      <c r="AJ42" s="78" t="s">
        <v>1108</v>
      </c>
      <c r="AK42" s="78" t="s">
        <v>1186</v>
      </c>
      <c r="AL42" s="82" t="s">
        <v>1243</v>
      </c>
      <c r="AM42" s="78"/>
      <c r="AN42" s="80">
        <v>39926.921377314815</v>
      </c>
      <c r="AO42" s="82" t="s">
        <v>1320</v>
      </c>
      <c r="AP42" s="78" t="b">
        <v>0</v>
      </c>
      <c r="AQ42" s="78" t="b">
        <v>0</v>
      </c>
      <c r="AR42" s="78" t="b">
        <v>1</v>
      </c>
      <c r="AS42" s="78" t="s">
        <v>937</v>
      </c>
      <c r="AT42" s="78">
        <v>292</v>
      </c>
      <c r="AU42" s="82" t="s">
        <v>1381</v>
      </c>
      <c r="AV42" s="78" t="b">
        <v>0</v>
      </c>
      <c r="AW42" s="78" t="s">
        <v>1423</v>
      </c>
      <c r="AX42" s="82" t="s">
        <v>1463</v>
      </c>
      <c r="AY42" s="78" t="s">
        <v>66</v>
      </c>
      <c r="AZ42" s="78" t="str">
        <f>REPLACE(INDEX(GroupVertices[Group],MATCH(Vertices[[#This Row],[Vertex]],GroupVertices[Vertex],0)),1,1,"")</f>
        <v>8</v>
      </c>
      <c r="BA42" s="48" t="s">
        <v>2099</v>
      </c>
      <c r="BB42" s="48" t="s">
        <v>2099</v>
      </c>
      <c r="BC42" s="48" t="s">
        <v>2105</v>
      </c>
      <c r="BD42" s="48" t="s">
        <v>2105</v>
      </c>
      <c r="BE42" s="48" t="s">
        <v>547</v>
      </c>
      <c r="BF42" s="48" t="s">
        <v>547</v>
      </c>
      <c r="BG42" s="120" t="s">
        <v>2146</v>
      </c>
      <c r="BH42" s="120" t="s">
        <v>2174</v>
      </c>
      <c r="BI42" s="120" t="s">
        <v>2203</v>
      </c>
      <c r="BJ42" s="120" t="s">
        <v>2203</v>
      </c>
      <c r="BK42" s="120">
        <v>5</v>
      </c>
      <c r="BL42" s="123">
        <v>8.474576271186441</v>
      </c>
      <c r="BM42" s="120">
        <v>0</v>
      </c>
      <c r="BN42" s="123">
        <v>0</v>
      </c>
      <c r="BO42" s="120">
        <v>0</v>
      </c>
      <c r="BP42" s="123">
        <v>0</v>
      </c>
      <c r="BQ42" s="120">
        <v>54</v>
      </c>
      <c r="BR42" s="123">
        <v>91.52542372881356</v>
      </c>
      <c r="BS42" s="120">
        <v>59</v>
      </c>
      <c r="BT42" s="2"/>
      <c r="BU42" s="3"/>
      <c r="BV42" s="3"/>
      <c r="BW42" s="3"/>
      <c r="BX42" s="3"/>
    </row>
    <row r="43" spans="1:76" ht="15">
      <c r="A43" s="64" t="s">
        <v>233</v>
      </c>
      <c r="B43" s="65"/>
      <c r="C43" s="65" t="s">
        <v>64</v>
      </c>
      <c r="D43" s="66">
        <v>170.327950310559</v>
      </c>
      <c r="E43" s="68"/>
      <c r="F43" s="100" t="s">
        <v>624</v>
      </c>
      <c r="G43" s="65"/>
      <c r="H43" s="69" t="s">
        <v>233</v>
      </c>
      <c r="I43" s="70"/>
      <c r="J43" s="70"/>
      <c r="K43" s="69" t="s">
        <v>1558</v>
      </c>
      <c r="L43" s="73">
        <v>2523.0180630540544</v>
      </c>
      <c r="M43" s="74">
        <v>3070.612060546875</v>
      </c>
      <c r="N43" s="74">
        <v>8344.7568359375</v>
      </c>
      <c r="O43" s="75"/>
      <c r="P43" s="76"/>
      <c r="Q43" s="76"/>
      <c r="R43" s="86"/>
      <c r="S43" s="48">
        <v>3</v>
      </c>
      <c r="T43" s="48">
        <v>4</v>
      </c>
      <c r="U43" s="49">
        <v>18.666667</v>
      </c>
      <c r="V43" s="49">
        <v>0.166667</v>
      </c>
      <c r="W43" s="49">
        <v>2E-06</v>
      </c>
      <c r="X43" s="49">
        <v>1.899883</v>
      </c>
      <c r="Y43" s="49">
        <v>0.16666666666666666</v>
      </c>
      <c r="Z43" s="49">
        <v>0.16666666666666666</v>
      </c>
      <c r="AA43" s="71">
        <v>43</v>
      </c>
      <c r="AB43" s="71"/>
      <c r="AC43" s="72"/>
      <c r="AD43" s="78" t="s">
        <v>1018</v>
      </c>
      <c r="AE43" s="78">
        <v>2288</v>
      </c>
      <c r="AF43" s="78">
        <v>2724</v>
      </c>
      <c r="AG43" s="78">
        <v>8432</v>
      </c>
      <c r="AH43" s="78">
        <v>8438</v>
      </c>
      <c r="AI43" s="78"/>
      <c r="AJ43" s="78" t="s">
        <v>1109</v>
      </c>
      <c r="AK43" s="78" t="s">
        <v>1187</v>
      </c>
      <c r="AL43" s="82" t="s">
        <v>1244</v>
      </c>
      <c r="AM43" s="78"/>
      <c r="AN43" s="80">
        <v>40940.65871527778</v>
      </c>
      <c r="AO43" s="82" t="s">
        <v>1321</v>
      </c>
      <c r="AP43" s="78" t="b">
        <v>0</v>
      </c>
      <c r="AQ43" s="78" t="b">
        <v>0</v>
      </c>
      <c r="AR43" s="78" t="b">
        <v>1</v>
      </c>
      <c r="AS43" s="78" t="s">
        <v>937</v>
      </c>
      <c r="AT43" s="78">
        <v>258</v>
      </c>
      <c r="AU43" s="82" t="s">
        <v>1375</v>
      </c>
      <c r="AV43" s="78" t="b">
        <v>0</v>
      </c>
      <c r="AW43" s="78" t="s">
        <v>1423</v>
      </c>
      <c r="AX43" s="82" t="s">
        <v>1464</v>
      </c>
      <c r="AY43" s="78" t="s">
        <v>66</v>
      </c>
      <c r="AZ43" s="78" t="str">
        <f>REPLACE(INDEX(GroupVertices[Group],MATCH(Vertices[[#This Row],[Vertex]],GroupVertices[Vertex],0)),1,1,"")</f>
        <v>3</v>
      </c>
      <c r="BA43" s="48"/>
      <c r="BB43" s="48"/>
      <c r="BC43" s="48"/>
      <c r="BD43" s="48"/>
      <c r="BE43" s="48" t="s">
        <v>548</v>
      </c>
      <c r="BF43" s="48" t="s">
        <v>548</v>
      </c>
      <c r="BG43" s="120" t="s">
        <v>2147</v>
      </c>
      <c r="BH43" s="120" t="s">
        <v>2147</v>
      </c>
      <c r="BI43" s="120" t="s">
        <v>2204</v>
      </c>
      <c r="BJ43" s="120" t="s">
        <v>2204</v>
      </c>
      <c r="BK43" s="120">
        <v>1</v>
      </c>
      <c r="BL43" s="123">
        <v>2.7027027027027026</v>
      </c>
      <c r="BM43" s="120">
        <v>0</v>
      </c>
      <c r="BN43" s="123">
        <v>0</v>
      </c>
      <c r="BO43" s="120">
        <v>0</v>
      </c>
      <c r="BP43" s="123">
        <v>0</v>
      </c>
      <c r="BQ43" s="120">
        <v>36</v>
      </c>
      <c r="BR43" s="123">
        <v>97.29729729729729</v>
      </c>
      <c r="BS43" s="120">
        <v>37</v>
      </c>
      <c r="BT43" s="2"/>
      <c r="BU43" s="3"/>
      <c r="BV43" s="3"/>
      <c r="BW43" s="3"/>
      <c r="BX43" s="3"/>
    </row>
    <row r="44" spans="1:76" ht="15">
      <c r="A44" s="64" t="s">
        <v>288</v>
      </c>
      <c r="B44" s="65"/>
      <c r="C44" s="65" t="s">
        <v>64</v>
      </c>
      <c r="D44" s="66">
        <v>170.80558275484105</v>
      </c>
      <c r="E44" s="68"/>
      <c r="F44" s="100" t="s">
        <v>1403</v>
      </c>
      <c r="G44" s="65"/>
      <c r="H44" s="69" t="s">
        <v>288</v>
      </c>
      <c r="I44" s="70"/>
      <c r="J44" s="70"/>
      <c r="K44" s="69" t="s">
        <v>1559</v>
      </c>
      <c r="L44" s="73">
        <v>1</v>
      </c>
      <c r="M44" s="74">
        <v>3911.775146484375</v>
      </c>
      <c r="N44" s="74">
        <v>9544.7021484375</v>
      </c>
      <c r="O44" s="75"/>
      <c r="P44" s="76"/>
      <c r="Q44" s="76"/>
      <c r="R44" s="86"/>
      <c r="S44" s="48">
        <v>1</v>
      </c>
      <c r="T44" s="48">
        <v>0</v>
      </c>
      <c r="U44" s="49">
        <v>0</v>
      </c>
      <c r="V44" s="49">
        <v>0.090909</v>
      </c>
      <c r="W44" s="49">
        <v>1E-06</v>
      </c>
      <c r="X44" s="49">
        <v>0.41915</v>
      </c>
      <c r="Y44" s="49">
        <v>0</v>
      </c>
      <c r="Z44" s="49">
        <v>0</v>
      </c>
      <c r="AA44" s="71">
        <v>44</v>
      </c>
      <c r="AB44" s="71"/>
      <c r="AC44" s="72"/>
      <c r="AD44" s="78" t="s">
        <v>1019</v>
      </c>
      <c r="AE44" s="78">
        <v>881</v>
      </c>
      <c r="AF44" s="78">
        <v>2880</v>
      </c>
      <c r="AG44" s="78">
        <v>6105</v>
      </c>
      <c r="AH44" s="78">
        <v>1503</v>
      </c>
      <c r="AI44" s="78"/>
      <c r="AJ44" s="78" t="s">
        <v>1110</v>
      </c>
      <c r="AK44" s="78" t="s">
        <v>1161</v>
      </c>
      <c r="AL44" s="82" t="s">
        <v>1245</v>
      </c>
      <c r="AM44" s="78"/>
      <c r="AN44" s="80">
        <v>40813.57255787037</v>
      </c>
      <c r="AO44" s="82" t="s">
        <v>1322</v>
      </c>
      <c r="AP44" s="78" t="b">
        <v>0</v>
      </c>
      <c r="AQ44" s="78" t="b">
        <v>0</v>
      </c>
      <c r="AR44" s="78" t="b">
        <v>1</v>
      </c>
      <c r="AS44" s="78" t="s">
        <v>937</v>
      </c>
      <c r="AT44" s="78">
        <v>166</v>
      </c>
      <c r="AU44" s="82" t="s">
        <v>1375</v>
      </c>
      <c r="AV44" s="78" t="b">
        <v>0</v>
      </c>
      <c r="AW44" s="78" t="s">
        <v>1423</v>
      </c>
      <c r="AX44" s="82" t="s">
        <v>1465</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289</v>
      </c>
      <c r="B45" s="65"/>
      <c r="C45" s="65" t="s">
        <v>64</v>
      </c>
      <c r="D45" s="66">
        <v>642.5380416514431</v>
      </c>
      <c r="E45" s="68"/>
      <c r="F45" s="100" t="s">
        <v>1404</v>
      </c>
      <c r="G45" s="65"/>
      <c r="H45" s="69" t="s">
        <v>289</v>
      </c>
      <c r="I45" s="70"/>
      <c r="J45" s="70"/>
      <c r="K45" s="69" t="s">
        <v>1560</v>
      </c>
      <c r="L45" s="73">
        <v>1</v>
      </c>
      <c r="M45" s="74">
        <v>2293.548095703125</v>
      </c>
      <c r="N45" s="74">
        <v>9548.33984375</v>
      </c>
      <c r="O45" s="75"/>
      <c r="P45" s="76"/>
      <c r="Q45" s="76"/>
      <c r="R45" s="86"/>
      <c r="S45" s="48">
        <v>1</v>
      </c>
      <c r="T45" s="48">
        <v>0</v>
      </c>
      <c r="U45" s="49">
        <v>0</v>
      </c>
      <c r="V45" s="49">
        <v>0.090909</v>
      </c>
      <c r="W45" s="49">
        <v>1E-06</v>
      </c>
      <c r="X45" s="49">
        <v>0.41915</v>
      </c>
      <c r="Y45" s="49">
        <v>0</v>
      </c>
      <c r="Z45" s="49">
        <v>0</v>
      </c>
      <c r="AA45" s="71">
        <v>45</v>
      </c>
      <c r="AB45" s="71"/>
      <c r="AC45" s="72"/>
      <c r="AD45" s="78" t="s">
        <v>1020</v>
      </c>
      <c r="AE45" s="78">
        <v>914</v>
      </c>
      <c r="AF45" s="78">
        <v>156953</v>
      </c>
      <c r="AG45" s="78">
        <v>26051</v>
      </c>
      <c r="AH45" s="78">
        <v>2440</v>
      </c>
      <c r="AI45" s="78"/>
      <c r="AJ45" s="78" t="s">
        <v>1111</v>
      </c>
      <c r="AK45" s="78" t="s">
        <v>1161</v>
      </c>
      <c r="AL45" s="82" t="s">
        <v>1246</v>
      </c>
      <c r="AM45" s="78"/>
      <c r="AN45" s="80">
        <v>39895.467002314814</v>
      </c>
      <c r="AO45" s="82" t="s">
        <v>1323</v>
      </c>
      <c r="AP45" s="78" t="b">
        <v>0</v>
      </c>
      <c r="AQ45" s="78" t="b">
        <v>0</v>
      </c>
      <c r="AR45" s="78" t="b">
        <v>1</v>
      </c>
      <c r="AS45" s="78" t="s">
        <v>937</v>
      </c>
      <c r="AT45" s="78">
        <v>2333</v>
      </c>
      <c r="AU45" s="82" t="s">
        <v>1382</v>
      </c>
      <c r="AV45" s="78" t="b">
        <v>1</v>
      </c>
      <c r="AW45" s="78" t="s">
        <v>1423</v>
      </c>
      <c r="AX45" s="82" t="s">
        <v>1466</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234</v>
      </c>
      <c r="B46" s="65"/>
      <c r="C46" s="65" t="s">
        <v>64</v>
      </c>
      <c r="D46" s="66">
        <v>163.09610522469856</v>
      </c>
      <c r="E46" s="68"/>
      <c r="F46" s="100" t="s">
        <v>625</v>
      </c>
      <c r="G46" s="65"/>
      <c r="H46" s="69" t="s">
        <v>234</v>
      </c>
      <c r="I46" s="70"/>
      <c r="J46" s="70"/>
      <c r="K46" s="69" t="s">
        <v>1561</v>
      </c>
      <c r="L46" s="73">
        <v>1</v>
      </c>
      <c r="M46" s="74">
        <v>4500.84912109375</v>
      </c>
      <c r="N46" s="74">
        <v>8216.8251953125</v>
      </c>
      <c r="O46" s="75"/>
      <c r="P46" s="76"/>
      <c r="Q46" s="76"/>
      <c r="R46" s="86"/>
      <c r="S46" s="48">
        <v>1</v>
      </c>
      <c r="T46" s="48">
        <v>1</v>
      </c>
      <c r="U46" s="49">
        <v>0</v>
      </c>
      <c r="V46" s="49">
        <v>0</v>
      </c>
      <c r="W46" s="49">
        <v>0</v>
      </c>
      <c r="X46" s="49">
        <v>0.999994</v>
      </c>
      <c r="Y46" s="49">
        <v>0</v>
      </c>
      <c r="Z46" s="49" t="s">
        <v>2421</v>
      </c>
      <c r="AA46" s="71">
        <v>46</v>
      </c>
      <c r="AB46" s="71"/>
      <c r="AC46" s="72"/>
      <c r="AD46" s="78" t="s">
        <v>1021</v>
      </c>
      <c r="AE46" s="78">
        <v>1155</v>
      </c>
      <c r="AF46" s="78">
        <v>362</v>
      </c>
      <c r="AG46" s="78">
        <v>6282</v>
      </c>
      <c r="AH46" s="78">
        <v>14916</v>
      </c>
      <c r="AI46" s="78"/>
      <c r="AJ46" s="78" t="s">
        <v>1112</v>
      </c>
      <c r="AK46" s="78" t="s">
        <v>1188</v>
      </c>
      <c r="AL46" s="78"/>
      <c r="AM46" s="78"/>
      <c r="AN46" s="80">
        <v>39863.683703703704</v>
      </c>
      <c r="AO46" s="82" t="s">
        <v>1324</v>
      </c>
      <c r="AP46" s="78" t="b">
        <v>1</v>
      </c>
      <c r="AQ46" s="78" t="b">
        <v>0</v>
      </c>
      <c r="AR46" s="78" t="b">
        <v>1</v>
      </c>
      <c r="AS46" s="78" t="s">
        <v>937</v>
      </c>
      <c r="AT46" s="78">
        <v>10</v>
      </c>
      <c r="AU46" s="82" t="s">
        <v>1375</v>
      </c>
      <c r="AV46" s="78" t="b">
        <v>0</v>
      </c>
      <c r="AW46" s="78" t="s">
        <v>1423</v>
      </c>
      <c r="AX46" s="82" t="s">
        <v>1467</v>
      </c>
      <c r="AY46" s="78" t="s">
        <v>66</v>
      </c>
      <c r="AZ46" s="78" t="str">
        <f>REPLACE(INDEX(GroupVertices[Group],MATCH(Vertices[[#This Row],[Vertex]],GroupVertices[Vertex],0)),1,1,"")</f>
        <v>8</v>
      </c>
      <c r="BA46" s="48" t="s">
        <v>433</v>
      </c>
      <c r="BB46" s="48" t="s">
        <v>433</v>
      </c>
      <c r="BC46" s="48" t="s">
        <v>509</v>
      </c>
      <c r="BD46" s="48" t="s">
        <v>509</v>
      </c>
      <c r="BE46" s="48" t="s">
        <v>549</v>
      </c>
      <c r="BF46" s="48" t="s">
        <v>549</v>
      </c>
      <c r="BG46" s="120" t="s">
        <v>549</v>
      </c>
      <c r="BH46" s="120" t="s">
        <v>549</v>
      </c>
      <c r="BI46" s="120" t="s">
        <v>2205</v>
      </c>
      <c r="BJ46" s="120" t="s">
        <v>2205</v>
      </c>
      <c r="BK46" s="120">
        <v>1</v>
      </c>
      <c r="BL46" s="123">
        <v>20</v>
      </c>
      <c r="BM46" s="120">
        <v>0</v>
      </c>
      <c r="BN46" s="123">
        <v>0</v>
      </c>
      <c r="BO46" s="120">
        <v>0</v>
      </c>
      <c r="BP46" s="123">
        <v>0</v>
      </c>
      <c r="BQ46" s="120">
        <v>4</v>
      </c>
      <c r="BR46" s="123">
        <v>80</v>
      </c>
      <c r="BS46" s="120">
        <v>5</v>
      </c>
      <c r="BT46" s="2"/>
      <c r="BU46" s="3"/>
      <c r="BV46" s="3"/>
      <c r="BW46" s="3"/>
      <c r="BX46" s="3"/>
    </row>
    <row r="47" spans="1:76" ht="15">
      <c r="A47" s="64" t="s">
        <v>235</v>
      </c>
      <c r="B47" s="65"/>
      <c r="C47" s="65" t="s">
        <v>64</v>
      </c>
      <c r="D47" s="66">
        <v>203.8571355498721</v>
      </c>
      <c r="E47" s="68"/>
      <c r="F47" s="100" t="s">
        <v>626</v>
      </c>
      <c r="G47" s="65"/>
      <c r="H47" s="69" t="s">
        <v>235</v>
      </c>
      <c r="I47" s="70"/>
      <c r="J47" s="70"/>
      <c r="K47" s="69" t="s">
        <v>1562</v>
      </c>
      <c r="L47" s="73">
        <v>1</v>
      </c>
      <c r="M47" s="74">
        <v>714.5646362304688</v>
      </c>
      <c r="N47" s="74">
        <v>9646.09375</v>
      </c>
      <c r="O47" s="75"/>
      <c r="P47" s="76"/>
      <c r="Q47" s="76"/>
      <c r="R47" s="86"/>
      <c r="S47" s="48">
        <v>0</v>
      </c>
      <c r="T47" s="48">
        <v>1</v>
      </c>
      <c r="U47" s="49">
        <v>0</v>
      </c>
      <c r="V47" s="49">
        <v>0.052632</v>
      </c>
      <c r="W47" s="49">
        <v>0.053633</v>
      </c>
      <c r="X47" s="49">
        <v>0.434277</v>
      </c>
      <c r="Y47" s="49">
        <v>0</v>
      </c>
      <c r="Z47" s="49">
        <v>0</v>
      </c>
      <c r="AA47" s="71">
        <v>47</v>
      </c>
      <c r="AB47" s="71"/>
      <c r="AC47" s="72"/>
      <c r="AD47" s="78" t="s">
        <v>1022</v>
      </c>
      <c r="AE47" s="78">
        <v>1159</v>
      </c>
      <c r="AF47" s="78">
        <v>13675</v>
      </c>
      <c r="AG47" s="78">
        <v>5967</v>
      </c>
      <c r="AH47" s="78">
        <v>1009</v>
      </c>
      <c r="AI47" s="78"/>
      <c r="AJ47" s="78" t="s">
        <v>1113</v>
      </c>
      <c r="AK47" s="78"/>
      <c r="AL47" s="82" t="s">
        <v>1247</v>
      </c>
      <c r="AM47" s="78"/>
      <c r="AN47" s="80">
        <v>39856.42940972222</v>
      </c>
      <c r="AO47" s="82" t="s">
        <v>1325</v>
      </c>
      <c r="AP47" s="78" t="b">
        <v>0</v>
      </c>
      <c r="AQ47" s="78" t="b">
        <v>0</v>
      </c>
      <c r="AR47" s="78" t="b">
        <v>1</v>
      </c>
      <c r="AS47" s="78" t="s">
        <v>937</v>
      </c>
      <c r="AT47" s="78">
        <v>262</v>
      </c>
      <c r="AU47" s="82" t="s">
        <v>1375</v>
      </c>
      <c r="AV47" s="78" t="b">
        <v>0</v>
      </c>
      <c r="AW47" s="78" t="s">
        <v>1423</v>
      </c>
      <c r="AX47" s="82" t="s">
        <v>1468</v>
      </c>
      <c r="AY47" s="78" t="s">
        <v>66</v>
      </c>
      <c r="AZ47" s="78" t="str">
        <f>REPLACE(INDEX(GroupVertices[Group],MATCH(Vertices[[#This Row],[Vertex]],GroupVertices[Vertex],0)),1,1,"")</f>
        <v>1</v>
      </c>
      <c r="BA47" s="48"/>
      <c r="BB47" s="48"/>
      <c r="BC47" s="48"/>
      <c r="BD47" s="48"/>
      <c r="BE47" s="48"/>
      <c r="BF47" s="48"/>
      <c r="BG47" s="120" t="s">
        <v>2148</v>
      </c>
      <c r="BH47" s="120" t="s">
        <v>2148</v>
      </c>
      <c r="BI47" s="120" t="s">
        <v>2206</v>
      </c>
      <c r="BJ47" s="120" t="s">
        <v>2206</v>
      </c>
      <c r="BK47" s="120">
        <v>0</v>
      </c>
      <c r="BL47" s="123">
        <v>0</v>
      </c>
      <c r="BM47" s="120">
        <v>1</v>
      </c>
      <c r="BN47" s="123">
        <v>4.3478260869565215</v>
      </c>
      <c r="BO47" s="120">
        <v>0</v>
      </c>
      <c r="BP47" s="123">
        <v>0</v>
      </c>
      <c r="BQ47" s="120">
        <v>22</v>
      </c>
      <c r="BR47" s="123">
        <v>95.65217391304348</v>
      </c>
      <c r="BS47" s="120">
        <v>23</v>
      </c>
      <c r="BT47" s="2"/>
      <c r="BU47" s="3"/>
      <c r="BV47" s="3"/>
      <c r="BW47" s="3"/>
      <c r="BX47" s="3"/>
    </row>
    <row r="48" spans="1:76" ht="15">
      <c r="A48" s="64" t="s">
        <v>236</v>
      </c>
      <c r="B48" s="65"/>
      <c r="C48" s="65" t="s">
        <v>64</v>
      </c>
      <c r="D48" s="66">
        <v>182.5841213006942</v>
      </c>
      <c r="E48" s="68"/>
      <c r="F48" s="100" t="s">
        <v>627</v>
      </c>
      <c r="G48" s="65"/>
      <c r="H48" s="69" t="s">
        <v>236</v>
      </c>
      <c r="I48" s="70"/>
      <c r="J48" s="70"/>
      <c r="K48" s="69" t="s">
        <v>1563</v>
      </c>
      <c r="L48" s="73">
        <v>1</v>
      </c>
      <c r="M48" s="74">
        <v>3963.21630859375</v>
      </c>
      <c r="N48" s="74">
        <v>7303.029296875</v>
      </c>
      <c r="O48" s="75"/>
      <c r="P48" s="76"/>
      <c r="Q48" s="76"/>
      <c r="R48" s="86"/>
      <c r="S48" s="48">
        <v>0</v>
      </c>
      <c r="T48" s="48">
        <v>3</v>
      </c>
      <c r="U48" s="49">
        <v>0</v>
      </c>
      <c r="V48" s="49">
        <v>0.111111</v>
      </c>
      <c r="W48" s="49">
        <v>2E-06</v>
      </c>
      <c r="X48" s="49">
        <v>0.929668</v>
      </c>
      <c r="Y48" s="49">
        <v>0.6666666666666666</v>
      </c>
      <c r="Z48" s="49">
        <v>0</v>
      </c>
      <c r="AA48" s="71">
        <v>48</v>
      </c>
      <c r="AB48" s="71"/>
      <c r="AC48" s="72"/>
      <c r="AD48" s="78" t="s">
        <v>1023</v>
      </c>
      <c r="AE48" s="78">
        <v>5029</v>
      </c>
      <c r="AF48" s="78">
        <v>6727</v>
      </c>
      <c r="AG48" s="78">
        <v>15858</v>
      </c>
      <c r="AH48" s="78">
        <v>12244</v>
      </c>
      <c r="AI48" s="78"/>
      <c r="AJ48" s="78" t="s">
        <v>1114</v>
      </c>
      <c r="AK48" s="78" t="s">
        <v>1189</v>
      </c>
      <c r="AL48" s="82" t="s">
        <v>1248</v>
      </c>
      <c r="AM48" s="78"/>
      <c r="AN48" s="80">
        <v>41472.36675925926</v>
      </c>
      <c r="AO48" s="82" t="s">
        <v>1326</v>
      </c>
      <c r="AP48" s="78" t="b">
        <v>0</v>
      </c>
      <c r="AQ48" s="78" t="b">
        <v>0</v>
      </c>
      <c r="AR48" s="78" t="b">
        <v>1</v>
      </c>
      <c r="AS48" s="78" t="s">
        <v>937</v>
      </c>
      <c r="AT48" s="78">
        <v>209</v>
      </c>
      <c r="AU48" s="82" t="s">
        <v>1375</v>
      </c>
      <c r="AV48" s="78" t="b">
        <v>0</v>
      </c>
      <c r="AW48" s="78" t="s">
        <v>1423</v>
      </c>
      <c r="AX48" s="82" t="s">
        <v>1469</v>
      </c>
      <c r="AY48" s="78" t="s">
        <v>66</v>
      </c>
      <c r="AZ48" s="78" t="str">
        <f>REPLACE(INDEX(GroupVertices[Group],MATCH(Vertices[[#This Row],[Vertex]],GroupVertices[Vertex],0)),1,1,"")</f>
        <v>3</v>
      </c>
      <c r="BA48" s="48"/>
      <c r="BB48" s="48"/>
      <c r="BC48" s="48"/>
      <c r="BD48" s="48"/>
      <c r="BE48" s="48"/>
      <c r="BF48" s="48"/>
      <c r="BG48" s="120" t="s">
        <v>2149</v>
      </c>
      <c r="BH48" s="120" t="s">
        <v>2149</v>
      </c>
      <c r="BI48" s="120" t="s">
        <v>2207</v>
      </c>
      <c r="BJ48" s="120" t="s">
        <v>2207</v>
      </c>
      <c r="BK48" s="120">
        <v>0</v>
      </c>
      <c r="BL48" s="123">
        <v>0</v>
      </c>
      <c r="BM48" s="120">
        <v>0</v>
      </c>
      <c r="BN48" s="123">
        <v>0</v>
      </c>
      <c r="BO48" s="120">
        <v>0</v>
      </c>
      <c r="BP48" s="123">
        <v>0</v>
      </c>
      <c r="BQ48" s="120">
        <v>21</v>
      </c>
      <c r="BR48" s="123">
        <v>100</v>
      </c>
      <c r="BS48" s="120">
        <v>21</v>
      </c>
      <c r="BT48" s="2"/>
      <c r="BU48" s="3"/>
      <c r="BV48" s="3"/>
      <c r="BW48" s="3"/>
      <c r="BX48" s="3"/>
    </row>
    <row r="49" spans="1:76" ht="15">
      <c r="A49" s="64" t="s">
        <v>290</v>
      </c>
      <c r="B49" s="65"/>
      <c r="C49" s="65" t="s">
        <v>64</v>
      </c>
      <c r="D49" s="66">
        <v>170.8208914870296</v>
      </c>
      <c r="E49" s="68"/>
      <c r="F49" s="100" t="s">
        <v>1405</v>
      </c>
      <c r="G49" s="65"/>
      <c r="H49" s="69" t="s">
        <v>290</v>
      </c>
      <c r="I49" s="70"/>
      <c r="J49" s="70"/>
      <c r="K49" s="69" t="s">
        <v>1564</v>
      </c>
      <c r="L49" s="73">
        <v>91.07211710810812</v>
      </c>
      <c r="M49" s="74">
        <v>2809.681396484375</v>
      </c>
      <c r="N49" s="74">
        <v>7131.00537109375</v>
      </c>
      <c r="O49" s="75"/>
      <c r="P49" s="76"/>
      <c r="Q49" s="76"/>
      <c r="R49" s="86"/>
      <c r="S49" s="48">
        <v>4</v>
      </c>
      <c r="T49" s="48">
        <v>0</v>
      </c>
      <c r="U49" s="49">
        <v>0.666667</v>
      </c>
      <c r="V49" s="49">
        <v>0.125</v>
      </c>
      <c r="W49" s="49">
        <v>2E-06</v>
      </c>
      <c r="X49" s="49">
        <v>1.20122</v>
      </c>
      <c r="Y49" s="49">
        <v>0.5</v>
      </c>
      <c r="Z49" s="49">
        <v>0</v>
      </c>
      <c r="AA49" s="71">
        <v>49</v>
      </c>
      <c r="AB49" s="71"/>
      <c r="AC49" s="72"/>
      <c r="AD49" s="78" t="s">
        <v>1024</v>
      </c>
      <c r="AE49" s="78">
        <v>2598</v>
      </c>
      <c r="AF49" s="78">
        <v>2885</v>
      </c>
      <c r="AG49" s="78">
        <v>4309</v>
      </c>
      <c r="AH49" s="78">
        <v>6228</v>
      </c>
      <c r="AI49" s="78"/>
      <c r="AJ49" s="78" t="s">
        <v>1115</v>
      </c>
      <c r="AK49" s="78" t="s">
        <v>1190</v>
      </c>
      <c r="AL49" s="82" t="s">
        <v>1249</v>
      </c>
      <c r="AM49" s="78"/>
      <c r="AN49" s="80">
        <v>41464.78359953704</v>
      </c>
      <c r="AO49" s="82" t="s">
        <v>1327</v>
      </c>
      <c r="AP49" s="78" t="b">
        <v>1</v>
      </c>
      <c r="AQ49" s="78" t="b">
        <v>0</v>
      </c>
      <c r="AR49" s="78" t="b">
        <v>0</v>
      </c>
      <c r="AS49" s="78" t="s">
        <v>1368</v>
      </c>
      <c r="AT49" s="78">
        <v>137</v>
      </c>
      <c r="AU49" s="82" t="s">
        <v>1375</v>
      </c>
      <c r="AV49" s="78" t="b">
        <v>0</v>
      </c>
      <c r="AW49" s="78" t="s">
        <v>1423</v>
      </c>
      <c r="AX49" s="82" t="s">
        <v>1470</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251</v>
      </c>
      <c r="B50" s="65"/>
      <c r="C50" s="65" t="s">
        <v>64</v>
      </c>
      <c r="D50" s="66">
        <v>162.62765801972964</v>
      </c>
      <c r="E50" s="68"/>
      <c r="F50" s="100" t="s">
        <v>641</v>
      </c>
      <c r="G50" s="65"/>
      <c r="H50" s="69" t="s">
        <v>251</v>
      </c>
      <c r="I50" s="70"/>
      <c r="J50" s="70"/>
      <c r="K50" s="69" t="s">
        <v>1565</v>
      </c>
      <c r="L50" s="73">
        <v>91.07211710810812</v>
      </c>
      <c r="M50" s="74">
        <v>3229.9794921875</v>
      </c>
      <c r="N50" s="74">
        <v>6622.8671875</v>
      </c>
      <c r="O50" s="75"/>
      <c r="P50" s="76"/>
      <c r="Q50" s="76"/>
      <c r="R50" s="86"/>
      <c r="S50" s="48">
        <v>3</v>
      </c>
      <c r="T50" s="48">
        <v>2</v>
      </c>
      <c r="U50" s="49">
        <v>0.666667</v>
      </c>
      <c r="V50" s="49">
        <v>0.125</v>
      </c>
      <c r="W50" s="49">
        <v>2E-06</v>
      </c>
      <c r="X50" s="49">
        <v>1.20122</v>
      </c>
      <c r="Y50" s="49">
        <v>0.4166666666666667</v>
      </c>
      <c r="Z50" s="49">
        <v>0.25</v>
      </c>
      <c r="AA50" s="71">
        <v>50</v>
      </c>
      <c r="AB50" s="71"/>
      <c r="AC50" s="72"/>
      <c r="AD50" s="78" t="s">
        <v>1025</v>
      </c>
      <c r="AE50" s="78">
        <v>334</v>
      </c>
      <c r="AF50" s="78">
        <v>209</v>
      </c>
      <c r="AG50" s="78">
        <v>129</v>
      </c>
      <c r="AH50" s="78">
        <v>176</v>
      </c>
      <c r="AI50" s="78"/>
      <c r="AJ50" s="78" t="s">
        <v>1116</v>
      </c>
      <c r="AK50" s="78" t="s">
        <v>1161</v>
      </c>
      <c r="AL50" s="82" t="s">
        <v>1250</v>
      </c>
      <c r="AM50" s="78"/>
      <c r="AN50" s="80">
        <v>41168.65699074074</v>
      </c>
      <c r="AO50" s="82" t="s">
        <v>1328</v>
      </c>
      <c r="AP50" s="78" t="b">
        <v>0</v>
      </c>
      <c r="AQ50" s="78" t="b">
        <v>0</v>
      </c>
      <c r="AR50" s="78" t="b">
        <v>0</v>
      </c>
      <c r="AS50" s="78" t="s">
        <v>1368</v>
      </c>
      <c r="AT50" s="78">
        <v>8</v>
      </c>
      <c r="AU50" s="82" t="s">
        <v>1375</v>
      </c>
      <c r="AV50" s="78" t="b">
        <v>0</v>
      </c>
      <c r="AW50" s="78" t="s">
        <v>1423</v>
      </c>
      <c r="AX50" s="82" t="s">
        <v>1471</v>
      </c>
      <c r="AY50" s="78" t="s">
        <v>66</v>
      </c>
      <c r="AZ50" s="78" t="str">
        <f>REPLACE(INDEX(GroupVertices[Group],MATCH(Vertices[[#This Row],[Vertex]],GroupVertices[Vertex],0)),1,1,"")</f>
        <v>3</v>
      </c>
      <c r="BA50" s="48"/>
      <c r="BB50" s="48"/>
      <c r="BC50" s="48"/>
      <c r="BD50" s="48"/>
      <c r="BE50" s="48"/>
      <c r="BF50" s="48"/>
      <c r="BG50" s="120" t="s">
        <v>2149</v>
      </c>
      <c r="BH50" s="120" t="s">
        <v>2149</v>
      </c>
      <c r="BI50" s="120" t="s">
        <v>2207</v>
      </c>
      <c r="BJ50" s="120" t="s">
        <v>2207</v>
      </c>
      <c r="BK50" s="120">
        <v>0</v>
      </c>
      <c r="BL50" s="123">
        <v>0</v>
      </c>
      <c r="BM50" s="120">
        <v>0</v>
      </c>
      <c r="BN50" s="123">
        <v>0</v>
      </c>
      <c r="BO50" s="120">
        <v>0</v>
      </c>
      <c r="BP50" s="123">
        <v>0</v>
      </c>
      <c r="BQ50" s="120">
        <v>21</v>
      </c>
      <c r="BR50" s="123">
        <v>100</v>
      </c>
      <c r="BS50" s="120">
        <v>21</v>
      </c>
      <c r="BT50" s="2"/>
      <c r="BU50" s="3"/>
      <c r="BV50" s="3"/>
      <c r="BW50" s="3"/>
      <c r="BX50" s="3"/>
    </row>
    <row r="51" spans="1:76" ht="15">
      <c r="A51" s="64" t="s">
        <v>237</v>
      </c>
      <c r="B51" s="65"/>
      <c r="C51" s="65" t="s">
        <v>64</v>
      </c>
      <c r="D51" s="66">
        <v>162.52355864084765</v>
      </c>
      <c r="E51" s="68"/>
      <c r="F51" s="100" t="s">
        <v>628</v>
      </c>
      <c r="G51" s="65"/>
      <c r="H51" s="69" t="s">
        <v>237</v>
      </c>
      <c r="I51" s="70"/>
      <c r="J51" s="70"/>
      <c r="K51" s="69" t="s">
        <v>1566</v>
      </c>
      <c r="L51" s="73">
        <v>1</v>
      </c>
      <c r="M51" s="74">
        <v>1776.048095703125</v>
      </c>
      <c r="N51" s="74">
        <v>5208.64599609375</v>
      </c>
      <c r="O51" s="75"/>
      <c r="P51" s="76"/>
      <c r="Q51" s="76"/>
      <c r="R51" s="86"/>
      <c r="S51" s="48">
        <v>0</v>
      </c>
      <c r="T51" s="48">
        <v>2</v>
      </c>
      <c r="U51" s="49">
        <v>0</v>
      </c>
      <c r="V51" s="49">
        <v>0.055556</v>
      </c>
      <c r="W51" s="49">
        <v>0.069797</v>
      </c>
      <c r="X51" s="49">
        <v>0.755265</v>
      </c>
      <c r="Y51" s="49">
        <v>0.5</v>
      </c>
      <c r="Z51" s="49">
        <v>0</v>
      </c>
      <c r="AA51" s="71">
        <v>51</v>
      </c>
      <c r="AB51" s="71"/>
      <c r="AC51" s="72"/>
      <c r="AD51" s="78" t="s">
        <v>1026</v>
      </c>
      <c r="AE51" s="78">
        <v>240</v>
      </c>
      <c r="AF51" s="78">
        <v>175</v>
      </c>
      <c r="AG51" s="78">
        <v>2681</v>
      </c>
      <c r="AH51" s="78">
        <v>124</v>
      </c>
      <c r="AI51" s="78"/>
      <c r="AJ51" s="78" t="s">
        <v>1117</v>
      </c>
      <c r="AK51" s="78" t="s">
        <v>1191</v>
      </c>
      <c r="AL51" s="78"/>
      <c r="AM51" s="78"/>
      <c r="AN51" s="80">
        <v>40852.9608912037</v>
      </c>
      <c r="AO51" s="82" t="s">
        <v>1329</v>
      </c>
      <c r="AP51" s="78" t="b">
        <v>0</v>
      </c>
      <c r="AQ51" s="78" t="b">
        <v>0</v>
      </c>
      <c r="AR51" s="78" t="b">
        <v>0</v>
      </c>
      <c r="AS51" s="78" t="s">
        <v>937</v>
      </c>
      <c r="AT51" s="78">
        <v>12</v>
      </c>
      <c r="AU51" s="82" t="s">
        <v>1381</v>
      </c>
      <c r="AV51" s="78" t="b">
        <v>0</v>
      </c>
      <c r="AW51" s="78" t="s">
        <v>1423</v>
      </c>
      <c r="AX51" s="82" t="s">
        <v>1472</v>
      </c>
      <c r="AY51" s="78" t="s">
        <v>66</v>
      </c>
      <c r="AZ51" s="78" t="str">
        <f>REPLACE(INDEX(GroupVertices[Group],MATCH(Vertices[[#This Row],[Vertex]],GroupVertices[Vertex],0)),1,1,"")</f>
        <v>1</v>
      </c>
      <c r="BA51" s="48"/>
      <c r="BB51" s="48"/>
      <c r="BC51" s="48"/>
      <c r="BD51" s="48"/>
      <c r="BE51" s="48"/>
      <c r="BF51" s="48"/>
      <c r="BG51" s="120" t="s">
        <v>2150</v>
      </c>
      <c r="BH51" s="120" t="s">
        <v>2175</v>
      </c>
      <c r="BI51" s="120" t="s">
        <v>2208</v>
      </c>
      <c r="BJ51" s="120" t="s">
        <v>2208</v>
      </c>
      <c r="BK51" s="120">
        <v>0</v>
      </c>
      <c r="BL51" s="123">
        <v>0</v>
      </c>
      <c r="BM51" s="120">
        <v>1</v>
      </c>
      <c r="BN51" s="123">
        <v>2.2222222222222223</v>
      </c>
      <c r="BO51" s="120">
        <v>0</v>
      </c>
      <c r="BP51" s="123">
        <v>0</v>
      </c>
      <c r="BQ51" s="120">
        <v>44</v>
      </c>
      <c r="BR51" s="123">
        <v>97.77777777777777</v>
      </c>
      <c r="BS51" s="120">
        <v>45</v>
      </c>
      <c r="BT51" s="2"/>
      <c r="BU51" s="3"/>
      <c r="BV51" s="3"/>
      <c r="BW51" s="3"/>
      <c r="BX51" s="3"/>
    </row>
    <row r="52" spans="1:76" ht="15">
      <c r="A52" s="64" t="s">
        <v>291</v>
      </c>
      <c r="B52" s="65"/>
      <c r="C52" s="65" t="s">
        <v>64</v>
      </c>
      <c r="D52" s="66">
        <v>287.0509097552064</v>
      </c>
      <c r="E52" s="68"/>
      <c r="F52" s="100" t="s">
        <v>1406</v>
      </c>
      <c r="G52" s="65"/>
      <c r="H52" s="69" t="s">
        <v>291</v>
      </c>
      <c r="I52" s="70"/>
      <c r="J52" s="70"/>
      <c r="K52" s="69" t="s">
        <v>1567</v>
      </c>
      <c r="L52" s="73">
        <v>1</v>
      </c>
      <c r="M52" s="74">
        <v>1877.655029296875</v>
      </c>
      <c r="N52" s="74">
        <v>6519.5771484375</v>
      </c>
      <c r="O52" s="75"/>
      <c r="P52" s="76"/>
      <c r="Q52" s="76"/>
      <c r="R52" s="86"/>
      <c r="S52" s="48">
        <v>2</v>
      </c>
      <c r="T52" s="48">
        <v>0</v>
      </c>
      <c r="U52" s="49">
        <v>0</v>
      </c>
      <c r="V52" s="49">
        <v>0.055556</v>
      </c>
      <c r="W52" s="49">
        <v>0.069797</v>
      </c>
      <c r="X52" s="49">
        <v>0.755265</v>
      </c>
      <c r="Y52" s="49">
        <v>0.5</v>
      </c>
      <c r="Z52" s="49">
        <v>0</v>
      </c>
      <c r="AA52" s="71">
        <v>52</v>
      </c>
      <c r="AB52" s="71"/>
      <c r="AC52" s="72"/>
      <c r="AD52" s="78" t="s">
        <v>1027</v>
      </c>
      <c r="AE52" s="78">
        <v>221</v>
      </c>
      <c r="AF52" s="78">
        <v>40847</v>
      </c>
      <c r="AG52" s="78">
        <v>6813</v>
      </c>
      <c r="AH52" s="78">
        <v>5706</v>
      </c>
      <c r="AI52" s="78"/>
      <c r="AJ52" s="78" t="s">
        <v>1118</v>
      </c>
      <c r="AK52" s="78"/>
      <c r="AL52" s="82" t="s">
        <v>1251</v>
      </c>
      <c r="AM52" s="78"/>
      <c r="AN52" s="80">
        <v>40233.61724537037</v>
      </c>
      <c r="AO52" s="82" t="s">
        <v>1330</v>
      </c>
      <c r="AP52" s="78" t="b">
        <v>0</v>
      </c>
      <c r="AQ52" s="78" t="b">
        <v>0</v>
      </c>
      <c r="AR52" s="78" t="b">
        <v>1</v>
      </c>
      <c r="AS52" s="78" t="s">
        <v>1368</v>
      </c>
      <c r="AT52" s="78">
        <v>319</v>
      </c>
      <c r="AU52" s="82" t="s">
        <v>1375</v>
      </c>
      <c r="AV52" s="78" t="b">
        <v>1</v>
      </c>
      <c r="AW52" s="78" t="s">
        <v>1423</v>
      </c>
      <c r="AX52" s="82" t="s">
        <v>1473</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238</v>
      </c>
      <c r="B53" s="65"/>
      <c r="C53" s="65" t="s">
        <v>64</v>
      </c>
      <c r="D53" s="66">
        <v>169.62681037632444</v>
      </c>
      <c r="E53" s="68"/>
      <c r="F53" s="100" t="s">
        <v>629</v>
      </c>
      <c r="G53" s="65"/>
      <c r="H53" s="69" t="s">
        <v>238</v>
      </c>
      <c r="I53" s="70"/>
      <c r="J53" s="70"/>
      <c r="K53" s="69" t="s">
        <v>1568</v>
      </c>
      <c r="L53" s="73">
        <v>1</v>
      </c>
      <c r="M53" s="74">
        <v>2072.567138671875</v>
      </c>
      <c r="N53" s="74">
        <v>7308.58837890625</v>
      </c>
      <c r="O53" s="75"/>
      <c r="P53" s="76"/>
      <c r="Q53" s="76"/>
      <c r="R53" s="86"/>
      <c r="S53" s="48">
        <v>0</v>
      </c>
      <c r="T53" s="48">
        <v>3</v>
      </c>
      <c r="U53" s="49">
        <v>0</v>
      </c>
      <c r="V53" s="49">
        <v>0.111111</v>
      </c>
      <c r="W53" s="49">
        <v>2E-06</v>
      </c>
      <c r="X53" s="49">
        <v>0.929668</v>
      </c>
      <c r="Y53" s="49">
        <v>0.6666666666666666</v>
      </c>
      <c r="Z53" s="49">
        <v>0</v>
      </c>
      <c r="AA53" s="71">
        <v>53</v>
      </c>
      <c r="AB53" s="71"/>
      <c r="AC53" s="72"/>
      <c r="AD53" s="78" t="s">
        <v>1028</v>
      </c>
      <c r="AE53" s="78">
        <v>1943</v>
      </c>
      <c r="AF53" s="78">
        <v>2495</v>
      </c>
      <c r="AG53" s="78">
        <v>79563</v>
      </c>
      <c r="AH53" s="78">
        <v>84369</v>
      </c>
      <c r="AI53" s="78"/>
      <c r="AJ53" s="78" t="s">
        <v>1119</v>
      </c>
      <c r="AK53" s="78" t="s">
        <v>1192</v>
      </c>
      <c r="AL53" s="78"/>
      <c r="AM53" s="78"/>
      <c r="AN53" s="80">
        <v>41187.30236111111</v>
      </c>
      <c r="AO53" s="82" t="s">
        <v>1331</v>
      </c>
      <c r="AP53" s="78" t="b">
        <v>0</v>
      </c>
      <c r="AQ53" s="78" t="b">
        <v>0</v>
      </c>
      <c r="AR53" s="78" t="b">
        <v>1</v>
      </c>
      <c r="AS53" s="78" t="s">
        <v>1369</v>
      </c>
      <c r="AT53" s="78">
        <v>416</v>
      </c>
      <c r="AU53" s="82" t="s">
        <v>1382</v>
      </c>
      <c r="AV53" s="78" t="b">
        <v>0</v>
      </c>
      <c r="AW53" s="78" t="s">
        <v>1423</v>
      </c>
      <c r="AX53" s="82" t="s">
        <v>1474</v>
      </c>
      <c r="AY53" s="78" t="s">
        <v>66</v>
      </c>
      <c r="AZ53" s="78" t="str">
        <f>REPLACE(INDEX(GroupVertices[Group],MATCH(Vertices[[#This Row],[Vertex]],GroupVertices[Vertex],0)),1,1,"")</f>
        <v>3</v>
      </c>
      <c r="BA53" s="48"/>
      <c r="BB53" s="48"/>
      <c r="BC53" s="48"/>
      <c r="BD53" s="48"/>
      <c r="BE53" s="48"/>
      <c r="BF53" s="48"/>
      <c r="BG53" s="120" t="s">
        <v>2149</v>
      </c>
      <c r="BH53" s="120" t="s">
        <v>2149</v>
      </c>
      <c r="BI53" s="120" t="s">
        <v>2207</v>
      </c>
      <c r="BJ53" s="120" t="s">
        <v>2207</v>
      </c>
      <c r="BK53" s="120">
        <v>0</v>
      </c>
      <c r="BL53" s="123">
        <v>0</v>
      </c>
      <c r="BM53" s="120">
        <v>0</v>
      </c>
      <c r="BN53" s="123">
        <v>0</v>
      </c>
      <c r="BO53" s="120">
        <v>0</v>
      </c>
      <c r="BP53" s="123">
        <v>0</v>
      </c>
      <c r="BQ53" s="120">
        <v>21</v>
      </c>
      <c r="BR53" s="123">
        <v>100</v>
      </c>
      <c r="BS53" s="120">
        <v>21</v>
      </c>
      <c r="BT53" s="2"/>
      <c r="BU53" s="3"/>
      <c r="BV53" s="3"/>
      <c r="BW53" s="3"/>
      <c r="BX53" s="3"/>
    </row>
    <row r="54" spans="1:76" ht="15">
      <c r="A54" s="64" t="s">
        <v>239</v>
      </c>
      <c r="B54" s="65"/>
      <c r="C54" s="65" t="s">
        <v>64</v>
      </c>
      <c r="D54" s="66">
        <v>163.36553891121667</v>
      </c>
      <c r="E54" s="68"/>
      <c r="F54" s="100" t="s">
        <v>630</v>
      </c>
      <c r="G54" s="65"/>
      <c r="H54" s="69" t="s">
        <v>239</v>
      </c>
      <c r="I54" s="70"/>
      <c r="J54" s="70"/>
      <c r="K54" s="69" t="s">
        <v>1569</v>
      </c>
      <c r="L54" s="73">
        <v>1</v>
      </c>
      <c r="M54" s="74">
        <v>5529.01171875</v>
      </c>
      <c r="N54" s="74">
        <v>3564.349365234375</v>
      </c>
      <c r="O54" s="75"/>
      <c r="P54" s="76"/>
      <c r="Q54" s="76"/>
      <c r="R54" s="86"/>
      <c r="S54" s="48">
        <v>0</v>
      </c>
      <c r="T54" s="48">
        <v>2</v>
      </c>
      <c r="U54" s="49">
        <v>0</v>
      </c>
      <c r="V54" s="49">
        <v>0.166667</v>
      </c>
      <c r="W54" s="49">
        <v>0</v>
      </c>
      <c r="X54" s="49">
        <v>0.837013</v>
      </c>
      <c r="Y54" s="49">
        <v>1</v>
      </c>
      <c r="Z54" s="49">
        <v>0</v>
      </c>
      <c r="AA54" s="71">
        <v>54</v>
      </c>
      <c r="AB54" s="71"/>
      <c r="AC54" s="72"/>
      <c r="AD54" s="78" t="s">
        <v>1029</v>
      </c>
      <c r="AE54" s="78">
        <v>1699</v>
      </c>
      <c r="AF54" s="78">
        <v>450</v>
      </c>
      <c r="AG54" s="78">
        <v>1887</v>
      </c>
      <c r="AH54" s="78">
        <v>1818</v>
      </c>
      <c r="AI54" s="78"/>
      <c r="AJ54" s="78" t="s">
        <v>1120</v>
      </c>
      <c r="AK54" s="78" t="s">
        <v>1193</v>
      </c>
      <c r="AL54" s="82" t="s">
        <v>1252</v>
      </c>
      <c r="AM54" s="78"/>
      <c r="AN54" s="80">
        <v>42703.91710648148</v>
      </c>
      <c r="AO54" s="82" t="s">
        <v>1332</v>
      </c>
      <c r="AP54" s="78" t="b">
        <v>0</v>
      </c>
      <c r="AQ54" s="78" t="b">
        <v>0</v>
      </c>
      <c r="AR54" s="78" t="b">
        <v>1</v>
      </c>
      <c r="AS54" s="78" t="s">
        <v>937</v>
      </c>
      <c r="AT54" s="78">
        <v>24</v>
      </c>
      <c r="AU54" s="82" t="s">
        <v>1375</v>
      </c>
      <c r="AV54" s="78" t="b">
        <v>0</v>
      </c>
      <c r="AW54" s="78" t="s">
        <v>1423</v>
      </c>
      <c r="AX54" s="82" t="s">
        <v>1475</v>
      </c>
      <c r="AY54" s="78" t="s">
        <v>66</v>
      </c>
      <c r="AZ54" s="78" t="str">
        <f>REPLACE(INDEX(GroupVertices[Group],MATCH(Vertices[[#This Row],[Vertex]],GroupVertices[Vertex],0)),1,1,"")</f>
        <v>7</v>
      </c>
      <c r="BA54" s="48"/>
      <c r="BB54" s="48"/>
      <c r="BC54" s="48"/>
      <c r="BD54" s="48"/>
      <c r="BE54" s="48" t="s">
        <v>2113</v>
      </c>
      <c r="BF54" s="48" t="s">
        <v>2113</v>
      </c>
      <c r="BG54" s="120" t="s">
        <v>2151</v>
      </c>
      <c r="BH54" s="120" t="s">
        <v>2151</v>
      </c>
      <c r="BI54" s="120" t="s">
        <v>2209</v>
      </c>
      <c r="BJ54" s="120" t="s">
        <v>2209</v>
      </c>
      <c r="BK54" s="120">
        <v>6</v>
      </c>
      <c r="BL54" s="123">
        <v>12.244897959183673</v>
      </c>
      <c r="BM54" s="120">
        <v>0</v>
      </c>
      <c r="BN54" s="123">
        <v>0</v>
      </c>
      <c r="BO54" s="120">
        <v>0</v>
      </c>
      <c r="BP54" s="123">
        <v>0</v>
      </c>
      <c r="BQ54" s="120">
        <v>43</v>
      </c>
      <c r="BR54" s="123">
        <v>87.75510204081633</v>
      </c>
      <c r="BS54" s="120">
        <v>49</v>
      </c>
      <c r="BT54" s="2"/>
      <c r="BU54" s="3"/>
      <c r="BV54" s="3"/>
      <c r="BW54" s="3"/>
      <c r="BX54" s="3"/>
    </row>
    <row r="55" spans="1:76" ht="15">
      <c r="A55" s="64" t="s">
        <v>246</v>
      </c>
      <c r="B55" s="65"/>
      <c r="C55" s="65" t="s">
        <v>64</v>
      </c>
      <c r="D55" s="66">
        <v>168.74808914870295</v>
      </c>
      <c r="E55" s="68"/>
      <c r="F55" s="100" t="s">
        <v>636</v>
      </c>
      <c r="G55" s="65"/>
      <c r="H55" s="69" t="s">
        <v>246</v>
      </c>
      <c r="I55" s="70"/>
      <c r="J55" s="70"/>
      <c r="K55" s="69" t="s">
        <v>1570</v>
      </c>
      <c r="L55" s="73">
        <v>136.1081081081081</v>
      </c>
      <c r="M55" s="74">
        <v>5525.1630859375</v>
      </c>
      <c r="N55" s="74">
        <v>5258.0546875</v>
      </c>
      <c r="O55" s="75"/>
      <c r="P55" s="76"/>
      <c r="Q55" s="76"/>
      <c r="R55" s="86"/>
      <c r="S55" s="48">
        <v>3</v>
      </c>
      <c r="T55" s="48">
        <v>1</v>
      </c>
      <c r="U55" s="49">
        <v>1</v>
      </c>
      <c r="V55" s="49">
        <v>0.2</v>
      </c>
      <c r="W55" s="49">
        <v>0</v>
      </c>
      <c r="X55" s="49">
        <v>1.206602</v>
      </c>
      <c r="Y55" s="49">
        <v>0.3333333333333333</v>
      </c>
      <c r="Z55" s="49">
        <v>0.3333333333333333</v>
      </c>
      <c r="AA55" s="71">
        <v>55</v>
      </c>
      <c r="AB55" s="71"/>
      <c r="AC55" s="72"/>
      <c r="AD55" s="78" t="s">
        <v>1030</v>
      </c>
      <c r="AE55" s="78">
        <v>4977</v>
      </c>
      <c r="AF55" s="78">
        <v>2208</v>
      </c>
      <c r="AG55" s="78">
        <v>2934</v>
      </c>
      <c r="AH55" s="78">
        <v>3217</v>
      </c>
      <c r="AI55" s="78"/>
      <c r="AJ55" s="78" t="s">
        <v>1121</v>
      </c>
      <c r="AK55" s="78" t="s">
        <v>1194</v>
      </c>
      <c r="AL55" s="82" t="s">
        <v>1253</v>
      </c>
      <c r="AM55" s="78"/>
      <c r="AN55" s="80">
        <v>41555.805601851855</v>
      </c>
      <c r="AO55" s="82" t="s">
        <v>1333</v>
      </c>
      <c r="AP55" s="78" t="b">
        <v>0</v>
      </c>
      <c r="AQ55" s="78" t="b">
        <v>0</v>
      </c>
      <c r="AR55" s="78" t="b">
        <v>1</v>
      </c>
      <c r="AS55" s="78" t="s">
        <v>937</v>
      </c>
      <c r="AT55" s="78">
        <v>175</v>
      </c>
      <c r="AU55" s="82" t="s">
        <v>1375</v>
      </c>
      <c r="AV55" s="78" t="b">
        <v>0</v>
      </c>
      <c r="AW55" s="78" t="s">
        <v>1423</v>
      </c>
      <c r="AX55" s="82" t="s">
        <v>1476</v>
      </c>
      <c r="AY55" s="78" t="s">
        <v>66</v>
      </c>
      <c r="AZ55" s="78" t="str">
        <f>REPLACE(INDEX(GroupVertices[Group],MATCH(Vertices[[#This Row],[Vertex]],GroupVertices[Vertex],0)),1,1,"")</f>
        <v>7</v>
      </c>
      <c r="BA55" s="48" t="s">
        <v>437</v>
      </c>
      <c r="BB55" s="48" t="s">
        <v>437</v>
      </c>
      <c r="BC55" s="48" t="s">
        <v>518</v>
      </c>
      <c r="BD55" s="48" t="s">
        <v>518</v>
      </c>
      <c r="BE55" s="48" t="s">
        <v>2114</v>
      </c>
      <c r="BF55" s="48" t="s">
        <v>2114</v>
      </c>
      <c r="BG55" s="120" t="s">
        <v>2152</v>
      </c>
      <c r="BH55" s="120" t="s">
        <v>2176</v>
      </c>
      <c r="BI55" s="120" t="s">
        <v>2210</v>
      </c>
      <c r="BJ55" s="120" t="s">
        <v>2230</v>
      </c>
      <c r="BK55" s="120">
        <v>10</v>
      </c>
      <c r="BL55" s="123">
        <v>14.084507042253522</v>
      </c>
      <c r="BM55" s="120">
        <v>0</v>
      </c>
      <c r="BN55" s="123">
        <v>0</v>
      </c>
      <c r="BO55" s="120">
        <v>0</v>
      </c>
      <c r="BP55" s="123">
        <v>0</v>
      </c>
      <c r="BQ55" s="120">
        <v>61</v>
      </c>
      <c r="BR55" s="123">
        <v>85.91549295774648</v>
      </c>
      <c r="BS55" s="120">
        <v>71</v>
      </c>
      <c r="BT55" s="2"/>
      <c r="BU55" s="3"/>
      <c r="BV55" s="3"/>
      <c r="BW55" s="3"/>
      <c r="BX55" s="3"/>
    </row>
    <row r="56" spans="1:76" ht="15">
      <c r="A56" s="64" t="s">
        <v>245</v>
      </c>
      <c r="B56" s="65"/>
      <c r="C56" s="65" t="s">
        <v>64</v>
      </c>
      <c r="D56" s="66">
        <v>162.09491413956886</v>
      </c>
      <c r="E56" s="68"/>
      <c r="F56" s="100" t="s">
        <v>635</v>
      </c>
      <c r="G56" s="65"/>
      <c r="H56" s="69" t="s">
        <v>245</v>
      </c>
      <c r="I56" s="70"/>
      <c r="J56" s="70"/>
      <c r="K56" s="69" t="s">
        <v>1571</v>
      </c>
      <c r="L56" s="73">
        <v>946.7567567567568</v>
      </c>
      <c r="M56" s="74">
        <v>4875.69287109375</v>
      </c>
      <c r="N56" s="74">
        <v>4620.02587890625</v>
      </c>
      <c r="O56" s="75"/>
      <c r="P56" s="76"/>
      <c r="Q56" s="76"/>
      <c r="R56" s="86"/>
      <c r="S56" s="48">
        <v>4</v>
      </c>
      <c r="T56" s="48">
        <v>1</v>
      </c>
      <c r="U56" s="49">
        <v>7</v>
      </c>
      <c r="V56" s="49">
        <v>0.25</v>
      </c>
      <c r="W56" s="49">
        <v>0</v>
      </c>
      <c r="X56" s="49">
        <v>1.624201</v>
      </c>
      <c r="Y56" s="49">
        <v>0.16666666666666666</v>
      </c>
      <c r="Z56" s="49">
        <v>0.25</v>
      </c>
      <c r="AA56" s="71">
        <v>56</v>
      </c>
      <c r="AB56" s="71"/>
      <c r="AC56" s="72"/>
      <c r="AD56" s="78" t="s">
        <v>1031</v>
      </c>
      <c r="AE56" s="78">
        <v>151</v>
      </c>
      <c r="AF56" s="78">
        <v>35</v>
      </c>
      <c r="AG56" s="78">
        <v>569</v>
      </c>
      <c r="AH56" s="78">
        <v>556</v>
      </c>
      <c r="AI56" s="78"/>
      <c r="AJ56" s="78" t="s">
        <v>1122</v>
      </c>
      <c r="AK56" s="78" t="s">
        <v>1195</v>
      </c>
      <c r="AL56" s="82" t="s">
        <v>1254</v>
      </c>
      <c r="AM56" s="78"/>
      <c r="AN56" s="80">
        <v>43120.007106481484</v>
      </c>
      <c r="AO56" s="82" t="s">
        <v>1334</v>
      </c>
      <c r="AP56" s="78" t="b">
        <v>1</v>
      </c>
      <c r="AQ56" s="78" t="b">
        <v>0</v>
      </c>
      <c r="AR56" s="78" t="b">
        <v>1</v>
      </c>
      <c r="AS56" s="78" t="s">
        <v>937</v>
      </c>
      <c r="AT56" s="78">
        <v>1</v>
      </c>
      <c r="AU56" s="78"/>
      <c r="AV56" s="78" t="b">
        <v>0</v>
      </c>
      <c r="AW56" s="78" t="s">
        <v>1423</v>
      </c>
      <c r="AX56" s="82" t="s">
        <v>1477</v>
      </c>
      <c r="AY56" s="78" t="s">
        <v>66</v>
      </c>
      <c r="AZ56" s="78" t="str">
        <f>REPLACE(INDEX(GroupVertices[Group],MATCH(Vertices[[#This Row],[Vertex]],GroupVertices[Vertex],0)),1,1,"")</f>
        <v>7</v>
      </c>
      <c r="BA56" s="48" t="s">
        <v>436</v>
      </c>
      <c r="BB56" s="48" t="s">
        <v>436</v>
      </c>
      <c r="BC56" s="48" t="s">
        <v>518</v>
      </c>
      <c r="BD56" s="48" t="s">
        <v>518</v>
      </c>
      <c r="BE56" s="48" t="s">
        <v>2115</v>
      </c>
      <c r="BF56" s="48" t="s">
        <v>2115</v>
      </c>
      <c r="BG56" s="120" t="s">
        <v>2153</v>
      </c>
      <c r="BH56" s="120" t="s">
        <v>2177</v>
      </c>
      <c r="BI56" s="120" t="s">
        <v>2211</v>
      </c>
      <c r="BJ56" s="120" t="s">
        <v>2211</v>
      </c>
      <c r="BK56" s="120">
        <v>6</v>
      </c>
      <c r="BL56" s="123">
        <v>9.836065573770492</v>
      </c>
      <c r="BM56" s="120">
        <v>0</v>
      </c>
      <c r="BN56" s="123">
        <v>0</v>
      </c>
      <c r="BO56" s="120">
        <v>0</v>
      </c>
      <c r="BP56" s="123">
        <v>0</v>
      </c>
      <c r="BQ56" s="120">
        <v>55</v>
      </c>
      <c r="BR56" s="123">
        <v>90.1639344262295</v>
      </c>
      <c r="BS56" s="120">
        <v>61</v>
      </c>
      <c r="BT56" s="2"/>
      <c r="BU56" s="3"/>
      <c r="BV56" s="3"/>
      <c r="BW56" s="3"/>
      <c r="BX56" s="3"/>
    </row>
    <row r="57" spans="1:76" ht="15">
      <c r="A57" s="64" t="s">
        <v>240</v>
      </c>
      <c r="B57" s="65"/>
      <c r="C57" s="65" t="s">
        <v>64</v>
      </c>
      <c r="D57" s="66">
        <v>162.1622725611984</v>
      </c>
      <c r="E57" s="68"/>
      <c r="F57" s="100" t="s">
        <v>631</v>
      </c>
      <c r="G57" s="65"/>
      <c r="H57" s="69" t="s">
        <v>240</v>
      </c>
      <c r="I57" s="70"/>
      <c r="J57" s="70"/>
      <c r="K57" s="69" t="s">
        <v>1572</v>
      </c>
      <c r="L57" s="73">
        <v>1</v>
      </c>
      <c r="M57" s="74">
        <v>4994.93212890625</v>
      </c>
      <c r="N57" s="74">
        <v>6434.650390625</v>
      </c>
      <c r="O57" s="75"/>
      <c r="P57" s="76"/>
      <c r="Q57" s="76"/>
      <c r="R57" s="86"/>
      <c r="S57" s="48">
        <v>0</v>
      </c>
      <c r="T57" s="48">
        <v>2</v>
      </c>
      <c r="U57" s="49">
        <v>0</v>
      </c>
      <c r="V57" s="49">
        <v>0.166667</v>
      </c>
      <c r="W57" s="49">
        <v>0</v>
      </c>
      <c r="X57" s="49">
        <v>0.837013</v>
      </c>
      <c r="Y57" s="49">
        <v>1</v>
      </c>
      <c r="Z57" s="49">
        <v>0</v>
      </c>
      <c r="AA57" s="71">
        <v>57</v>
      </c>
      <c r="AB57" s="71"/>
      <c r="AC57" s="72"/>
      <c r="AD57" s="78" t="s">
        <v>1032</v>
      </c>
      <c r="AE57" s="78">
        <v>295</v>
      </c>
      <c r="AF57" s="78">
        <v>57</v>
      </c>
      <c r="AG57" s="78">
        <v>1180</v>
      </c>
      <c r="AH57" s="78">
        <v>1229</v>
      </c>
      <c r="AI57" s="78"/>
      <c r="AJ57" s="78" t="s">
        <v>1123</v>
      </c>
      <c r="AK57" s="78" t="s">
        <v>1190</v>
      </c>
      <c r="AL57" s="78"/>
      <c r="AM57" s="78"/>
      <c r="AN57" s="80">
        <v>42238.88849537037</v>
      </c>
      <c r="AO57" s="82" t="s">
        <v>1335</v>
      </c>
      <c r="AP57" s="78" t="b">
        <v>0</v>
      </c>
      <c r="AQ57" s="78" t="b">
        <v>0</v>
      </c>
      <c r="AR57" s="78" t="b">
        <v>0</v>
      </c>
      <c r="AS57" s="78" t="s">
        <v>937</v>
      </c>
      <c r="AT57" s="78">
        <v>3</v>
      </c>
      <c r="AU57" s="82" t="s">
        <v>1375</v>
      </c>
      <c r="AV57" s="78" t="b">
        <v>0</v>
      </c>
      <c r="AW57" s="78" t="s">
        <v>1423</v>
      </c>
      <c r="AX57" s="82" t="s">
        <v>1478</v>
      </c>
      <c r="AY57" s="78" t="s">
        <v>66</v>
      </c>
      <c r="AZ57" s="78" t="str">
        <f>REPLACE(INDEX(GroupVertices[Group],MATCH(Vertices[[#This Row],[Vertex]],GroupVertices[Vertex],0)),1,1,"")</f>
        <v>7</v>
      </c>
      <c r="BA57" s="48"/>
      <c r="BB57" s="48"/>
      <c r="BC57" s="48"/>
      <c r="BD57" s="48"/>
      <c r="BE57" s="48" t="s">
        <v>2113</v>
      </c>
      <c r="BF57" s="48" t="s">
        <v>2113</v>
      </c>
      <c r="BG57" s="120" t="s">
        <v>2151</v>
      </c>
      <c r="BH57" s="120" t="s">
        <v>2151</v>
      </c>
      <c r="BI57" s="120" t="s">
        <v>2209</v>
      </c>
      <c r="BJ57" s="120" t="s">
        <v>2209</v>
      </c>
      <c r="BK57" s="120">
        <v>6</v>
      </c>
      <c r="BL57" s="123">
        <v>12.244897959183673</v>
      </c>
      <c r="BM57" s="120">
        <v>0</v>
      </c>
      <c r="BN57" s="123">
        <v>0</v>
      </c>
      <c r="BO57" s="120">
        <v>0</v>
      </c>
      <c r="BP57" s="123">
        <v>0</v>
      </c>
      <c r="BQ57" s="120">
        <v>43</v>
      </c>
      <c r="BR57" s="123">
        <v>87.75510204081633</v>
      </c>
      <c r="BS57" s="120">
        <v>49</v>
      </c>
      <c r="BT57" s="2"/>
      <c r="BU57" s="3"/>
      <c r="BV57" s="3"/>
      <c r="BW57" s="3"/>
      <c r="BX57" s="3"/>
    </row>
    <row r="58" spans="1:76" ht="15">
      <c r="A58" s="64" t="s">
        <v>292</v>
      </c>
      <c r="B58" s="65"/>
      <c r="C58" s="65" t="s">
        <v>64</v>
      </c>
      <c r="D58" s="66">
        <v>335.879641943734</v>
      </c>
      <c r="E58" s="68"/>
      <c r="F58" s="100" t="s">
        <v>1407</v>
      </c>
      <c r="G58" s="65"/>
      <c r="H58" s="69" t="s">
        <v>292</v>
      </c>
      <c r="I58" s="70"/>
      <c r="J58" s="70"/>
      <c r="K58" s="69" t="s">
        <v>1573</v>
      </c>
      <c r="L58" s="73">
        <v>1</v>
      </c>
      <c r="M58" s="74">
        <v>6079.638671875</v>
      </c>
      <c r="N58" s="74">
        <v>6290.546875</v>
      </c>
      <c r="O58" s="75"/>
      <c r="P58" s="76"/>
      <c r="Q58" s="76"/>
      <c r="R58" s="86"/>
      <c r="S58" s="48">
        <v>1</v>
      </c>
      <c r="T58" s="48">
        <v>0</v>
      </c>
      <c r="U58" s="49">
        <v>0</v>
      </c>
      <c r="V58" s="49">
        <v>0.2</v>
      </c>
      <c r="W58" s="49">
        <v>0</v>
      </c>
      <c r="X58" s="49">
        <v>0.610684</v>
      </c>
      <c r="Y58" s="49">
        <v>0</v>
      </c>
      <c r="Z58" s="49">
        <v>0</v>
      </c>
      <c r="AA58" s="71">
        <v>58</v>
      </c>
      <c r="AB58" s="71"/>
      <c r="AC58" s="72"/>
      <c r="AD58" s="78" t="s">
        <v>1033</v>
      </c>
      <c r="AE58" s="78">
        <v>1645</v>
      </c>
      <c r="AF58" s="78">
        <v>56795</v>
      </c>
      <c r="AG58" s="78">
        <v>13458</v>
      </c>
      <c r="AH58" s="78">
        <v>4622</v>
      </c>
      <c r="AI58" s="78"/>
      <c r="AJ58" s="78" t="s">
        <v>1124</v>
      </c>
      <c r="AK58" s="78" t="s">
        <v>1196</v>
      </c>
      <c r="AL58" s="82" t="s">
        <v>1255</v>
      </c>
      <c r="AM58" s="78"/>
      <c r="AN58" s="80">
        <v>39923.83005787037</v>
      </c>
      <c r="AO58" s="82" t="s">
        <v>1336</v>
      </c>
      <c r="AP58" s="78" t="b">
        <v>0</v>
      </c>
      <c r="AQ58" s="78" t="b">
        <v>0</v>
      </c>
      <c r="AR58" s="78" t="b">
        <v>1</v>
      </c>
      <c r="AS58" s="78" t="s">
        <v>937</v>
      </c>
      <c r="AT58" s="78">
        <v>1193</v>
      </c>
      <c r="AU58" s="82" t="s">
        <v>1375</v>
      </c>
      <c r="AV58" s="78" t="b">
        <v>0</v>
      </c>
      <c r="AW58" s="78" t="s">
        <v>1423</v>
      </c>
      <c r="AX58" s="82" t="s">
        <v>1479</v>
      </c>
      <c r="AY58" s="78" t="s">
        <v>65</v>
      </c>
      <c r="AZ58" s="78" t="str">
        <f>REPLACE(INDEX(GroupVertices[Group],MATCH(Vertices[[#This Row],[Vertex]],GroupVertices[Vertex],0)),1,1,"")</f>
        <v>9</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242</v>
      </c>
      <c r="B59" s="65"/>
      <c r="C59" s="65" t="s">
        <v>64</v>
      </c>
      <c r="D59" s="66">
        <v>177.13727438801607</v>
      </c>
      <c r="E59" s="68"/>
      <c r="F59" s="100" t="s">
        <v>632</v>
      </c>
      <c r="G59" s="65"/>
      <c r="H59" s="69" t="s">
        <v>242</v>
      </c>
      <c r="I59" s="70"/>
      <c r="J59" s="70"/>
      <c r="K59" s="69" t="s">
        <v>1574</v>
      </c>
      <c r="L59" s="73">
        <v>1</v>
      </c>
      <c r="M59" s="74">
        <v>9238.841796875</v>
      </c>
      <c r="N59" s="74">
        <v>644.05322265625</v>
      </c>
      <c r="O59" s="75"/>
      <c r="P59" s="76"/>
      <c r="Q59" s="76"/>
      <c r="R59" s="86"/>
      <c r="S59" s="48">
        <v>0</v>
      </c>
      <c r="T59" s="48">
        <v>1</v>
      </c>
      <c r="U59" s="49">
        <v>0</v>
      </c>
      <c r="V59" s="49">
        <v>1</v>
      </c>
      <c r="W59" s="49">
        <v>0</v>
      </c>
      <c r="X59" s="49">
        <v>0.999994</v>
      </c>
      <c r="Y59" s="49">
        <v>0</v>
      </c>
      <c r="Z59" s="49">
        <v>0</v>
      </c>
      <c r="AA59" s="71">
        <v>59</v>
      </c>
      <c r="AB59" s="71"/>
      <c r="AC59" s="72"/>
      <c r="AD59" s="78" t="s">
        <v>1034</v>
      </c>
      <c r="AE59" s="78">
        <v>433</v>
      </c>
      <c r="AF59" s="78">
        <v>4948</v>
      </c>
      <c r="AG59" s="78">
        <v>1458</v>
      </c>
      <c r="AH59" s="78">
        <v>799</v>
      </c>
      <c r="AI59" s="78"/>
      <c r="AJ59" s="78" t="s">
        <v>1125</v>
      </c>
      <c r="AK59" s="78" t="s">
        <v>1197</v>
      </c>
      <c r="AL59" s="78"/>
      <c r="AM59" s="78"/>
      <c r="AN59" s="80">
        <v>39948.208715277775</v>
      </c>
      <c r="AO59" s="78"/>
      <c r="AP59" s="78" t="b">
        <v>0</v>
      </c>
      <c r="AQ59" s="78" t="b">
        <v>0</v>
      </c>
      <c r="AR59" s="78" t="b">
        <v>1</v>
      </c>
      <c r="AS59" s="78" t="s">
        <v>937</v>
      </c>
      <c r="AT59" s="78">
        <v>98</v>
      </c>
      <c r="AU59" s="82" t="s">
        <v>1375</v>
      </c>
      <c r="AV59" s="78" t="b">
        <v>0</v>
      </c>
      <c r="AW59" s="78" t="s">
        <v>1423</v>
      </c>
      <c r="AX59" s="82" t="s">
        <v>1480</v>
      </c>
      <c r="AY59" s="78" t="s">
        <v>66</v>
      </c>
      <c r="AZ59" s="78" t="str">
        <f>REPLACE(INDEX(GroupVertices[Group],MATCH(Vertices[[#This Row],[Vertex]],GroupVertices[Vertex],0)),1,1,"")</f>
        <v>19</v>
      </c>
      <c r="BA59" s="48" t="s">
        <v>435</v>
      </c>
      <c r="BB59" s="48" t="s">
        <v>435</v>
      </c>
      <c r="BC59" s="48" t="s">
        <v>517</v>
      </c>
      <c r="BD59" s="48" t="s">
        <v>517</v>
      </c>
      <c r="BE59" s="48" t="s">
        <v>553</v>
      </c>
      <c r="BF59" s="48" t="s">
        <v>553</v>
      </c>
      <c r="BG59" s="120" t="s">
        <v>2154</v>
      </c>
      <c r="BH59" s="120" t="s">
        <v>2154</v>
      </c>
      <c r="BI59" s="120" t="s">
        <v>2212</v>
      </c>
      <c r="BJ59" s="120" t="s">
        <v>2212</v>
      </c>
      <c r="BK59" s="120">
        <v>2</v>
      </c>
      <c r="BL59" s="123">
        <v>11.11111111111111</v>
      </c>
      <c r="BM59" s="120">
        <v>0</v>
      </c>
      <c r="BN59" s="123">
        <v>0</v>
      </c>
      <c r="BO59" s="120">
        <v>0</v>
      </c>
      <c r="BP59" s="123">
        <v>0</v>
      </c>
      <c r="BQ59" s="120">
        <v>16</v>
      </c>
      <c r="BR59" s="123">
        <v>88.88888888888889</v>
      </c>
      <c r="BS59" s="120">
        <v>18</v>
      </c>
      <c r="BT59" s="2"/>
      <c r="BU59" s="3"/>
      <c r="BV59" s="3"/>
      <c r="BW59" s="3"/>
      <c r="BX59" s="3"/>
    </row>
    <row r="60" spans="1:76" ht="15">
      <c r="A60" s="64" t="s">
        <v>293</v>
      </c>
      <c r="B60" s="65"/>
      <c r="C60" s="65" t="s">
        <v>64</v>
      </c>
      <c r="D60" s="66">
        <v>162</v>
      </c>
      <c r="E60" s="68"/>
      <c r="F60" s="100" t="s">
        <v>1408</v>
      </c>
      <c r="G60" s="65"/>
      <c r="H60" s="69" t="s">
        <v>293</v>
      </c>
      <c r="I60" s="70"/>
      <c r="J60" s="70"/>
      <c r="K60" s="69" t="s">
        <v>1575</v>
      </c>
      <c r="L60" s="73">
        <v>1</v>
      </c>
      <c r="M60" s="74">
        <v>9238.841796875</v>
      </c>
      <c r="N60" s="74">
        <v>1226.347900390625</v>
      </c>
      <c r="O60" s="75"/>
      <c r="P60" s="76"/>
      <c r="Q60" s="76"/>
      <c r="R60" s="86"/>
      <c r="S60" s="48">
        <v>1</v>
      </c>
      <c r="T60" s="48">
        <v>0</v>
      </c>
      <c r="U60" s="49">
        <v>0</v>
      </c>
      <c r="V60" s="49">
        <v>1</v>
      </c>
      <c r="W60" s="49">
        <v>0</v>
      </c>
      <c r="X60" s="49">
        <v>0.999994</v>
      </c>
      <c r="Y60" s="49">
        <v>0</v>
      </c>
      <c r="Z60" s="49">
        <v>0</v>
      </c>
      <c r="AA60" s="71">
        <v>60</v>
      </c>
      <c r="AB60" s="71"/>
      <c r="AC60" s="72"/>
      <c r="AD60" s="78" t="s">
        <v>1035</v>
      </c>
      <c r="AE60" s="78">
        <v>1</v>
      </c>
      <c r="AF60" s="78">
        <v>4</v>
      </c>
      <c r="AG60" s="78">
        <v>38</v>
      </c>
      <c r="AH60" s="78">
        <v>0</v>
      </c>
      <c r="AI60" s="78"/>
      <c r="AJ60" s="78"/>
      <c r="AK60" s="78"/>
      <c r="AL60" s="78"/>
      <c r="AM60" s="78"/>
      <c r="AN60" s="80">
        <v>43406.50300925926</v>
      </c>
      <c r="AO60" s="78"/>
      <c r="AP60" s="78" t="b">
        <v>1</v>
      </c>
      <c r="AQ60" s="78" t="b">
        <v>0</v>
      </c>
      <c r="AR60" s="78" t="b">
        <v>0</v>
      </c>
      <c r="AS60" s="78" t="s">
        <v>937</v>
      </c>
      <c r="AT60" s="78">
        <v>0</v>
      </c>
      <c r="AU60" s="78"/>
      <c r="AV60" s="78" t="b">
        <v>0</v>
      </c>
      <c r="AW60" s="78" t="s">
        <v>1423</v>
      </c>
      <c r="AX60" s="82" t="s">
        <v>1481</v>
      </c>
      <c r="AY60" s="78" t="s">
        <v>65</v>
      </c>
      <c r="AZ60" s="78" t="str">
        <f>REPLACE(INDEX(GroupVertices[Group],MATCH(Vertices[[#This Row],[Vertex]],GroupVertices[Vertex],0)),1,1,"")</f>
        <v>19</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243</v>
      </c>
      <c r="B61" s="65"/>
      <c r="C61" s="65" t="s">
        <v>64</v>
      </c>
      <c r="D61" s="66">
        <v>169.90542930215565</v>
      </c>
      <c r="E61" s="68"/>
      <c r="F61" s="100" t="s">
        <v>633</v>
      </c>
      <c r="G61" s="65"/>
      <c r="H61" s="69" t="s">
        <v>243</v>
      </c>
      <c r="I61" s="70"/>
      <c r="J61" s="70"/>
      <c r="K61" s="69" t="s">
        <v>1576</v>
      </c>
      <c r="L61" s="73">
        <v>1</v>
      </c>
      <c r="M61" s="74">
        <v>3231.411865234375</v>
      </c>
      <c r="N61" s="74">
        <v>6269.9609375</v>
      </c>
      <c r="O61" s="75"/>
      <c r="P61" s="76"/>
      <c r="Q61" s="76"/>
      <c r="R61" s="86"/>
      <c r="S61" s="48">
        <v>0</v>
      </c>
      <c r="T61" s="48">
        <v>1</v>
      </c>
      <c r="U61" s="49">
        <v>0</v>
      </c>
      <c r="V61" s="49">
        <v>0.090909</v>
      </c>
      <c r="W61" s="49">
        <v>0</v>
      </c>
      <c r="X61" s="49">
        <v>0.482919</v>
      </c>
      <c r="Y61" s="49">
        <v>0</v>
      </c>
      <c r="Z61" s="49">
        <v>0</v>
      </c>
      <c r="AA61" s="71">
        <v>61</v>
      </c>
      <c r="AB61" s="71"/>
      <c r="AC61" s="72"/>
      <c r="AD61" s="78" t="s">
        <v>1036</v>
      </c>
      <c r="AE61" s="78">
        <v>430</v>
      </c>
      <c r="AF61" s="78">
        <v>2586</v>
      </c>
      <c r="AG61" s="78">
        <v>3898</v>
      </c>
      <c r="AH61" s="78">
        <v>2276</v>
      </c>
      <c r="AI61" s="78"/>
      <c r="AJ61" s="78" t="s">
        <v>1126</v>
      </c>
      <c r="AK61" s="78" t="s">
        <v>1198</v>
      </c>
      <c r="AL61" s="82" t="s">
        <v>1256</v>
      </c>
      <c r="AM61" s="78"/>
      <c r="AN61" s="80">
        <v>42144.52359953704</v>
      </c>
      <c r="AO61" s="82" t="s">
        <v>1337</v>
      </c>
      <c r="AP61" s="78" t="b">
        <v>0</v>
      </c>
      <c r="AQ61" s="78" t="b">
        <v>0</v>
      </c>
      <c r="AR61" s="78" t="b">
        <v>1</v>
      </c>
      <c r="AS61" s="78" t="s">
        <v>1370</v>
      </c>
      <c r="AT61" s="78">
        <v>95</v>
      </c>
      <c r="AU61" s="82" t="s">
        <v>1375</v>
      </c>
      <c r="AV61" s="78" t="b">
        <v>0</v>
      </c>
      <c r="AW61" s="78" t="s">
        <v>1423</v>
      </c>
      <c r="AX61" s="82" t="s">
        <v>1482</v>
      </c>
      <c r="AY61" s="78" t="s">
        <v>66</v>
      </c>
      <c r="AZ61" s="78" t="str">
        <f>REPLACE(INDEX(GroupVertices[Group],MATCH(Vertices[[#This Row],[Vertex]],GroupVertices[Vertex],0)),1,1,"")</f>
        <v>2</v>
      </c>
      <c r="BA61" s="48"/>
      <c r="BB61" s="48"/>
      <c r="BC61" s="48"/>
      <c r="BD61" s="48"/>
      <c r="BE61" s="48" t="s">
        <v>554</v>
      </c>
      <c r="BF61" s="48" t="s">
        <v>554</v>
      </c>
      <c r="BG61" s="120" t="s">
        <v>2155</v>
      </c>
      <c r="BH61" s="120" t="s">
        <v>2155</v>
      </c>
      <c r="BI61" s="120" t="s">
        <v>2213</v>
      </c>
      <c r="BJ61" s="120" t="s">
        <v>2213</v>
      </c>
      <c r="BK61" s="120">
        <v>0</v>
      </c>
      <c r="BL61" s="123">
        <v>0</v>
      </c>
      <c r="BM61" s="120">
        <v>0</v>
      </c>
      <c r="BN61" s="123">
        <v>0</v>
      </c>
      <c r="BO61" s="120">
        <v>0</v>
      </c>
      <c r="BP61" s="123">
        <v>0</v>
      </c>
      <c r="BQ61" s="120">
        <v>17</v>
      </c>
      <c r="BR61" s="123">
        <v>100</v>
      </c>
      <c r="BS61" s="120">
        <v>17</v>
      </c>
      <c r="BT61" s="2"/>
      <c r="BU61" s="3"/>
      <c r="BV61" s="3"/>
      <c r="BW61" s="3"/>
      <c r="BX61" s="3"/>
    </row>
    <row r="62" spans="1:76" ht="15">
      <c r="A62" s="64" t="s">
        <v>248</v>
      </c>
      <c r="B62" s="65"/>
      <c r="C62" s="65" t="s">
        <v>64</v>
      </c>
      <c r="D62" s="66">
        <v>186.94404822798685</v>
      </c>
      <c r="E62" s="68"/>
      <c r="F62" s="100" t="s">
        <v>638</v>
      </c>
      <c r="G62" s="65"/>
      <c r="H62" s="69" t="s">
        <v>248</v>
      </c>
      <c r="I62" s="70"/>
      <c r="J62" s="70"/>
      <c r="K62" s="69" t="s">
        <v>1577</v>
      </c>
      <c r="L62" s="73">
        <v>3378.7027027027025</v>
      </c>
      <c r="M62" s="74">
        <v>2976.2734375</v>
      </c>
      <c r="N62" s="74">
        <v>4755.22314453125</v>
      </c>
      <c r="O62" s="75"/>
      <c r="P62" s="76"/>
      <c r="Q62" s="76"/>
      <c r="R62" s="86"/>
      <c r="S62" s="48">
        <v>5</v>
      </c>
      <c r="T62" s="48">
        <v>3</v>
      </c>
      <c r="U62" s="49">
        <v>25</v>
      </c>
      <c r="V62" s="49">
        <v>0.166667</v>
      </c>
      <c r="W62" s="49">
        <v>0</v>
      </c>
      <c r="X62" s="49">
        <v>2.741688</v>
      </c>
      <c r="Y62" s="49">
        <v>0.06666666666666667</v>
      </c>
      <c r="Z62" s="49">
        <v>0</v>
      </c>
      <c r="AA62" s="71">
        <v>62</v>
      </c>
      <c r="AB62" s="71"/>
      <c r="AC62" s="72"/>
      <c r="AD62" s="78" t="s">
        <v>1037</v>
      </c>
      <c r="AE62" s="78">
        <v>861</v>
      </c>
      <c r="AF62" s="78">
        <v>8151</v>
      </c>
      <c r="AG62" s="78">
        <v>20517</v>
      </c>
      <c r="AH62" s="78">
        <v>13877</v>
      </c>
      <c r="AI62" s="78"/>
      <c r="AJ62" s="78" t="s">
        <v>1127</v>
      </c>
      <c r="AK62" s="78" t="s">
        <v>1199</v>
      </c>
      <c r="AL62" s="82" t="s">
        <v>1257</v>
      </c>
      <c r="AM62" s="78"/>
      <c r="AN62" s="80">
        <v>40119.92300925926</v>
      </c>
      <c r="AO62" s="82" t="s">
        <v>1338</v>
      </c>
      <c r="AP62" s="78" t="b">
        <v>0</v>
      </c>
      <c r="AQ62" s="78" t="b">
        <v>0</v>
      </c>
      <c r="AR62" s="78" t="b">
        <v>0</v>
      </c>
      <c r="AS62" s="78" t="s">
        <v>938</v>
      </c>
      <c r="AT62" s="78">
        <v>744</v>
      </c>
      <c r="AU62" s="82" t="s">
        <v>1383</v>
      </c>
      <c r="AV62" s="78" t="b">
        <v>1</v>
      </c>
      <c r="AW62" s="78" t="s">
        <v>1423</v>
      </c>
      <c r="AX62" s="82" t="s">
        <v>1483</v>
      </c>
      <c r="AY62" s="78" t="s">
        <v>66</v>
      </c>
      <c r="AZ62" s="78" t="str">
        <f>REPLACE(INDEX(GroupVertices[Group],MATCH(Vertices[[#This Row],[Vertex]],GroupVertices[Vertex],0)),1,1,"")</f>
        <v>2</v>
      </c>
      <c r="BA62" s="48" t="s">
        <v>2100</v>
      </c>
      <c r="BB62" s="48" t="s">
        <v>2100</v>
      </c>
      <c r="BC62" s="48" t="s">
        <v>2106</v>
      </c>
      <c r="BD62" s="48" t="s">
        <v>1737</v>
      </c>
      <c r="BE62" s="48" t="s">
        <v>2116</v>
      </c>
      <c r="BF62" s="48" t="s">
        <v>2122</v>
      </c>
      <c r="BG62" s="120" t="s">
        <v>2156</v>
      </c>
      <c r="BH62" s="120" t="s">
        <v>2178</v>
      </c>
      <c r="BI62" s="120" t="s">
        <v>2214</v>
      </c>
      <c r="BJ62" s="120" t="s">
        <v>2231</v>
      </c>
      <c r="BK62" s="120">
        <v>0</v>
      </c>
      <c r="BL62" s="123">
        <v>0</v>
      </c>
      <c r="BM62" s="120">
        <v>0</v>
      </c>
      <c r="BN62" s="123">
        <v>0</v>
      </c>
      <c r="BO62" s="120">
        <v>0</v>
      </c>
      <c r="BP62" s="123">
        <v>0</v>
      </c>
      <c r="BQ62" s="120">
        <v>61</v>
      </c>
      <c r="BR62" s="123">
        <v>100</v>
      </c>
      <c r="BS62" s="120">
        <v>61</v>
      </c>
      <c r="BT62" s="2"/>
      <c r="BU62" s="3"/>
      <c r="BV62" s="3"/>
      <c r="BW62" s="3"/>
      <c r="BX62" s="3"/>
    </row>
    <row r="63" spans="1:76" ht="15">
      <c r="A63" s="64" t="s">
        <v>244</v>
      </c>
      <c r="B63" s="65"/>
      <c r="C63" s="65" t="s">
        <v>64</v>
      </c>
      <c r="D63" s="66">
        <v>163.72988673730362</v>
      </c>
      <c r="E63" s="68"/>
      <c r="F63" s="100" t="s">
        <v>634</v>
      </c>
      <c r="G63" s="65"/>
      <c r="H63" s="69" t="s">
        <v>244</v>
      </c>
      <c r="I63" s="70"/>
      <c r="J63" s="70"/>
      <c r="K63" s="69" t="s">
        <v>1578</v>
      </c>
      <c r="L63" s="73">
        <v>1</v>
      </c>
      <c r="M63" s="74">
        <v>2072.567138671875</v>
      </c>
      <c r="N63" s="74">
        <v>4029.953857421875</v>
      </c>
      <c r="O63" s="75"/>
      <c r="P63" s="76"/>
      <c r="Q63" s="76"/>
      <c r="R63" s="86"/>
      <c r="S63" s="48">
        <v>0</v>
      </c>
      <c r="T63" s="48">
        <v>1</v>
      </c>
      <c r="U63" s="49">
        <v>0</v>
      </c>
      <c r="V63" s="49">
        <v>0.090909</v>
      </c>
      <c r="W63" s="49">
        <v>0</v>
      </c>
      <c r="X63" s="49">
        <v>0.482919</v>
      </c>
      <c r="Y63" s="49">
        <v>0</v>
      </c>
      <c r="Z63" s="49">
        <v>0</v>
      </c>
      <c r="AA63" s="71">
        <v>63</v>
      </c>
      <c r="AB63" s="71"/>
      <c r="AC63" s="72"/>
      <c r="AD63" s="78" t="s">
        <v>1038</v>
      </c>
      <c r="AE63" s="78">
        <v>647</v>
      </c>
      <c r="AF63" s="78">
        <v>569</v>
      </c>
      <c r="AG63" s="78">
        <v>1634</v>
      </c>
      <c r="AH63" s="78">
        <v>2165</v>
      </c>
      <c r="AI63" s="78"/>
      <c r="AJ63" s="78" t="s">
        <v>1128</v>
      </c>
      <c r="AK63" s="78" t="s">
        <v>1198</v>
      </c>
      <c r="AL63" s="78"/>
      <c r="AM63" s="78"/>
      <c r="AN63" s="80">
        <v>41431.01783564815</v>
      </c>
      <c r="AO63" s="78"/>
      <c r="AP63" s="78" t="b">
        <v>1</v>
      </c>
      <c r="AQ63" s="78" t="b">
        <v>0</v>
      </c>
      <c r="AR63" s="78" t="b">
        <v>1</v>
      </c>
      <c r="AS63" s="78" t="s">
        <v>1370</v>
      </c>
      <c r="AT63" s="78">
        <v>14</v>
      </c>
      <c r="AU63" s="82" t="s">
        <v>1375</v>
      </c>
      <c r="AV63" s="78" t="b">
        <v>0</v>
      </c>
      <c r="AW63" s="78" t="s">
        <v>1423</v>
      </c>
      <c r="AX63" s="82" t="s">
        <v>1484</v>
      </c>
      <c r="AY63" s="78" t="s">
        <v>66</v>
      </c>
      <c r="AZ63" s="78" t="str">
        <f>REPLACE(INDEX(GroupVertices[Group],MATCH(Vertices[[#This Row],[Vertex]],GroupVertices[Vertex],0)),1,1,"")</f>
        <v>2</v>
      </c>
      <c r="BA63" s="48"/>
      <c r="BB63" s="48"/>
      <c r="BC63" s="48"/>
      <c r="BD63" s="48"/>
      <c r="BE63" s="48" t="s">
        <v>554</v>
      </c>
      <c r="BF63" s="48" t="s">
        <v>554</v>
      </c>
      <c r="BG63" s="120" t="s">
        <v>2155</v>
      </c>
      <c r="BH63" s="120" t="s">
        <v>2155</v>
      </c>
      <c r="BI63" s="120" t="s">
        <v>2213</v>
      </c>
      <c r="BJ63" s="120" t="s">
        <v>2213</v>
      </c>
      <c r="BK63" s="120">
        <v>0</v>
      </c>
      <c r="BL63" s="123">
        <v>0</v>
      </c>
      <c r="BM63" s="120">
        <v>0</v>
      </c>
      <c r="BN63" s="123">
        <v>0</v>
      </c>
      <c r="BO63" s="120">
        <v>0</v>
      </c>
      <c r="BP63" s="123">
        <v>0</v>
      </c>
      <c r="BQ63" s="120">
        <v>17</v>
      </c>
      <c r="BR63" s="123">
        <v>100</v>
      </c>
      <c r="BS63" s="120">
        <v>17</v>
      </c>
      <c r="BT63" s="2"/>
      <c r="BU63" s="3"/>
      <c r="BV63" s="3"/>
      <c r="BW63" s="3"/>
      <c r="BX63" s="3"/>
    </row>
    <row r="64" spans="1:76" ht="15">
      <c r="A64" s="64" t="s">
        <v>247</v>
      </c>
      <c r="B64" s="65"/>
      <c r="C64" s="65" t="s">
        <v>64</v>
      </c>
      <c r="D64" s="66">
        <v>162.2235074899525</v>
      </c>
      <c r="E64" s="68"/>
      <c r="F64" s="100" t="s">
        <v>637</v>
      </c>
      <c r="G64" s="65"/>
      <c r="H64" s="69" t="s">
        <v>247</v>
      </c>
      <c r="I64" s="70"/>
      <c r="J64" s="70"/>
      <c r="K64" s="69" t="s">
        <v>1579</v>
      </c>
      <c r="L64" s="73">
        <v>1</v>
      </c>
      <c r="M64" s="74">
        <v>4158.12841796875</v>
      </c>
      <c r="N64" s="74">
        <v>3915.05615234375</v>
      </c>
      <c r="O64" s="75"/>
      <c r="P64" s="76"/>
      <c r="Q64" s="76"/>
      <c r="R64" s="86"/>
      <c r="S64" s="48">
        <v>0</v>
      </c>
      <c r="T64" s="48">
        <v>1</v>
      </c>
      <c r="U64" s="49">
        <v>0</v>
      </c>
      <c r="V64" s="49">
        <v>0.142857</v>
      </c>
      <c r="W64" s="49">
        <v>0</v>
      </c>
      <c r="X64" s="49">
        <v>0.495142</v>
      </c>
      <c r="Y64" s="49">
        <v>0</v>
      </c>
      <c r="Z64" s="49">
        <v>0</v>
      </c>
      <c r="AA64" s="71">
        <v>64</v>
      </c>
      <c r="AB64" s="71"/>
      <c r="AC64" s="72"/>
      <c r="AD64" s="78" t="s">
        <v>1039</v>
      </c>
      <c r="AE64" s="78">
        <v>486</v>
      </c>
      <c r="AF64" s="78">
        <v>77</v>
      </c>
      <c r="AG64" s="78">
        <v>2074</v>
      </c>
      <c r="AH64" s="78">
        <v>5442</v>
      </c>
      <c r="AI64" s="78"/>
      <c r="AJ64" s="78" t="s">
        <v>1129</v>
      </c>
      <c r="AK64" s="78"/>
      <c r="AL64" s="78"/>
      <c r="AM64" s="78"/>
      <c r="AN64" s="80">
        <v>41049.27570601852</v>
      </c>
      <c r="AO64" s="78"/>
      <c r="AP64" s="78" t="b">
        <v>0</v>
      </c>
      <c r="AQ64" s="78" t="b">
        <v>0</v>
      </c>
      <c r="AR64" s="78" t="b">
        <v>1</v>
      </c>
      <c r="AS64" s="78" t="s">
        <v>1371</v>
      </c>
      <c r="AT64" s="78">
        <v>0</v>
      </c>
      <c r="AU64" s="82" t="s">
        <v>1375</v>
      </c>
      <c r="AV64" s="78" t="b">
        <v>0</v>
      </c>
      <c r="AW64" s="78" t="s">
        <v>1423</v>
      </c>
      <c r="AX64" s="82" t="s">
        <v>1485</v>
      </c>
      <c r="AY64" s="78" t="s">
        <v>66</v>
      </c>
      <c r="AZ64" s="78" t="str">
        <f>REPLACE(INDEX(GroupVertices[Group],MATCH(Vertices[[#This Row],[Vertex]],GroupVertices[Vertex],0)),1,1,"")</f>
        <v>7</v>
      </c>
      <c r="BA64" s="48"/>
      <c r="BB64" s="48"/>
      <c r="BC64" s="48"/>
      <c r="BD64" s="48"/>
      <c r="BE64" s="48" t="s">
        <v>551</v>
      </c>
      <c r="BF64" s="48" t="s">
        <v>551</v>
      </c>
      <c r="BG64" s="120" t="s">
        <v>2151</v>
      </c>
      <c r="BH64" s="120" t="s">
        <v>2151</v>
      </c>
      <c r="BI64" s="120" t="s">
        <v>2209</v>
      </c>
      <c r="BJ64" s="120" t="s">
        <v>2209</v>
      </c>
      <c r="BK64" s="120">
        <v>4</v>
      </c>
      <c r="BL64" s="123">
        <v>16.666666666666668</v>
      </c>
      <c r="BM64" s="120">
        <v>0</v>
      </c>
      <c r="BN64" s="123">
        <v>0</v>
      </c>
      <c r="BO64" s="120">
        <v>0</v>
      </c>
      <c r="BP64" s="123">
        <v>0</v>
      </c>
      <c r="BQ64" s="120">
        <v>20</v>
      </c>
      <c r="BR64" s="123">
        <v>83.33333333333333</v>
      </c>
      <c r="BS64" s="120">
        <v>24</v>
      </c>
      <c r="BT64" s="2"/>
      <c r="BU64" s="3"/>
      <c r="BV64" s="3"/>
      <c r="BW64" s="3"/>
      <c r="BX64" s="3"/>
    </row>
    <row r="65" spans="1:76" ht="15">
      <c r="A65" s="64" t="s">
        <v>294</v>
      </c>
      <c r="B65" s="65"/>
      <c r="C65" s="65" t="s">
        <v>64</v>
      </c>
      <c r="D65" s="66">
        <v>162.65215199123128</v>
      </c>
      <c r="E65" s="68"/>
      <c r="F65" s="100" t="s">
        <v>1409</v>
      </c>
      <c r="G65" s="65"/>
      <c r="H65" s="69" t="s">
        <v>294</v>
      </c>
      <c r="I65" s="70"/>
      <c r="J65" s="70"/>
      <c r="K65" s="69" t="s">
        <v>1580</v>
      </c>
      <c r="L65" s="73">
        <v>1</v>
      </c>
      <c r="M65" s="74">
        <v>3104.9619140625</v>
      </c>
      <c r="N65" s="74">
        <v>3246.734130859375</v>
      </c>
      <c r="O65" s="75"/>
      <c r="P65" s="76"/>
      <c r="Q65" s="76"/>
      <c r="R65" s="86"/>
      <c r="S65" s="48">
        <v>2</v>
      </c>
      <c r="T65" s="48">
        <v>0</v>
      </c>
      <c r="U65" s="49">
        <v>0</v>
      </c>
      <c r="V65" s="49">
        <v>0.1</v>
      </c>
      <c r="W65" s="49">
        <v>0</v>
      </c>
      <c r="X65" s="49">
        <v>0.816349</v>
      </c>
      <c r="Y65" s="49">
        <v>0.5</v>
      </c>
      <c r="Z65" s="49">
        <v>0</v>
      </c>
      <c r="AA65" s="71">
        <v>65</v>
      </c>
      <c r="AB65" s="71"/>
      <c r="AC65" s="72"/>
      <c r="AD65" s="78" t="s">
        <v>1040</v>
      </c>
      <c r="AE65" s="78">
        <v>189</v>
      </c>
      <c r="AF65" s="78">
        <v>217</v>
      </c>
      <c r="AG65" s="78">
        <v>672</v>
      </c>
      <c r="AH65" s="78">
        <v>593</v>
      </c>
      <c r="AI65" s="78"/>
      <c r="AJ65" s="78" t="s">
        <v>1130</v>
      </c>
      <c r="AK65" s="78" t="s">
        <v>1200</v>
      </c>
      <c r="AL65" s="82" t="s">
        <v>1258</v>
      </c>
      <c r="AM65" s="78"/>
      <c r="AN65" s="80">
        <v>42570.342199074075</v>
      </c>
      <c r="AO65" s="82" t="s">
        <v>1339</v>
      </c>
      <c r="AP65" s="78" t="b">
        <v>1</v>
      </c>
      <c r="AQ65" s="78" t="b">
        <v>0</v>
      </c>
      <c r="AR65" s="78" t="b">
        <v>0</v>
      </c>
      <c r="AS65" s="78" t="s">
        <v>938</v>
      </c>
      <c r="AT65" s="78">
        <v>9</v>
      </c>
      <c r="AU65" s="78"/>
      <c r="AV65" s="78" t="b">
        <v>0</v>
      </c>
      <c r="AW65" s="78" t="s">
        <v>1423</v>
      </c>
      <c r="AX65" s="82" t="s">
        <v>1486</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249</v>
      </c>
      <c r="B66" s="65"/>
      <c r="C66" s="65" t="s">
        <v>64</v>
      </c>
      <c r="D66" s="66">
        <v>163.41758860065767</v>
      </c>
      <c r="E66" s="68"/>
      <c r="F66" s="100" t="s">
        <v>639</v>
      </c>
      <c r="G66" s="65"/>
      <c r="H66" s="69" t="s">
        <v>249</v>
      </c>
      <c r="I66" s="70"/>
      <c r="J66" s="70"/>
      <c r="K66" s="69" t="s">
        <v>1581</v>
      </c>
      <c r="L66" s="73">
        <v>136.1081081081081</v>
      </c>
      <c r="M66" s="74">
        <v>3686.3154296875</v>
      </c>
      <c r="N66" s="74">
        <v>3890.92529296875</v>
      </c>
      <c r="O66" s="75"/>
      <c r="P66" s="76"/>
      <c r="Q66" s="76"/>
      <c r="R66" s="86"/>
      <c r="S66" s="48">
        <v>0</v>
      </c>
      <c r="T66" s="48">
        <v>3</v>
      </c>
      <c r="U66" s="49">
        <v>1</v>
      </c>
      <c r="V66" s="49">
        <v>0.111111</v>
      </c>
      <c r="W66" s="49">
        <v>0</v>
      </c>
      <c r="X66" s="49">
        <v>1.176815</v>
      </c>
      <c r="Y66" s="49">
        <v>0.3333333333333333</v>
      </c>
      <c r="Z66" s="49">
        <v>0</v>
      </c>
      <c r="AA66" s="71">
        <v>66</v>
      </c>
      <c r="AB66" s="71"/>
      <c r="AC66" s="72"/>
      <c r="AD66" s="78" t="s">
        <v>1041</v>
      </c>
      <c r="AE66" s="78">
        <v>369</v>
      </c>
      <c r="AF66" s="78">
        <v>467</v>
      </c>
      <c r="AG66" s="78">
        <v>3181</v>
      </c>
      <c r="AH66" s="78">
        <v>3147</v>
      </c>
      <c r="AI66" s="78"/>
      <c r="AJ66" s="78" t="s">
        <v>1131</v>
      </c>
      <c r="AK66" s="78" t="s">
        <v>1199</v>
      </c>
      <c r="AL66" s="82" t="s">
        <v>1257</v>
      </c>
      <c r="AM66" s="78"/>
      <c r="AN66" s="80">
        <v>42719.61487268518</v>
      </c>
      <c r="AO66" s="82" t="s">
        <v>1340</v>
      </c>
      <c r="AP66" s="78" t="b">
        <v>0</v>
      </c>
      <c r="AQ66" s="78" t="b">
        <v>0</v>
      </c>
      <c r="AR66" s="78" t="b">
        <v>1</v>
      </c>
      <c r="AS66" s="78" t="s">
        <v>937</v>
      </c>
      <c r="AT66" s="78">
        <v>41</v>
      </c>
      <c r="AU66" s="82" t="s">
        <v>1375</v>
      </c>
      <c r="AV66" s="78" t="b">
        <v>0</v>
      </c>
      <c r="AW66" s="78" t="s">
        <v>1423</v>
      </c>
      <c r="AX66" s="82" t="s">
        <v>1487</v>
      </c>
      <c r="AY66" s="78" t="s">
        <v>66</v>
      </c>
      <c r="AZ66" s="78" t="str">
        <f>REPLACE(INDEX(GroupVertices[Group],MATCH(Vertices[[#This Row],[Vertex]],GroupVertices[Vertex],0)),1,1,"")</f>
        <v>2</v>
      </c>
      <c r="BA66" s="48" t="s">
        <v>438</v>
      </c>
      <c r="BB66" s="48" t="s">
        <v>438</v>
      </c>
      <c r="BC66" s="48" t="s">
        <v>519</v>
      </c>
      <c r="BD66" s="48" t="s">
        <v>519</v>
      </c>
      <c r="BE66" s="48" t="s">
        <v>2117</v>
      </c>
      <c r="BF66" s="48" t="s">
        <v>2123</v>
      </c>
      <c r="BG66" s="120" t="s">
        <v>2157</v>
      </c>
      <c r="BH66" s="120" t="s">
        <v>2179</v>
      </c>
      <c r="BI66" s="120" t="s">
        <v>2215</v>
      </c>
      <c r="BJ66" s="120" t="s">
        <v>2215</v>
      </c>
      <c r="BK66" s="120">
        <v>0</v>
      </c>
      <c r="BL66" s="123">
        <v>0</v>
      </c>
      <c r="BM66" s="120">
        <v>0</v>
      </c>
      <c r="BN66" s="123">
        <v>0</v>
      </c>
      <c r="BO66" s="120">
        <v>0</v>
      </c>
      <c r="BP66" s="123">
        <v>0</v>
      </c>
      <c r="BQ66" s="120">
        <v>33</v>
      </c>
      <c r="BR66" s="123">
        <v>100</v>
      </c>
      <c r="BS66" s="120">
        <v>33</v>
      </c>
      <c r="BT66" s="2"/>
      <c r="BU66" s="3"/>
      <c r="BV66" s="3"/>
      <c r="BW66" s="3"/>
      <c r="BX66" s="3"/>
    </row>
    <row r="67" spans="1:76" ht="15">
      <c r="A67" s="64" t="s">
        <v>295</v>
      </c>
      <c r="B67" s="65"/>
      <c r="C67" s="65" t="s">
        <v>64</v>
      </c>
      <c r="D67" s="66">
        <v>167.00595542564852</v>
      </c>
      <c r="E67" s="68"/>
      <c r="F67" s="100" t="s">
        <v>1410</v>
      </c>
      <c r="G67" s="65"/>
      <c r="H67" s="69" t="s">
        <v>295</v>
      </c>
      <c r="I67" s="70"/>
      <c r="J67" s="70"/>
      <c r="K67" s="69" t="s">
        <v>1582</v>
      </c>
      <c r="L67" s="73">
        <v>1</v>
      </c>
      <c r="M67" s="74">
        <v>3963.21630859375</v>
      </c>
      <c r="N67" s="74">
        <v>4905.7109375</v>
      </c>
      <c r="O67" s="75"/>
      <c r="P67" s="76"/>
      <c r="Q67" s="76"/>
      <c r="R67" s="86"/>
      <c r="S67" s="48">
        <v>2</v>
      </c>
      <c r="T67" s="48">
        <v>0</v>
      </c>
      <c r="U67" s="49">
        <v>0</v>
      </c>
      <c r="V67" s="49">
        <v>0.1</v>
      </c>
      <c r="W67" s="49">
        <v>0</v>
      </c>
      <c r="X67" s="49">
        <v>0.816349</v>
      </c>
      <c r="Y67" s="49">
        <v>0.5</v>
      </c>
      <c r="Z67" s="49">
        <v>0</v>
      </c>
      <c r="AA67" s="71">
        <v>67</v>
      </c>
      <c r="AB67" s="71"/>
      <c r="AC67" s="72"/>
      <c r="AD67" s="78" t="s">
        <v>1042</v>
      </c>
      <c r="AE67" s="78">
        <v>350</v>
      </c>
      <c r="AF67" s="78">
        <v>1639</v>
      </c>
      <c r="AG67" s="78">
        <v>2226</v>
      </c>
      <c r="AH67" s="78">
        <v>627</v>
      </c>
      <c r="AI67" s="78"/>
      <c r="AJ67" s="78" t="s">
        <v>1132</v>
      </c>
      <c r="AK67" s="78"/>
      <c r="AL67" s="82" t="s">
        <v>1259</v>
      </c>
      <c r="AM67" s="78"/>
      <c r="AN67" s="80">
        <v>40690.42085648148</v>
      </c>
      <c r="AO67" s="82" t="s">
        <v>1341</v>
      </c>
      <c r="AP67" s="78" t="b">
        <v>1</v>
      </c>
      <c r="AQ67" s="78" t="b">
        <v>0</v>
      </c>
      <c r="AR67" s="78" t="b">
        <v>1</v>
      </c>
      <c r="AS67" s="78" t="s">
        <v>938</v>
      </c>
      <c r="AT67" s="78">
        <v>98</v>
      </c>
      <c r="AU67" s="82" t="s">
        <v>1375</v>
      </c>
      <c r="AV67" s="78" t="b">
        <v>0</v>
      </c>
      <c r="AW67" s="78" t="s">
        <v>1423</v>
      </c>
      <c r="AX67" s="82" t="s">
        <v>1488</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250</v>
      </c>
      <c r="B68" s="65"/>
      <c r="C68" s="65" t="s">
        <v>64</v>
      </c>
      <c r="D68" s="66">
        <v>162.7684983558641</v>
      </c>
      <c r="E68" s="68"/>
      <c r="F68" s="100" t="s">
        <v>640</v>
      </c>
      <c r="G68" s="65"/>
      <c r="H68" s="69" t="s">
        <v>250</v>
      </c>
      <c r="I68" s="70"/>
      <c r="J68" s="70"/>
      <c r="K68" s="69" t="s">
        <v>1583</v>
      </c>
      <c r="L68" s="73">
        <v>1</v>
      </c>
      <c r="M68" s="74">
        <v>2215.35986328125</v>
      </c>
      <c r="N68" s="74">
        <v>5681.4443359375</v>
      </c>
      <c r="O68" s="75"/>
      <c r="P68" s="76"/>
      <c r="Q68" s="76"/>
      <c r="R68" s="86"/>
      <c r="S68" s="48">
        <v>0</v>
      </c>
      <c r="T68" s="48">
        <v>1</v>
      </c>
      <c r="U68" s="49">
        <v>0</v>
      </c>
      <c r="V68" s="49">
        <v>0.090909</v>
      </c>
      <c r="W68" s="49">
        <v>0</v>
      </c>
      <c r="X68" s="49">
        <v>0.482919</v>
      </c>
      <c r="Y68" s="49">
        <v>0</v>
      </c>
      <c r="Z68" s="49">
        <v>0</v>
      </c>
      <c r="AA68" s="71">
        <v>68</v>
      </c>
      <c r="AB68" s="71"/>
      <c r="AC68" s="72"/>
      <c r="AD68" s="78" t="s">
        <v>1043</v>
      </c>
      <c r="AE68" s="78">
        <v>1650</v>
      </c>
      <c r="AF68" s="78">
        <v>255</v>
      </c>
      <c r="AG68" s="78">
        <v>3265</v>
      </c>
      <c r="AH68" s="78">
        <v>6398</v>
      </c>
      <c r="AI68" s="78"/>
      <c r="AJ68" s="78"/>
      <c r="AK68" s="78" t="s">
        <v>1201</v>
      </c>
      <c r="AL68" s="78"/>
      <c r="AM68" s="78"/>
      <c r="AN68" s="80">
        <v>40004.569699074076</v>
      </c>
      <c r="AO68" s="82" t="s">
        <v>1342</v>
      </c>
      <c r="AP68" s="78" t="b">
        <v>0</v>
      </c>
      <c r="AQ68" s="78" t="b">
        <v>0</v>
      </c>
      <c r="AR68" s="78" t="b">
        <v>1</v>
      </c>
      <c r="AS68" s="78" t="s">
        <v>1372</v>
      </c>
      <c r="AT68" s="78">
        <v>1</v>
      </c>
      <c r="AU68" s="82" t="s">
        <v>1377</v>
      </c>
      <c r="AV68" s="78" t="b">
        <v>0</v>
      </c>
      <c r="AW68" s="78" t="s">
        <v>1423</v>
      </c>
      <c r="AX68" s="82" t="s">
        <v>1489</v>
      </c>
      <c r="AY68" s="78" t="s">
        <v>66</v>
      </c>
      <c r="AZ68" s="78" t="str">
        <f>REPLACE(INDEX(GroupVertices[Group],MATCH(Vertices[[#This Row],[Vertex]],GroupVertices[Vertex],0)),1,1,"")</f>
        <v>2</v>
      </c>
      <c r="BA68" s="48"/>
      <c r="BB68" s="48"/>
      <c r="BC68" s="48"/>
      <c r="BD68" s="48"/>
      <c r="BE68" s="48" t="s">
        <v>554</v>
      </c>
      <c r="BF68" s="48" t="s">
        <v>554</v>
      </c>
      <c r="BG68" s="120" t="s">
        <v>2155</v>
      </c>
      <c r="BH68" s="120" t="s">
        <v>2155</v>
      </c>
      <c r="BI68" s="120" t="s">
        <v>2213</v>
      </c>
      <c r="BJ68" s="120" t="s">
        <v>2213</v>
      </c>
      <c r="BK68" s="120">
        <v>0</v>
      </c>
      <c r="BL68" s="123">
        <v>0</v>
      </c>
      <c r="BM68" s="120">
        <v>0</v>
      </c>
      <c r="BN68" s="123">
        <v>0</v>
      </c>
      <c r="BO68" s="120">
        <v>0</v>
      </c>
      <c r="BP68" s="123">
        <v>0</v>
      </c>
      <c r="BQ68" s="120">
        <v>17</v>
      </c>
      <c r="BR68" s="123">
        <v>100</v>
      </c>
      <c r="BS68" s="120">
        <v>17</v>
      </c>
      <c r="BT68" s="2"/>
      <c r="BU68" s="3"/>
      <c r="BV68" s="3"/>
      <c r="BW68" s="3"/>
      <c r="BX68" s="3"/>
    </row>
    <row r="69" spans="1:76" ht="15">
      <c r="A69" s="64" t="s">
        <v>252</v>
      </c>
      <c r="B69" s="65"/>
      <c r="C69" s="65" t="s">
        <v>64</v>
      </c>
      <c r="D69" s="66">
        <v>198.48989404457436</v>
      </c>
      <c r="E69" s="68"/>
      <c r="F69" s="100" t="s">
        <v>642</v>
      </c>
      <c r="G69" s="65"/>
      <c r="H69" s="69" t="s">
        <v>252</v>
      </c>
      <c r="I69" s="70"/>
      <c r="J69" s="70"/>
      <c r="K69" s="69" t="s">
        <v>1584</v>
      </c>
      <c r="L69" s="73">
        <v>1</v>
      </c>
      <c r="M69" s="74">
        <v>6079.638671875</v>
      </c>
      <c r="N69" s="74">
        <v>3808.442626953125</v>
      </c>
      <c r="O69" s="75"/>
      <c r="P69" s="76"/>
      <c r="Q69" s="76"/>
      <c r="R69" s="86"/>
      <c r="S69" s="48">
        <v>0</v>
      </c>
      <c r="T69" s="48">
        <v>1</v>
      </c>
      <c r="U69" s="49">
        <v>0</v>
      </c>
      <c r="V69" s="49">
        <v>0.2</v>
      </c>
      <c r="W69" s="49">
        <v>0</v>
      </c>
      <c r="X69" s="49">
        <v>0.610684</v>
      </c>
      <c r="Y69" s="49">
        <v>0</v>
      </c>
      <c r="Z69" s="49">
        <v>0</v>
      </c>
      <c r="AA69" s="71">
        <v>69</v>
      </c>
      <c r="AB69" s="71"/>
      <c r="AC69" s="72"/>
      <c r="AD69" s="78" t="s">
        <v>1044</v>
      </c>
      <c r="AE69" s="78">
        <v>11632</v>
      </c>
      <c r="AF69" s="78">
        <v>11922</v>
      </c>
      <c r="AG69" s="78">
        <v>36957</v>
      </c>
      <c r="AH69" s="78">
        <v>18166</v>
      </c>
      <c r="AI69" s="78"/>
      <c r="AJ69" s="78" t="s">
        <v>1133</v>
      </c>
      <c r="AK69" s="78"/>
      <c r="AL69" s="82" t="s">
        <v>1260</v>
      </c>
      <c r="AM69" s="78"/>
      <c r="AN69" s="80">
        <v>41605.82460648148</v>
      </c>
      <c r="AO69" s="82" t="s">
        <v>1343</v>
      </c>
      <c r="AP69" s="78" t="b">
        <v>0</v>
      </c>
      <c r="AQ69" s="78" t="b">
        <v>0</v>
      </c>
      <c r="AR69" s="78" t="b">
        <v>0</v>
      </c>
      <c r="AS69" s="78" t="s">
        <v>1373</v>
      </c>
      <c r="AT69" s="78">
        <v>58</v>
      </c>
      <c r="AU69" s="82" t="s">
        <v>1375</v>
      </c>
      <c r="AV69" s="78" t="b">
        <v>0</v>
      </c>
      <c r="AW69" s="78" t="s">
        <v>1423</v>
      </c>
      <c r="AX69" s="82" t="s">
        <v>1490</v>
      </c>
      <c r="AY69" s="78" t="s">
        <v>66</v>
      </c>
      <c r="AZ69" s="78" t="str">
        <f>REPLACE(INDEX(GroupVertices[Group],MATCH(Vertices[[#This Row],[Vertex]],GroupVertices[Vertex],0)),1,1,"")</f>
        <v>10</v>
      </c>
      <c r="BA69" s="48"/>
      <c r="BB69" s="48"/>
      <c r="BC69" s="48"/>
      <c r="BD69" s="48"/>
      <c r="BE69" s="48" t="s">
        <v>561</v>
      </c>
      <c r="BF69" s="48" t="s">
        <v>561</v>
      </c>
      <c r="BG69" s="120" t="s">
        <v>2158</v>
      </c>
      <c r="BH69" s="120" t="s">
        <v>2158</v>
      </c>
      <c r="BI69" s="120" t="s">
        <v>2216</v>
      </c>
      <c r="BJ69" s="120" t="s">
        <v>2216</v>
      </c>
      <c r="BK69" s="120">
        <v>2</v>
      </c>
      <c r="BL69" s="123">
        <v>13.333333333333334</v>
      </c>
      <c r="BM69" s="120">
        <v>0</v>
      </c>
      <c r="BN69" s="123">
        <v>0</v>
      </c>
      <c r="BO69" s="120">
        <v>0</v>
      </c>
      <c r="BP69" s="123">
        <v>0</v>
      </c>
      <c r="BQ69" s="120">
        <v>13</v>
      </c>
      <c r="BR69" s="123">
        <v>86.66666666666667</v>
      </c>
      <c r="BS69" s="120">
        <v>15</v>
      </c>
      <c r="BT69" s="2"/>
      <c r="BU69" s="3"/>
      <c r="BV69" s="3"/>
      <c r="BW69" s="3"/>
      <c r="BX69" s="3"/>
    </row>
    <row r="70" spans="1:76" ht="15">
      <c r="A70" s="64" t="s">
        <v>253</v>
      </c>
      <c r="B70" s="65"/>
      <c r="C70" s="65" t="s">
        <v>64</v>
      </c>
      <c r="D70" s="66">
        <v>181.61048593350384</v>
      </c>
      <c r="E70" s="68"/>
      <c r="F70" s="100" t="s">
        <v>643</v>
      </c>
      <c r="G70" s="65"/>
      <c r="H70" s="69" t="s">
        <v>253</v>
      </c>
      <c r="I70" s="70"/>
      <c r="J70" s="70"/>
      <c r="K70" s="69" t="s">
        <v>1585</v>
      </c>
      <c r="L70" s="73">
        <v>1</v>
      </c>
      <c r="M70" s="74">
        <v>6030.9111328125</v>
      </c>
      <c r="N70" s="74">
        <v>9028.5087890625</v>
      </c>
      <c r="O70" s="75"/>
      <c r="P70" s="76"/>
      <c r="Q70" s="76"/>
      <c r="R70" s="86"/>
      <c r="S70" s="48">
        <v>0</v>
      </c>
      <c r="T70" s="48">
        <v>1</v>
      </c>
      <c r="U70" s="49">
        <v>0</v>
      </c>
      <c r="V70" s="49">
        <v>0.2</v>
      </c>
      <c r="W70" s="49">
        <v>0</v>
      </c>
      <c r="X70" s="49">
        <v>0.610684</v>
      </c>
      <c r="Y70" s="49">
        <v>0</v>
      </c>
      <c r="Z70" s="49">
        <v>0</v>
      </c>
      <c r="AA70" s="71">
        <v>70</v>
      </c>
      <c r="AB70" s="71"/>
      <c r="AC70" s="72"/>
      <c r="AD70" s="78" t="s">
        <v>1045</v>
      </c>
      <c r="AE70" s="78">
        <v>1901</v>
      </c>
      <c r="AF70" s="78">
        <v>6409</v>
      </c>
      <c r="AG70" s="78">
        <v>6238</v>
      </c>
      <c r="AH70" s="78">
        <v>3189</v>
      </c>
      <c r="AI70" s="78"/>
      <c r="AJ70" s="78" t="s">
        <v>1134</v>
      </c>
      <c r="AK70" s="78" t="s">
        <v>1184</v>
      </c>
      <c r="AL70" s="82" t="s">
        <v>1261</v>
      </c>
      <c r="AM70" s="78"/>
      <c r="AN70" s="80">
        <v>40000.920590277776</v>
      </c>
      <c r="AO70" s="82" t="s">
        <v>1344</v>
      </c>
      <c r="AP70" s="78" t="b">
        <v>0</v>
      </c>
      <c r="AQ70" s="78" t="b">
        <v>0</v>
      </c>
      <c r="AR70" s="78" t="b">
        <v>1</v>
      </c>
      <c r="AS70" s="78" t="s">
        <v>937</v>
      </c>
      <c r="AT70" s="78">
        <v>267</v>
      </c>
      <c r="AU70" s="82" t="s">
        <v>1377</v>
      </c>
      <c r="AV70" s="78" t="b">
        <v>0</v>
      </c>
      <c r="AW70" s="78" t="s">
        <v>1423</v>
      </c>
      <c r="AX70" s="82" t="s">
        <v>1491</v>
      </c>
      <c r="AY70" s="78" t="s">
        <v>66</v>
      </c>
      <c r="AZ70" s="78" t="str">
        <f>REPLACE(INDEX(GroupVertices[Group],MATCH(Vertices[[#This Row],[Vertex]],GroupVertices[Vertex],0)),1,1,"")</f>
        <v>12</v>
      </c>
      <c r="BA70" s="48"/>
      <c r="BB70" s="48"/>
      <c r="BC70" s="48"/>
      <c r="BD70" s="48"/>
      <c r="BE70" s="48"/>
      <c r="BF70" s="48"/>
      <c r="BG70" s="120" t="s">
        <v>2159</v>
      </c>
      <c r="BH70" s="120" t="s">
        <v>2159</v>
      </c>
      <c r="BI70" s="120" t="s">
        <v>2217</v>
      </c>
      <c r="BJ70" s="120" t="s">
        <v>2217</v>
      </c>
      <c r="BK70" s="120">
        <v>1</v>
      </c>
      <c r="BL70" s="123">
        <v>4.3478260869565215</v>
      </c>
      <c r="BM70" s="120">
        <v>0</v>
      </c>
      <c r="BN70" s="123">
        <v>0</v>
      </c>
      <c r="BO70" s="120">
        <v>0</v>
      </c>
      <c r="BP70" s="123">
        <v>0</v>
      </c>
      <c r="BQ70" s="120">
        <v>22</v>
      </c>
      <c r="BR70" s="123">
        <v>95.65217391304348</v>
      </c>
      <c r="BS70" s="120">
        <v>23</v>
      </c>
      <c r="BT70" s="2"/>
      <c r="BU70" s="3"/>
      <c r="BV70" s="3"/>
      <c r="BW70" s="3"/>
      <c r="BX70" s="3"/>
    </row>
    <row r="71" spans="1:76" ht="15">
      <c r="A71" s="64" t="s">
        <v>255</v>
      </c>
      <c r="B71" s="65"/>
      <c r="C71" s="65" t="s">
        <v>64</v>
      </c>
      <c r="D71" s="66">
        <v>162.53580562659846</v>
      </c>
      <c r="E71" s="68"/>
      <c r="F71" s="100" t="s">
        <v>645</v>
      </c>
      <c r="G71" s="65"/>
      <c r="H71" s="69" t="s">
        <v>255</v>
      </c>
      <c r="I71" s="70"/>
      <c r="J71" s="70"/>
      <c r="K71" s="69" t="s">
        <v>1586</v>
      </c>
      <c r="L71" s="73">
        <v>1</v>
      </c>
      <c r="M71" s="74">
        <v>6030.9111328125</v>
      </c>
      <c r="N71" s="74">
        <v>7793.33837890625</v>
      </c>
      <c r="O71" s="75"/>
      <c r="P71" s="76"/>
      <c r="Q71" s="76"/>
      <c r="R71" s="86"/>
      <c r="S71" s="48">
        <v>0</v>
      </c>
      <c r="T71" s="48">
        <v>1</v>
      </c>
      <c r="U71" s="49">
        <v>0</v>
      </c>
      <c r="V71" s="49">
        <v>0.2</v>
      </c>
      <c r="W71" s="49">
        <v>0</v>
      </c>
      <c r="X71" s="49">
        <v>0.610684</v>
      </c>
      <c r="Y71" s="49">
        <v>0</v>
      </c>
      <c r="Z71" s="49">
        <v>0</v>
      </c>
      <c r="AA71" s="71">
        <v>71</v>
      </c>
      <c r="AB71" s="71"/>
      <c r="AC71" s="72"/>
      <c r="AD71" s="78" t="s">
        <v>1046</v>
      </c>
      <c r="AE71" s="78">
        <v>311</v>
      </c>
      <c r="AF71" s="78">
        <v>179</v>
      </c>
      <c r="AG71" s="78">
        <v>209</v>
      </c>
      <c r="AH71" s="78">
        <v>35</v>
      </c>
      <c r="AI71" s="78"/>
      <c r="AJ71" s="78" t="s">
        <v>1135</v>
      </c>
      <c r="AK71" s="78" t="s">
        <v>1185</v>
      </c>
      <c r="AL71" s="82" t="s">
        <v>1262</v>
      </c>
      <c r="AM71" s="78"/>
      <c r="AN71" s="80">
        <v>41876.659317129626</v>
      </c>
      <c r="AO71" s="82" t="s">
        <v>1345</v>
      </c>
      <c r="AP71" s="78" t="b">
        <v>1</v>
      </c>
      <c r="AQ71" s="78" t="b">
        <v>0</v>
      </c>
      <c r="AR71" s="78" t="b">
        <v>0</v>
      </c>
      <c r="AS71" s="78" t="s">
        <v>937</v>
      </c>
      <c r="AT71" s="78">
        <v>2</v>
      </c>
      <c r="AU71" s="82" t="s">
        <v>1375</v>
      </c>
      <c r="AV71" s="78" t="b">
        <v>0</v>
      </c>
      <c r="AW71" s="78" t="s">
        <v>1423</v>
      </c>
      <c r="AX71" s="82" t="s">
        <v>1492</v>
      </c>
      <c r="AY71" s="78" t="s">
        <v>66</v>
      </c>
      <c r="AZ71" s="78" t="str">
        <f>REPLACE(INDEX(GroupVertices[Group],MATCH(Vertices[[#This Row],[Vertex]],GroupVertices[Vertex],0)),1,1,"")</f>
        <v>12</v>
      </c>
      <c r="BA71" s="48"/>
      <c r="BB71" s="48"/>
      <c r="BC71" s="48"/>
      <c r="BD71" s="48"/>
      <c r="BE71" s="48"/>
      <c r="BF71" s="48"/>
      <c r="BG71" s="120" t="s">
        <v>2159</v>
      </c>
      <c r="BH71" s="120" t="s">
        <v>2159</v>
      </c>
      <c r="BI71" s="120" t="s">
        <v>2217</v>
      </c>
      <c r="BJ71" s="120" t="s">
        <v>2217</v>
      </c>
      <c r="BK71" s="120">
        <v>1</v>
      </c>
      <c r="BL71" s="123">
        <v>4.3478260869565215</v>
      </c>
      <c r="BM71" s="120">
        <v>0</v>
      </c>
      <c r="BN71" s="123">
        <v>0</v>
      </c>
      <c r="BO71" s="120">
        <v>0</v>
      </c>
      <c r="BP71" s="123">
        <v>0</v>
      </c>
      <c r="BQ71" s="120">
        <v>22</v>
      </c>
      <c r="BR71" s="123">
        <v>95.65217391304348</v>
      </c>
      <c r="BS71" s="120">
        <v>23</v>
      </c>
      <c r="BT71" s="2"/>
      <c r="BU71" s="3"/>
      <c r="BV71" s="3"/>
      <c r="BW71" s="3"/>
      <c r="BX71" s="3"/>
    </row>
    <row r="72" spans="1:76" ht="15">
      <c r="A72" s="64" t="s">
        <v>256</v>
      </c>
      <c r="B72" s="65"/>
      <c r="C72" s="65" t="s">
        <v>64</v>
      </c>
      <c r="D72" s="66">
        <v>171.8894409937888</v>
      </c>
      <c r="E72" s="68"/>
      <c r="F72" s="100" t="s">
        <v>646</v>
      </c>
      <c r="G72" s="65"/>
      <c r="H72" s="69" t="s">
        <v>256</v>
      </c>
      <c r="I72" s="70"/>
      <c r="J72" s="70"/>
      <c r="K72" s="69" t="s">
        <v>1587</v>
      </c>
      <c r="L72" s="73">
        <v>1</v>
      </c>
      <c r="M72" s="74">
        <v>7625.94287109375</v>
      </c>
      <c r="N72" s="74">
        <v>4070.18115234375</v>
      </c>
      <c r="O72" s="75"/>
      <c r="P72" s="76"/>
      <c r="Q72" s="76"/>
      <c r="R72" s="86"/>
      <c r="S72" s="48">
        <v>0</v>
      </c>
      <c r="T72" s="48">
        <v>1</v>
      </c>
      <c r="U72" s="49">
        <v>0</v>
      </c>
      <c r="V72" s="49">
        <v>0.333333</v>
      </c>
      <c r="W72" s="49">
        <v>0</v>
      </c>
      <c r="X72" s="49">
        <v>0.638294</v>
      </c>
      <c r="Y72" s="49">
        <v>0</v>
      </c>
      <c r="Z72" s="49">
        <v>0</v>
      </c>
      <c r="AA72" s="71">
        <v>72</v>
      </c>
      <c r="AB72" s="71"/>
      <c r="AC72" s="72"/>
      <c r="AD72" s="78" t="s">
        <v>1047</v>
      </c>
      <c r="AE72" s="78">
        <v>1259</v>
      </c>
      <c r="AF72" s="78">
        <v>3234</v>
      </c>
      <c r="AG72" s="78">
        <v>5771</v>
      </c>
      <c r="AH72" s="78">
        <v>3871</v>
      </c>
      <c r="AI72" s="78"/>
      <c r="AJ72" s="78" t="s">
        <v>1136</v>
      </c>
      <c r="AK72" s="78" t="s">
        <v>1162</v>
      </c>
      <c r="AL72" s="82" t="s">
        <v>1263</v>
      </c>
      <c r="AM72" s="78"/>
      <c r="AN72" s="80">
        <v>41011.66903935185</v>
      </c>
      <c r="AO72" s="82" t="s">
        <v>1346</v>
      </c>
      <c r="AP72" s="78" t="b">
        <v>0</v>
      </c>
      <c r="AQ72" s="78" t="b">
        <v>0</v>
      </c>
      <c r="AR72" s="78" t="b">
        <v>1</v>
      </c>
      <c r="AS72" s="78" t="s">
        <v>937</v>
      </c>
      <c r="AT72" s="78">
        <v>186</v>
      </c>
      <c r="AU72" s="82" t="s">
        <v>1375</v>
      </c>
      <c r="AV72" s="78" t="b">
        <v>0</v>
      </c>
      <c r="AW72" s="78" t="s">
        <v>1423</v>
      </c>
      <c r="AX72" s="82" t="s">
        <v>1493</v>
      </c>
      <c r="AY72" s="78" t="s">
        <v>66</v>
      </c>
      <c r="AZ72" s="78" t="str">
        <f>REPLACE(INDEX(GroupVertices[Group],MATCH(Vertices[[#This Row],[Vertex]],GroupVertices[Vertex],0)),1,1,"")</f>
        <v>14</v>
      </c>
      <c r="BA72" s="48"/>
      <c r="BB72" s="48"/>
      <c r="BC72" s="48"/>
      <c r="BD72" s="48"/>
      <c r="BE72" s="48" t="s">
        <v>563</v>
      </c>
      <c r="BF72" s="48" t="s">
        <v>563</v>
      </c>
      <c r="BG72" s="120" t="s">
        <v>1899</v>
      </c>
      <c r="BH72" s="120" t="s">
        <v>1899</v>
      </c>
      <c r="BI72" s="120" t="s">
        <v>2218</v>
      </c>
      <c r="BJ72" s="120" t="s">
        <v>2218</v>
      </c>
      <c r="BK72" s="120">
        <v>0</v>
      </c>
      <c r="BL72" s="123">
        <v>0</v>
      </c>
      <c r="BM72" s="120">
        <v>0</v>
      </c>
      <c r="BN72" s="123">
        <v>0</v>
      </c>
      <c r="BO72" s="120">
        <v>0</v>
      </c>
      <c r="BP72" s="123">
        <v>0</v>
      </c>
      <c r="BQ72" s="120">
        <v>20</v>
      </c>
      <c r="BR72" s="123">
        <v>100</v>
      </c>
      <c r="BS72" s="120">
        <v>20</v>
      </c>
      <c r="BT72" s="2"/>
      <c r="BU72" s="3"/>
      <c r="BV72" s="3"/>
      <c r="BW72" s="3"/>
      <c r="BX72" s="3"/>
    </row>
    <row r="73" spans="1:76" ht="15">
      <c r="A73" s="64" t="s">
        <v>270</v>
      </c>
      <c r="B73" s="65"/>
      <c r="C73" s="65" t="s">
        <v>64</v>
      </c>
      <c r="D73" s="66">
        <v>165.00969674826453</v>
      </c>
      <c r="E73" s="68"/>
      <c r="F73" s="100" t="s">
        <v>1411</v>
      </c>
      <c r="G73" s="65"/>
      <c r="H73" s="69" t="s">
        <v>270</v>
      </c>
      <c r="I73" s="70"/>
      <c r="J73" s="70"/>
      <c r="K73" s="69" t="s">
        <v>1588</v>
      </c>
      <c r="L73" s="73">
        <v>271.2162162162162</v>
      </c>
      <c r="M73" s="74">
        <v>7625.94287109375</v>
      </c>
      <c r="N73" s="74">
        <v>3105.57177734375</v>
      </c>
      <c r="O73" s="75"/>
      <c r="P73" s="76"/>
      <c r="Q73" s="76"/>
      <c r="R73" s="86"/>
      <c r="S73" s="48">
        <v>3</v>
      </c>
      <c r="T73" s="48">
        <v>1</v>
      </c>
      <c r="U73" s="49">
        <v>2</v>
      </c>
      <c r="V73" s="49">
        <v>0.5</v>
      </c>
      <c r="W73" s="49">
        <v>0</v>
      </c>
      <c r="X73" s="49">
        <v>1.723394</v>
      </c>
      <c r="Y73" s="49">
        <v>0</v>
      </c>
      <c r="Z73" s="49">
        <v>0</v>
      </c>
      <c r="AA73" s="71">
        <v>73</v>
      </c>
      <c r="AB73" s="71"/>
      <c r="AC73" s="72"/>
      <c r="AD73" s="78" t="s">
        <v>1048</v>
      </c>
      <c r="AE73" s="78">
        <v>472</v>
      </c>
      <c r="AF73" s="78">
        <v>987</v>
      </c>
      <c r="AG73" s="78">
        <v>739</v>
      </c>
      <c r="AH73" s="78">
        <v>298</v>
      </c>
      <c r="AI73" s="78"/>
      <c r="AJ73" s="78" t="s">
        <v>1137</v>
      </c>
      <c r="AK73" s="78" t="s">
        <v>1202</v>
      </c>
      <c r="AL73" s="82" t="s">
        <v>1264</v>
      </c>
      <c r="AM73" s="78"/>
      <c r="AN73" s="80">
        <v>39973.598020833335</v>
      </c>
      <c r="AO73" s="82" t="s">
        <v>1347</v>
      </c>
      <c r="AP73" s="78" t="b">
        <v>0</v>
      </c>
      <c r="AQ73" s="78" t="b">
        <v>0</v>
      </c>
      <c r="AR73" s="78" t="b">
        <v>1</v>
      </c>
      <c r="AS73" s="78" t="s">
        <v>937</v>
      </c>
      <c r="AT73" s="78">
        <v>29</v>
      </c>
      <c r="AU73" s="82" t="s">
        <v>1375</v>
      </c>
      <c r="AV73" s="78" t="b">
        <v>0</v>
      </c>
      <c r="AW73" s="78" t="s">
        <v>1423</v>
      </c>
      <c r="AX73" s="82" t="s">
        <v>1494</v>
      </c>
      <c r="AY73" s="78" t="s">
        <v>66</v>
      </c>
      <c r="AZ73" s="78" t="str">
        <f>REPLACE(INDEX(GroupVertices[Group],MATCH(Vertices[[#This Row],[Vertex]],GroupVertices[Vertex],0)),1,1,"")</f>
        <v>14</v>
      </c>
      <c r="BA73" s="48" t="s">
        <v>452</v>
      </c>
      <c r="BB73" s="48" t="s">
        <v>452</v>
      </c>
      <c r="BC73" s="48" t="s">
        <v>530</v>
      </c>
      <c r="BD73" s="48" t="s">
        <v>530</v>
      </c>
      <c r="BE73" s="48" t="s">
        <v>563</v>
      </c>
      <c r="BF73" s="48" t="s">
        <v>563</v>
      </c>
      <c r="BG73" s="120" t="s">
        <v>2160</v>
      </c>
      <c r="BH73" s="120" t="s">
        <v>2160</v>
      </c>
      <c r="BI73" s="120" t="s">
        <v>2021</v>
      </c>
      <c r="BJ73" s="120" t="s">
        <v>2021</v>
      </c>
      <c r="BK73" s="120">
        <v>0</v>
      </c>
      <c r="BL73" s="123">
        <v>0</v>
      </c>
      <c r="BM73" s="120">
        <v>0</v>
      </c>
      <c r="BN73" s="123">
        <v>0</v>
      </c>
      <c r="BO73" s="120">
        <v>0</v>
      </c>
      <c r="BP73" s="123">
        <v>0</v>
      </c>
      <c r="BQ73" s="120">
        <v>17</v>
      </c>
      <c r="BR73" s="123">
        <v>100</v>
      </c>
      <c r="BS73" s="120">
        <v>17</v>
      </c>
      <c r="BT73" s="2"/>
      <c r="BU73" s="3"/>
      <c r="BV73" s="3"/>
      <c r="BW73" s="3"/>
      <c r="BX73" s="3"/>
    </row>
    <row r="74" spans="1:76" ht="15">
      <c r="A74" s="64" t="s">
        <v>257</v>
      </c>
      <c r="B74" s="65"/>
      <c r="C74" s="65" t="s">
        <v>64</v>
      </c>
      <c r="D74" s="66">
        <v>162.34597734746072</v>
      </c>
      <c r="E74" s="68"/>
      <c r="F74" s="100" t="s">
        <v>647</v>
      </c>
      <c r="G74" s="65"/>
      <c r="H74" s="69" t="s">
        <v>257</v>
      </c>
      <c r="I74" s="70"/>
      <c r="J74" s="70"/>
      <c r="K74" s="69" t="s">
        <v>1589</v>
      </c>
      <c r="L74" s="73">
        <v>1</v>
      </c>
      <c r="M74" s="74">
        <v>9521.46484375</v>
      </c>
      <c r="N74" s="74">
        <v>6343.4833984375</v>
      </c>
      <c r="O74" s="75"/>
      <c r="P74" s="76"/>
      <c r="Q74" s="76"/>
      <c r="R74" s="86"/>
      <c r="S74" s="48">
        <v>0</v>
      </c>
      <c r="T74" s="48">
        <v>1</v>
      </c>
      <c r="U74" s="49">
        <v>0</v>
      </c>
      <c r="V74" s="49">
        <v>0.333333</v>
      </c>
      <c r="W74" s="49">
        <v>0</v>
      </c>
      <c r="X74" s="49">
        <v>0.770266</v>
      </c>
      <c r="Y74" s="49">
        <v>0</v>
      </c>
      <c r="Z74" s="49">
        <v>0</v>
      </c>
      <c r="AA74" s="71">
        <v>74</v>
      </c>
      <c r="AB74" s="71"/>
      <c r="AC74" s="72"/>
      <c r="AD74" s="78" t="s">
        <v>1049</v>
      </c>
      <c r="AE74" s="78">
        <v>90</v>
      </c>
      <c r="AF74" s="78">
        <v>117</v>
      </c>
      <c r="AG74" s="78">
        <v>22884</v>
      </c>
      <c r="AH74" s="78">
        <v>18293</v>
      </c>
      <c r="AI74" s="78"/>
      <c r="AJ74" s="78"/>
      <c r="AK74" s="78"/>
      <c r="AL74" s="78"/>
      <c r="AM74" s="78"/>
      <c r="AN74" s="80">
        <v>41213.326157407406</v>
      </c>
      <c r="AO74" s="78"/>
      <c r="AP74" s="78" t="b">
        <v>1</v>
      </c>
      <c r="AQ74" s="78" t="b">
        <v>0</v>
      </c>
      <c r="AR74" s="78" t="b">
        <v>0</v>
      </c>
      <c r="AS74" s="78" t="s">
        <v>938</v>
      </c>
      <c r="AT74" s="78">
        <v>0</v>
      </c>
      <c r="AU74" s="82" t="s">
        <v>1375</v>
      </c>
      <c r="AV74" s="78" t="b">
        <v>0</v>
      </c>
      <c r="AW74" s="78" t="s">
        <v>1423</v>
      </c>
      <c r="AX74" s="82" t="s">
        <v>1495</v>
      </c>
      <c r="AY74" s="78" t="s">
        <v>66</v>
      </c>
      <c r="AZ74" s="78" t="str">
        <f>REPLACE(INDEX(GroupVertices[Group],MATCH(Vertices[[#This Row],[Vertex]],GroupVertices[Vertex],0)),1,1,"")</f>
        <v>16</v>
      </c>
      <c r="BA74" s="48" t="s">
        <v>423</v>
      </c>
      <c r="BB74" s="48" t="s">
        <v>423</v>
      </c>
      <c r="BC74" s="48" t="s">
        <v>508</v>
      </c>
      <c r="BD74" s="48" t="s">
        <v>508</v>
      </c>
      <c r="BE74" s="48" t="s">
        <v>564</v>
      </c>
      <c r="BF74" s="48" t="s">
        <v>564</v>
      </c>
      <c r="BG74" s="120" t="s">
        <v>2161</v>
      </c>
      <c r="BH74" s="120" t="s">
        <v>2161</v>
      </c>
      <c r="BI74" s="120" t="s">
        <v>2219</v>
      </c>
      <c r="BJ74" s="120" t="s">
        <v>2219</v>
      </c>
      <c r="BK74" s="120">
        <v>0</v>
      </c>
      <c r="BL74" s="123">
        <v>0</v>
      </c>
      <c r="BM74" s="120">
        <v>0</v>
      </c>
      <c r="BN74" s="123">
        <v>0</v>
      </c>
      <c r="BO74" s="120">
        <v>0</v>
      </c>
      <c r="BP74" s="123">
        <v>0</v>
      </c>
      <c r="BQ74" s="120">
        <v>30</v>
      </c>
      <c r="BR74" s="123">
        <v>100</v>
      </c>
      <c r="BS74" s="120">
        <v>30</v>
      </c>
      <c r="BT74" s="2"/>
      <c r="BU74" s="3"/>
      <c r="BV74" s="3"/>
      <c r="BW74" s="3"/>
      <c r="BX74" s="3"/>
    </row>
    <row r="75" spans="1:76" ht="15">
      <c r="A75" s="64" t="s">
        <v>258</v>
      </c>
      <c r="B75" s="65"/>
      <c r="C75" s="65" t="s">
        <v>64</v>
      </c>
      <c r="D75" s="66">
        <v>163.12978443551333</v>
      </c>
      <c r="E75" s="68"/>
      <c r="F75" s="100" t="s">
        <v>648</v>
      </c>
      <c r="G75" s="65"/>
      <c r="H75" s="69" t="s">
        <v>258</v>
      </c>
      <c r="I75" s="70"/>
      <c r="J75" s="70"/>
      <c r="K75" s="69" t="s">
        <v>1590</v>
      </c>
      <c r="L75" s="73">
        <v>811.6486486486486</v>
      </c>
      <c r="M75" s="74">
        <v>9497.1005859375</v>
      </c>
      <c r="N75" s="74">
        <v>7793.33837890625</v>
      </c>
      <c r="O75" s="75"/>
      <c r="P75" s="76"/>
      <c r="Q75" s="76"/>
      <c r="R75" s="86"/>
      <c r="S75" s="48">
        <v>1</v>
      </c>
      <c r="T75" s="48">
        <v>4</v>
      </c>
      <c r="U75" s="49">
        <v>6</v>
      </c>
      <c r="V75" s="49">
        <v>0.333333</v>
      </c>
      <c r="W75" s="49">
        <v>0</v>
      </c>
      <c r="X75" s="49">
        <v>2.167925</v>
      </c>
      <c r="Y75" s="49">
        <v>0</v>
      </c>
      <c r="Z75" s="49">
        <v>0</v>
      </c>
      <c r="AA75" s="71">
        <v>75</v>
      </c>
      <c r="AB75" s="71"/>
      <c r="AC75" s="72"/>
      <c r="AD75" s="78" t="s">
        <v>1050</v>
      </c>
      <c r="AE75" s="78">
        <v>387</v>
      </c>
      <c r="AF75" s="78">
        <v>373</v>
      </c>
      <c r="AG75" s="78">
        <v>534</v>
      </c>
      <c r="AH75" s="78">
        <v>366</v>
      </c>
      <c r="AI75" s="78"/>
      <c r="AJ75" s="78" t="s">
        <v>1138</v>
      </c>
      <c r="AK75" s="78" t="s">
        <v>1203</v>
      </c>
      <c r="AL75" s="78"/>
      <c r="AM75" s="78"/>
      <c r="AN75" s="80">
        <v>41813.81947916667</v>
      </c>
      <c r="AO75" s="82" t="s">
        <v>1348</v>
      </c>
      <c r="AP75" s="78" t="b">
        <v>0</v>
      </c>
      <c r="AQ75" s="78" t="b">
        <v>0</v>
      </c>
      <c r="AR75" s="78" t="b">
        <v>1</v>
      </c>
      <c r="AS75" s="78" t="s">
        <v>937</v>
      </c>
      <c r="AT75" s="78">
        <v>12</v>
      </c>
      <c r="AU75" s="82" t="s">
        <v>1378</v>
      </c>
      <c r="AV75" s="78" t="b">
        <v>0</v>
      </c>
      <c r="AW75" s="78" t="s">
        <v>1423</v>
      </c>
      <c r="AX75" s="82" t="s">
        <v>1496</v>
      </c>
      <c r="AY75" s="78" t="s">
        <v>66</v>
      </c>
      <c r="AZ75" s="78" t="str">
        <f>REPLACE(INDEX(GroupVertices[Group],MATCH(Vertices[[#This Row],[Vertex]],GroupVertices[Vertex],0)),1,1,"")</f>
        <v>11</v>
      </c>
      <c r="BA75" s="48" t="s">
        <v>442</v>
      </c>
      <c r="BB75" s="48" t="s">
        <v>442</v>
      </c>
      <c r="BC75" s="48" t="s">
        <v>522</v>
      </c>
      <c r="BD75" s="48" t="s">
        <v>522</v>
      </c>
      <c r="BE75" s="48" t="s">
        <v>1815</v>
      </c>
      <c r="BF75" s="48" t="s">
        <v>2124</v>
      </c>
      <c r="BG75" s="120" t="s">
        <v>2162</v>
      </c>
      <c r="BH75" s="120" t="s">
        <v>2180</v>
      </c>
      <c r="BI75" s="120" t="s">
        <v>2220</v>
      </c>
      <c r="BJ75" s="120" t="s">
        <v>2220</v>
      </c>
      <c r="BK75" s="120">
        <v>7</v>
      </c>
      <c r="BL75" s="123">
        <v>8.974358974358974</v>
      </c>
      <c r="BM75" s="120">
        <v>1</v>
      </c>
      <c r="BN75" s="123">
        <v>1.2820512820512822</v>
      </c>
      <c r="BO75" s="120">
        <v>0</v>
      </c>
      <c r="BP75" s="123">
        <v>0</v>
      </c>
      <c r="BQ75" s="120">
        <v>70</v>
      </c>
      <c r="BR75" s="123">
        <v>89.74358974358974</v>
      </c>
      <c r="BS75" s="120">
        <v>78</v>
      </c>
      <c r="BT75" s="2"/>
      <c r="BU75" s="3"/>
      <c r="BV75" s="3"/>
      <c r="BW75" s="3"/>
      <c r="BX75" s="3"/>
    </row>
    <row r="76" spans="1:76" ht="15">
      <c r="A76" s="64" t="s">
        <v>296</v>
      </c>
      <c r="B76" s="65"/>
      <c r="C76" s="65" t="s">
        <v>64</v>
      </c>
      <c r="D76" s="66">
        <v>208.10683960540737</v>
      </c>
      <c r="E76" s="68"/>
      <c r="F76" s="100" t="s">
        <v>1412</v>
      </c>
      <c r="G76" s="65"/>
      <c r="H76" s="69" t="s">
        <v>296</v>
      </c>
      <c r="I76" s="70"/>
      <c r="J76" s="70"/>
      <c r="K76" s="69" t="s">
        <v>1591</v>
      </c>
      <c r="L76" s="73">
        <v>1</v>
      </c>
      <c r="M76" s="74">
        <v>9497.1005859375</v>
      </c>
      <c r="N76" s="74">
        <v>9028.5087890625</v>
      </c>
      <c r="O76" s="75"/>
      <c r="P76" s="76"/>
      <c r="Q76" s="76"/>
      <c r="R76" s="86"/>
      <c r="S76" s="48">
        <v>1</v>
      </c>
      <c r="T76" s="48">
        <v>0</v>
      </c>
      <c r="U76" s="49">
        <v>0</v>
      </c>
      <c r="V76" s="49">
        <v>0.2</v>
      </c>
      <c r="W76" s="49">
        <v>0</v>
      </c>
      <c r="X76" s="49">
        <v>0.610684</v>
      </c>
      <c r="Y76" s="49">
        <v>0</v>
      </c>
      <c r="Z76" s="49">
        <v>0</v>
      </c>
      <c r="AA76" s="71">
        <v>76</v>
      </c>
      <c r="AB76" s="71"/>
      <c r="AC76" s="72"/>
      <c r="AD76" s="78" t="s">
        <v>1051</v>
      </c>
      <c r="AE76" s="78">
        <v>1828</v>
      </c>
      <c r="AF76" s="78">
        <v>15063</v>
      </c>
      <c r="AG76" s="78">
        <v>12697</v>
      </c>
      <c r="AH76" s="78">
        <v>15285</v>
      </c>
      <c r="AI76" s="78"/>
      <c r="AJ76" s="78" t="s">
        <v>1139</v>
      </c>
      <c r="AK76" s="78" t="s">
        <v>1204</v>
      </c>
      <c r="AL76" s="82" t="s">
        <v>1265</v>
      </c>
      <c r="AM76" s="78"/>
      <c r="AN76" s="80">
        <v>39660.0216087963</v>
      </c>
      <c r="AO76" s="82" t="s">
        <v>1349</v>
      </c>
      <c r="AP76" s="78" t="b">
        <v>0</v>
      </c>
      <c r="AQ76" s="78" t="b">
        <v>0</v>
      </c>
      <c r="AR76" s="78" t="b">
        <v>1</v>
      </c>
      <c r="AS76" s="78" t="s">
        <v>937</v>
      </c>
      <c r="AT76" s="78">
        <v>487</v>
      </c>
      <c r="AU76" s="82" t="s">
        <v>1375</v>
      </c>
      <c r="AV76" s="78" t="b">
        <v>1</v>
      </c>
      <c r="AW76" s="78" t="s">
        <v>1423</v>
      </c>
      <c r="AX76" s="82" t="s">
        <v>1497</v>
      </c>
      <c r="AY76" s="78" t="s">
        <v>65</v>
      </c>
      <c r="AZ76" s="78" t="str">
        <f>REPLACE(INDEX(GroupVertices[Group],MATCH(Vertices[[#This Row],[Vertex]],GroupVertices[Vertex],0)),1,1,"")</f>
        <v>11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297</v>
      </c>
      <c r="B77" s="65"/>
      <c r="C77" s="65" t="s">
        <v>64</v>
      </c>
      <c r="D77" s="66">
        <v>699.9366021191086</v>
      </c>
      <c r="E77" s="68"/>
      <c r="F77" s="100" t="s">
        <v>1413</v>
      </c>
      <c r="G77" s="65"/>
      <c r="H77" s="69" t="s">
        <v>297</v>
      </c>
      <c r="I77" s="70"/>
      <c r="J77" s="70"/>
      <c r="K77" s="69" t="s">
        <v>1592</v>
      </c>
      <c r="L77" s="73">
        <v>1</v>
      </c>
      <c r="M77" s="74">
        <v>8883.126953125</v>
      </c>
      <c r="N77" s="74">
        <v>9028.5087890625</v>
      </c>
      <c r="O77" s="75"/>
      <c r="P77" s="76"/>
      <c r="Q77" s="76"/>
      <c r="R77" s="86"/>
      <c r="S77" s="48">
        <v>1</v>
      </c>
      <c r="T77" s="48">
        <v>0</v>
      </c>
      <c r="U77" s="49">
        <v>0</v>
      </c>
      <c r="V77" s="49">
        <v>0.2</v>
      </c>
      <c r="W77" s="49">
        <v>0</v>
      </c>
      <c r="X77" s="49">
        <v>0.610684</v>
      </c>
      <c r="Y77" s="49">
        <v>0</v>
      </c>
      <c r="Z77" s="49">
        <v>0</v>
      </c>
      <c r="AA77" s="71">
        <v>77</v>
      </c>
      <c r="AB77" s="71"/>
      <c r="AC77" s="72"/>
      <c r="AD77" s="78" t="s">
        <v>1052</v>
      </c>
      <c r="AE77" s="78">
        <v>317</v>
      </c>
      <c r="AF77" s="78">
        <v>175700</v>
      </c>
      <c r="AG77" s="78">
        <v>11575</v>
      </c>
      <c r="AH77" s="78">
        <v>4550</v>
      </c>
      <c r="AI77" s="78"/>
      <c r="AJ77" s="78" t="s">
        <v>1140</v>
      </c>
      <c r="AK77" s="78" t="s">
        <v>1204</v>
      </c>
      <c r="AL77" s="82" t="s">
        <v>1266</v>
      </c>
      <c r="AM77" s="78"/>
      <c r="AN77" s="80">
        <v>39825.93875</v>
      </c>
      <c r="AO77" s="82" t="s">
        <v>1350</v>
      </c>
      <c r="AP77" s="78" t="b">
        <v>0</v>
      </c>
      <c r="AQ77" s="78" t="b">
        <v>0</v>
      </c>
      <c r="AR77" s="78" t="b">
        <v>1</v>
      </c>
      <c r="AS77" s="78" t="s">
        <v>937</v>
      </c>
      <c r="AT77" s="78">
        <v>1764</v>
      </c>
      <c r="AU77" s="82" t="s">
        <v>1375</v>
      </c>
      <c r="AV77" s="78" t="b">
        <v>1</v>
      </c>
      <c r="AW77" s="78" t="s">
        <v>1423</v>
      </c>
      <c r="AX77" s="82" t="s">
        <v>1498</v>
      </c>
      <c r="AY77" s="78" t="s">
        <v>65</v>
      </c>
      <c r="AZ77" s="78" t="str">
        <f>REPLACE(INDEX(GroupVertices[Group],MATCH(Vertices[[#This Row],[Vertex]],GroupVertices[Vertex],0)),1,1,"")</f>
        <v>11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298</v>
      </c>
      <c r="B78" s="65"/>
      <c r="C78" s="65" t="s">
        <v>64</v>
      </c>
      <c r="D78" s="66">
        <v>394.4630982827914</v>
      </c>
      <c r="E78" s="68"/>
      <c r="F78" s="100" t="s">
        <v>1414</v>
      </c>
      <c r="G78" s="65"/>
      <c r="H78" s="69" t="s">
        <v>298</v>
      </c>
      <c r="I78" s="70"/>
      <c r="J78" s="70"/>
      <c r="K78" s="69" t="s">
        <v>1593</v>
      </c>
      <c r="L78" s="73">
        <v>1</v>
      </c>
      <c r="M78" s="74">
        <v>8883.126953125</v>
      </c>
      <c r="N78" s="74">
        <v>7793.33837890625</v>
      </c>
      <c r="O78" s="75"/>
      <c r="P78" s="76"/>
      <c r="Q78" s="76"/>
      <c r="R78" s="86"/>
      <c r="S78" s="48">
        <v>1</v>
      </c>
      <c r="T78" s="48">
        <v>0</v>
      </c>
      <c r="U78" s="49">
        <v>0</v>
      </c>
      <c r="V78" s="49">
        <v>0.2</v>
      </c>
      <c r="W78" s="49">
        <v>0</v>
      </c>
      <c r="X78" s="49">
        <v>0.610684</v>
      </c>
      <c r="Y78" s="49">
        <v>0</v>
      </c>
      <c r="Z78" s="49">
        <v>0</v>
      </c>
      <c r="AA78" s="71">
        <v>78</v>
      </c>
      <c r="AB78" s="71"/>
      <c r="AC78" s="72"/>
      <c r="AD78" s="78" t="s">
        <v>1053</v>
      </c>
      <c r="AE78" s="78">
        <v>486</v>
      </c>
      <c r="AF78" s="78">
        <v>75929</v>
      </c>
      <c r="AG78" s="78">
        <v>22220</v>
      </c>
      <c r="AH78" s="78">
        <v>7941</v>
      </c>
      <c r="AI78" s="78"/>
      <c r="AJ78" s="78" t="s">
        <v>1141</v>
      </c>
      <c r="AK78" s="78" t="s">
        <v>1205</v>
      </c>
      <c r="AL78" s="82" t="s">
        <v>1267</v>
      </c>
      <c r="AM78" s="78"/>
      <c r="AN78" s="80">
        <v>39735.444247685184</v>
      </c>
      <c r="AO78" s="82" t="s">
        <v>1351</v>
      </c>
      <c r="AP78" s="78" t="b">
        <v>0</v>
      </c>
      <c r="AQ78" s="78" t="b">
        <v>0</v>
      </c>
      <c r="AR78" s="78" t="b">
        <v>1</v>
      </c>
      <c r="AS78" s="78" t="s">
        <v>937</v>
      </c>
      <c r="AT78" s="78">
        <v>1863</v>
      </c>
      <c r="AU78" s="82" t="s">
        <v>1375</v>
      </c>
      <c r="AV78" s="78" t="b">
        <v>1</v>
      </c>
      <c r="AW78" s="78" t="s">
        <v>1423</v>
      </c>
      <c r="AX78" s="82" t="s">
        <v>1499</v>
      </c>
      <c r="AY78" s="78" t="s">
        <v>65</v>
      </c>
      <c r="AZ78" s="78" t="str">
        <f>REPLACE(INDEX(GroupVertices[Group],MATCH(Vertices[[#This Row],[Vertex]],GroupVertices[Vertex],0)),1,1,"")</f>
        <v>11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259</v>
      </c>
      <c r="B79" s="65"/>
      <c r="C79" s="65" t="s">
        <v>64</v>
      </c>
      <c r="D79" s="66">
        <v>166.6171136280599</v>
      </c>
      <c r="E79" s="68"/>
      <c r="F79" s="100" t="s">
        <v>649</v>
      </c>
      <c r="G79" s="65"/>
      <c r="H79" s="69" t="s">
        <v>259</v>
      </c>
      <c r="I79" s="70"/>
      <c r="J79" s="70"/>
      <c r="K79" s="69" t="s">
        <v>1594</v>
      </c>
      <c r="L79" s="73">
        <v>1</v>
      </c>
      <c r="M79" s="74">
        <v>2201.050537109375</v>
      </c>
      <c r="N79" s="74">
        <v>676.5006103515625</v>
      </c>
      <c r="O79" s="75"/>
      <c r="P79" s="76"/>
      <c r="Q79" s="76"/>
      <c r="R79" s="86"/>
      <c r="S79" s="48">
        <v>0</v>
      </c>
      <c r="T79" s="48">
        <v>1</v>
      </c>
      <c r="U79" s="49">
        <v>0</v>
      </c>
      <c r="V79" s="49">
        <v>0.111111</v>
      </c>
      <c r="W79" s="49">
        <v>0</v>
      </c>
      <c r="X79" s="49">
        <v>0.585363</v>
      </c>
      <c r="Y79" s="49">
        <v>0</v>
      </c>
      <c r="Z79" s="49">
        <v>0</v>
      </c>
      <c r="AA79" s="71">
        <v>79</v>
      </c>
      <c r="AB79" s="71"/>
      <c r="AC79" s="72"/>
      <c r="AD79" s="78" t="s">
        <v>1054</v>
      </c>
      <c r="AE79" s="78">
        <v>115</v>
      </c>
      <c r="AF79" s="78">
        <v>1512</v>
      </c>
      <c r="AG79" s="78">
        <v>64475</v>
      </c>
      <c r="AH79" s="78">
        <v>767</v>
      </c>
      <c r="AI79" s="78"/>
      <c r="AJ79" s="78" t="s">
        <v>1142</v>
      </c>
      <c r="AK79" s="78" t="s">
        <v>1206</v>
      </c>
      <c r="AL79" s="82" t="s">
        <v>1268</v>
      </c>
      <c r="AM79" s="78"/>
      <c r="AN79" s="80">
        <v>41023.31418981482</v>
      </c>
      <c r="AO79" s="78"/>
      <c r="AP79" s="78" t="b">
        <v>0</v>
      </c>
      <c r="AQ79" s="78" t="b">
        <v>0</v>
      </c>
      <c r="AR79" s="78" t="b">
        <v>1</v>
      </c>
      <c r="AS79" s="78" t="s">
        <v>1374</v>
      </c>
      <c r="AT79" s="78">
        <v>3392</v>
      </c>
      <c r="AU79" s="82" t="s">
        <v>1376</v>
      </c>
      <c r="AV79" s="78" t="b">
        <v>0</v>
      </c>
      <c r="AW79" s="78" t="s">
        <v>1423</v>
      </c>
      <c r="AX79" s="82" t="s">
        <v>1500</v>
      </c>
      <c r="AY79" s="78" t="s">
        <v>66</v>
      </c>
      <c r="AZ79" s="78" t="str">
        <f>REPLACE(INDEX(GroupVertices[Group],MATCH(Vertices[[#This Row],[Vertex]],GroupVertices[Vertex],0)),1,1,"")</f>
        <v>5</v>
      </c>
      <c r="BA79" s="48" t="s">
        <v>443</v>
      </c>
      <c r="BB79" s="48" t="s">
        <v>443</v>
      </c>
      <c r="BC79" s="48" t="s">
        <v>511</v>
      </c>
      <c r="BD79" s="48" t="s">
        <v>511</v>
      </c>
      <c r="BE79" s="48" t="s">
        <v>567</v>
      </c>
      <c r="BF79" s="48" t="s">
        <v>567</v>
      </c>
      <c r="BG79" s="120" t="s">
        <v>2163</v>
      </c>
      <c r="BH79" s="120" t="s">
        <v>2163</v>
      </c>
      <c r="BI79" s="120" t="s">
        <v>2221</v>
      </c>
      <c r="BJ79" s="120" t="s">
        <v>2221</v>
      </c>
      <c r="BK79" s="120">
        <v>1</v>
      </c>
      <c r="BL79" s="123">
        <v>7.6923076923076925</v>
      </c>
      <c r="BM79" s="120">
        <v>0</v>
      </c>
      <c r="BN79" s="123">
        <v>0</v>
      </c>
      <c r="BO79" s="120">
        <v>0</v>
      </c>
      <c r="BP79" s="123">
        <v>0</v>
      </c>
      <c r="BQ79" s="120">
        <v>12</v>
      </c>
      <c r="BR79" s="123">
        <v>92.3076923076923</v>
      </c>
      <c r="BS79" s="120">
        <v>13</v>
      </c>
      <c r="BT79" s="2"/>
      <c r="BU79" s="3"/>
      <c r="BV79" s="3"/>
      <c r="BW79" s="3"/>
      <c r="BX79" s="3"/>
    </row>
    <row r="80" spans="1:76" ht="15">
      <c r="A80" s="64" t="s">
        <v>260</v>
      </c>
      <c r="B80" s="65"/>
      <c r="C80" s="65" t="s">
        <v>64</v>
      </c>
      <c r="D80" s="66">
        <v>176.7606795761783</v>
      </c>
      <c r="E80" s="68"/>
      <c r="F80" s="100" t="s">
        <v>650</v>
      </c>
      <c r="G80" s="65"/>
      <c r="H80" s="69" t="s">
        <v>260</v>
      </c>
      <c r="I80" s="70"/>
      <c r="J80" s="70"/>
      <c r="K80" s="69" t="s">
        <v>1595</v>
      </c>
      <c r="L80" s="73">
        <v>1</v>
      </c>
      <c r="M80" s="74">
        <v>4500.84912109375</v>
      </c>
      <c r="N80" s="74">
        <v>9169.6708984375</v>
      </c>
      <c r="O80" s="75"/>
      <c r="P80" s="76"/>
      <c r="Q80" s="76"/>
      <c r="R80" s="86"/>
      <c r="S80" s="48">
        <v>1</v>
      </c>
      <c r="T80" s="48">
        <v>1</v>
      </c>
      <c r="U80" s="49">
        <v>0</v>
      </c>
      <c r="V80" s="49">
        <v>0</v>
      </c>
      <c r="W80" s="49">
        <v>0</v>
      </c>
      <c r="X80" s="49">
        <v>0.999994</v>
      </c>
      <c r="Y80" s="49">
        <v>0</v>
      </c>
      <c r="Z80" s="49" t="s">
        <v>2421</v>
      </c>
      <c r="AA80" s="71">
        <v>80</v>
      </c>
      <c r="AB80" s="71"/>
      <c r="AC80" s="72"/>
      <c r="AD80" s="78" t="s">
        <v>1055</v>
      </c>
      <c r="AE80" s="78">
        <v>2522</v>
      </c>
      <c r="AF80" s="78">
        <v>4825</v>
      </c>
      <c r="AG80" s="78">
        <v>17168</v>
      </c>
      <c r="AH80" s="78">
        <v>913</v>
      </c>
      <c r="AI80" s="78"/>
      <c r="AJ80" s="78" t="s">
        <v>1143</v>
      </c>
      <c r="AK80" s="78" t="s">
        <v>1207</v>
      </c>
      <c r="AL80" s="82" t="s">
        <v>1269</v>
      </c>
      <c r="AM80" s="78"/>
      <c r="AN80" s="80">
        <v>40437.84201388889</v>
      </c>
      <c r="AO80" s="82" t="s">
        <v>1352</v>
      </c>
      <c r="AP80" s="78" t="b">
        <v>0</v>
      </c>
      <c r="AQ80" s="78" t="b">
        <v>0</v>
      </c>
      <c r="AR80" s="78" t="b">
        <v>1</v>
      </c>
      <c r="AS80" s="78" t="s">
        <v>937</v>
      </c>
      <c r="AT80" s="78">
        <v>677</v>
      </c>
      <c r="AU80" s="82" t="s">
        <v>1377</v>
      </c>
      <c r="AV80" s="78" t="b">
        <v>0</v>
      </c>
      <c r="AW80" s="78" t="s">
        <v>1423</v>
      </c>
      <c r="AX80" s="82" t="s">
        <v>1501</v>
      </c>
      <c r="AY80" s="78" t="s">
        <v>66</v>
      </c>
      <c r="AZ80" s="78" t="str">
        <f>REPLACE(INDEX(GroupVertices[Group],MATCH(Vertices[[#This Row],[Vertex]],GroupVertices[Vertex],0)),1,1,"")</f>
        <v>8</v>
      </c>
      <c r="BA80" s="48" t="s">
        <v>2101</v>
      </c>
      <c r="BB80" s="48" t="s">
        <v>2101</v>
      </c>
      <c r="BC80" s="48" t="s">
        <v>523</v>
      </c>
      <c r="BD80" s="48" t="s">
        <v>523</v>
      </c>
      <c r="BE80" s="48" t="s">
        <v>568</v>
      </c>
      <c r="BF80" s="48" t="s">
        <v>568</v>
      </c>
      <c r="BG80" s="120" t="s">
        <v>2164</v>
      </c>
      <c r="BH80" s="120" t="s">
        <v>2181</v>
      </c>
      <c r="BI80" s="120" t="s">
        <v>2222</v>
      </c>
      <c r="BJ80" s="120" t="s">
        <v>2232</v>
      </c>
      <c r="BK80" s="120">
        <v>0</v>
      </c>
      <c r="BL80" s="123">
        <v>0</v>
      </c>
      <c r="BM80" s="120">
        <v>2</v>
      </c>
      <c r="BN80" s="123">
        <v>7.407407407407407</v>
      </c>
      <c r="BO80" s="120">
        <v>0</v>
      </c>
      <c r="BP80" s="123">
        <v>0</v>
      </c>
      <c r="BQ80" s="120">
        <v>25</v>
      </c>
      <c r="BR80" s="123">
        <v>92.5925925925926</v>
      </c>
      <c r="BS80" s="120">
        <v>27</v>
      </c>
      <c r="BT80" s="2"/>
      <c r="BU80" s="3"/>
      <c r="BV80" s="3"/>
      <c r="BW80" s="3"/>
      <c r="BX80" s="3"/>
    </row>
    <row r="81" spans="1:76" ht="15">
      <c r="A81" s="64" t="s">
        <v>261</v>
      </c>
      <c r="B81" s="65"/>
      <c r="C81" s="65" t="s">
        <v>64</v>
      </c>
      <c r="D81" s="66">
        <v>162.48069419071976</v>
      </c>
      <c r="E81" s="68"/>
      <c r="F81" s="100" t="s">
        <v>651</v>
      </c>
      <c r="G81" s="65"/>
      <c r="H81" s="69" t="s">
        <v>261</v>
      </c>
      <c r="I81" s="70"/>
      <c r="J81" s="70"/>
      <c r="K81" s="69" t="s">
        <v>1596</v>
      </c>
      <c r="L81" s="73">
        <v>271.2162162162162</v>
      </c>
      <c r="M81" s="74">
        <v>7625.94287109375</v>
      </c>
      <c r="N81" s="74">
        <v>832.2697143554688</v>
      </c>
      <c r="O81" s="75"/>
      <c r="P81" s="76"/>
      <c r="Q81" s="76"/>
      <c r="R81" s="86"/>
      <c r="S81" s="48">
        <v>0</v>
      </c>
      <c r="T81" s="48">
        <v>2</v>
      </c>
      <c r="U81" s="49">
        <v>2</v>
      </c>
      <c r="V81" s="49">
        <v>0.5</v>
      </c>
      <c r="W81" s="49">
        <v>0</v>
      </c>
      <c r="X81" s="49">
        <v>1.459451</v>
      </c>
      <c r="Y81" s="49">
        <v>0</v>
      </c>
      <c r="Z81" s="49">
        <v>0</v>
      </c>
      <c r="AA81" s="71">
        <v>81</v>
      </c>
      <c r="AB81" s="71"/>
      <c r="AC81" s="72"/>
      <c r="AD81" s="78" t="s">
        <v>1056</v>
      </c>
      <c r="AE81" s="78">
        <v>175</v>
      </c>
      <c r="AF81" s="78">
        <v>161</v>
      </c>
      <c r="AG81" s="78">
        <v>172</v>
      </c>
      <c r="AH81" s="78">
        <v>308</v>
      </c>
      <c r="AI81" s="78"/>
      <c r="AJ81" s="78" t="s">
        <v>1144</v>
      </c>
      <c r="AK81" s="78" t="s">
        <v>1162</v>
      </c>
      <c r="AL81" s="78"/>
      <c r="AM81" s="78"/>
      <c r="AN81" s="80">
        <v>40291.63112268518</v>
      </c>
      <c r="AO81" s="82" t="s">
        <v>1353</v>
      </c>
      <c r="AP81" s="78" t="b">
        <v>0</v>
      </c>
      <c r="AQ81" s="78" t="b">
        <v>0</v>
      </c>
      <c r="AR81" s="78" t="b">
        <v>0</v>
      </c>
      <c r="AS81" s="78" t="s">
        <v>937</v>
      </c>
      <c r="AT81" s="78">
        <v>13</v>
      </c>
      <c r="AU81" s="82" t="s">
        <v>1375</v>
      </c>
      <c r="AV81" s="78" t="b">
        <v>0</v>
      </c>
      <c r="AW81" s="78" t="s">
        <v>1423</v>
      </c>
      <c r="AX81" s="82" t="s">
        <v>1502</v>
      </c>
      <c r="AY81" s="78" t="s">
        <v>66</v>
      </c>
      <c r="AZ81" s="78" t="str">
        <f>REPLACE(INDEX(GroupVertices[Group],MATCH(Vertices[[#This Row],[Vertex]],GroupVertices[Vertex],0)),1,1,"")</f>
        <v>15</v>
      </c>
      <c r="BA81" s="48" t="s">
        <v>446</v>
      </c>
      <c r="BB81" s="48" t="s">
        <v>446</v>
      </c>
      <c r="BC81" s="48" t="s">
        <v>524</v>
      </c>
      <c r="BD81" s="48" t="s">
        <v>524</v>
      </c>
      <c r="BE81" s="48" t="s">
        <v>537</v>
      </c>
      <c r="BF81" s="48" t="s">
        <v>537</v>
      </c>
      <c r="BG81" s="120" t="s">
        <v>2165</v>
      </c>
      <c r="BH81" s="120" t="s">
        <v>2165</v>
      </c>
      <c r="BI81" s="120" t="s">
        <v>2223</v>
      </c>
      <c r="BJ81" s="120" t="s">
        <v>2223</v>
      </c>
      <c r="BK81" s="120">
        <v>2</v>
      </c>
      <c r="BL81" s="123">
        <v>6.666666666666667</v>
      </c>
      <c r="BM81" s="120">
        <v>0</v>
      </c>
      <c r="BN81" s="123">
        <v>0</v>
      </c>
      <c r="BO81" s="120">
        <v>0</v>
      </c>
      <c r="BP81" s="123">
        <v>0</v>
      </c>
      <c r="BQ81" s="120">
        <v>28</v>
      </c>
      <c r="BR81" s="123">
        <v>93.33333333333333</v>
      </c>
      <c r="BS81" s="120">
        <v>30</v>
      </c>
      <c r="BT81" s="2"/>
      <c r="BU81" s="3"/>
      <c r="BV81" s="3"/>
      <c r="BW81" s="3"/>
      <c r="BX81" s="3"/>
    </row>
    <row r="82" spans="1:76" ht="15">
      <c r="A82" s="64" t="s">
        <v>299</v>
      </c>
      <c r="B82" s="65"/>
      <c r="C82" s="65" t="s">
        <v>64</v>
      </c>
      <c r="D82" s="66">
        <v>854.7936134453781</v>
      </c>
      <c r="E82" s="68"/>
      <c r="F82" s="100" t="s">
        <v>1415</v>
      </c>
      <c r="G82" s="65"/>
      <c r="H82" s="69" t="s">
        <v>299</v>
      </c>
      <c r="I82" s="70"/>
      <c r="J82" s="70"/>
      <c r="K82" s="69" t="s">
        <v>1597</v>
      </c>
      <c r="L82" s="73">
        <v>1</v>
      </c>
      <c r="M82" s="74">
        <v>7625.94287109375</v>
      </c>
      <c r="N82" s="74">
        <v>1790.997314453125</v>
      </c>
      <c r="O82" s="75"/>
      <c r="P82" s="76"/>
      <c r="Q82" s="76"/>
      <c r="R82" s="86"/>
      <c r="S82" s="48">
        <v>1</v>
      </c>
      <c r="T82" s="48">
        <v>0</v>
      </c>
      <c r="U82" s="49">
        <v>0</v>
      </c>
      <c r="V82" s="49">
        <v>0.333333</v>
      </c>
      <c r="W82" s="49">
        <v>0</v>
      </c>
      <c r="X82" s="49">
        <v>0.770266</v>
      </c>
      <c r="Y82" s="49">
        <v>0</v>
      </c>
      <c r="Z82" s="49">
        <v>0</v>
      </c>
      <c r="AA82" s="71">
        <v>82</v>
      </c>
      <c r="AB82" s="71"/>
      <c r="AC82" s="72"/>
      <c r="AD82" s="78" t="s">
        <v>1057</v>
      </c>
      <c r="AE82" s="78">
        <v>2203</v>
      </c>
      <c r="AF82" s="78">
        <v>226278</v>
      </c>
      <c r="AG82" s="78">
        <v>19006</v>
      </c>
      <c r="AH82" s="78">
        <v>5812</v>
      </c>
      <c r="AI82" s="78"/>
      <c r="AJ82" s="78" t="s">
        <v>1145</v>
      </c>
      <c r="AK82" s="78" t="s">
        <v>1185</v>
      </c>
      <c r="AL82" s="82" t="s">
        <v>1270</v>
      </c>
      <c r="AM82" s="78"/>
      <c r="AN82" s="80">
        <v>39849.8453125</v>
      </c>
      <c r="AO82" s="82" t="s">
        <v>1354</v>
      </c>
      <c r="AP82" s="78" t="b">
        <v>0</v>
      </c>
      <c r="AQ82" s="78" t="b">
        <v>0</v>
      </c>
      <c r="AR82" s="78" t="b">
        <v>1</v>
      </c>
      <c r="AS82" s="78" t="s">
        <v>937</v>
      </c>
      <c r="AT82" s="78">
        <v>2390</v>
      </c>
      <c r="AU82" s="82" t="s">
        <v>1375</v>
      </c>
      <c r="AV82" s="78" t="b">
        <v>1</v>
      </c>
      <c r="AW82" s="78" t="s">
        <v>1423</v>
      </c>
      <c r="AX82" s="82" t="s">
        <v>1503</v>
      </c>
      <c r="AY82" s="78" t="s">
        <v>65</v>
      </c>
      <c r="AZ82" s="78" t="str">
        <f>REPLACE(INDEX(GroupVertices[Group],MATCH(Vertices[[#This Row],[Vertex]],GroupVertices[Vertex],0)),1,1,"")</f>
        <v>15</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300</v>
      </c>
      <c r="B83" s="65"/>
      <c r="C83" s="65" t="s">
        <v>64</v>
      </c>
      <c r="D83" s="66">
        <v>233.17948118377785</v>
      </c>
      <c r="E83" s="68"/>
      <c r="F83" s="100" t="s">
        <v>1416</v>
      </c>
      <c r="G83" s="65"/>
      <c r="H83" s="69" t="s">
        <v>300</v>
      </c>
      <c r="I83" s="70"/>
      <c r="J83" s="70"/>
      <c r="K83" s="69" t="s">
        <v>1598</v>
      </c>
      <c r="L83" s="73">
        <v>1</v>
      </c>
      <c r="M83" s="74">
        <v>8194.4375</v>
      </c>
      <c r="N83" s="74">
        <v>1790.997314453125</v>
      </c>
      <c r="O83" s="75"/>
      <c r="P83" s="76"/>
      <c r="Q83" s="76"/>
      <c r="R83" s="86"/>
      <c r="S83" s="48">
        <v>1</v>
      </c>
      <c r="T83" s="48">
        <v>0</v>
      </c>
      <c r="U83" s="49">
        <v>0</v>
      </c>
      <c r="V83" s="49">
        <v>0.333333</v>
      </c>
      <c r="W83" s="49">
        <v>0</v>
      </c>
      <c r="X83" s="49">
        <v>0.770266</v>
      </c>
      <c r="Y83" s="49">
        <v>0</v>
      </c>
      <c r="Z83" s="49">
        <v>0</v>
      </c>
      <c r="AA83" s="71">
        <v>83</v>
      </c>
      <c r="AB83" s="71"/>
      <c r="AC83" s="72"/>
      <c r="AD83" s="78" t="s">
        <v>1058</v>
      </c>
      <c r="AE83" s="78">
        <v>938</v>
      </c>
      <c r="AF83" s="78">
        <v>23252</v>
      </c>
      <c r="AG83" s="78">
        <v>11195</v>
      </c>
      <c r="AH83" s="78">
        <v>7921</v>
      </c>
      <c r="AI83" s="78"/>
      <c r="AJ83" s="78" t="s">
        <v>1146</v>
      </c>
      <c r="AK83" s="78" t="s">
        <v>1208</v>
      </c>
      <c r="AL83" s="82" t="s">
        <v>1271</v>
      </c>
      <c r="AM83" s="78"/>
      <c r="AN83" s="80">
        <v>39458.80118055556</v>
      </c>
      <c r="AO83" s="82" t="s">
        <v>1355</v>
      </c>
      <c r="AP83" s="78" t="b">
        <v>0</v>
      </c>
      <c r="AQ83" s="78" t="b">
        <v>0</v>
      </c>
      <c r="AR83" s="78" t="b">
        <v>1</v>
      </c>
      <c r="AS83" s="78" t="s">
        <v>937</v>
      </c>
      <c r="AT83" s="78">
        <v>769</v>
      </c>
      <c r="AU83" s="82" t="s">
        <v>1375</v>
      </c>
      <c r="AV83" s="78" t="b">
        <v>1</v>
      </c>
      <c r="AW83" s="78" t="s">
        <v>1423</v>
      </c>
      <c r="AX83" s="82" t="s">
        <v>1504</v>
      </c>
      <c r="AY83" s="78" t="s">
        <v>65</v>
      </c>
      <c r="AZ83" s="78" t="str">
        <f>REPLACE(INDEX(GroupVertices[Group],MATCH(Vertices[[#This Row],[Vertex]],GroupVertices[Vertex],0)),1,1,"")</f>
        <v>15</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262</v>
      </c>
      <c r="B84" s="65"/>
      <c r="C84" s="65" t="s">
        <v>64</v>
      </c>
      <c r="D84" s="66">
        <v>246.49807818779686</v>
      </c>
      <c r="E84" s="68"/>
      <c r="F84" s="100" t="s">
        <v>1417</v>
      </c>
      <c r="G84" s="65"/>
      <c r="H84" s="69" t="s">
        <v>262</v>
      </c>
      <c r="I84" s="70"/>
      <c r="J84" s="70"/>
      <c r="K84" s="69" t="s">
        <v>1599</v>
      </c>
      <c r="L84" s="73">
        <v>1</v>
      </c>
      <c r="M84" s="74">
        <v>6079.638671875</v>
      </c>
      <c r="N84" s="74">
        <v>2743.84326171875</v>
      </c>
      <c r="O84" s="75"/>
      <c r="P84" s="76"/>
      <c r="Q84" s="76"/>
      <c r="R84" s="86"/>
      <c r="S84" s="48">
        <v>0</v>
      </c>
      <c r="T84" s="48">
        <v>1</v>
      </c>
      <c r="U84" s="49">
        <v>0</v>
      </c>
      <c r="V84" s="49">
        <v>0.2</v>
      </c>
      <c r="W84" s="49">
        <v>0</v>
      </c>
      <c r="X84" s="49">
        <v>0.610684</v>
      </c>
      <c r="Y84" s="49">
        <v>0</v>
      </c>
      <c r="Z84" s="49">
        <v>0</v>
      </c>
      <c r="AA84" s="71">
        <v>84</v>
      </c>
      <c r="AB84" s="71"/>
      <c r="AC84" s="72"/>
      <c r="AD84" s="78" t="s">
        <v>1059</v>
      </c>
      <c r="AE84" s="78">
        <v>16999</v>
      </c>
      <c r="AF84" s="78">
        <v>27602</v>
      </c>
      <c r="AG84" s="78">
        <v>517449</v>
      </c>
      <c r="AH84" s="78">
        <v>333727</v>
      </c>
      <c r="AI84" s="78"/>
      <c r="AJ84" s="78" t="s">
        <v>1147</v>
      </c>
      <c r="AK84" s="78" t="s">
        <v>1209</v>
      </c>
      <c r="AL84" s="82" t="s">
        <v>1272</v>
      </c>
      <c r="AM84" s="78"/>
      <c r="AN84" s="80">
        <v>42119.25748842592</v>
      </c>
      <c r="AO84" s="82" t="s">
        <v>1356</v>
      </c>
      <c r="AP84" s="78" t="b">
        <v>0</v>
      </c>
      <c r="AQ84" s="78" t="b">
        <v>0</v>
      </c>
      <c r="AR84" s="78" t="b">
        <v>1</v>
      </c>
      <c r="AS84" s="78" t="s">
        <v>938</v>
      </c>
      <c r="AT84" s="78">
        <v>3759</v>
      </c>
      <c r="AU84" s="82" t="s">
        <v>1375</v>
      </c>
      <c r="AV84" s="78" t="b">
        <v>0</v>
      </c>
      <c r="AW84" s="78" t="s">
        <v>1423</v>
      </c>
      <c r="AX84" s="82" t="s">
        <v>1505</v>
      </c>
      <c r="AY84" s="78" t="s">
        <v>66</v>
      </c>
      <c r="AZ84" s="78" t="str">
        <f>REPLACE(INDEX(GroupVertices[Group],MATCH(Vertices[[#This Row],[Vertex]],GroupVertices[Vertex],0)),1,1,"")</f>
        <v>10</v>
      </c>
      <c r="BA84" s="48" t="s">
        <v>447</v>
      </c>
      <c r="BB84" s="48" t="s">
        <v>447</v>
      </c>
      <c r="BC84" s="48" t="s">
        <v>525</v>
      </c>
      <c r="BD84" s="48" t="s">
        <v>525</v>
      </c>
      <c r="BE84" s="48" t="s">
        <v>569</v>
      </c>
      <c r="BF84" s="48" t="s">
        <v>569</v>
      </c>
      <c r="BG84" s="120" t="s">
        <v>2166</v>
      </c>
      <c r="BH84" s="120" t="s">
        <v>2166</v>
      </c>
      <c r="BI84" s="120" t="s">
        <v>2224</v>
      </c>
      <c r="BJ84" s="120" t="s">
        <v>2224</v>
      </c>
      <c r="BK84" s="120">
        <v>0</v>
      </c>
      <c r="BL84" s="123">
        <v>0</v>
      </c>
      <c r="BM84" s="120">
        <v>0</v>
      </c>
      <c r="BN84" s="123">
        <v>0</v>
      </c>
      <c r="BO84" s="120">
        <v>0</v>
      </c>
      <c r="BP84" s="123">
        <v>0</v>
      </c>
      <c r="BQ84" s="120">
        <v>8</v>
      </c>
      <c r="BR84" s="123">
        <v>100</v>
      </c>
      <c r="BS84" s="120">
        <v>8</v>
      </c>
      <c r="BT84" s="2"/>
      <c r="BU84" s="3"/>
      <c r="BV84" s="3"/>
      <c r="BW84" s="3"/>
      <c r="BX84" s="3"/>
    </row>
    <row r="85" spans="1:76" ht="15">
      <c r="A85" s="64" t="s">
        <v>263</v>
      </c>
      <c r="B85" s="65"/>
      <c r="C85" s="65" t="s">
        <v>64</v>
      </c>
      <c r="D85" s="66">
        <v>163.69926927292656</v>
      </c>
      <c r="E85" s="68"/>
      <c r="F85" s="100" t="s">
        <v>653</v>
      </c>
      <c r="G85" s="65"/>
      <c r="H85" s="69" t="s">
        <v>263</v>
      </c>
      <c r="I85" s="70"/>
      <c r="J85" s="70"/>
      <c r="K85" s="69" t="s">
        <v>1600</v>
      </c>
      <c r="L85" s="73">
        <v>1</v>
      </c>
      <c r="M85" s="74">
        <v>6079.638671875</v>
      </c>
      <c r="N85" s="74">
        <v>5225.9482421875</v>
      </c>
      <c r="O85" s="75"/>
      <c r="P85" s="76"/>
      <c r="Q85" s="76"/>
      <c r="R85" s="86"/>
      <c r="S85" s="48">
        <v>0</v>
      </c>
      <c r="T85" s="48">
        <v>1</v>
      </c>
      <c r="U85" s="49">
        <v>0</v>
      </c>
      <c r="V85" s="49">
        <v>0.2</v>
      </c>
      <c r="W85" s="49">
        <v>0</v>
      </c>
      <c r="X85" s="49">
        <v>0.610684</v>
      </c>
      <c r="Y85" s="49">
        <v>0</v>
      </c>
      <c r="Z85" s="49">
        <v>0</v>
      </c>
      <c r="AA85" s="71">
        <v>85</v>
      </c>
      <c r="AB85" s="71"/>
      <c r="AC85" s="72"/>
      <c r="AD85" s="78" t="s">
        <v>1060</v>
      </c>
      <c r="AE85" s="78">
        <v>538</v>
      </c>
      <c r="AF85" s="78">
        <v>559</v>
      </c>
      <c r="AG85" s="78">
        <v>1613</v>
      </c>
      <c r="AH85" s="78">
        <v>6567</v>
      </c>
      <c r="AI85" s="78"/>
      <c r="AJ85" s="78" t="s">
        <v>1148</v>
      </c>
      <c r="AK85" s="78" t="s">
        <v>1196</v>
      </c>
      <c r="AL85" s="82" t="s">
        <v>1273</v>
      </c>
      <c r="AM85" s="78"/>
      <c r="AN85" s="80">
        <v>42354.893958333334</v>
      </c>
      <c r="AO85" s="82" t="s">
        <v>1357</v>
      </c>
      <c r="AP85" s="78" t="b">
        <v>0</v>
      </c>
      <c r="AQ85" s="78" t="b">
        <v>0</v>
      </c>
      <c r="AR85" s="78" t="b">
        <v>1</v>
      </c>
      <c r="AS85" s="78" t="s">
        <v>937</v>
      </c>
      <c r="AT85" s="78">
        <v>44</v>
      </c>
      <c r="AU85" s="82" t="s">
        <v>1375</v>
      </c>
      <c r="AV85" s="78" t="b">
        <v>0</v>
      </c>
      <c r="AW85" s="78" t="s">
        <v>1423</v>
      </c>
      <c r="AX85" s="82" t="s">
        <v>1506</v>
      </c>
      <c r="AY85" s="78" t="s">
        <v>66</v>
      </c>
      <c r="AZ85" s="78" t="str">
        <f>REPLACE(INDEX(GroupVertices[Group],MATCH(Vertices[[#This Row],[Vertex]],GroupVertices[Vertex],0)),1,1,"")</f>
        <v>9</v>
      </c>
      <c r="BA85" s="48"/>
      <c r="BB85" s="48"/>
      <c r="BC85" s="48"/>
      <c r="BD85" s="48"/>
      <c r="BE85" s="48" t="s">
        <v>541</v>
      </c>
      <c r="BF85" s="48" t="s">
        <v>541</v>
      </c>
      <c r="BG85" s="120" t="s">
        <v>2137</v>
      </c>
      <c r="BH85" s="120" t="s">
        <v>2137</v>
      </c>
      <c r="BI85" s="120" t="s">
        <v>2194</v>
      </c>
      <c r="BJ85" s="120" t="s">
        <v>2194</v>
      </c>
      <c r="BK85" s="120">
        <v>0</v>
      </c>
      <c r="BL85" s="123">
        <v>0</v>
      </c>
      <c r="BM85" s="120">
        <v>0</v>
      </c>
      <c r="BN85" s="123">
        <v>0</v>
      </c>
      <c r="BO85" s="120">
        <v>0</v>
      </c>
      <c r="BP85" s="123">
        <v>0</v>
      </c>
      <c r="BQ85" s="120">
        <v>20</v>
      </c>
      <c r="BR85" s="123">
        <v>100</v>
      </c>
      <c r="BS85" s="120">
        <v>20</v>
      </c>
      <c r="BT85" s="2"/>
      <c r="BU85" s="3"/>
      <c r="BV85" s="3"/>
      <c r="BW85" s="3"/>
      <c r="BX85" s="3"/>
    </row>
    <row r="86" spans="1:76" ht="15">
      <c r="A86" s="64" t="s">
        <v>265</v>
      </c>
      <c r="B86" s="65"/>
      <c r="C86" s="65" t="s">
        <v>64</v>
      </c>
      <c r="D86" s="66">
        <v>162.58173182316403</v>
      </c>
      <c r="E86" s="68"/>
      <c r="F86" s="100" t="s">
        <v>654</v>
      </c>
      <c r="G86" s="65"/>
      <c r="H86" s="69" t="s">
        <v>265</v>
      </c>
      <c r="I86" s="70"/>
      <c r="J86" s="70"/>
      <c r="K86" s="69" t="s">
        <v>1601</v>
      </c>
      <c r="L86" s="73">
        <v>1</v>
      </c>
      <c r="M86" s="74">
        <v>5510.02099609375</v>
      </c>
      <c r="N86" s="74">
        <v>3211.443603515625</v>
      </c>
      <c r="O86" s="75"/>
      <c r="P86" s="76"/>
      <c r="Q86" s="76"/>
      <c r="R86" s="86"/>
      <c r="S86" s="48">
        <v>0</v>
      </c>
      <c r="T86" s="48">
        <v>2</v>
      </c>
      <c r="U86" s="49">
        <v>0</v>
      </c>
      <c r="V86" s="49">
        <v>0.166667</v>
      </c>
      <c r="W86" s="49">
        <v>0</v>
      </c>
      <c r="X86" s="49">
        <v>0.740454</v>
      </c>
      <c r="Y86" s="49">
        <v>0.5</v>
      </c>
      <c r="Z86" s="49">
        <v>0</v>
      </c>
      <c r="AA86" s="71">
        <v>86</v>
      </c>
      <c r="AB86" s="71"/>
      <c r="AC86" s="72"/>
      <c r="AD86" s="78" t="s">
        <v>1061</v>
      </c>
      <c r="AE86" s="78">
        <v>2</v>
      </c>
      <c r="AF86" s="78">
        <v>194</v>
      </c>
      <c r="AG86" s="78">
        <v>4750</v>
      </c>
      <c r="AH86" s="78">
        <v>35</v>
      </c>
      <c r="AI86" s="78"/>
      <c r="AJ86" s="78" t="s">
        <v>1149</v>
      </c>
      <c r="AK86" s="78"/>
      <c r="AL86" s="82" t="s">
        <v>1274</v>
      </c>
      <c r="AM86" s="78"/>
      <c r="AN86" s="80">
        <v>40216.52248842592</v>
      </c>
      <c r="AO86" s="78"/>
      <c r="AP86" s="78" t="b">
        <v>1</v>
      </c>
      <c r="AQ86" s="78" t="b">
        <v>0</v>
      </c>
      <c r="AR86" s="78" t="b">
        <v>0</v>
      </c>
      <c r="AS86" s="78" t="s">
        <v>937</v>
      </c>
      <c r="AT86" s="78">
        <v>111</v>
      </c>
      <c r="AU86" s="82" t="s">
        <v>1375</v>
      </c>
      <c r="AV86" s="78" t="b">
        <v>0</v>
      </c>
      <c r="AW86" s="78" t="s">
        <v>1423</v>
      </c>
      <c r="AX86" s="82" t="s">
        <v>1507</v>
      </c>
      <c r="AY86" s="78" t="s">
        <v>66</v>
      </c>
      <c r="AZ86" s="78" t="str">
        <f>REPLACE(INDEX(GroupVertices[Group],MATCH(Vertices[[#This Row],[Vertex]],GroupVertices[Vertex],0)),1,1,"")</f>
        <v>6</v>
      </c>
      <c r="BA86" s="48"/>
      <c r="BB86" s="48"/>
      <c r="BC86" s="48"/>
      <c r="BD86" s="48"/>
      <c r="BE86" s="48" t="s">
        <v>574</v>
      </c>
      <c r="BF86" s="48" t="s">
        <v>574</v>
      </c>
      <c r="BG86" s="120" t="s">
        <v>1891</v>
      </c>
      <c r="BH86" s="120" t="s">
        <v>1891</v>
      </c>
      <c r="BI86" s="120" t="s">
        <v>2225</v>
      </c>
      <c r="BJ86" s="120" t="s">
        <v>2225</v>
      </c>
      <c r="BK86" s="120">
        <v>1</v>
      </c>
      <c r="BL86" s="123">
        <v>4.761904761904762</v>
      </c>
      <c r="BM86" s="120">
        <v>0</v>
      </c>
      <c r="BN86" s="123">
        <v>0</v>
      </c>
      <c r="BO86" s="120">
        <v>0</v>
      </c>
      <c r="BP86" s="123">
        <v>0</v>
      </c>
      <c r="BQ86" s="120">
        <v>20</v>
      </c>
      <c r="BR86" s="123">
        <v>95.23809523809524</v>
      </c>
      <c r="BS86" s="120">
        <v>21</v>
      </c>
      <c r="BT86" s="2"/>
      <c r="BU86" s="3"/>
      <c r="BV86" s="3"/>
      <c r="BW86" s="3"/>
      <c r="BX86" s="3"/>
    </row>
    <row r="87" spans="1:76" ht="15">
      <c r="A87" s="64" t="s">
        <v>301</v>
      </c>
      <c r="B87" s="65"/>
      <c r="C87" s="65" t="s">
        <v>64</v>
      </c>
      <c r="D87" s="66">
        <v>175.79622944830106</v>
      </c>
      <c r="E87" s="68"/>
      <c r="F87" s="100" t="s">
        <v>1418</v>
      </c>
      <c r="G87" s="65"/>
      <c r="H87" s="69" t="s">
        <v>301</v>
      </c>
      <c r="I87" s="70"/>
      <c r="J87" s="70"/>
      <c r="K87" s="69" t="s">
        <v>1602</v>
      </c>
      <c r="L87" s="73">
        <v>406.3243243243243</v>
      </c>
      <c r="M87" s="74">
        <v>4856.04541015625</v>
      </c>
      <c r="N87" s="74">
        <v>2039.15087890625</v>
      </c>
      <c r="O87" s="75"/>
      <c r="P87" s="76"/>
      <c r="Q87" s="76"/>
      <c r="R87" s="86"/>
      <c r="S87" s="48">
        <v>4</v>
      </c>
      <c r="T87" s="48">
        <v>0</v>
      </c>
      <c r="U87" s="49">
        <v>3</v>
      </c>
      <c r="V87" s="49">
        <v>0.25</v>
      </c>
      <c r="W87" s="49">
        <v>0</v>
      </c>
      <c r="X87" s="49">
        <v>1.389305</v>
      </c>
      <c r="Y87" s="49">
        <v>0.25</v>
      </c>
      <c r="Z87" s="49">
        <v>0</v>
      </c>
      <c r="AA87" s="71">
        <v>87</v>
      </c>
      <c r="AB87" s="71"/>
      <c r="AC87" s="72"/>
      <c r="AD87" s="78" t="s">
        <v>1062</v>
      </c>
      <c r="AE87" s="78">
        <v>1895</v>
      </c>
      <c r="AF87" s="78">
        <v>4510</v>
      </c>
      <c r="AG87" s="78">
        <v>6808</v>
      </c>
      <c r="AH87" s="78">
        <v>1279</v>
      </c>
      <c r="AI87" s="78"/>
      <c r="AJ87" s="78" t="s">
        <v>1150</v>
      </c>
      <c r="AK87" s="78" t="s">
        <v>1210</v>
      </c>
      <c r="AL87" s="82" t="s">
        <v>1275</v>
      </c>
      <c r="AM87" s="78"/>
      <c r="AN87" s="80">
        <v>41165.41725694444</v>
      </c>
      <c r="AO87" s="82" t="s">
        <v>1358</v>
      </c>
      <c r="AP87" s="78" t="b">
        <v>0</v>
      </c>
      <c r="AQ87" s="78" t="b">
        <v>0</v>
      </c>
      <c r="AR87" s="78" t="b">
        <v>0</v>
      </c>
      <c r="AS87" s="78" t="s">
        <v>1372</v>
      </c>
      <c r="AT87" s="78">
        <v>139</v>
      </c>
      <c r="AU87" s="82" t="s">
        <v>1375</v>
      </c>
      <c r="AV87" s="78" t="b">
        <v>0</v>
      </c>
      <c r="AW87" s="78" t="s">
        <v>1423</v>
      </c>
      <c r="AX87" s="82" t="s">
        <v>1508</v>
      </c>
      <c r="AY87" s="78" t="s">
        <v>65</v>
      </c>
      <c r="AZ87" s="78" t="str">
        <f>REPLACE(INDEX(GroupVertices[Group],MATCH(Vertices[[#This Row],[Vertex]],GroupVertices[Vertex],0)),1,1,"")</f>
        <v>6</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267</v>
      </c>
      <c r="B88" s="65"/>
      <c r="C88" s="65" t="s">
        <v>64</v>
      </c>
      <c r="D88" s="66">
        <v>174.51029594446473</v>
      </c>
      <c r="E88" s="68"/>
      <c r="F88" s="100" t="s">
        <v>656</v>
      </c>
      <c r="G88" s="65"/>
      <c r="H88" s="69" t="s">
        <v>267</v>
      </c>
      <c r="I88" s="70"/>
      <c r="J88" s="70"/>
      <c r="K88" s="69" t="s">
        <v>1603</v>
      </c>
      <c r="L88" s="73">
        <v>406.3243243243243</v>
      </c>
      <c r="M88" s="74">
        <v>5356.42578125</v>
      </c>
      <c r="N88" s="74">
        <v>1620.5941162109375</v>
      </c>
      <c r="O88" s="75"/>
      <c r="P88" s="76"/>
      <c r="Q88" s="76"/>
      <c r="R88" s="86"/>
      <c r="S88" s="48">
        <v>3</v>
      </c>
      <c r="T88" s="48">
        <v>1</v>
      </c>
      <c r="U88" s="49">
        <v>3</v>
      </c>
      <c r="V88" s="49">
        <v>0.25</v>
      </c>
      <c r="W88" s="49">
        <v>0</v>
      </c>
      <c r="X88" s="49">
        <v>1.389305</v>
      </c>
      <c r="Y88" s="49">
        <v>0.25</v>
      </c>
      <c r="Z88" s="49">
        <v>0</v>
      </c>
      <c r="AA88" s="71">
        <v>88</v>
      </c>
      <c r="AB88" s="71"/>
      <c r="AC88" s="72"/>
      <c r="AD88" s="78" t="s">
        <v>1063</v>
      </c>
      <c r="AE88" s="78">
        <v>317</v>
      </c>
      <c r="AF88" s="78">
        <v>4090</v>
      </c>
      <c r="AG88" s="78">
        <v>996</v>
      </c>
      <c r="AH88" s="78">
        <v>728</v>
      </c>
      <c r="AI88" s="78"/>
      <c r="AJ88" s="78" t="s">
        <v>1151</v>
      </c>
      <c r="AK88" s="78" t="s">
        <v>1211</v>
      </c>
      <c r="AL88" s="82" t="s">
        <v>1276</v>
      </c>
      <c r="AM88" s="78"/>
      <c r="AN88" s="80">
        <v>42884.39398148148</v>
      </c>
      <c r="AO88" s="82" t="s">
        <v>1359</v>
      </c>
      <c r="AP88" s="78" t="b">
        <v>0</v>
      </c>
      <c r="AQ88" s="78" t="b">
        <v>0</v>
      </c>
      <c r="AR88" s="78" t="b">
        <v>0</v>
      </c>
      <c r="AS88" s="78" t="s">
        <v>1372</v>
      </c>
      <c r="AT88" s="78">
        <v>110</v>
      </c>
      <c r="AU88" s="82" t="s">
        <v>1375</v>
      </c>
      <c r="AV88" s="78" t="b">
        <v>0</v>
      </c>
      <c r="AW88" s="78" t="s">
        <v>1423</v>
      </c>
      <c r="AX88" s="82" t="s">
        <v>1509</v>
      </c>
      <c r="AY88" s="78" t="s">
        <v>66</v>
      </c>
      <c r="AZ88" s="78" t="str">
        <f>REPLACE(INDEX(GroupVertices[Group],MATCH(Vertices[[#This Row],[Vertex]],GroupVertices[Vertex],0)),1,1,"")</f>
        <v>6</v>
      </c>
      <c r="BA88" s="48" t="s">
        <v>450</v>
      </c>
      <c r="BB88" s="48" t="s">
        <v>450</v>
      </c>
      <c r="BC88" s="48" t="s">
        <v>528</v>
      </c>
      <c r="BD88" s="48" t="s">
        <v>528</v>
      </c>
      <c r="BE88" s="48" t="s">
        <v>575</v>
      </c>
      <c r="BF88" s="48" t="s">
        <v>575</v>
      </c>
      <c r="BG88" s="120" t="s">
        <v>1891</v>
      </c>
      <c r="BH88" s="120" t="s">
        <v>1891</v>
      </c>
      <c r="BI88" s="120" t="s">
        <v>2014</v>
      </c>
      <c r="BJ88" s="120" t="s">
        <v>2014</v>
      </c>
      <c r="BK88" s="120">
        <v>1</v>
      </c>
      <c r="BL88" s="123">
        <v>4.761904761904762</v>
      </c>
      <c r="BM88" s="120">
        <v>0</v>
      </c>
      <c r="BN88" s="123">
        <v>0</v>
      </c>
      <c r="BO88" s="120">
        <v>0</v>
      </c>
      <c r="BP88" s="123">
        <v>0</v>
      </c>
      <c r="BQ88" s="120">
        <v>20</v>
      </c>
      <c r="BR88" s="123">
        <v>95.23809523809524</v>
      </c>
      <c r="BS88" s="120">
        <v>21</v>
      </c>
      <c r="BT88" s="2"/>
      <c r="BU88" s="3"/>
      <c r="BV88" s="3"/>
      <c r="BW88" s="3"/>
      <c r="BX88" s="3"/>
    </row>
    <row r="89" spans="1:76" ht="15">
      <c r="A89" s="64" t="s">
        <v>266</v>
      </c>
      <c r="B89" s="65"/>
      <c r="C89" s="65" t="s">
        <v>64</v>
      </c>
      <c r="D89" s="66">
        <v>163.59823164048228</v>
      </c>
      <c r="E89" s="68"/>
      <c r="F89" s="100" t="s">
        <v>655</v>
      </c>
      <c r="G89" s="65"/>
      <c r="H89" s="69" t="s">
        <v>266</v>
      </c>
      <c r="I89" s="70"/>
      <c r="J89" s="70"/>
      <c r="K89" s="69" t="s">
        <v>1604</v>
      </c>
      <c r="L89" s="73">
        <v>1</v>
      </c>
      <c r="M89" s="74">
        <v>5529.01171875</v>
      </c>
      <c r="N89" s="74">
        <v>352.9058837890625</v>
      </c>
      <c r="O89" s="75"/>
      <c r="P89" s="76"/>
      <c r="Q89" s="76"/>
      <c r="R89" s="86"/>
      <c r="S89" s="48">
        <v>0</v>
      </c>
      <c r="T89" s="48">
        <v>2</v>
      </c>
      <c r="U89" s="49">
        <v>0</v>
      </c>
      <c r="V89" s="49">
        <v>0.166667</v>
      </c>
      <c r="W89" s="49">
        <v>0</v>
      </c>
      <c r="X89" s="49">
        <v>0.740454</v>
      </c>
      <c r="Y89" s="49">
        <v>0.5</v>
      </c>
      <c r="Z89" s="49">
        <v>0</v>
      </c>
      <c r="AA89" s="71">
        <v>89</v>
      </c>
      <c r="AB89" s="71"/>
      <c r="AC89" s="72"/>
      <c r="AD89" s="78" t="s">
        <v>1064</v>
      </c>
      <c r="AE89" s="78">
        <v>166</v>
      </c>
      <c r="AF89" s="78">
        <v>526</v>
      </c>
      <c r="AG89" s="78">
        <v>10373</v>
      </c>
      <c r="AH89" s="78">
        <v>463</v>
      </c>
      <c r="AI89" s="78"/>
      <c r="AJ89" s="78" t="s">
        <v>1152</v>
      </c>
      <c r="AK89" s="78"/>
      <c r="AL89" s="82" t="s">
        <v>1277</v>
      </c>
      <c r="AM89" s="78"/>
      <c r="AN89" s="80">
        <v>40216.47324074074</v>
      </c>
      <c r="AO89" s="82" t="s">
        <v>1360</v>
      </c>
      <c r="AP89" s="78" t="b">
        <v>0</v>
      </c>
      <c r="AQ89" s="78" t="b">
        <v>0</v>
      </c>
      <c r="AR89" s="78" t="b">
        <v>0</v>
      </c>
      <c r="AS89" s="78" t="s">
        <v>937</v>
      </c>
      <c r="AT89" s="78">
        <v>152</v>
      </c>
      <c r="AU89" s="82" t="s">
        <v>1384</v>
      </c>
      <c r="AV89" s="78" t="b">
        <v>0</v>
      </c>
      <c r="AW89" s="78" t="s">
        <v>1423</v>
      </c>
      <c r="AX89" s="82" t="s">
        <v>1510</v>
      </c>
      <c r="AY89" s="78" t="s">
        <v>66</v>
      </c>
      <c r="AZ89" s="78" t="str">
        <f>REPLACE(INDEX(GroupVertices[Group],MATCH(Vertices[[#This Row],[Vertex]],GroupVertices[Vertex],0)),1,1,"")</f>
        <v>6</v>
      </c>
      <c r="BA89" s="48"/>
      <c r="BB89" s="48"/>
      <c r="BC89" s="48"/>
      <c r="BD89" s="48"/>
      <c r="BE89" s="48" t="s">
        <v>574</v>
      </c>
      <c r="BF89" s="48" t="s">
        <v>574</v>
      </c>
      <c r="BG89" s="120" t="s">
        <v>1891</v>
      </c>
      <c r="BH89" s="120" t="s">
        <v>1891</v>
      </c>
      <c r="BI89" s="120" t="s">
        <v>2225</v>
      </c>
      <c r="BJ89" s="120" t="s">
        <v>2225</v>
      </c>
      <c r="BK89" s="120">
        <v>1</v>
      </c>
      <c r="BL89" s="123">
        <v>4.761904761904762</v>
      </c>
      <c r="BM89" s="120">
        <v>0</v>
      </c>
      <c r="BN89" s="123">
        <v>0</v>
      </c>
      <c r="BO89" s="120">
        <v>0</v>
      </c>
      <c r="BP89" s="123">
        <v>0</v>
      </c>
      <c r="BQ89" s="120">
        <v>20</v>
      </c>
      <c r="BR89" s="123">
        <v>95.23809523809524</v>
      </c>
      <c r="BS89" s="120">
        <v>21</v>
      </c>
      <c r="BT89" s="2"/>
      <c r="BU89" s="3"/>
      <c r="BV89" s="3"/>
      <c r="BW89" s="3"/>
      <c r="BX89" s="3"/>
    </row>
    <row r="90" spans="1:76" ht="15">
      <c r="A90" s="64" t="s">
        <v>268</v>
      </c>
      <c r="B90" s="65"/>
      <c r="C90" s="65" t="s">
        <v>64</v>
      </c>
      <c r="D90" s="66">
        <v>169.5502667153818</v>
      </c>
      <c r="E90" s="68"/>
      <c r="F90" s="100" t="s">
        <v>657</v>
      </c>
      <c r="G90" s="65"/>
      <c r="H90" s="69" t="s">
        <v>268</v>
      </c>
      <c r="I90" s="70"/>
      <c r="J90" s="70"/>
      <c r="K90" s="69" t="s">
        <v>1605</v>
      </c>
      <c r="L90" s="73">
        <v>1</v>
      </c>
      <c r="M90" s="74">
        <v>4158.12841796875</v>
      </c>
      <c r="N90" s="74">
        <v>1446.421630859375</v>
      </c>
      <c r="O90" s="75"/>
      <c r="P90" s="76"/>
      <c r="Q90" s="76"/>
      <c r="R90" s="86"/>
      <c r="S90" s="48">
        <v>0</v>
      </c>
      <c r="T90" s="48">
        <v>2</v>
      </c>
      <c r="U90" s="49">
        <v>0</v>
      </c>
      <c r="V90" s="49">
        <v>0.166667</v>
      </c>
      <c r="W90" s="49">
        <v>0</v>
      </c>
      <c r="X90" s="49">
        <v>0.740454</v>
      </c>
      <c r="Y90" s="49">
        <v>0.5</v>
      </c>
      <c r="Z90" s="49">
        <v>0</v>
      </c>
      <c r="AA90" s="71">
        <v>90</v>
      </c>
      <c r="AB90" s="71"/>
      <c r="AC90" s="72"/>
      <c r="AD90" s="78" t="s">
        <v>1065</v>
      </c>
      <c r="AE90" s="78">
        <v>4448</v>
      </c>
      <c r="AF90" s="78">
        <v>2470</v>
      </c>
      <c r="AG90" s="78">
        <v>31385</v>
      </c>
      <c r="AH90" s="78">
        <v>26184</v>
      </c>
      <c r="AI90" s="78"/>
      <c r="AJ90" s="78"/>
      <c r="AK90" s="78"/>
      <c r="AL90" s="78"/>
      <c r="AM90" s="78"/>
      <c r="AN90" s="80">
        <v>41250.02180555555</v>
      </c>
      <c r="AO90" s="82" t="s">
        <v>1361</v>
      </c>
      <c r="AP90" s="78" t="b">
        <v>1</v>
      </c>
      <c r="AQ90" s="78" t="b">
        <v>0</v>
      </c>
      <c r="AR90" s="78" t="b">
        <v>1</v>
      </c>
      <c r="AS90" s="78" t="s">
        <v>936</v>
      </c>
      <c r="AT90" s="78">
        <v>692</v>
      </c>
      <c r="AU90" s="82" t="s">
        <v>1375</v>
      </c>
      <c r="AV90" s="78" t="b">
        <v>0</v>
      </c>
      <c r="AW90" s="78" t="s">
        <v>1423</v>
      </c>
      <c r="AX90" s="82" t="s">
        <v>1511</v>
      </c>
      <c r="AY90" s="78" t="s">
        <v>66</v>
      </c>
      <c r="AZ90" s="78" t="str">
        <f>REPLACE(INDEX(GroupVertices[Group],MATCH(Vertices[[#This Row],[Vertex]],GroupVertices[Vertex],0)),1,1,"")</f>
        <v>6</v>
      </c>
      <c r="BA90" s="48"/>
      <c r="BB90" s="48"/>
      <c r="BC90" s="48"/>
      <c r="BD90" s="48"/>
      <c r="BE90" s="48" t="s">
        <v>574</v>
      </c>
      <c r="BF90" s="48" t="s">
        <v>574</v>
      </c>
      <c r="BG90" s="120" t="s">
        <v>1891</v>
      </c>
      <c r="BH90" s="120" t="s">
        <v>1891</v>
      </c>
      <c r="BI90" s="120" t="s">
        <v>2225</v>
      </c>
      <c r="BJ90" s="120" t="s">
        <v>2225</v>
      </c>
      <c r="BK90" s="120">
        <v>1</v>
      </c>
      <c r="BL90" s="123">
        <v>4.761904761904762</v>
      </c>
      <c r="BM90" s="120">
        <v>0</v>
      </c>
      <c r="BN90" s="123">
        <v>0</v>
      </c>
      <c r="BO90" s="120">
        <v>0</v>
      </c>
      <c r="BP90" s="123">
        <v>0</v>
      </c>
      <c r="BQ90" s="120">
        <v>20</v>
      </c>
      <c r="BR90" s="123">
        <v>95.23809523809524</v>
      </c>
      <c r="BS90" s="120">
        <v>21</v>
      </c>
      <c r="BT90" s="2"/>
      <c r="BU90" s="3"/>
      <c r="BV90" s="3"/>
      <c r="BW90" s="3"/>
      <c r="BX90" s="3"/>
    </row>
    <row r="91" spans="1:76" ht="15">
      <c r="A91" s="64" t="s">
        <v>269</v>
      </c>
      <c r="B91" s="65"/>
      <c r="C91" s="65" t="s">
        <v>64</v>
      </c>
      <c r="D91" s="66">
        <v>165.0403142126416</v>
      </c>
      <c r="E91" s="68"/>
      <c r="F91" s="100" t="s">
        <v>658</v>
      </c>
      <c r="G91" s="65"/>
      <c r="H91" s="69" t="s">
        <v>269</v>
      </c>
      <c r="I91" s="70"/>
      <c r="J91" s="70"/>
      <c r="K91" s="69" t="s">
        <v>1606</v>
      </c>
      <c r="L91" s="73">
        <v>1</v>
      </c>
      <c r="M91" s="74">
        <v>5186.291015625</v>
      </c>
      <c r="N91" s="74">
        <v>9169.6708984375</v>
      </c>
      <c r="O91" s="75"/>
      <c r="P91" s="76"/>
      <c r="Q91" s="76"/>
      <c r="R91" s="86"/>
      <c r="S91" s="48">
        <v>1</v>
      </c>
      <c r="T91" s="48">
        <v>1</v>
      </c>
      <c r="U91" s="49">
        <v>0</v>
      </c>
      <c r="V91" s="49">
        <v>0</v>
      </c>
      <c r="W91" s="49">
        <v>0</v>
      </c>
      <c r="X91" s="49">
        <v>0.999994</v>
      </c>
      <c r="Y91" s="49">
        <v>0</v>
      </c>
      <c r="Z91" s="49" t="s">
        <v>2421</v>
      </c>
      <c r="AA91" s="71">
        <v>91</v>
      </c>
      <c r="AB91" s="71"/>
      <c r="AC91" s="72"/>
      <c r="AD91" s="78" t="s">
        <v>1066</v>
      </c>
      <c r="AE91" s="78">
        <v>155</v>
      </c>
      <c r="AF91" s="78">
        <v>997</v>
      </c>
      <c r="AG91" s="78">
        <v>702</v>
      </c>
      <c r="AH91" s="78">
        <v>29</v>
      </c>
      <c r="AI91" s="78"/>
      <c r="AJ91" s="78" t="s">
        <v>1153</v>
      </c>
      <c r="AK91" s="78" t="s">
        <v>1162</v>
      </c>
      <c r="AL91" s="82" t="s">
        <v>1278</v>
      </c>
      <c r="AM91" s="78"/>
      <c r="AN91" s="80">
        <v>40392.669027777774</v>
      </c>
      <c r="AO91" s="82" t="s">
        <v>1362</v>
      </c>
      <c r="AP91" s="78" t="b">
        <v>0</v>
      </c>
      <c r="AQ91" s="78" t="b">
        <v>0</v>
      </c>
      <c r="AR91" s="78" t="b">
        <v>1</v>
      </c>
      <c r="AS91" s="78" t="s">
        <v>937</v>
      </c>
      <c r="AT91" s="78">
        <v>65</v>
      </c>
      <c r="AU91" s="82" t="s">
        <v>1375</v>
      </c>
      <c r="AV91" s="78" t="b">
        <v>0</v>
      </c>
      <c r="AW91" s="78" t="s">
        <v>1423</v>
      </c>
      <c r="AX91" s="82" t="s">
        <v>1512</v>
      </c>
      <c r="AY91" s="78" t="s">
        <v>66</v>
      </c>
      <c r="AZ91" s="78" t="str">
        <f>REPLACE(INDEX(GroupVertices[Group],MATCH(Vertices[[#This Row],[Vertex]],GroupVertices[Vertex],0)),1,1,"")</f>
        <v>8</v>
      </c>
      <c r="BA91" s="48" t="s">
        <v>451</v>
      </c>
      <c r="BB91" s="48" t="s">
        <v>451</v>
      </c>
      <c r="BC91" s="48" t="s">
        <v>529</v>
      </c>
      <c r="BD91" s="48" t="s">
        <v>529</v>
      </c>
      <c r="BE91" s="48" t="s">
        <v>547</v>
      </c>
      <c r="BF91" s="48" t="s">
        <v>547</v>
      </c>
      <c r="BG91" s="120" t="s">
        <v>2167</v>
      </c>
      <c r="BH91" s="120" t="s">
        <v>2167</v>
      </c>
      <c r="BI91" s="120" t="s">
        <v>2226</v>
      </c>
      <c r="BJ91" s="120" t="s">
        <v>2226</v>
      </c>
      <c r="BK91" s="120">
        <v>2</v>
      </c>
      <c r="BL91" s="123">
        <v>5.2631578947368425</v>
      </c>
      <c r="BM91" s="120">
        <v>0</v>
      </c>
      <c r="BN91" s="123">
        <v>0</v>
      </c>
      <c r="BO91" s="120">
        <v>0</v>
      </c>
      <c r="BP91" s="123">
        <v>0</v>
      </c>
      <c r="BQ91" s="120">
        <v>36</v>
      </c>
      <c r="BR91" s="123">
        <v>94.73684210526316</v>
      </c>
      <c r="BS91" s="120">
        <v>38</v>
      </c>
      <c r="BT91" s="2"/>
      <c r="BU91" s="3"/>
      <c r="BV91" s="3"/>
      <c r="BW91" s="3"/>
      <c r="BX91" s="3"/>
    </row>
    <row r="92" spans="1:76" ht="15">
      <c r="A92" s="64" t="s">
        <v>271</v>
      </c>
      <c r="B92" s="65"/>
      <c r="C92" s="65" t="s">
        <v>64</v>
      </c>
      <c r="D92" s="66">
        <v>169.31757398611617</v>
      </c>
      <c r="E92" s="68"/>
      <c r="F92" s="100" t="s">
        <v>659</v>
      </c>
      <c r="G92" s="65"/>
      <c r="H92" s="69" t="s">
        <v>271</v>
      </c>
      <c r="I92" s="70"/>
      <c r="J92" s="70"/>
      <c r="K92" s="69" t="s">
        <v>1607</v>
      </c>
      <c r="L92" s="73">
        <v>1</v>
      </c>
      <c r="M92" s="74">
        <v>8194.4375</v>
      </c>
      <c r="N92" s="74">
        <v>4070.18115234375</v>
      </c>
      <c r="O92" s="75"/>
      <c r="P92" s="76"/>
      <c r="Q92" s="76"/>
      <c r="R92" s="86"/>
      <c r="S92" s="48">
        <v>0</v>
      </c>
      <c r="T92" s="48">
        <v>1</v>
      </c>
      <c r="U92" s="49">
        <v>0</v>
      </c>
      <c r="V92" s="49">
        <v>0.333333</v>
      </c>
      <c r="W92" s="49">
        <v>0</v>
      </c>
      <c r="X92" s="49">
        <v>0.638294</v>
      </c>
      <c r="Y92" s="49">
        <v>0</v>
      </c>
      <c r="Z92" s="49">
        <v>0</v>
      </c>
      <c r="AA92" s="71">
        <v>92</v>
      </c>
      <c r="AB92" s="71"/>
      <c r="AC92" s="72"/>
      <c r="AD92" s="78" t="s">
        <v>1067</v>
      </c>
      <c r="AE92" s="78">
        <v>3115</v>
      </c>
      <c r="AF92" s="78">
        <v>2394</v>
      </c>
      <c r="AG92" s="78">
        <v>304</v>
      </c>
      <c r="AH92" s="78">
        <v>466</v>
      </c>
      <c r="AI92" s="78"/>
      <c r="AJ92" s="78" t="s">
        <v>1154</v>
      </c>
      <c r="AK92" s="78" t="s">
        <v>1202</v>
      </c>
      <c r="AL92" s="82" t="s">
        <v>1279</v>
      </c>
      <c r="AM92" s="78"/>
      <c r="AN92" s="80">
        <v>40731.17630787037</v>
      </c>
      <c r="AO92" s="82" t="s">
        <v>1363</v>
      </c>
      <c r="AP92" s="78" t="b">
        <v>0</v>
      </c>
      <c r="AQ92" s="78" t="b">
        <v>0</v>
      </c>
      <c r="AR92" s="78" t="b">
        <v>0</v>
      </c>
      <c r="AS92" s="78" t="s">
        <v>937</v>
      </c>
      <c r="AT92" s="78">
        <v>42</v>
      </c>
      <c r="AU92" s="82" t="s">
        <v>1378</v>
      </c>
      <c r="AV92" s="78" t="b">
        <v>0</v>
      </c>
      <c r="AW92" s="78" t="s">
        <v>1423</v>
      </c>
      <c r="AX92" s="82" t="s">
        <v>1513</v>
      </c>
      <c r="AY92" s="78" t="s">
        <v>66</v>
      </c>
      <c r="AZ92" s="78" t="str">
        <f>REPLACE(INDEX(GroupVertices[Group],MATCH(Vertices[[#This Row],[Vertex]],GroupVertices[Vertex],0)),1,1,"")</f>
        <v>14</v>
      </c>
      <c r="BA92" s="48"/>
      <c r="BB92" s="48"/>
      <c r="BC92" s="48"/>
      <c r="BD92" s="48"/>
      <c r="BE92" s="48" t="s">
        <v>563</v>
      </c>
      <c r="BF92" s="48" t="s">
        <v>563</v>
      </c>
      <c r="BG92" s="120" t="s">
        <v>1899</v>
      </c>
      <c r="BH92" s="120" t="s">
        <v>1899</v>
      </c>
      <c r="BI92" s="120" t="s">
        <v>2218</v>
      </c>
      <c r="BJ92" s="120" t="s">
        <v>2218</v>
      </c>
      <c r="BK92" s="120">
        <v>0</v>
      </c>
      <c r="BL92" s="123">
        <v>0</v>
      </c>
      <c r="BM92" s="120">
        <v>0</v>
      </c>
      <c r="BN92" s="123">
        <v>0</v>
      </c>
      <c r="BO92" s="120">
        <v>0</v>
      </c>
      <c r="BP92" s="123">
        <v>0</v>
      </c>
      <c r="BQ92" s="120">
        <v>20</v>
      </c>
      <c r="BR92" s="123">
        <v>100</v>
      </c>
      <c r="BS92" s="120">
        <v>20</v>
      </c>
      <c r="BT92" s="2"/>
      <c r="BU92" s="3"/>
      <c r="BV92" s="3"/>
      <c r="BW92" s="3"/>
      <c r="BX92" s="3"/>
    </row>
    <row r="93" spans="1:76" ht="15">
      <c r="A93" s="64" t="s">
        <v>302</v>
      </c>
      <c r="B93" s="65"/>
      <c r="C93" s="65" t="s">
        <v>64</v>
      </c>
      <c r="D93" s="66">
        <v>164.89947387650713</v>
      </c>
      <c r="E93" s="68"/>
      <c r="F93" s="100" t="s">
        <v>1419</v>
      </c>
      <c r="G93" s="65"/>
      <c r="H93" s="69" t="s">
        <v>302</v>
      </c>
      <c r="I93" s="70"/>
      <c r="J93" s="70"/>
      <c r="K93" s="69" t="s">
        <v>1608</v>
      </c>
      <c r="L93" s="73">
        <v>1</v>
      </c>
      <c r="M93" s="74">
        <v>1748.08740234375</v>
      </c>
      <c r="N93" s="74">
        <v>8581.5185546875</v>
      </c>
      <c r="O93" s="75"/>
      <c r="P93" s="76"/>
      <c r="Q93" s="76"/>
      <c r="R93" s="86"/>
      <c r="S93" s="48">
        <v>1</v>
      </c>
      <c r="T93" s="48">
        <v>0</v>
      </c>
      <c r="U93" s="49">
        <v>0</v>
      </c>
      <c r="V93" s="49">
        <v>0.052632</v>
      </c>
      <c r="W93" s="49">
        <v>0.053633</v>
      </c>
      <c r="X93" s="49">
        <v>0.434277</v>
      </c>
      <c r="Y93" s="49">
        <v>0</v>
      </c>
      <c r="Z93" s="49">
        <v>0</v>
      </c>
      <c r="AA93" s="71">
        <v>93</v>
      </c>
      <c r="AB93" s="71"/>
      <c r="AC93" s="72"/>
      <c r="AD93" s="78" t="s">
        <v>1068</v>
      </c>
      <c r="AE93" s="78">
        <v>521</v>
      </c>
      <c r="AF93" s="78">
        <v>951</v>
      </c>
      <c r="AG93" s="78">
        <v>1724</v>
      </c>
      <c r="AH93" s="78">
        <v>171</v>
      </c>
      <c r="AI93" s="78"/>
      <c r="AJ93" s="78" t="s">
        <v>1155</v>
      </c>
      <c r="AK93" s="78" t="s">
        <v>1203</v>
      </c>
      <c r="AL93" s="82" t="s">
        <v>1280</v>
      </c>
      <c r="AM93" s="78"/>
      <c r="AN93" s="80">
        <v>40410.64175925926</v>
      </c>
      <c r="AO93" s="82" t="s">
        <v>1364</v>
      </c>
      <c r="AP93" s="78" t="b">
        <v>0</v>
      </c>
      <c r="AQ93" s="78" t="b">
        <v>0</v>
      </c>
      <c r="AR93" s="78" t="b">
        <v>1</v>
      </c>
      <c r="AS93" s="78" t="s">
        <v>937</v>
      </c>
      <c r="AT93" s="78">
        <v>43</v>
      </c>
      <c r="AU93" s="82" t="s">
        <v>1375</v>
      </c>
      <c r="AV93" s="78" t="b">
        <v>0</v>
      </c>
      <c r="AW93" s="78" t="s">
        <v>1423</v>
      </c>
      <c r="AX93" s="82" t="s">
        <v>1514</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303</v>
      </c>
      <c r="B94" s="65"/>
      <c r="C94" s="65" t="s">
        <v>64</v>
      </c>
      <c r="D94" s="66">
        <v>167.95509682133724</v>
      </c>
      <c r="E94" s="68"/>
      <c r="F94" s="100" t="s">
        <v>1420</v>
      </c>
      <c r="G94" s="65"/>
      <c r="H94" s="69" t="s">
        <v>303</v>
      </c>
      <c r="I94" s="70"/>
      <c r="J94" s="70"/>
      <c r="K94" s="69" t="s">
        <v>1609</v>
      </c>
      <c r="L94" s="73">
        <v>1</v>
      </c>
      <c r="M94" s="74">
        <v>3963.21630859375</v>
      </c>
      <c r="N94" s="74">
        <v>1723.290283203125</v>
      </c>
      <c r="O94" s="75"/>
      <c r="P94" s="76"/>
      <c r="Q94" s="76"/>
      <c r="R94" s="86"/>
      <c r="S94" s="48">
        <v>1</v>
      </c>
      <c r="T94" s="48">
        <v>0</v>
      </c>
      <c r="U94" s="49">
        <v>0</v>
      </c>
      <c r="V94" s="49">
        <v>0.111111</v>
      </c>
      <c r="W94" s="49">
        <v>0</v>
      </c>
      <c r="X94" s="49">
        <v>0.585363</v>
      </c>
      <c r="Y94" s="49">
        <v>0</v>
      </c>
      <c r="Z94" s="49">
        <v>0</v>
      </c>
      <c r="AA94" s="71">
        <v>94</v>
      </c>
      <c r="AB94" s="71"/>
      <c r="AC94" s="72"/>
      <c r="AD94" s="78" t="s">
        <v>1069</v>
      </c>
      <c r="AE94" s="78">
        <v>359</v>
      </c>
      <c r="AF94" s="78">
        <v>1949</v>
      </c>
      <c r="AG94" s="78">
        <v>4814</v>
      </c>
      <c r="AH94" s="78">
        <v>558</v>
      </c>
      <c r="AI94" s="78"/>
      <c r="AJ94" s="78" t="s">
        <v>1156</v>
      </c>
      <c r="AK94" s="78" t="s">
        <v>1212</v>
      </c>
      <c r="AL94" s="82" t="s">
        <v>1281</v>
      </c>
      <c r="AM94" s="78"/>
      <c r="AN94" s="80">
        <v>41067.03493055556</v>
      </c>
      <c r="AO94" s="82" t="s">
        <v>1365</v>
      </c>
      <c r="AP94" s="78" t="b">
        <v>0</v>
      </c>
      <c r="AQ94" s="78" t="b">
        <v>0</v>
      </c>
      <c r="AR94" s="78" t="b">
        <v>0</v>
      </c>
      <c r="AS94" s="78" t="s">
        <v>937</v>
      </c>
      <c r="AT94" s="78">
        <v>107</v>
      </c>
      <c r="AU94" s="82" t="s">
        <v>1377</v>
      </c>
      <c r="AV94" s="78" t="b">
        <v>0</v>
      </c>
      <c r="AW94" s="78" t="s">
        <v>1423</v>
      </c>
      <c r="AX94" s="82" t="s">
        <v>1515</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304</v>
      </c>
      <c r="B95" s="65"/>
      <c r="C95" s="65" t="s">
        <v>64</v>
      </c>
      <c r="D95" s="66">
        <v>177.04848374132263</v>
      </c>
      <c r="E95" s="68"/>
      <c r="F95" s="100" t="s">
        <v>1421</v>
      </c>
      <c r="G95" s="65"/>
      <c r="H95" s="69" t="s">
        <v>304</v>
      </c>
      <c r="I95" s="70"/>
      <c r="J95" s="70"/>
      <c r="K95" s="69" t="s">
        <v>1610</v>
      </c>
      <c r="L95" s="73">
        <v>1</v>
      </c>
      <c r="M95" s="74">
        <v>3161.6455078125</v>
      </c>
      <c r="N95" s="74">
        <v>2893.828125</v>
      </c>
      <c r="O95" s="75"/>
      <c r="P95" s="76"/>
      <c r="Q95" s="76"/>
      <c r="R95" s="86"/>
      <c r="S95" s="48">
        <v>1</v>
      </c>
      <c r="T95" s="48">
        <v>0</v>
      </c>
      <c r="U95" s="49">
        <v>0</v>
      </c>
      <c r="V95" s="49">
        <v>0.111111</v>
      </c>
      <c r="W95" s="49">
        <v>0</v>
      </c>
      <c r="X95" s="49">
        <v>0.585363</v>
      </c>
      <c r="Y95" s="49">
        <v>0</v>
      </c>
      <c r="Z95" s="49">
        <v>0</v>
      </c>
      <c r="AA95" s="71">
        <v>95</v>
      </c>
      <c r="AB95" s="71"/>
      <c r="AC95" s="72"/>
      <c r="AD95" s="78" t="s">
        <v>1070</v>
      </c>
      <c r="AE95" s="78">
        <v>695</v>
      </c>
      <c r="AF95" s="78">
        <v>4919</v>
      </c>
      <c r="AG95" s="78">
        <v>4634</v>
      </c>
      <c r="AH95" s="78">
        <v>2876</v>
      </c>
      <c r="AI95" s="78"/>
      <c r="AJ95" s="78" t="s">
        <v>1157</v>
      </c>
      <c r="AK95" s="78" t="s">
        <v>1161</v>
      </c>
      <c r="AL95" s="82" t="s">
        <v>1282</v>
      </c>
      <c r="AM95" s="78"/>
      <c r="AN95" s="80">
        <v>39897.419641203705</v>
      </c>
      <c r="AO95" s="82" t="s">
        <v>1366</v>
      </c>
      <c r="AP95" s="78" t="b">
        <v>0</v>
      </c>
      <c r="AQ95" s="78" t="b">
        <v>0</v>
      </c>
      <c r="AR95" s="78" t="b">
        <v>1</v>
      </c>
      <c r="AS95" s="78" t="s">
        <v>937</v>
      </c>
      <c r="AT95" s="78">
        <v>202</v>
      </c>
      <c r="AU95" s="82" t="s">
        <v>1384</v>
      </c>
      <c r="AV95" s="78" t="b">
        <v>1</v>
      </c>
      <c r="AW95" s="78" t="s">
        <v>1423</v>
      </c>
      <c r="AX95" s="82" t="s">
        <v>1516</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87" t="s">
        <v>305</v>
      </c>
      <c r="B96" s="88"/>
      <c r="C96" s="88" t="s">
        <v>64</v>
      </c>
      <c r="D96" s="89">
        <v>166.8896090610157</v>
      </c>
      <c r="E96" s="90"/>
      <c r="F96" s="101" t="s">
        <v>1422</v>
      </c>
      <c r="G96" s="88"/>
      <c r="H96" s="91" t="s">
        <v>305</v>
      </c>
      <c r="I96" s="92"/>
      <c r="J96" s="92"/>
      <c r="K96" s="91" t="s">
        <v>1611</v>
      </c>
      <c r="L96" s="93">
        <v>1</v>
      </c>
      <c r="M96" s="94">
        <v>3369.53564453125</v>
      </c>
      <c r="N96" s="94">
        <v>352.9058837890625</v>
      </c>
      <c r="O96" s="95"/>
      <c r="P96" s="96"/>
      <c r="Q96" s="96"/>
      <c r="R96" s="97"/>
      <c r="S96" s="48">
        <v>1</v>
      </c>
      <c r="T96" s="48">
        <v>0</v>
      </c>
      <c r="U96" s="49">
        <v>0</v>
      </c>
      <c r="V96" s="49">
        <v>0.111111</v>
      </c>
      <c r="W96" s="49">
        <v>0</v>
      </c>
      <c r="X96" s="49">
        <v>0.585363</v>
      </c>
      <c r="Y96" s="49">
        <v>0</v>
      </c>
      <c r="Z96" s="49">
        <v>0</v>
      </c>
      <c r="AA96" s="98">
        <v>96</v>
      </c>
      <c r="AB96" s="98"/>
      <c r="AC96" s="99"/>
      <c r="AD96" s="78" t="s">
        <v>1071</v>
      </c>
      <c r="AE96" s="78">
        <v>268</v>
      </c>
      <c r="AF96" s="78">
        <v>1601</v>
      </c>
      <c r="AG96" s="78">
        <v>3857</v>
      </c>
      <c r="AH96" s="78">
        <v>354</v>
      </c>
      <c r="AI96" s="78"/>
      <c r="AJ96" s="78" t="s">
        <v>1158</v>
      </c>
      <c r="AK96" s="78" t="s">
        <v>1196</v>
      </c>
      <c r="AL96" s="82" t="s">
        <v>1283</v>
      </c>
      <c r="AM96" s="78"/>
      <c r="AN96" s="80">
        <v>40352.63443287037</v>
      </c>
      <c r="AO96" s="82" t="s">
        <v>1367</v>
      </c>
      <c r="AP96" s="78" t="b">
        <v>0</v>
      </c>
      <c r="AQ96" s="78" t="b">
        <v>0</v>
      </c>
      <c r="AR96" s="78" t="b">
        <v>1</v>
      </c>
      <c r="AS96" s="78" t="s">
        <v>937</v>
      </c>
      <c r="AT96" s="78">
        <v>66</v>
      </c>
      <c r="AU96" s="82" t="s">
        <v>1377</v>
      </c>
      <c r="AV96" s="78" t="b">
        <v>0</v>
      </c>
      <c r="AW96" s="78" t="s">
        <v>1423</v>
      </c>
      <c r="AX96" s="82" t="s">
        <v>1517</v>
      </c>
      <c r="AY96" s="78" t="s">
        <v>65</v>
      </c>
      <c r="AZ96" s="78" t="str">
        <f>REPLACE(INDEX(GroupVertices[Group],MATCH(Vertices[[#This Row],[Vertex]],GroupVertices[Vertex],0)),1,1,"")</f>
        <v>5</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hyperlinks>
    <hyperlink ref="AL3" r:id="rId1" display="http://executive.edhec.edu/"/>
    <hyperlink ref="AL4" r:id="rId2" display="https://www.edhec.edu/fr"/>
    <hyperlink ref="AL6" r:id="rId3" display="http://t.co/rZnPH3ojsa"/>
    <hyperlink ref="AL7" r:id="rId4" display="https://www.theguardian.com/"/>
    <hyperlink ref="AL8" r:id="rId5" display="http://www.bbc.co.uk/news"/>
    <hyperlink ref="AL9" r:id="rId6" display="http://t.co/KH6EtekF5q"/>
    <hyperlink ref="AL10" r:id="rId7" display="https://t.co/rgEC5Q036X"/>
    <hyperlink ref="AL11" r:id="rId8" display="http://t.co/HuEksFMVhI"/>
    <hyperlink ref="AL12" r:id="rId9" display="http://www.ft.com/"/>
    <hyperlink ref="AL13" r:id="rId10" display="http://www.forbes.fr/"/>
    <hyperlink ref="AL14" r:id="rId11" display="http://www.audencia.com/"/>
    <hyperlink ref="AL15" r:id="rId12" display="http://www.executive.audencia.com/"/>
    <hyperlink ref="AL16" r:id="rId13" display="https://t.co/T0vEjElRDV"/>
    <hyperlink ref="AL17" r:id="rId14" display="https://t.co/a5cX0ybo3Q"/>
    <hyperlink ref="AL18" r:id="rId15" display="https://t.co/6JVyHzZ40K"/>
    <hyperlink ref="AL19" r:id="rId16" display="http://hbr.org/"/>
    <hyperlink ref="AL21" r:id="rId17" display="http://www.yamatho-consulting.com/"/>
    <hyperlink ref="AL23" r:id="rId18" display="https://t.co/Pfj2oidy6E"/>
    <hyperlink ref="AL24" r:id="rId19" display="http://www.aspanet.org/"/>
    <hyperlink ref="AL25" r:id="rId20" display="https://t.co/5kNr6MfwqS"/>
    <hyperlink ref="AL27" r:id="rId21" display="http://t.co/YBMokjA0ty"/>
    <hyperlink ref="AL28" r:id="rId22" display="https://t.co/ip2RfXAXRr"/>
    <hyperlink ref="AL29" r:id="rId23" display="https://t.co/8mGP1Ut3ok"/>
    <hyperlink ref="AL30" r:id="rId24" display="https://t.co/8LjYgE0IcN"/>
    <hyperlink ref="AL31" r:id="rId25" display="http://www.business.rutgers.edu/executive-education"/>
    <hyperlink ref="AL34" r:id="rId26" display="http://t.co/pkxdGqhEpr"/>
    <hyperlink ref="AL36" r:id="rId27" display="https://oneill.iupui.edu/"/>
    <hyperlink ref="AL39" r:id="rId28" display="https://t.co/eXzqJTwwHc"/>
    <hyperlink ref="AL40" r:id="rId29" display="https://t.co/EJecbSdYEP"/>
    <hyperlink ref="AL41" r:id="rId30" display="https://www.kuczmarski.com/"/>
    <hyperlink ref="AL42" r:id="rId31" display="https://t.co/tsgqKS7lAv"/>
    <hyperlink ref="AL43" r:id="rId32" display="https://t.co/om2hWDzgvl"/>
    <hyperlink ref="AL44" r:id="rId33" display="http://t.co/z5nXZyRMPx"/>
    <hyperlink ref="AL45" r:id="rId34" display="http://london.edu/"/>
    <hyperlink ref="AL47" r:id="rId35" display="http://www.hult.edu/"/>
    <hyperlink ref="AL48" r:id="rId36" display="https://t.co/lItRCBtdWw"/>
    <hyperlink ref="AL49" r:id="rId37" display="https://t.co/JTr6w5zEE9"/>
    <hyperlink ref="AL50" r:id="rId38" display="https://t.co/FhDpD3Nist"/>
    <hyperlink ref="AL52" r:id="rId39" display="https://www.ef.com/"/>
    <hyperlink ref="AL54" r:id="rId40" display="https://t.co/DqewSmoi1f"/>
    <hyperlink ref="AL55" r:id="rId41" display="https://t.co/9TOZMoW4SO"/>
    <hyperlink ref="AL56" r:id="rId42" display="https://t.co/EpKRzZQ7vU"/>
    <hyperlink ref="AL58" r:id="rId43" display="https://t.co/uAgQ8Iiftk"/>
    <hyperlink ref="AL61" r:id="rId44" display="https://t.co/J0KnkYThrD"/>
    <hyperlink ref="AL62" r:id="rId45" display="https://t.co/z3fnZXj7Jx"/>
    <hyperlink ref="AL65" r:id="rId46" display="https://t.co/nPwOvmS9vT"/>
    <hyperlink ref="AL66" r:id="rId47" display="https://t.co/z3fnZXj7Jx"/>
    <hyperlink ref="AL67" r:id="rId48" display="http://t.co/L86ETBEJ45"/>
    <hyperlink ref="AL69" r:id="rId49" display="http://t.co/41yuwstDVc"/>
    <hyperlink ref="AL70" r:id="rId50" display="https://t.co/05TcQCgWtU"/>
    <hyperlink ref="AL71" r:id="rId51" display="http://t.co/sJQvWVHGl0"/>
    <hyperlink ref="AL72" r:id="rId52" display="https://t.co/PnPx6UZqp8"/>
    <hyperlink ref="AL73" r:id="rId53" display="https://t.co/SFd9iv662V"/>
    <hyperlink ref="AL76" r:id="rId54" display="http://t.co/Z7tdGvexNn"/>
    <hyperlink ref="AL77" r:id="rId55" display="http://t.co/Z8gUcXZzEE"/>
    <hyperlink ref="AL78" r:id="rId56" display="http://t.co/PvSNxTlaEE"/>
    <hyperlink ref="AL79" r:id="rId57" display="http://www.robinheed.com/"/>
    <hyperlink ref="AL80" r:id="rId58" display="https://t.co/vB7ohwEIX8"/>
    <hyperlink ref="AL82" r:id="rId59" display="http://kellogg.northwestern.edu/"/>
    <hyperlink ref="AL83" r:id="rId60" display="http://t.co/UQICSqpeNb"/>
    <hyperlink ref="AL84" r:id="rId61" display="https://t.co/PYzWSIOjKR"/>
    <hyperlink ref="AL85" r:id="rId62" display="https://t.co/wtJfG3iCuh"/>
    <hyperlink ref="AL86" r:id="rId63" display="http://gobernanza.wordpress.com/"/>
    <hyperlink ref="AL87" r:id="rId64" display="http://www.dbs.deusto.es/"/>
    <hyperlink ref="AL88" r:id="rId65" display="https://alastria.io/"/>
    <hyperlink ref="AL89" r:id="rId66" display="http://www.ittrendsinstitute.org/"/>
    <hyperlink ref="AL91" r:id="rId67" display="http://t.co/3Mp1iB8X1G"/>
    <hyperlink ref="AL92" r:id="rId68" display="https://t.co/9TtIk200s8"/>
    <hyperlink ref="AL93" r:id="rId69" display="http://www.ef.com/loc/?source=007969,description-text"/>
    <hyperlink ref="AL94" r:id="rId70" display="http://www.agsm.edu.au/"/>
    <hyperlink ref="AL95" r:id="rId71" display="http://t.co/z6rcARQPUz"/>
    <hyperlink ref="AL96" r:id="rId72" display="http://www.kellogg.northwestern.edu/execed/"/>
    <hyperlink ref="AO3" r:id="rId73" display="https://pbs.twimg.com/profile_banners/299305676/1476170246"/>
    <hyperlink ref="AO4" r:id="rId74" display="https://pbs.twimg.com/profile_banners/53074437/1548076213"/>
    <hyperlink ref="AO5" r:id="rId75" display="https://pbs.twimg.com/profile_banners/997607464852914176/1536696779"/>
    <hyperlink ref="AO6" r:id="rId76" display="https://pbs.twimg.com/profile_banners/18213541/1551868823"/>
    <hyperlink ref="AO7" r:id="rId77" display="https://pbs.twimg.com/profile_banners/87818409/1542013526"/>
    <hyperlink ref="AO8" r:id="rId78" display="https://pbs.twimg.com/profile_banners/612473/1529425670"/>
    <hyperlink ref="AO9" r:id="rId79" display="https://pbs.twimg.com/profile_banners/91478624/1531316097"/>
    <hyperlink ref="AO10" r:id="rId80" display="https://pbs.twimg.com/profile_banners/14303536/1548171603"/>
    <hyperlink ref="AO11" r:id="rId81" display="https://pbs.twimg.com/profile_banners/17679069/1519207354"/>
    <hyperlink ref="AO12" r:id="rId82" display="https://pbs.twimg.com/profile_banners/18949452/1523880591"/>
    <hyperlink ref="AO13" r:id="rId83" display="https://pbs.twimg.com/profile_banners/775680010606764032/1528872544"/>
    <hyperlink ref="AO14" r:id="rId84" display="https://pbs.twimg.com/profile_banners/3040874843/1498117677"/>
    <hyperlink ref="AO15" r:id="rId85" display="https://pbs.twimg.com/profile_banners/1606052712/1540363503"/>
    <hyperlink ref="AO16" r:id="rId86" display="https://pbs.twimg.com/profile_banners/2399395639/1519642508"/>
    <hyperlink ref="AO18" r:id="rId87" display="https://pbs.twimg.com/profile_banners/44956058/1514643479"/>
    <hyperlink ref="AO19" r:id="rId88" display="https://pbs.twimg.com/profile_banners/14800270/1396357623"/>
    <hyperlink ref="AO20" r:id="rId89" display="https://pbs.twimg.com/profile_banners/1016814581262487552/1531266898"/>
    <hyperlink ref="AO21" r:id="rId90" display="https://pbs.twimg.com/profile_banners/758025547016462336/1476298898"/>
    <hyperlink ref="AO23" r:id="rId91" display="https://pbs.twimg.com/profile_banners/847514194417139712/1544121296"/>
    <hyperlink ref="AO24" r:id="rId92" display="https://pbs.twimg.com/profile_banners/126343067/1523904739"/>
    <hyperlink ref="AO25" r:id="rId93" display="https://pbs.twimg.com/profile_banners/939091/1469654092"/>
    <hyperlink ref="AO27" r:id="rId94" display="https://pbs.twimg.com/profile_banners/97298155/1482263030"/>
    <hyperlink ref="AO28" r:id="rId95" display="https://pbs.twimg.com/profile_banners/7717612/1496262879"/>
    <hyperlink ref="AO29" r:id="rId96" display="https://pbs.twimg.com/profile_banners/17496339/1450420726"/>
    <hyperlink ref="AO30" r:id="rId97" display="https://pbs.twimg.com/profile_banners/1011473425/1458227593"/>
    <hyperlink ref="AO31" r:id="rId98" display="https://pbs.twimg.com/profile_banners/259720008/1491425727"/>
    <hyperlink ref="AO32" r:id="rId99" display="https://pbs.twimg.com/profile_banners/1100549054906449920/1551231255"/>
    <hyperlink ref="AO33" r:id="rId100" display="https://pbs.twimg.com/profile_banners/756399651264299008/1539557913"/>
    <hyperlink ref="AO34" r:id="rId101" display="https://pbs.twimg.com/profile_banners/2249294731/1387227327"/>
    <hyperlink ref="AO35" r:id="rId102" display="https://pbs.twimg.com/profile_banners/242388385/1540378431"/>
    <hyperlink ref="AO36" r:id="rId103" display="https://pbs.twimg.com/profile_banners/19998349/1516829135"/>
    <hyperlink ref="AO38" r:id="rId104" display="https://pbs.twimg.com/profile_banners/1392113304/1508293322"/>
    <hyperlink ref="AO39" r:id="rId105" display="https://pbs.twimg.com/profile_banners/918537718405173248/1543413912"/>
    <hyperlink ref="AO40" r:id="rId106" display="https://pbs.twimg.com/profile_banners/43567234/1538501080"/>
    <hyperlink ref="AO41" r:id="rId107" display="https://pbs.twimg.com/profile_banners/1009119616902352897/1530200041"/>
    <hyperlink ref="AO42" r:id="rId108" display="https://pbs.twimg.com/profile_banners/34746952/1446168796"/>
    <hyperlink ref="AO43" r:id="rId109" display="https://pbs.twimg.com/profile_banners/480513480/1487520561"/>
    <hyperlink ref="AO44" r:id="rId110" display="https://pbs.twimg.com/profile_banners/380936040/1351595528"/>
    <hyperlink ref="AO45" r:id="rId111" display="https://pbs.twimg.com/profile_banners/25983654/1551889348"/>
    <hyperlink ref="AO46" r:id="rId112" display="https://pbs.twimg.com/profile_banners/21312771/1399998265"/>
    <hyperlink ref="AO47" r:id="rId113" display="https://pbs.twimg.com/profile_banners/20666174/1545245236"/>
    <hyperlink ref="AO48" r:id="rId114" display="https://pbs.twimg.com/profile_banners/1600477796/1501505905"/>
    <hyperlink ref="AO49" r:id="rId115" display="https://pbs.twimg.com/profile_banners/1581186211/1464176265"/>
    <hyperlink ref="AO50" r:id="rId116" display="https://pbs.twimg.com/profile_banners/827308100/1520145716"/>
    <hyperlink ref="AO51" r:id="rId117" display="https://pbs.twimg.com/profile_banners/405880205/1359326974"/>
    <hyperlink ref="AO52" r:id="rId118" display="https://pbs.twimg.com/profile_banners/117099889/1398245093"/>
    <hyperlink ref="AO53" r:id="rId119" display="https://pbs.twimg.com/profile_banners/862658023/1546339191"/>
    <hyperlink ref="AO54" r:id="rId120" display="https://pbs.twimg.com/profile_banners/803720349401698304/1541883060"/>
    <hyperlink ref="AO55" r:id="rId121" display="https://pbs.twimg.com/profile_banners/1947760520/1541882336"/>
    <hyperlink ref="AO56" r:id="rId122" display="https://pbs.twimg.com/profile_banners/954506315078012934/1520340769"/>
    <hyperlink ref="AO57" r:id="rId123" display="https://pbs.twimg.com/profile_banners/3436021384/1440280419"/>
    <hyperlink ref="AO58" r:id="rId124" display="https://pbs.twimg.com/profile_banners/33639255/1537736929"/>
    <hyperlink ref="AO61" r:id="rId125" display="https://pbs.twimg.com/profile_banners/3291291190/1552294824"/>
    <hyperlink ref="AO62" r:id="rId126" display="https://pbs.twimg.com/profile_banners/87041797/1520586650"/>
    <hyperlink ref="AO65" r:id="rId127" display="https://pbs.twimg.com/profile_banners/755314422877417472/1513682109"/>
    <hyperlink ref="AO66" r:id="rId128" display="https://pbs.twimg.com/profile_banners/809409029659389954/1502094834"/>
    <hyperlink ref="AO67" r:id="rId129" display="https://pbs.twimg.com/profile_banners/306124988/1552064970"/>
    <hyperlink ref="AO68" r:id="rId130" display="https://pbs.twimg.com/profile_banners/55563257/1398270944"/>
    <hyperlink ref="AO69" r:id="rId131" display="https://pbs.twimg.com/profile_banners/2218346383/1548083564"/>
    <hyperlink ref="AO70" r:id="rId132" display="https://pbs.twimg.com/profile_banners/54349030/1492627297"/>
    <hyperlink ref="AO71" r:id="rId133" display="https://pbs.twimg.com/profile_banners/2766780818/1421083260"/>
    <hyperlink ref="AO72" r:id="rId134" display="https://pbs.twimg.com/profile_banners/551967821/1399054656"/>
    <hyperlink ref="AO73" r:id="rId135" display="https://pbs.twimg.com/profile_banners/45846236/1551311054"/>
    <hyperlink ref="AO75" r:id="rId136" display="https://pbs.twimg.com/profile_banners/2584478370/1437414659"/>
    <hyperlink ref="AO76" r:id="rId137" display="https://pbs.twimg.com/profile_banners/15668539/1471647117"/>
    <hyperlink ref="AO77" r:id="rId138" display="https://pbs.twimg.com/profile_banners/18918483/1518721436"/>
    <hyperlink ref="AO78" r:id="rId139" display="https://pbs.twimg.com/profile_banners/16736241/1547045379"/>
    <hyperlink ref="AO80" r:id="rId140" display="https://pbs.twimg.com/profile_banners/191578420/1539683317"/>
    <hyperlink ref="AO81" r:id="rId141" display="https://pbs.twimg.com/profile_banners/136303031/1524919780"/>
    <hyperlink ref="AO82" r:id="rId142" display="https://pbs.twimg.com/profile_banners/20182642/1549301200"/>
    <hyperlink ref="AO83" r:id="rId143" display="https://pbs.twimg.com/profile_banners/12127162/1552419225"/>
    <hyperlink ref="AO84" r:id="rId144" display="https://pbs.twimg.com/profile_banners/3204104200/1533556750"/>
    <hyperlink ref="AO85" r:id="rId145" display="https://pbs.twimg.com/profile_banners/4506869301/1451505314"/>
    <hyperlink ref="AO87" r:id="rId146" display="https://pbs.twimg.com/profile_banners/821236585/1410364539"/>
    <hyperlink ref="AO88" r:id="rId147" display="https://pbs.twimg.com/profile_banners/869122979518717952/1505472932"/>
    <hyperlink ref="AO89" r:id="rId148" display="https://pbs.twimg.com/profile_banners/112141894/1537690941"/>
    <hyperlink ref="AO90" r:id="rId149" display="https://pbs.twimg.com/profile_banners/994087574/1367532435"/>
    <hyperlink ref="AO91" r:id="rId150" display="https://pbs.twimg.com/profile_banners/173882135/1506445162"/>
    <hyperlink ref="AO92" r:id="rId151" display="https://pbs.twimg.com/profile_banners/330778637/1400252073"/>
    <hyperlink ref="AO93" r:id="rId152" display="https://pbs.twimg.com/profile_banners/180817338/1551271539"/>
    <hyperlink ref="AO94" r:id="rId153" display="https://pbs.twimg.com/profile_banners/601505496/1550012264"/>
    <hyperlink ref="AO95" r:id="rId154" display="https://pbs.twimg.com/profile_banners/26465977/1529486466"/>
    <hyperlink ref="AO96" r:id="rId155" display="https://pbs.twimg.com/profile_banners/158764155/1447257636"/>
    <hyperlink ref="AU3" r:id="rId156" display="http://abs.twimg.com/images/themes/theme1/bg.png"/>
    <hyperlink ref="AU4" r:id="rId157" display="http://abs.twimg.com/images/themes/theme1/bg.png"/>
    <hyperlink ref="AU6" r:id="rId158" display="http://abs.twimg.com/images/themes/theme1/bg.png"/>
    <hyperlink ref="AU7" r:id="rId159" display="http://abs.twimg.com/images/themes/theme1/bg.png"/>
    <hyperlink ref="AU8" r:id="rId160" display="http://abs.twimg.com/images/themes/theme1/bg.png"/>
    <hyperlink ref="AU9" r:id="rId161" display="http://abs.twimg.com/images/themes/theme1/bg.png"/>
    <hyperlink ref="AU10" r:id="rId162" display="http://abs.twimg.com/images/themes/theme1/bg.png"/>
    <hyperlink ref="AU11" r:id="rId163" display="http://abs.twimg.com/images/themes/theme1/bg.png"/>
    <hyperlink ref="AU12" r:id="rId164" display="http://abs.twimg.com/images/themes/theme1/bg.png"/>
    <hyperlink ref="AU14" r:id="rId165" display="http://abs.twimg.com/images/themes/theme1/bg.png"/>
    <hyperlink ref="AU15" r:id="rId166" display="http://abs.twimg.com/images/themes/theme1/bg.png"/>
    <hyperlink ref="AU16" r:id="rId167" display="http://abs.twimg.com/images/themes/theme1/bg.png"/>
    <hyperlink ref="AU17" r:id="rId168" display="http://abs.twimg.com/images/themes/theme1/bg.png"/>
    <hyperlink ref="AU18" r:id="rId169" display="http://abs.twimg.com/images/themes/theme1/bg.png"/>
    <hyperlink ref="AU19" r:id="rId170" display="http://abs.twimg.com/images/themes/theme1/bg.png"/>
    <hyperlink ref="AU21" r:id="rId171" display="http://abs.twimg.com/images/themes/theme1/bg.png"/>
    <hyperlink ref="AU24" r:id="rId172" display="http://abs.twimg.com/images/themes/theme13/bg.gif"/>
    <hyperlink ref="AU25" r:id="rId173" display="http://abs.twimg.com/images/themes/theme1/bg.png"/>
    <hyperlink ref="AU26" r:id="rId174" display="http://abs.twimg.com/images/themes/theme1/bg.png"/>
    <hyperlink ref="AU27" r:id="rId175" display="http://abs.twimg.com/images/themes/theme14/bg.gif"/>
    <hyperlink ref="AU28" r:id="rId176" display="http://abs.twimg.com/images/themes/theme1/bg.png"/>
    <hyperlink ref="AU29" r:id="rId177" display="http://abs.twimg.com/images/themes/theme14/bg.gif"/>
    <hyperlink ref="AU30" r:id="rId178" display="http://abs.twimg.com/images/themes/theme15/bg.png"/>
    <hyperlink ref="AU31" r:id="rId179" display="http://abs.twimg.com/images/themes/theme15/bg.png"/>
    <hyperlink ref="AU33" r:id="rId180" display="http://abs.twimg.com/images/themes/theme1/bg.png"/>
    <hyperlink ref="AU34" r:id="rId181" display="http://abs.twimg.com/images/themes/theme1/bg.png"/>
    <hyperlink ref="AU35" r:id="rId182" display="http://abs.twimg.com/images/themes/theme1/bg.png"/>
    <hyperlink ref="AU36" r:id="rId183" display="http://abs.twimg.com/images/themes/theme12/bg.gif"/>
    <hyperlink ref="AU37" r:id="rId184" display="http://a0.twimg.com/profile_background_images/222738690/wallpaper-57118.jpg"/>
    <hyperlink ref="AU38" r:id="rId185" display="http://abs.twimg.com/images/themes/theme1/bg.png"/>
    <hyperlink ref="AU40" r:id="rId186" display="http://abs.twimg.com/images/themes/theme1/bg.png"/>
    <hyperlink ref="AU42" r:id="rId187" display="http://abs.twimg.com/images/themes/theme3/bg.gif"/>
    <hyperlink ref="AU43" r:id="rId188" display="http://abs.twimg.com/images/themes/theme1/bg.png"/>
    <hyperlink ref="AU44" r:id="rId189" display="http://abs.twimg.com/images/themes/theme1/bg.png"/>
    <hyperlink ref="AU45" r:id="rId190" display="http://abs.twimg.com/images/themes/theme2/bg.gif"/>
    <hyperlink ref="AU46" r:id="rId191" display="http://abs.twimg.com/images/themes/theme1/bg.png"/>
    <hyperlink ref="AU47" r:id="rId192" display="http://abs.twimg.com/images/themes/theme1/bg.png"/>
    <hyperlink ref="AU48" r:id="rId193" display="http://abs.twimg.com/images/themes/theme1/bg.png"/>
    <hyperlink ref="AU49" r:id="rId194" display="http://abs.twimg.com/images/themes/theme1/bg.png"/>
    <hyperlink ref="AU50" r:id="rId195" display="http://abs.twimg.com/images/themes/theme1/bg.png"/>
    <hyperlink ref="AU51" r:id="rId196" display="http://abs.twimg.com/images/themes/theme3/bg.gif"/>
    <hyperlink ref="AU52" r:id="rId197" display="http://abs.twimg.com/images/themes/theme1/bg.png"/>
    <hyperlink ref="AU53" r:id="rId198" display="http://abs.twimg.com/images/themes/theme2/bg.gif"/>
    <hyperlink ref="AU54" r:id="rId199" display="http://abs.twimg.com/images/themes/theme1/bg.png"/>
    <hyperlink ref="AU55" r:id="rId200" display="http://abs.twimg.com/images/themes/theme1/bg.png"/>
    <hyperlink ref="AU57" r:id="rId201" display="http://abs.twimg.com/images/themes/theme1/bg.png"/>
    <hyperlink ref="AU58" r:id="rId202" display="http://abs.twimg.com/images/themes/theme1/bg.png"/>
    <hyperlink ref="AU59" r:id="rId203" display="http://abs.twimg.com/images/themes/theme1/bg.png"/>
    <hyperlink ref="AU61" r:id="rId204" display="http://abs.twimg.com/images/themes/theme1/bg.png"/>
    <hyperlink ref="AU62" r:id="rId205" display="http://abs.twimg.com/images/themes/theme4/bg.gif"/>
    <hyperlink ref="AU63" r:id="rId206" display="http://abs.twimg.com/images/themes/theme1/bg.png"/>
    <hyperlink ref="AU64" r:id="rId207" display="http://abs.twimg.com/images/themes/theme1/bg.png"/>
    <hyperlink ref="AU66" r:id="rId208" display="http://abs.twimg.com/images/themes/theme1/bg.png"/>
    <hyperlink ref="AU67" r:id="rId209" display="http://abs.twimg.com/images/themes/theme1/bg.png"/>
    <hyperlink ref="AU68" r:id="rId210" display="http://abs.twimg.com/images/themes/theme14/bg.gif"/>
    <hyperlink ref="AU69" r:id="rId211" display="http://abs.twimg.com/images/themes/theme1/bg.png"/>
    <hyperlink ref="AU70" r:id="rId212" display="http://abs.twimg.com/images/themes/theme14/bg.gif"/>
    <hyperlink ref="AU71" r:id="rId213" display="http://abs.twimg.com/images/themes/theme1/bg.png"/>
    <hyperlink ref="AU72" r:id="rId214" display="http://abs.twimg.com/images/themes/theme1/bg.png"/>
    <hyperlink ref="AU73" r:id="rId215" display="http://abs.twimg.com/images/themes/theme1/bg.png"/>
    <hyperlink ref="AU74" r:id="rId216" display="http://abs.twimg.com/images/themes/theme1/bg.png"/>
    <hyperlink ref="AU75" r:id="rId217" display="http://abs.twimg.com/images/themes/theme15/bg.png"/>
    <hyperlink ref="AU76" r:id="rId218" display="http://abs.twimg.com/images/themes/theme1/bg.png"/>
    <hyperlink ref="AU77" r:id="rId219" display="http://abs.twimg.com/images/themes/theme1/bg.png"/>
    <hyperlink ref="AU78" r:id="rId220" display="http://abs.twimg.com/images/themes/theme1/bg.png"/>
    <hyperlink ref="AU79" r:id="rId221" display="http://abs.twimg.com/images/themes/theme13/bg.gif"/>
    <hyperlink ref="AU80" r:id="rId222" display="http://abs.twimg.com/images/themes/theme14/bg.gif"/>
    <hyperlink ref="AU81" r:id="rId223" display="http://abs.twimg.com/images/themes/theme1/bg.png"/>
    <hyperlink ref="AU82" r:id="rId224" display="http://abs.twimg.com/images/themes/theme1/bg.png"/>
    <hyperlink ref="AU83" r:id="rId225" display="http://abs.twimg.com/images/themes/theme1/bg.png"/>
    <hyperlink ref="AU84" r:id="rId226" display="http://abs.twimg.com/images/themes/theme1/bg.png"/>
    <hyperlink ref="AU85" r:id="rId227" display="http://abs.twimg.com/images/themes/theme1/bg.png"/>
    <hyperlink ref="AU86" r:id="rId228" display="http://abs.twimg.com/images/themes/theme1/bg.png"/>
    <hyperlink ref="AU87" r:id="rId229" display="http://abs.twimg.com/images/themes/theme1/bg.png"/>
    <hyperlink ref="AU88" r:id="rId230" display="http://abs.twimg.com/images/themes/theme1/bg.png"/>
    <hyperlink ref="AU89" r:id="rId231" display="http://abs.twimg.com/images/themes/theme9/bg.gif"/>
    <hyperlink ref="AU90" r:id="rId232" display="http://abs.twimg.com/images/themes/theme1/bg.png"/>
    <hyperlink ref="AU91" r:id="rId233" display="http://abs.twimg.com/images/themes/theme1/bg.png"/>
    <hyperlink ref="AU92" r:id="rId234" display="http://abs.twimg.com/images/themes/theme15/bg.png"/>
    <hyperlink ref="AU93" r:id="rId235" display="http://abs.twimg.com/images/themes/theme1/bg.png"/>
    <hyperlink ref="AU94" r:id="rId236" display="http://abs.twimg.com/images/themes/theme14/bg.gif"/>
    <hyperlink ref="AU95" r:id="rId237" display="http://abs.twimg.com/images/themes/theme9/bg.gif"/>
    <hyperlink ref="AU96" r:id="rId238" display="http://abs.twimg.com/images/themes/theme14/bg.gif"/>
    <hyperlink ref="F3" r:id="rId239" display="http://pbs.twimg.com/profile_images/921377054452535297/TZkJxWav_normal.jpg"/>
    <hyperlink ref="F4" r:id="rId240" display="http://pbs.twimg.com/profile_images/921367787037253632/-MOXybWN_normal.jpg"/>
    <hyperlink ref="F5" r:id="rId241" display="http://pbs.twimg.com/profile_images/997616903387582464/qATsyxSh_normal.jpg"/>
    <hyperlink ref="F6" r:id="rId242" display="http://pbs.twimg.com/profile_images/464425068668260352/WEVRKVV2_normal.png"/>
    <hyperlink ref="F7" r:id="rId243" display="http://pbs.twimg.com/profile_images/1061907978633297921/aPuDuMXq_normal.jpg"/>
    <hyperlink ref="F8" r:id="rId244" display="http://pbs.twimg.com/profile_images/875702547016802304/9TC6qsAT_normal.jpg"/>
    <hyperlink ref="F9" r:id="rId245" display="http://pbs.twimg.com/profile_images/1106672424605630465/IC9ipKIt_normal.png"/>
    <hyperlink ref="F10" r:id="rId246" display="http://pbs.twimg.com/profile_images/1092821430356639744/UxJHG1Oq_normal.jpg"/>
    <hyperlink ref="F11" r:id="rId247" display="http://pbs.twimg.com/profile_images/1044208444134354944/vJYG05-X_normal.jpg"/>
    <hyperlink ref="F12" r:id="rId248" display="http://pbs.twimg.com/profile_images/931156393108885504/EqEMtLhM_normal.jpg"/>
    <hyperlink ref="F13" r:id="rId249" display="http://pbs.twimg.com/profile_images/775680977368715264/5H7mXT6h_normal.jpg"/>
    <hyperlink ref="F14" r:id="rId250" display="http://pbs.twimg.com/profile_images/874911957522034688/M5XuN8Gx_normal.jpg"/>
    <hyperlink ref="F15" r:id="rId251" display="http://pbs.twimg.com/profile_images/1044198354694098945/1FYhD4ME_normal.jpg"/>
    <hyperlink ref="F16" r:id="rId252" display="http://pbs.twimg.com/profile_images/861610324570632192/iTAOLpbm_normal.jpg"/>
    <hyperlink ref="F17" r:id="rId253" display="http://pbs.twimg.com/profile_images/2555059691/a9ev480357ih5kpn71k0_normal.jpeg"/>
    <hyperlink ref="F18" r:id="rId254" display="http://pbs.twimg.com/profile_images/936622214073352197/RlRk2kcg_normal.jpg"/>
    <hyperlink ref="F19" r:id="rId255" display="http://pbs.twimg.com/profile_images/890310669739991040/wXqj8htb_normal.jpg"/>
    <hyperlink ref="F20" r:id="rId256" display="http://pbs.twimg.com/profile_images/1016833173454548998/8S4cpTYr_normal.jpg"/>
    <hyperlink ref="F21" r:id="rId257" display="http://pbs.twimg.com/profile_images/775795537689862144/ZdtKsGVV_normal.jpg"/>
    <hyperlink ref="F22" r:id="rId258" display="http://pbs.twimg.com/profile_images/720701486418784257/ScrgFKdc_normal.jpg"/>
    <hyperlink ref="F23" r:id="rId259" display="http://pbs.twimg.com/profile_images/1070689732177342464/67gb4kBh_normal.jpg"/>
    <hyperlink ref="F24" r:id="rId260" display="http://pbs.twimg.com/profile_images/717061169761136641/PKZ3lxj6_normal.jpg"/>
    <hyperlink ref="F25" r:id="rId261" display="http://pbs.twimg.com/profile_images/453173279637766144/-zpwMHaG_normal.jpeg"/>
    <hyperlink ref="F26" r:id="rId262" display="http://pbs.twimg.com/profile_images/786863348159700992/d6nM04QK_normal.jpg"/>
    <hyperlink ref="F27" r:id="rId263" display="http://pbs.twimg.com/profile_images/3786453656/27820a3e7fd367baf15c0045378b1168_normal.jpeg"/>
    <hyperlink ref="F28" r:id="rId264" display="http://pbs.twimg.com/profile_images/738029739953229824/RpvygzFf_normal.jpg"/>
    <hyperlink ref="F29" r:id="rId265" display="http://pbs.twimg.com/profile_images/677737251158274048/4FuLIToI_normal.jpg"/>
    <hyperlink ref="F30" r:id="rId266" display="http://pbs.twimg.com/profile_images/714888966789537795/ohH-U9hl_normal.jpg"/>
    <hyperlink ref="F31" r:id="rId267" display="http://pbs.twimg.com/profile_images/636623335263215616/tgxF1G-s_normal.jpg"/>
    <hyperlink ref="F32" r:id="rId268" display="http://pbs.twimg.com/profile_images/1106753664318885888/nwCcXC8s_normal.jpg"/>
    <hyperlink ref="F33" r:id="rId269" display="http://pbs.twimg.com/profile_images/975879154448130048/o3ISZvvQ_normal.jpg"/>
    <hyperlink ref="F34" r:id="rId270" display="http://pbs.twimg.com/profile_images/608703287471120385/k7MVslch_normal.jpg"/>
    <hyperlink ref="F35" r:id="rId271" display="http://pbs.twimg.com/profile_images/742830194399006724/abnF5JIJ_normal.jpg"/>
    <hyperlink ref="F36" r:id="rId272" display="http://pbs.twimg.com/profile_images/1102570152988692480/meG-sjcW_normal.png"/>
    <hyperlink ref="F37" r:id="rId273" display="http://a0.twimg.com/profile_images/1124063724/on_normal.jpg"/>
    <hyperlink ref="F38" r:id="rId274" display="http://pbs.twimg.com/profile_images/937786044350697472/F_qKMCUc_normal.jpg"/>
    <hyperlink ref="F39" r:id="rId275" display="http://pbs.twimg.com/profile_images/1067779392707878917/xp9D6z-4_normal.jpg"/>
    <hyperlink ref="F40" r:id="rId276" display="http://pbs.twimg.com/profile_images/1297451661/Jackie_1_normal.jpg"/>
    <hyperlink ref="F41" r:id="rId277" display="http://pbs.twimg.com/profile_images/1062802352711835654/Hftz5tVU_normal.jpg"/>
    <hyperlink ref="F42" r:id="rId278" display="http://pbs.twimg.com/profile_images/978759972564578304/NQojXi6I_normal.jpg"/>
    <hyperlink ref="F43" r:id="rId279" display="http://pbs.twimg.com/profile_images/781892598046875649/RrXDXrUw_normal.jpg"/>
    <hyperlink ref="F44" r:id="rId280" display="http://pbs.twimg.com/profile_images/1682802298/avatar-LBS_Careers_normal.png"/>
    <hyperlink ref="F45" r:id="rId281" display="http://pbs.twimg.com/profile_images/1105422385266737154/KwlAo2g2_normal.png"/>
    <hyperlink ref="F46" r:id="rId282" display="http://pbs.twimg.com/profile_images/378800000605351103/f219819d9a7bed41f4e9c5f4c3b92a9f_normal.png"/>
    <hyperlink ref="F47" r:id="rId283" display="http://pbs.twimg.com/profile_images/1049621338825080833/69KVz__u_normal.jpg"/>
    <hyperlink ref="F48" r:id="rId284" display="http://pbs.twimg.com/profile_images/963759425961037825/78X_23KW_normal.png"/>
    <hyperlink ref="F49" r:id="rId285" display="http://pbs.twimg.com/profile_images/734031918195474435/2BRjzolC_normal.jpg"/>
    <hyperlink ref="F50" r:id="rId286" display="http://pbs.twimg.com/profile_images/969970189562466304/_Qy4rmBD_normal.jpg"/>
    <hyperlink ref="F51" r:id="rId287" display="http://pbs.twimg.com/profile_images/3187024260/1f6bb2bcd50677891476cb3401bcee46_normal.jpeg"/>
    <hyperlink ref="F52" r:id="rId288" display="http://pbs.twimg.com/profile_images/1057347943483801602/oHzNs_Cj_normal.jpg"/>
    <hyperlink ref="F53" r:id="rId289" display="http://pbs.twimg.com/profile_images/1012806442817122304/PFPRBkWE_normal.jpg"/>
    <hyperlink ref="F54" r:id="rId290" display="http://pbs.twimg.com/profile_images/803724976138452992/T_T9IMov_normal.jpg"/>
    <hyperlink ref="F55" r:id="rId291" display="http://pbs.twimg.com/profile_images/796042756389011456/vy-rI92E_normal.jpg"/>
    <hyperlink ref="F56" r:id="rId292" display="http://pbs.twimg.com/profile_images/971005872284499969/5XteGCvx_normal.jpg"/>
    <hyperlink ref="F57" r:id="rId293" display="http://pbs.twimg.com/profile_images/635208989127512064/0QPC2xqw_normal.jpg"/>
    <hyperlink ref="F58" r:id="rId294" display="http://pbs.twimg.com/profile_images/878641233245163520/Qj-gLi0v_normal.jpg"/>
    <hyperlink ref="F59" r:id="rId295" display="http://pbs.twimg.com/profile_images/1693845280/q8omf_normal.jpg"/>
    <hyperlink ref="F60" r:id="rId296" display="http://pbs.twimg.com/profile_images/1072052523207258112/MxqhD_P-_normal.jpg"/>
    <hyperlink ref="F61" r:id="rId297" display="http://pbs.twimg.com/profile_images/1105030567362523136/z8GSqZx__normal.png"/>
    <hyperlink ref="F62" r:id="rId298" display="http://pbs.twimg.com/profile_images/723186926916911104/T0_e8v4G_normal.jpg"/>
    <hyperlink ref="F63" r:id="rId299" display="http://pbs.twimg.com/profile_images/1054831453555568640/_8AAwz2-_normal.jpg"/>
    <hyperlink ref="F64" r:id="rId300" display="http://pbs.twimg.com/profile_images/826492277103132672/L9h7hFx3_normal.jpg"/>
    <hyperlink ref="F65" r:id="rId301" display="http://pbs.twimg.com/profile_images/876779511718785027/nQMvMCQz_normal.jpg"/>
    <hyperlink ref="F66" r:id="rId302" display="http://pbs.twimg.com/profile_images/1047778426508206080/H4xRs8Z1_normal.jpg"/>
    <hyperlink ref="F67" r:id="rId303" display="http://pbs.twimg.com/profile_images/628863765988179968/eZVcB0S__normal.jpg"/>
    <hyperlink ref="F68" r:id="rId304" display="http://pbs.twimg.com/profile_images/3755501489/0570d5449bf3e51541b23cf4cfa8362f_normal.jpeg"/>
    <hyperlink ref="F69" r:id="rId305" display="http://pbs.twimg.com/profile_images/879706230570323968/sAAwUM0Y_normal.jpg"/>
    <hyperlink ref="F70" r:id="rId306" display="http://pbs.twimg.com/profile_images/300638014/CIA_STAR_normal.jpg"/>
    <hyperlink ref="F71" r:id="rId307" display="http://pbs.twimg.com/profile_images/503937015251886080/Rx94F4Kj_normal.jpeg"/>
    <hyperlink ref="F72" r:id="rId308" display="http://pbs.twimg.com/profile_images/752954935004848128/9ejmVshY_normal.jpg"/>
    <hyperlink ref="F73" r:id="rId309" display="http://pbs.twimg.com/profile_images/1073627066820648961/WYDUMkVn_normal.jpg"/>
    <hyperlink ref="F74" r:id="rId310" display="http://pbs.twimg.com/profile_images/2879360992/560b0ed9cbc7a729ae54d3ae92ac51c2_normal.jpeg"/>
    <hyperlink ref="F75" r:id="rId311" display="http://pbs.twimg.com/profile_images/481162974749401088/9Sj13wHR_normal.jpeg"/>
    <hyperlink ref="F76" r:id="rId312" display="http://pbs.twimg.com/profile_images/1068658426425696256/-Ff4Fi0H_normal.jpg"/>
    <hyperlink ref="F77" r:id="rId313" display="http://pbs.twimg.com/profile_images/1055903777704828928/tLkJo36s_normal.jpg"/>
    <hyperlink ref="F78" r:id="rId314" display="http://pbs.twimg.com/profile_images/879608189968363520/XWrPNX46_normal.jpg"/>
    <hyperlink ref="F79" r:id="rId315" display="http://pbs.twimg.com/profile_images/1106532902496555009/4JgaqKA2_normal.png"/>
    <hyperlink ref="F80" r:id="rId316" display="http://pbs.twimg.com/profile_images/1648821045/Ade_McCormack-medium_normal.jpg"/>
    <hyperlink ref="F81" r:id="rId317" display="http://pbs.twimg.com/profile_images/489367804240355328/mKNCSw-T_normal.jpeg"/>
    <hyperlink ref="F82" r:id="rId318" display="http://pbs.twimg.com/profile_images/3402021304/84cae759df524de29fdeac7b331828c0_normal.jpeg"/>
    <hyperlink ref="F83" r:id="rId319" display="http://pbs.twimg.com/profile_images/1042533495430676483/WK15V7u4_normal.jpg"/>
    <hyperlink ref="F84" r:id="rId320" display="http://pbs.twimg.com/profile_images/995952856380387328/HeR2KJc4_normal.jpg"/>
    <hyperlink ref="F85" r:id="rId321" display="http://pbs.twimg.com/profile_images/715180318483955713/PnzGli0k_normal.jpg"/>
    <hyperlink ref="F86" r:id="rId322" display="http://pbs.twimg.com/profile_images/2664838473/26cf3cdc1e609d23bf5e2c2b33f683eb_normal.jpeg"/>
    <hyperlink ref="F87" r:id="rId323" display="http://pbs.twimg.com/profile_images/509732052371918849/vNy8rvpt_normal.png"/>
    <hyperlink ref="F88" r:id="rId324" display="http://pbs.twimg.com/profile_images/908645783276277760/0RVg_wdT_normal.jpg"/>
    <hyperlink ref="F89" r:id="rId325" display="http://pbs.twimg.com/profile_images/1055999386520576007/ngHBZDBV_normal.jpg"/>
    <hyperlink ref="F90" r:id="rId326" display="http://pbs.twimg.com/profile_images/2941572867/61bcae23ebcd63191ada3d3a6a744032_normal.png"/>
    <hyperlink ref="F91" r:id="rId327" display="http://pbs.twimg.com/profile_images/912724853689593859/fbgvhLa1_normal.jpg"/>
    <hyperlink ref="F92" r:id="rId328" display="http://pbs.twimg.com/profile_images/627561671087644676/3cc8YE00_normal.jpg"/>
    <hyperlink ref="F93" r:id="rId329" display="http://pbs.twimg.com/profile_images/774221874893053952/aYXzfgGD_normal.jpg"/>
    <hyperlink ref="F94" r:id="rId330" display="http://pbs.twimg.com/profile_images/820785454383386625/14nC8Kxi_normal.jpg"/>
    <hyperlink ref="F95" r:id="rId331" display="http://pbs.twimg.com/profile_images/1088800303854600192/Pxy5Uykk_normal.jpg"/>
    <hyperlink ref="F96" r:id="rId332" display="http://pbs.twimg.com/profile_images/664471103830695940/8xF54cqC_normal.png"/>
    <hyperlink ref="AX3" r:id="rId333" display="https://twitter.com/edhecmanagement"/>
    <hyperlink ref="AX4" r:id="rId334" display="https://twitter.com/edhec_bschool"/>
    <hyperlink ref="AX5" r:id="rId335" display="https://twitter.com/prfitzsimmons"/>
    <hyperlink ref="AX6" r:id="rId336" display="https://twitter.com/hrmagazine"/>
    <hyperlink ref="AX7" r:id="rId337" display="https://twitter.com/guardian"/>
    <hyperlink ref="AX8" r:id="rId338" display="https://twitter.com/bbcnews"/>
    <hyperlink ref="AX9" r:id="rId339" display="https://twitter.com/forbes"/>
    <hyperlink ref="AX10" r:id="rId340" display="https://twitter.com/ashridge_biz"/>
    <hyperlink ref="AX11" r:id="rId341" display="https://twitter.com/audencia"/>
    <hyperlink ref="AX12" r:id="rId342" display="https://twitter.com/ft"/>
    <hyperlink ref="AX13" r:id="rId343" display="https://twitter.com/forbes_fr"/>
    <hyperlink ref="AX14" r:id="rId344" display="https://twitter.com/axelle_chevy"/>
    <hyperlink ref="AX15" r:id="rId345" display="https://twitter.com/audencia_execed"/>
    <hyperlink ref="AX16" r:id="rId346" display="https://twitter.com/narnaudaudencia"/>
    <hyperlink ref="AX17" r:id="rId347" display="https://twitter.com/frankdormont"/>
    <hyperlink ref="AX18" r:id="rId348" display="https://twitter.com/kathygiusti"/>
    <hyperlink ref="AX19" r:id="rId349" display="https://twitter.com/harvardbiz"/>
    <hyperlink ref="AX20" r:id="rId350" display="https://twitter.com/jillzitzewitz"/>
    <hyperlink ref="AX21" r:id="rId351" display="https://twitter.com/aldo_zaffalon"/>
    <hyperlink ref="AX22" r:id="rId352" display="https://twitter.com/execedcourses"/>
    <hyperlink ref="AX23" r:id="rId353" display="https://twitter.com/mccourtexeced"/>
    <hyperlink ref="AX24" r:id="rId354" display="https://twitter.com/aspanational"/>
    <hyperlink ref="AX25" r:id="rId355" display="https://twitter.com/joebiden"/>
    <hyperlink ref="AX26" r:id="rId356" display="https://twitter.com/rajeswariramana"/>
    <hyperlink ref="AX27" r:id="rId357" display="https://twitter.com/sifma"/>
    <hyperlink ref="AX28" r:id="rId358" display="https://twitter.com/wharton"/>
    <hyperlink ref="AX29" r:id="rId359" display="https://twitter.com/just_joan"/>
    <hyperlink ref="AX30" r:id="rId360" display="https://twitter.com/infonutc"/>
    <hyperlink ref="AX31" r:id="rId361" display="https://twitter.com/rbsexeced"/>
    <hyperlink ref="AX32" r:id="rId362" display="https://twitter.com/antonniw"/>
    <hyperlink ref="AX33" r:id="rId363" display="https://twitter.com/valerie_loison"/>
    <hyperlink ref="AX34" r:id="rId364" display="https://twitter.com/thjeanjean"/>
    <hyperlink ref="AX35" r:id="rId365" display="https://twitter.com/jenpotten"/>
    <hyperlink ref="AX36" r:id="rId366" display="https://twitter.com/oneill_indy"/>
    <hyperlink ref="AX37" r:id="rId367" display="https://twitter.com/on"/>
    <hyperlink ref="AX38" r:id="rId368" display="https://twitter.com/johnsonsmj3"/>
    <hyperlink ref="AX39" r:id="rId369" display="https://twitter.com/nswc_philly"/>
    <hyperlink ref="AX40" r:id="rId370" display="https://twitter.com/jackiesloane"/>
    <hyperlink ref="AX41" r:id="rId371" display="https://twitter.com/kuczinnovation"/>
    <hyperlink ref="AX42" r:id="rId372" display="https://twitter.com/pdxnicolle"/>
    <hyperlink ref="AX43" r:id="rId373" display="https://twitter.com/bernhardkerres"/>
    <hyperlink ref="AX44" r:id="rId374" display="https://twitter.com/lbs_careers"/>
    <hyperlink ref="AX45" r:id="rId375" display="https://twitter.com/lbs"/>
    <hyperlink ref="AX46" r:id="rId376" display="https://twitter.com/sbailey1"/>
    <hyperlink ref="AX47" r:id="rId377" display="https://twitter.com/hult_biz"/>
    <hyperlink ref="AX48" r:id="rId378" display="https://twitter.com/hellostage_"/>
    <hyperlink ref="AX49" r:id="rId379" display="https://twitter.com/vylarollins"/>
    <hyperlink ref="AX50" r:id="rId380" display="https://twitter.com/alaudaquartet"/>
    <hyperlink ref="AX51" r:id="rId381" display="https://twitter.com/naysanf"/>
    <hyperlink ref="AX52" r:id="rId382" display="https://twitter.com/ef"/>
    <hyperlink ref="AX53" r:id="rId383" display="https://twitter.com/marianneschro11"/>
    <hyperlink ref="AX54" r:id="rId384" display="https://twitter.com/energizersllc"/>
    <hyperlink ref="AX55" r:id="rId385" display="https://twitter.com/drbtkaczykmba"/>
    <hyperlink ref="AX56" r:id="rId386" display="https://twitter.com/mba_sprint"/>
    <hyperlink ref="AX57" r:id="rId387" display="https://twitter.com/jamesjimmyjimuk"/>
    <hyperlink ref="AX58" r:id="rId388" display="https://twitter.com/northwesternu"/>
    <hyperlink ref="AX59" r:id="rId389" display="https://twitter.com/pramathsinha"/>
    <hyperlink ref="AX60" r:id="rId390" display="https://twitter.com/palavainstitute"/>
    <hyperlink ref="AX61" r:id="rId391" display="https://twitter.com/luissbusiness"/>
    <hyperlink ref="AX62" r:id="rId392" display="https://twitter.com/ieseg"/>
    <hyperlink ref="AX63" r:id="rId393" display="https://twitter.com/mariovitalem"/>
    <hyperlink ref="AX64" r:id="rId394" display="https://twitter.com/asikorskab"/>
    <hyperlink ref="AX65" r:id="rId395" display="https://twitter.com/iesegexecutive"/>
    <hyperlink ref="AX66" r:id="rId396" display="https://twitter.com/studyatieseg"/>
    <hyperlink ref="AX67" r:id="rId397" display="https://twitter.com/iesegnetwork"/>
    <hyperlink ref="AX68" r:id="rId398" display="https://twitter.com/otedelgado"/>
    <hyperlink ref="AX69" r:id="rId399" display="https://twitter.com/serbianlinuks"/>
    <hyperlink ref="AX70" r:id="rId400" display="https://twitter.com/chi_innovation"/>
    <hyperlink ref="AX71" r:id="rId401" display="https://twitter.com/sskuczmarski"/>
    <hyperlink ref="AX72" r:id="rId402" display="https://twitter.com/columbia_sps"/>
    <hyperlink ref="AX73" r:id="rId403" display="https://twitter.com/cu_sps_stratcom"/>
    <hyperlink ref="AX74" r:id="rId404" display="https://twitter.com/bah_9"/>
    <hyperlink ref="AX75" r:id="rId405" display="https://twitter.com/laurarojo_mgmt"/>
    <hyperlink ref="AX76" r:id="rId406" display="https://twitter.com/uclaanderson"/>
    <hyperlink ref="AX77" r:id="rId407" display="https://twitter.com/ucla"/>
    <hyperlink ref="AX78" r:id="rId408" display="https://twitter.com/iebusiness"/>
    <hyperlink ref="AX79" r:id="rId409" display="https://twitter.com/robinheed"/>
    <hyperlink ref="AX80" r:id="rId410" display="https://twitter.com/ademccormack"/>
    <hyperlink ref="AX81" r:id="rId411" display="https://twitter.com/researchfan"/>
    <hyperlink ref="AX82" r:id="rId412" display="https://twitter.com/kelloggschool"/>
    <hyperlink ref="AX83" r:id="rId413" display="https://twitter.com/babson"/>
    <hyperlink ref="AX84" r:id="rId414" display="https://twitter.com/jmlpyt"/>
    <hyperlink ref="AX85" r:id="rId415" display="https://twitter.com/nul_transport"/>
    <hyperlink ref="AX86" r:id="rId416" display="https://twitter.com/gobernanzadeti"/>
    <hyperlink ref="AX87" r:id="rId417" display="https://twitter.com/deustodbs"/>
    <hyperlink ref="AX88" r:id="rId418" display="https://twitter.com/alastria_"/>
    <hyperlink ref="AX89" r:id="rId419" display="https://twitter.com/mgarciamenendez"/>
    <hyperlink ref="AX90" r:id="rId420" display="https://twitter.com/mgg_2012"/>
    <hyperlink ref="AX91" r:id="rId421" display="https://twitter.com/nyusternexeced"/>
    <hyperlink ref="AX92" r:id="rId422" display="https://twitter.com/donwaisanen"/>
    <hyperlink ref="AX93" r:id="rId423" display="https://twitter.com/ef_solutions"/>
    <hyperlink ref="AX94" r:id="rId424" display="https://twitter.com/unswagsm"/>
    <hyperlink ref="AX95" r:id="rId425" display="https://twitter.com/lsemanagement"/>
    <hyperlink ref="AX96" r:id="rId426" display="https://twitter.com/kelloggexeced"/>
  </hyperlinks>
  <printOptions/>
  <pageMargins left="0.7" right="0.7" top="0.75" bottom="0.75" header="0.3" footer="0.3"/>
  <pageSetup horizontalDpi="600" verticalDpi="600" orientation="portrait" r:id="rId430"/>
  <legacyDrawing r:id="rId428"/>
  <tableParts>
    <tablePart r:id="rId4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1717</v>
      </c>
      <c r="Z2" s="13" t="s">
        <v>1735</v>
      </c>
      <c r="AA2" s="13" t="s">
        <v>1808</v>
      </c>
      <c r="AB2" s="13" t="s">
        <v>1885</v>
      </c>
      <c r="AC2" s="13" t="s">
        <v>2008</v>
      </c>
      <c r="AD2" s="13" t="s">
        <v>2047</v>
      </c>
      <c r="AE2" s="13" t="s">
        <v>2048</v>
      </c>
      <c r="AF2" s="13" t="s">
        <v>2073</v>
      </c>
      <c r="AG2" s="117" t="s">
        <v>2410</v>
      </c>
      <c r="AH2" s="117" t="s">
        <v>2411</v>
      </c>
      <c r="AI2" s="117" t="s">
        <v>2412</v>
      </c>
      <c r="AJ2" s="117" t="s">
        <v>2413</v>
      </c>
      <c r="AK2" s="117" t="s">
        <v>2414</v>
      </c>
      <c r="AL2" s="117" t="s">
        <v>2415</v>
      </c>
      <c r="AM2" s="117" t="s">
        <v>2416</v>
      </c>
      <c r="AN2" s="117" t="s">
        <v>2417</v>
      </c>
      <c r="AO2" s="117" t="s">
        <v>2420</v>
      </c>
    </row>
    <row r="3" spans="1:41" ht="15">
      <c r="A3" s="87" t="s">
        <v>1651</v>
      </c>
      <c r="B3" s="65" t="s">
        <v>1672</v>
      </c>
      <c r="C3" s="65" t="s">
        <v>56</v>
      </c>
      <c r="D3" s="103"/>
      <c r="E3" s="102"/>
      <c r="F3" s="104" t="s">
        <v>2474</v>
      </c>
      <c r="G3" s="105"/>
      <c r="H3" s="105"/>
      <c r="I3" s="106">
        <v>3</v>
      </c>
      <c r="J3" s="107"/>
      <c r="K3" s="48">
        <v>11</v>
      </c>
      <c r="L3" s="48">
        <v>14</v>
      </c>
      <c r="M3" s="48">
        <v>4</v>
      </c>
      <c r="N3" s="48">
        <v>18</v>
      </c>
      <c r="O3" s="48">
        <v>2</v>
      </c>
      <c r="P3" s="49">
        <v>0</v>
      </c>
      <c r="Q3" s="49">
        <v>0</v>
      </c>
      <c r="R3" s="48">
        <v>1</v>
      </c>
      <c r="S3" s="48">
        <v>0</v>
      </c>
      <c r="T3" s="48">
        <v>11</v>
      </c>
      <c r="U3" s="48">
        <v>18</v>
      </c>
      <c r="V3" s="48">
        <v>2</v>
      </c>
      <c r="W3" s="49">
        <v>1.570248</v>
      </c>
      <c r="X3" s="49">
        <v>0.13636363636363635</v>
      </c>
      <c r="Y3" s="78" t="s">
        <v>1718</v>
      </c>
      <c r="Z3" s="78" t="s">
        <v>1736</v>
      </c>
      <c r="AA3" s="78" t="s">
        <v>1809</v>
      </c>
      <c r="AB3" s="84" t="s">
        <v>1886</v>
      </c>
      <c r="AC3" s="84" t="s">
        <v>2009</v>
      </c>
      <c r="AD3" s="84"/>
      <c r="AE3" s="84" t="s">
        <v>2049</v>
      </c>
      <c r="AF3" s="84" t="s">
        <v>2074</v>
      </c>
      <c r="AG3" s="120">
        <v>2</v>
      </c>
      <c r="AH3" s="123">
        <v>0.8163265306122449</v>
      </c>
      <c r="AI3" s="120">
        <v>4</v>
      </c>
      <c r="AJ3" s="123">
        <v>1.6326530612244898</v>
      </c>
      <c r="AK3" s="120">
        <v>0</v>
      </c>
      <c r="AL3" s="123">
        <v>0</v>
      </c>
      <c r="AM3" s="120">
        <v>239</v>
      </c>
      <c r="AN3" s="123">
        <v>97.55102040816327</v>
      </c>
      <c r="AO3" s="120">
        <v>245</v>
      </c>
    </row>
    <row r="4" spans="1:41" ht="15">
      <c r="A4" s="87" t="s">
        <v>1652</v>
      </c>
      <c r="B4" s="65" t="s">
        <v>1673</v>
      </c>
      <c r="C4" s="65" t="s">
        <v>56</v>
      </c>
      <c r="D4" s="109"/>
      <c r="E4" s="108"/>
      <c r="F4" s="110" t="s">
        <v>2475</v>
      </c>
      <c r="G4" s="111"/>
      <c r="H4" s="111"/>
      <c r="I4" s="112">
        <v>4</v>
      </c>
      <c r="J4" s="113"/>
      <c r="K4" s="48">
        <v>7</v>
      </c>
      <c r="L4" s="48">
        <v>7</v>
      </c>
      <c r="M4" s="48">
        <v>4</v>
      </c>
      <c r="N4" s="48">
        <v>11</v>
      </c>
      <c r="O4" s="48">
        <v>2</v>
      </c>
      <c r="P4" s="49">
        <v>0</v>
      </c>
      <c r="Q4" s="49">
        <v>0</v>
      </c>
      <c r="R4" s="48">
        <v>1</v>
      </c>
      <c r="S4" s="48">
        <v>0</v>
      </c>
      <c r="T4" s="48">
        <v>7</v>
      </c>
      <c r="U4" s="48">
        <v>11</v>
      </c>
      <c r="V4" s="48">
        <v>2</v>
      </c>
      <c r="W4" s="49">
        <v>1.387755</v>
      </c>
      <c r="X4" s="49">
        <v>0.19047619047619047</v>
      </c>
      <c r="Y4" s="78" t="s">
        <v>1719</v>
      </c>
      <c r="Z4" s="78" t="s">
        <v>1737</v>
      </c>
      <c r="AA4" s="78" t="s">
        <v>1810</v>
      </c>
      <c r="AB4" s="84" t="s">
        <v>1887</v>
      </c>
      <c r="AC4" s="84" t="s">
        <v>2010</v>
      </c>
      <c r="AD4" s="84"/>
      <c r="AE4" s="84" t="s">
        <v>2050</v>
      </c>
      <c r="AF4" s="84" t="s">
        <v>2075</v>
      </c>
      <c r="AG4" s="120">
        <v>0</v>
      </c>
      <c r="AH4" s="123">
        <v>0</v>
      </c>
      <c r="AI4" s="120">
        <v>0</v>
      </c>
      <c r="AJ4" s="123">
        <v>0</v>
      </c>
      <c r="AK4" s="120">
        <v>0</v>
      </c>
      <c r="AL4" s="123">
        <v>0</v>
      </c>
      <c r="AM4" s="120">
        <v>145</v>
      </c>
      <c r="AN4" s="123">
        <v>100</v>
      </c>
      <c r="AO4" s="120">
        <v>145</v>
      </c>
    </row>
    <row r="5" spans="1:41" ht="15">
      <c r="A5" s="87" t="s">
        <v>1653</v>
      </c>
      <c r="B5" s="65" t="s">
        <v>1674</v>
      </c>
      <c r="C5" s="65" t="s">
        <v>56</v>
      </c>
      <c r="D5" s="109"/>
      <c r="E5" s="108"/>
      <c r="F5" s="110" t="s">
        <v>2476</v>
      </c>
      <c r="G5" s="111"/>
      <c r="H5" s="111"/>
      <c r="I5" s="112">
        <v>5</v>
      </c>
      <c r="J5" s="113"/>
      <c r="K5" s="48">
        <v>7</v>
      </c>
      <c r="L5" s="48">
        <v>12</v>
      </c>
      <c r="M5" s="48">
        <v>0</v>
      </c>
      <c r="N5" s="48">
        <v>12</v>
      </c>
      <c r="O5" s="48">
        <v>0</v>
      </c>
      <c r="P5" s="49">
        <v>0.09090909090909091</v>
      </c>
      <c r="Q5" s="49">
        <v>0.16666666666666666</v>
      </c>
      <c r="R5" s="48">
        <v>1</v>
      </c>
      <c r="S5" s="48">
        <v>0</v>
      </c>
      <c r="T5" s="48">
        <v>7</v>
      </c>
      <c r="U5" s="48">
        <v>12</v>
      </c>
      <c r="V5" s="48">
        <v>2</v>
      </c>
      <c r="W5" s="49">
        <v>1.265306</v>
      </c>
      <c r="X5" s="49">
        <v>0.2857142857142857</v>
      </c>
      <c r="Y5" s="78"/>
      <c r="Z5" s="78"/>
      <c r="AA5" s="78" t="s">
        <v>548</v>
      </c>
      <c r="AB5" s="84" t="s">
        <v>1888</v>
      </c>
      <c r="AC5" s="84" t="s">
        <v>2011</v>
      </c>
      <c r="AD5" s="84"/>
      <c r="AE5" s="84" t="s">
        <v>2051</v>
      </c>
      <c r="AF5" s="84" t="s">
        <v>2076</v>
      </c>
      <c r="AG5" s="120">
        <v>1</v>
      </c>
      <c r="AH5" s="123">
        <v>1</v>
      </c>
      <c r="AI5" s="120">
        <v>0</v>
      </c>
      <c r="AJ5" s="123">
        <v>0</v>
      </c>
      <c r="AK5" s="120">
        <v>0</v>
      </c>
      <c r="AL5" s="123">
        <v>0</v>
      </c>
      <c r="AM5" s="120">
        <v>99</v>
      </c>
      <c r="AN5" s="123">
        <v>99</v>
      </c>
      <c r="AO5" s="120">
        <v>100</v>
      </c>
    </row>
    <row r="6" spans="1:41" ht="15">
      <c r="A6" s="87" t="s">
        <v>1654</v>
      </c>
      <c r="B6" s="65" t="s">
        <v>1675</v>
      </c>
      <c r="C6" s="65" t="s">
        <v>56</v>
      </c>
      <c r="D6" s="109"/>
      <c r="E6" s="108"/>
      <c r="F6" s="110" t="s">
        <v>2477</v>
      </c>
      <c r="G6" s="111"/>
      <c r="H6" s="111"/>
      <c r="I6" s="112">
        <v>6</v>
      </c>
      <c r="J6" s="113"/>
      <c r="K6" s="48">
        <v>7</v>
      </c>
      <c r="L6" s="48">
        <v>9</v>
      </c>
      <c r="M6" s="48">
        <v>0</v>
      </c>
      <c r="N6" s="48">
        <v>9</v>
      </c>
      <c r="O6" s="48">
        <v>0</v>
      </c>
      <c r="P6" s="49">
        <v>0</v>
      </c>
      <c r="Q6" s="49">
        <v>0</v>
      </c>
      <c r="R6" s="48">
        <v>1</v>
      </c>
      <c r="S6" s="48">
        <v>0</v>
      </c>
      <c r="T6" s="48">
        <v>7</v>
      </c>
      <c r="U6" s="48">
        <v>9</v>
      </c>
      <c r="V6" s="48">
        <v>2</v>
      </c>
      <c r="W6" s="49">
        <v>1.346939</v>
      </c>
      <c r="X6" s="49">
        <v>0.21428571428571427</v>
      </c>
      <c r="Y6" s="78" t="s">
        <v>424</v>
      </c>
      <c r="Z6" s="78" t="s">
        <v>509</v>
      </c>
      <c r="AA6" s="78" t="s">
        <v>534</v>
      </c>
      <c r="AB6" s="84" t="s">
        <v>1889</v>
      </c>
      <c r="AC6" s="84" t="s">
        <v>2012</v>
      </c>
      <c r="AD6" s="84"/>
      <c r="AE6" s="84" t="s">
        <v>2052</v>
      </c>
      <c r="AF6" s="84" t="s">
        <v>2077</v>
      </c>
      <c r="AG6" s="120">
        <v>4</v>
      </c>
      <c r="AH6" s="123">
        <v>3.7037037037037037</v>
      </c>
      <c r="AI6" s="120">
        <v>0</v>
      </c>
      <c r="AJ6" s="123">
        <v>0</v>
      </c>
      <c r="AK6" s="120">
        <v>0</v>
      </c>
      <c r="AL6" s="123">
        <v>0</v>
      </c>
      <c r="AM6" s="120">
        <v>104</v>
      </c>
      <c r="AN6" s="123">
        <v>96.29629629629629</v>
      </c>
      <c r="AO6" s="120">
        <v>108</v>
      </c>
    </row>
    <row r="7" spans="1:41" ht="15">
      <c r="A7" s="87" t="s">
        <v>1655</v>
      </c>
      <c r="B7" s="65" t="s">
        <v>1676</v>
      </c>
      <c r="C7" s="65" t="s">
        <v>56</v>
      </c>
      <c r="D7" s="109"/>
      <c r="E7" s="108"/>
      <c r="F7" s="110" t="s">
        <v>2478</v>
      </c>
      <c r="G7" s="111"/>
      <c r="H7" s="111"/>
      <c r="I7" s="112">
        <v>7</v>
      </c>
      <c r="J7" s="113"/>
      <c r="K7" s="48">
        <v>6</v>
      </c>
      <c r="L7" s="48">
        <v>5</v>
      </c>
      <c r="M7" s="48">
        <v>49</v>
      </c>
      <c r="N7" s="48">
        <v>54</v>
      </c>
      <c r="O7" s="48">
        <v>49</v>
      </c>
      <c r="P7" s="49">
        <v>0</v>
      </c>
      <c r="Q7" s="49">
        <v>0</v>
      </c>
      <c r="R7" s="48">
        <v>1</v>
      </c>
      <c r="S7" s="48">
        <v>0</v>
      </c>
      <c r="T7" s="48">
        <v>6</v>
      </c>
      <c r="U7" s="48">
        <v>54</v>
      </c>
      <c r="V7" s="48">
        <v>2</v>
      </c>
      <c r="W7" s="49">
        <v>1.388889</v>
      </c>
      <c r="X7" s="49">
        <v>0.16666666666666666</v>
      </c>
      <c r="Y7" s="78" t="s">
        <v>1720</v>
      </c>
      <c r="Z7" s="78" t="s">
        <v>511</v>
      </c>
      <c r="AA7" s="78" t="s">
        <v>1811</v>
      </c>
      <c r="AB7" s="84" t="s">
        <v>1890</v>
      </c>
      <c r="AC7" s="84" t="s">
        <v>2013</v>
      </c>
      <c r="AD7" s="84"/>
      <c r="AE7" s="84" t="s">
        <v>2053</v>
      </c>
      <c r="AF7" s="84" t="s">
        <v>2078</v>
      </c>
      <c r="AG7" s="120">
        <v>49</v>
      </c>
      <c r="AH7" s="123">
        <v>9.107806691449815</v>
      </c>
      <c r="AI7" s="120">
        <v>0</v>
      </c>
      <c r="AJ7" s="123">
        <v>0</v>
      </c>
      <c r="AK7" s="120">
        <v>0</v>
      </c>
      <c r="AL7" s="123">
        <v>0</v>
      </c>
      <c r="AM7" s="120">
        <v>489</v>
      </c>
      <c r="AN7" s="123">
        <v>90.89219330855019</v>
      </c>
      <c r="AO7" s="120">
        <v>538</v>
      </c>
    </row>
    <row r="8" spans="1:41" ht="15">
      <c r="A8" s="87" t="s">
        <v>1656</v>
      </c>
      <c r="B8" s="65" t="s">
        <v>1677</v>
      </c>
      <c r="C8" s="65" t="s">
        <v>56</v>
      </c>
      <c r="D8" s="109"/>
      <c r="E8" s="108"/>
      <c r="F8" s="110" t="s">
        <v>2479</v>
      </c>
      <c r="G8" s="111"/>
      <c r="H8" s="111"/>
      <c r="I8" s="112">
        <v>8</v>
      </c>
      <c r="J8" s="113"/>
      <c r="K8" s="48">
        <v>5</v>
      </c>
      <c r="L8" s="48">
        <v>7</v>
      </c>
      <c r="M8" s="48">
        <v>0</v>
      </c>
      <c r="N8" s="48">
        <v>7</v>
      </c>
      <c r="O8" s="48">
        <v>0</v>
      </c>
      <c r="P8" s="49">
        <v>0</v>
      </c>
      <c r="Q8" s="49">
        <v>0</v>
      </c>
      <c r="R8" s="48">
        <v>1</v>
      </c>
      <c r="S8" s="48">
        <v>0</v>
      </c>
      <c r="T8" s="48">
        <v>5</v>
      </c>
      <c r="U8" s="48">
        <v>7</v>
      </c>
      <c r="V8" s="48">
        <v>2</v>
      </c>
      <c r="W8" s="49">
        <v>1.04</v>
      </c>
      <c r="X8" s="49">
        <v>0.35</v>
      </c>
      <c r="Y8" s="78" t="s">
        <v>450</v>
      </c>
      <c r="Z8" s="78" t="s">
        <v>528</v>
      </c>
      <c r="AA8" s="78" t="s">
        <v>575</v>
      </c>
      <c r="AB8" s="84" t="s">
        <v>1891</v>
      </c>
      <c r="AC8" s="84" t="s">
        <v>2014</v>
      </c>
      <c r="AD8" s="84" t="s">
        <v>267</v>
      </c>
      <c r="AE8" s="84" t="s">
        <v>2054</v>
      </c>
      <c r="AF8" s="84" t="s">
        <v>2079</v>
      </c>
      <c r="AG8" s="120">
        <v>4</v>
      </c>
      <c r="AH8" s="123">
        <v>4.761904761904762</v>
      </c>
      <c r="AI8" s="120">
        <v>0</v>
      </c>
      <c r="AJ8" s="123">
        <v>0</v>
      </c>
      <c r="AK8" s="120">
        <v>0</v>
      </c>
      <c r="AL8" s="123">
        <v>0</v>
      </c>
      <c r="AM8" s="120">
        <v>80</v>
      </c>
      <c r="AN8" s="123">
        <v>95.23809523809524</v>
      </c>
      <c r="AO8" s="120">
        <v>84</v>
      </c>
    </row>
    <row r="9" spans="1:41" ht="15">
      <c r="A9" s="87" t="s">
        <v>1657</v>
      </c>
      <c r="B9" s="65" t="s">
        <v>1678</v>
      </c>
      <c r="C9" s="65" t="s">
        <v>56</v>
      </c>
      <c r="D9" s="109"/>
      <c r="E9" s="108"/>
      <c r="F9" s="110" t="s">
        <v>2480</v>
      </c>
      <c r="G9" s="111"/>
      <c r="H9" s="111"/>
      <c r="I9" s="112">
        <v>9</v>
      </c>
      <c r="J9" s="113"/>
      <c r="K9" s="48">
        <v>5</v>
      </c>
      <c r="L9" s="48">
        <v>5</v>
      </c>
      <c r="M9" s="48">
        <v>4</v>
      </c>
      <c r="N9" s="48">
        <v>9</v>
      </c>
      <c r="O9" s="48">
        <v>0</v>
      </c>
      <c r="P9" s="49">
        <v>0.16666666666666666</v>
      </c>
      <c r="Q9" s="49">
        <v>0.2857142857142857</v>
      </c>
      <c r="R9" s="48">
        <v>1</v>
      </c>
      <c r="S9" s="48">
        <v>0</v>
      </c>
      <c r="T9" s="48">
        <v>5</v>
      </c>
      <c r="U9" s="48">
        <v>9</v>
      </c>
      <c r="V9" s="48">
        <v>2</v>
      </c>
      <c r="W9" s="49">
        <v>1.12</v>
      </c>
      <c r="X9" s="49">
        <v>0.35</v>
      </c>
      <c r="Y9" s="78" t="s">
        <v>1721</v>
      </c>
      <c r="Z9" s="78" t="s">
        <v>518</v>
      </c>
      <c r="AA9" s="78" t="s">
        <v>1812</v>
      </c>
      <c r="AB9" s="84" t="s">
        <v>1892</v>
      </c>
      <c r="AC9" s="84" t="s">
        <v>2015</v>
      </c>
      <c r="AD9" s="84"/>
      <c r="AE9" s="84" t="s">
        <v>2055</v>
      </c>
      <c r="AF9" s="84" t="s">
        <v>2080</v>
      </c>
      <c r="AG9" s="120">
        <v>32</v>
      </c>
      <c r="AH9" s="123">
        <v>12.598425196850394</v>
      </c>
      <c r="AI9" s="120">
        <v>0</v>
      </c>
      <c r="AJ9" s="123">
        <v>0</v>
      </c>
      <c r="AK9" s="120">
        <v>0</v>
      </c>
      <c r="AL9" s="123">
        <v>0</v>
      </c>
      <c r="AM9" s="120">
        <v>222</v>
      </c>
      <c r="AN9" s="123">
        <v>87.4015748031496</v>
      </c>
      <c r="AO9" s="120">
        <v>254</v>
      </c>
    </row>
    <row r="10" spans="1:41" ht="14.25" customHeight="1">
      <c r="A10" s="87" t="s">
        <v>1658</v>
      </c>
      <c r="B10" s="65" t="s">
        <v>1679</v>
      </c>
      <c r="C10" s="65" t="s">
        <v>56</v>
      </c>
      <c r="D10" s="109"/>
      <c r="E10" s="108"/>
      <c r="F10" s="110" t="s">
        <v>2481</v>
      </c>
      <c r="G10" s="111"/>
      <c r="H10" s="111"/>
      <c r="I10" s="112">
        <v>10</v>
      </c>
      <c r="J10" s="113"/>
      <c r="K10" s="48">
        <v>5</v>
      </c>
      <c r="L10" s="48">
        <v>3</v>
      </c>
      <c r="M10" s="48">
        <v>4</v>
      </c>
      <c r="N10" s="48">
        <v>7</v>
      </c>
      <c r="O10" s="48">
        <v>7</v>
      </c>
      <c r="P10" s="49" t="s">
        <v>2421</v>
      </c>
      <c r="Q10" s="49" t="s">
        <v>2421</v>
      </c>
      <c r="R10" s="48">
        <v>5</v>
      </c>
      <c r="S10" s="48">
        <v>5</v>
      </c>
      <c r="T10" s="48">
        <v>1</v>
      </c>
      <c r="U10" s="48">
        <v>2</v>
      </c>
      <c r="V10" s="48">
        <v>0</v>
      </c>
      <c r="W10" s="49">
        <v>0</v>
      </c>
      <c r="X10" s="49">
        <v>0</v>
      </c>
      <c r="Y10" s="78" t="s">
        <v>1722</v>
      </c>
      <c r="Z10" s="78" t="s">
        <v>1738</v>
      </c>
      <c r="AA10" s="78" t="s">
        <v>1813</v>
      </c>
      <c r="AB10" s="84" t="s">
        <v>1893</v>
      </c>
      <c r="AC10" s="84" t="s">
        <v>2016</v>
      </c>
      <c r="AD10" s="84"/>
      <c r="AE10" s="84"/>
      <c r="AF10" s="84" t="s">
        <v>2081</v>
      </c>
      <c r="AG10" s="120">
        <v>11</v>
      </c>
      <c r="AH10" s="123">
        <v>7.6923076923076925</v>
      </c>
      <c r="AI10" s="120">
        <v>2</v>
      </c>
      <c r="AJ10" s="123">
        <v>1.3986013986013985</v>
      </c>
      <c r="AK10" s="120">
        <v>0</v>
      </c>
      <c r="AL10" s="123">
        <v>0</v>
      </c>
      <c r="AM10" s="120">
        <v>130</v>
      </c>
      <c r="AN10" s="123">
        <v>90.9090909090909</v>
      </c>
      <c r="AO10" s="120">
        <v>143</v>
      </c>
    </row>
    <row r="11" spans="1:41" ht="15">
      <c r="A11" s="87" t="s">
        <v>1659</v>
      </c>
      <c r="B11" s="65" t="s">
        <v>1680</v>
      </c>
      <c r="C11" s="65" t="s">
        <v>56</v>
      </c>
      <c r="D11" s="109"/>
      <c r="E11" s="108"/>
      <c r="F11" s="110" t="s">
        <v>2482</v>
      </c>
      <c r="G11" s="111"/>
      <c r="H11" s="111"/>
      <c r="I11" s="112">
        <v>11</v>
      </c>
      <c r="J11" s="113"/>
      <c r="K11" s="48">
        <v>4</v>
      </c>
      <c r="L11" s="48">
        <v>3</v>
      </c>
      <c r="M11" s="48">
        <v>2</v>
      </c>
      <c r="N11" s="48">
        <v>5</v>
      </c>
      <c r="O11" s="48">
        <v>2</v>
      </c>
      <c r="P11" s="49">
        <v>0</v>
      </c>
      <c r="Q11" s="49">
        <v>0</v>
      </c>
      <c r="R11" s="48">
        <v>1</v>
      </c>
      <c r="S11" s="48">
        <v>0</v>
      </c>
      <c r="T11" s="48">
        <v>4</v>
      </c>
      <c r="U11" s="48">
        <v>5</v>
      </c>
      <c r="V11" s="48">
        <v>2</v>
      </c>
      <c r="W11" s="49">
        <v>1.125</v>
      </c>
      <c r="X11" s="49">
        <v>0.25</v>
      </c>
      <c r="Y11" s="78" t="s">
        <v>434</v>
      </c>
      <c r="Z11" s="78" t="s">
        <v>516</v>
      </c>
      <c r="AA11" s="78" t="s">
        <v>570</v>
      </c>
      <c r="AB11" s="84" t="s">
        <v>1894</v>
      </c>
      <c r="AC11" s="84" t="s">
        <v>2017</v>
      </c>
      <c r="AD11" s="84"/>
      <c r="AE11" s="84" t="s">
        <v>2056</v>
      </c>
      <c r="AF11" s="84" t="s">
        <v>2082</v>
      </c>
      <c r="AG11" s="120">
        <v>0</v>
      </c>
      <c r="AH11" s="123">
        <v>0</v>
      </c>
      <c r="AI11" s="120">
        <v>0</v>
      </c>
      <c r="AJ11" s="123">
        <v>0</v>
      </c>
      <c r="AK11" s="120">
        <v>0</v>
      </c>
      <c r="AL11" s="123">
        <v>0</v>
      </c>
      <c r="AM11" s="120">
        <v>107</v>
      </c>
      <c r="AN11" s="123">
        <v>100</v>
      </c>
      <c r="AO11" s="120">
        <v>107</v>
      </c>
    </row>
    <row r="12" spans="1:41" ht="15">
      <c r="A12" s="87" t="s">
        <v>1660</v>
      </c>
      <c r="B12" s="65" t="s">
        <v>1681</v>
      </c>
      <c r="C12" s="65" t="s">
        <v>56</v>
      </c>
      <c r="D12" s="109"/>
      <c r="E12" s="108"/>
      <c r="F12" s="110" t="s">
        <v>2483</v>
      </c>
      <c r="G12" s="111"/>
      <c r="H12" s="111"/>
      <c r="I12" s="112">
        <v>12</v>
      </c>
      <c r="J12" s="113"/>
      <c r="K12" s="48">
        <v>4</v>
      </c>
      <c r="L12" s="48">
        <v>3</v>
      </c>
      <c r="M12" s="48">
        <v>4</v>
      </c>
      <c r="N12" s="48">
        <v>7</v>
      </c>
      <c r="O12" s="48">
        <v>4</v>
      </c>
      <c r="P12" s="49">
        <v>0</v>
      </c>
      <c r="Q12" s="49">
        <v>0</v>
      </c>
      <c r="R12" s="48">
        <v>1</v>
      </c>
      <c r="S12" s="48">
        <v>0</v>
      </c>
      <c r="T12" s="48">
        <v>4</v>
      </c>
      <c r="U12" s="48">
        <v>7</v>
      </c>
      <c r="V12" s="48">
        <v>2</v>
      </c>
      <c r="W12" s="49">
        <v>1.125</v>
      </c>
      <c r="X12" s="49">
        <v>0.25</v>
      </c>
      <c r="Y12" s="78" t="s">
        <v>1723</v>
      </c>
      <c r="Z12" s="78" t="s">
        <v>1739</v>
      </c>
      <c r="AA12" s="78" t="s">
        <v>1814</v>
      </c>
      <c r="AB12" s="84" t="s">
        <v>1895</v>
      </c>
      <c r="AC12" s="84" t="s">
        <v>2018</v>
      </c>
      <c r="AD12" s="84"/>
      <c r="AE12" s="84" t="s">
        <v>264</v>
      </c>
      <c r="AF12" s="84" t="s">
        <v>2083</v>
      </c>
      <c r="AG12" s="120">
        <v>8</v>
      </c>
      <c r="AH12" s="123">
        <v>8.695652173913043</v>
      </c>
      <c r="AI12" s="120">
        <v>2</v>
      </c>
      <c r="AJ12" s="123">
        <v>2.1739130434782608</v>
      </c>
      <c r="AK12" s="120">
        <v>0</v>
      </c>
      <c r="AL12" s="123">
        <v>0</v>
      </c>
      <c r="AM12" s="120">
        <v>82</v>
      </c>
      <c r="AN12" s="123">
        <v>89.1304347826087</v>
      </c>
      <c r="AO12" s="120">
        <v>92</v>
      </c>
    </row>
    <row r="13" spans="1:41" ht="15">
      <c r="A13" s="87" t="s">
        <v>1661</v>
      </c>
      <c r="B13" s="65" t="s">
        <v>1682</v>
      </c>
      <c r="C13" s="65" t="s">
        <v>56</v>
      </c>
      <c r="D13" s="109"/>
      <c r="E13" s="108"/>
      <c r="F13" s="110" t="s">
        <v>2484</v>
      </c>
      <c r="G13" s="111"/>
      <c r="H13" s="111"/>
      <c r="I13" s="112">
        <v>13</v>
      </c>
      <c r="J13" s="113"/>
      <c r="K13" s="48">
        <v>4</v>
      </c>
      <c r="L13" s="48">
        <v>4</v>
      </c>
      <c r="M13" s="48">
        <v>0</v>
      </c>
      <c r="N13" s="48">
        <v>4</v>
      </c>
      <c r="O13" s="48">
        <v>1</v>
      </c>
      <c r="P13" s="49">
        <v>0</v>
      </c>
      <c r="Q13" s="49">
        <v>0</v>
      </c>
      <c r="R13" s="48">
        <v>1</v>
      </c>
      <c r="S13" s="48">
        <v>0</v>
      </c>
      <c r="T13" s="48">
        <v>4</v>
      </c>
      <c r="U13" s="48">
        <v>4</v>
      </c>
      <c r="V13" s="48">
        <v>2</v>
      </c>
      <c r="W13" s="49">
        <v>1.125</v>
      </c>
      <c r="X13" s="49">
        <v>0.25</v>
      </c>
      <c r="Y13" s="78" t="s">
        <v>442</v>
      </c>
      <c r="Z13" s="78" t="s">
        <v>522</v>
      </c>
      <c r="AA13" s="78" t="s">
        <v>1815</v>
      </c>
      <c r="AB13" s="84" t="s">
        <v>1896</v>
      </c>
      <c r="AC13" s="84" t="s">
        <v>932</v>
      </c>
      <c r="AD13" s="84"/>
      <c r="AE13" s="84" t="s">
        <v>2057</v>
      </c>
      <c r="AF13" s="84" t="s">
        <v>2084</v>
      </c>
      <c r="AG13" s="120">
        <v>7</v>
      </c>
      <c r="AH13" s="123">
        <v>8.974358974358974</v>
      </c>
      <c r="AI13" s="120">
        <v>1</v>
      </c>
      <c r="AJ13" s="123">
        <v>1.2820512820512822</v>
      </c>
      <c r="AK13" s="120">
        <v>0</v>
      </c>
      <c r="AL13" s="123">
        <v>0</v>
      </c>
      <c r="AM13" s="120">
        <v>70</v>
      </c>
      <c r="AN13" s="123">
        <v>89.74358974358974</v>
      </c>
      <c r="AO13" s="120">
        <v>78</v>
      </c>
    </row>
    <row r="14" spans="1:41" ht="15">
      <c r="A14" s="87" t="s">
        <v>1662</v>
      </c>
      <c r="B14" s="65" t="s">
        <v>1683</v>
      </c>
      <c r="C14" s="65" t="s">
        <v>56</v>
      </c>
      <c r="D14" s="109"/>
      <c r="E14" s="108"/>
      <c r="F14" s="110" t="s">
        <v>2485</v>
      </c>
      <c r="G14" s="111"/>
      <c r="H14" s="111"/>
      <c r="I14" s="112">
        <v>14</v>
      </c>
      <c r="J14" s="113"/>
      <c r="K14" s="48">
        <v>4</v>
      </c>
      <c r="L14" s="48">
        <v>3</v>
      </c>
      <c r="M14" s="48">
        <v>2</v>
      </c>
      <c r="N14" s="48">
        <v>5</v>
      </c>
      <c r="O14" s="48">
        <v>2</v>
      </c>
      <c r="P14" s="49">
        <v>0</v>
      </c>
      <c r="Q14" s="49">
        <v>0</v>
      </c>
      <c r="R14" s="48">
        <v>1</v>
      </c>
      <c r="S14" s="48">
        <v>0</v>
      </c>
      <c r="T14" s="48">
        <v>4</v>
      </c>
      <c r="U14" s="48">
        <v>5</v>
      </c>
      <c r="V14" s="48">
        <v>2</v>
      </c>
      <c r="W14" s="49">
        <v>1.125</v>
      </c>
      <c r="X14" s="49">
        <v>0.25</v>
      </c>
      <c r="Y14" s="78" t="s">
        <v>441</v>
      </c>
      <c r="Z14" s="78" t="s">
        <v>521</v>
      </c>
      <c r="AA14" s="78" t="s">
        <v>1816</v>
      </c>
      <c r="AB14" s="84" t="s">
        <v>1897</v>
      </c>
      <c r="AC14" s="84" t="s">
        <v>2019</v>
      </c>
      <c r="AD14" s="84"/>
      <c r="AE14" s="84" t="s">
        <v>254</v>
      </c>
      <c r="AF14" s="84" t="s">
        <v>2085</v>
      </c>
      <c r="AG14" s="120">
        <v>10</v>
      </c>
      <c r="AH14" s="123">
        <v>7.246376811594203</v>
      </c>
      <c r="AI14" s="120">
        <v>2</v>
      </c>
      <c r="AJ14" s="123">
        <v>1.4492753623188406</v>
      </c>
      <c r="AK14" s="120">
        <v>0</v>
      </c>
      <c r="AL14" s="123">
        <v>0</v>
      </c>
      <c r="AM14" s="120">
        <v>126</v>
      </c>
      <c r="AN14" s="123">
        <v>91.30434782608695</v>
      </c>
      <c r="AO14" s="120">
        <v>138</v>
      </c>
    </row>
    <row r="15" spans="1:41" ht="15">
      <c r="A15" s="87" t="s">
        <v>1663</v>
      </c>
      <c r="B15" s="65" t="s">
        <v>1672</v>
      </c>
      <c r="C15" s="65" t="s">
        <v>59</v>
      </c>
      <c r="D15" s="109"/>
      <c r="E15" s="108"/>
      <c r="F15" s="110" t="s">
        <v>2486</v>
      </c>
      <c r="G15" s="111"/>
      <c r="H15" s="111"/>
      <c r="I15" s="112">
        <v>15</v>
      </c>
      <c r="J15" s="113"/>
      <c r="K15" s="48">
        <v>4</v>
      </c>
      <c r="L15" s="48">
        <v>5</v>
      </c>
      <c r="M15" s="48">
        <v>0</v>
      </c>
      <c r="N15" s="48">
        <v>5</v>
      </c>
      <c r="O15" s="48">
        <v>0</v>
      </c>
      <c r="P15" s="49">
        <v>0.25</v>
      </c>
      <c r="Q15" s="49">
        <v>0.4</v>
      </c>
      <c r="R15" s="48">
        <v>1</v>
      </c>
      <c r="S15" s="48">
        <v>0</v>
      </c>
      <c r="T15" s="48">
        <v>4</v>
      </c>
      <c r="U15" s="48">
        <v>5</v>
      </c>
      <c r="V15" s="48">
        <v>2</v>
      </c>
      <c r="W15" s="49">
        <v>1</v>
      </c>
      <c r="X15" s="49">
        <v>0.4166666666666667</v>
      </c>
      <c r="Y15" s="78"/>
      <c r="Z15" s="78"/>
      <c r="AA15" s="78" t="s">
        <v>546</v>
      </c>
      <c r="AB15" s="84" t="s">
        <v>1898</v>
      </c>
      <c r="AC15" s="84" t="s">
        <v>2020</v>
      </c>
      <c r="AD15" s="84"/>
      <c r="AE15" s="84" t="s">
        <v>2058</v>
      </c>
      <c r="AF15" s="84" t="s">
        <v>2086</v>
      </c>
      <c r="AG15" s="120">
        <v>2</v>
      </c>
      <c r="AH15" s="123">
        <v>5.555555555555555</v>
      </c>
      <c r="AI15" s="120">
        <v>0</v>
      </c>
      <c r="AJ15" s="123">
        <v>0</v>
      </c>
      <c r="AK15" s="120">
        <v>0</v>
      </c>
      <c r="AL15" s="123">
        <v>0</v>
      </c>
      <c r="AM15" s="120">
        <v>34</v>
      </c>
      <c r="AN15" s="123">
        <v>94.44444444444444</v>
      </c>
      <c r="AO15" s="120">
        <v>36</v>
      </c>
    </row>
    <row r="16" spans="1:41" ht="15">
      <c r="A16" s="87" t="s">
        <v>1664</v>
      </c>
      <c r="B16" s="65" t="s">
        <v>1673</v>
      </c>
      <c r="C16" s="65" t="s">
        <v>59</v>
      </c>
      <c r="D16" s="109"/>
      <c r="E16" s="108"/>
      <c r="F16" s="110" t="s">
        <v>2487</v>
      </c>
      <c r="G16" s="111"/>
      <c r="H16" s="111"/>
      <c r="I16" s="112">
        <v>16</v>
      </c>
      <c r="J16" s="113"/>
      <c r="K16" s="48">
        <v>3</v>
      </c>
      <c r="L16" s="48">
        <v>3</v>
      </c>
      <c r="M16" s="48">
        <v>0</v>
      </c>
      <c r="N16" s="48">
        <v>3</v>
      </c>
      <c r="O16" s="48">
        <v>1</v>
      </c>
      <c r="P16" s="49">
        <v>0</v>
      </c>
      <c r="Q16" s="49">
        <v>0</v>
      </c>
      <c r="R16" s="48">
        <v>1</v>
      </c>
      <c r="S16" s="48">
        <v>0</v>
      </c>
      <c r="T16" s="48">
        <v>3</v>
      </c>
      <c r="U16" s="48">
        <v>3</v>
      </c>
      <c r="V16" s="48">
        <v>2</v>
      </c>
      <c r="W16" s="49">
        <v>0.888889</v>
      </c>
      <c r="X16" s="49">
        <v>0.3333333333333333</v>
      </c>
      <c r="Y16" s="78" t="s">
        <v>452</v>
      </c>
      <c r="Z16" s="78" t="s">
        <v>530</v>
      </c>
      <c r="AA16" s="78" t="s">
        <v>563</v>
      </c>
      <c r="AB16" s="84" t="s">
        <v>1899</v>
      </c>
      <c r="AC16" s="84" t="s">
        <v>2021</v>
      </c>
      <c r="AD16" s="84"/>
      <c r="AE16" s="84" t="s">
        <v>270</v>
      </c>
      <c r="AF16" s="84" t="s">
        <v>2087</v>
      </c>
      <c r="AG16" s="120">
        <v>0</v>
      </c>
      <c r="AH16" s="123">
        <v>0</v>
      </c>
      <c r="AI16" s="120">
        <v>0</v>
      </c>
      <c r="AJ16" s="123">
        <v>0</v>
      </c>
      <c r="AK16" s="120">
        <v>0</v>
      </c>
      <c r="AL16" s="123">
        <v>0</v>
      </c>
      <c r="AM16" s="120">
        <v>57</v>
      </c>
      <c r="AN16" s="123">
        <v>100</v>
      </c>
      <c r="AO16" s="120">
        <v>57</v>
      </c>
    </row>
    <row r="17" spans="1:41" ht="15">
      <c r="A17" s="87" t="s">
        <v>1665</v>
      </c>
      <c r="B17" s="65" t="s">
        <v>1674</v>
      </c>
      <c r="C17" s="65" t="s">
        <v>59</v>
      </c>
      <c r="D17" s="109"/>
      <c r="E17" s="108"/>
      <c r="F17" s="110" t="s">
        <v>1665</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t="s">
        <v>446</v>
      </c>
      <c r="Z17" s="78" t="s">
        <v>524</v>
      </c>
      <c r="AA17" s="78" t="s">
        <v>537</v>
      </c>
      <c r="AB17" s="84" t="s">
        <v>932</v>
      </c>
      <c r="AC17" s="84" t="s">
        <v>932</v>
      </c>
      <c r="AD17" s="84"/>
      <c r="AE17" s="84" t="s">
        <v>2059</v>
      </c>
      <c r="AF17" s="84" t="s">
        <v>2088</v>
      </c>
      <c r="AG17" s="120">
        <v>2</v>
      </c>
      <c r="AH17" s="123">
        <v>6.666666666666667</v>
      </c>
      <c r="AI17" s="120">
        <v>0</v>
      </c>
      <c r="AJ17" s="123">
        <v>0</v>
      </c>
      <c r="AK17" s="120">
        <v>0</v>
      </c>
      <c r="AL17" s="123">
        <v>0</v>
      </c>
      <c r="AM17" s="120">
        <v>28</v>
      </c>
      <c r="AN17" s="123">
        <v>93.33333333333333</v>
      </c>
      <c r="AO17" s="120">
        <v>30</v>
      </c>
    </row>
    <row r="18" spans="1:41" ht="15">
      <c r="A18" s="87" t="s">
        <v>1666</v>
      </c>
      <c r="B18" s="65" t="s">
        <v>1675</v>
      </c>
      <c r="C18" s="65" t="s">
        <v>59</v>
      </c>
      <c r="D18" s="109"/>
      <c r="E18" s="108"/>
      <c r="F18" s="110" t="s">
        <v>2488</v>
      </c>
      <c r="G18" s="111"/>
      <c r="H18" s="111"/>
      <c r="I18" s="112">
        <v>18</v>
      </c>
      <c r="J18" s="113"/>
      <c r="K18" s="48">
        <v>3</v>
      </c>
      <c r="L18" s="48">
        <v>1</v>
      </c>
      <c r="M18" s="48">
        <v>2</v>
      </c>
      <c r="N18" s="48">
        <v>3</v>
      </c>
      <c r="O18" s="48">
        <v>0</v>
      </c>
      <c r="P18" s="49">
        <v>0</v>
      </c>
      <c r="Q18" s="49">
        <v>0</v>
      </c>
      <c r="R18" s="48">
        <v>1</v>
      </c>
      <c r="S18" s="48">
        <v>0</v>
      </c>
      <c r="T18" s="48">
        <v>3</v>
      </c>
      <c r="U18" s="48">
        <v>3</v>
      </c>
      <c r="V18" s="48">
        <v>2</v>
      </c>
      <c r="W18" s="49">
        <v>0.888889</v>
      </c>
      <c r="X18" s="49">
        <v>0.3333333333333333</v>
      </c>
      <c r="Y18" s="78" t="s">
        <v>423</v>
      </c>
      <c r="Z18" s="78" t="s">
        <v>508</v>
      </c>
      <c r="AA18" s="78" t="s">
        <v>532</v>
      </c>
      <c r="AB18" s="84" t="s">
        <v>1900</v>
      </c>
      <c r="AC18" s="84" t="s">
        <v>2022</v>
      </c>
      <c r="AD18" s="84"/>
      <c r="AE18" s="84" t="s">
        <v>2060</v>
      </c>
      <c r="AF18" s="84" t="s">
        <v>2089</v>
      </c>
      <c r="AG18" s="120">
        <v>0</v>
      </c>
      <c r="AH18" s="123">
        <v>0</v>
      </c>
      <c r="AI18" s="120">
        <v>0</v>
      </c>
      <c r="AJ18" s="123">
        <v>0</v>
      </c>
      <c r="AK18" s="120">
        <v>0</v>
      </c>
      <c r="AL18" s="123">
        <v>0</v>
      </c>
      <c r="AM18" s="120">
        <v>47</v>
      </c>
      <c r="AN18" s="123">
        <v>100</v>
      </c>
      <c r="AO18" s="120">
        <v>47</v>
      </c>
    </row>
    <row r="19" spans="1:41" ht="15">
      <c r="A19" s="87" t="s">
        <v>1667</v>
      </c>
      <c r="B19" s="65" t="s">
        <v>1676</v>
      </c>
      <c r="C19" s="65" t="s">
        <v>59</v>
      </c>
      <c r="D19" s="109"/>
      <c r="E19" s="108"/>
      <c r="F19" s="110" t="s">
        <v>1667</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t="s">
        <v>538</v>
      </c>
      <c r="AB19" s="84" t="s">
        <v>932</v>
      </c>
      <c r="AC19" s="84" t="s">
        <v>932</v>
      </c>
      <c r="AD19" s="84" t="s">
        <v>284</v>
      </c>
      <c r="AE19" s="84" t="s">
        <v>283</v>
      </c>
      <c r="AF19" s="84" t="s">
        <v>2090</v>
      </c>
      <c r="AG19" s="120">
        <v>0</v>
      </c>
      <c r="AH19" s="123">
        <v>0</v>
      </c>
      <c r="AI19" s="120">
        <v>0</v>
      </c>
      <c r="AJ19" s="123">
        <v>0</v>
      </c>
      <c r="AK19" s="120">
        <v>0</v>
      </c>
      <c r="AL19" s="123">
        <v>0</v>
      </c>
      <c r="AM19" s="120">
        <v>34</v>
      </c>
      <c r="AN19" s="123">
        <v>100</v>
      </c>
      <c r="AO19" s="120">
        <v>34</v>
      </c>
    </row>
    <row r="20" spans="1:41" ht="15">
      <c r="A20" s="87" t="s">
        <v>1668</v>
      </c>
      <c r="B20" s="65" t="s">
        <v>1677</v>
      </c>
      <c r="C20" s="65" t="s">
        <v>59</v>
      </c>
      <c r="D20" s="109"/>
      <c r="E20" s="108"/>
      <c r="F20" s="110" t="s">
        <v>2489</v>
      </c>
      <c r="G20" s="111"/>
      <c r="H20" s="111"/>
      <c r="I20" s="112">
        <v>20</v>
      </c>
      <c r="J20" s="113"/>
      <c r="K20" s="48">
        <v>3</v>
      </c>
      <c r="L20" s="48">
        <v>3</v>
      </c>
      <c r="M20" s="48">
        <v>0</v>
      </c>
      <c r="N20" s="48">
        <v>3</v>
      </c>
      <c r="O20" s="48">
        <v>0</v>
      </c>
      <c r="P20" s="49">
        <v>0</v>
      </c>
      <c r="Q20" s="49">
        <v>0</v>
      </c>
      <c r="R20" s="48">
        <v>1</v>
      </c>
      <c r="S20" s="48">
        <v>0</v>
      </c>
      <c r="T20" s="48">
        <v>3</v>
      </c>
      <c r="U20" s="48">
        <v>3</v>
      </c>
      <c r="V20" s="48">
        <v>1</v>
      </c>
      <c r="W20" s="49">
        <v>0.666667</v>
      </c>
      <c r="X20" s="49">
        <v>0.5</v>
      </c>
      <c r="Y20" s="78" t="s">
        <v>425</v>
      </c>
      <c r="Z20" s="78" t="s">
        <v>510</v>
      </c>
      <c r="AA20" s="78" t="s">
        <v>536</v>
      </c>
      <c r="AB20" s="84" t="s">
        <v>1901</v>
      </c>
      <c r="AC20" s="84" t="s">
        <v>2023</v>
      </c>
      <c r="AD20" s="84"/>
      <c r="AE20" s="84" t="s">
        <v>2061</v>
      </c>
      <c r="AF20" s="84" t="s">
        <v>2091</v>
      </c>
      <c r="AG20" s="120">
        <v>2</v>
      </c>
      <c r="AH20" s="123">
        <v>4.081632653061225</v>
      </c>
      <c r="AI20" s="120">
        <v>0</v>
      </c>
      <c r="AJ20" s="123">
        <v>0</v>
      </c>
      <c r="AK20" s="120">
        <v>0</v>
      </c>
      <c r="AL20" s="123">
        <v>0</v>
      </c>
      <c r="AM20" s="120">
        <v>47</v>
      </c>
      <c r="AN20" s="123">
        <v>95.91836734693878</v>
      </c>
      <c r="AO20" s="120">
        <v>49</v>
      </c>
    </row>
    <row r="21" spans="1:41" ht="15">
      <c r="A21" s="87" t="s">
        <v>1669</v>
      </c>
      <c r="B21" s="65" t="s">
        <v>1678</v>
      </c>
      <c r="C21" s="65" t="s">
        <v>59</v>
      </c>
      <c r="D21" s="109"/>
      <c r="E21" s="108"/>
      <c r="F21" s="110" t="s">
        <v>2490</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435</v>
      </c>
      <c r="Z21" s="78" t="s">
        <v>517</v>
      </c>
      <c r="AA21" s="78" t="s">
        <v>553</v>
      </c>
      <c r="AB21" s="84" t="s">
        <v>293</v>
      </c>
      <c r="AC21" s="84" t="s">
        <v>932</v>
      </c>
      <c r="AD21" s="84" t="s">
        <v>293</v>
      </c>
      <c r="AE21" s="84"/>
      <c r="AF21" s="84" t="s">
        <v>2092</v>
      </c>
      <c r="AG21" s="120">
        <v>2</v>
      </c>
      <c r="AH21" s="123">
        <v>11.11111111111111</v>
      </c>
      <c r="AI21" s="120">
        <v>0</v>
      </c>
      <c r="AJ21" s="123">
        <v>0</v>
      </c>
      <c r="AK21" s="120">
        <v>0</v>
      </c>
      <c r="AL21" s="123">
        <v>0</v>
      </c>
      <c r="AM21" s="120">
        <v>16</v>
      </c>
      <c r="AN21" s="123">
        <v>88.88888888888889</v>
      </c>
      <c r="AO21" s="120">
        <v>18</v>
      </c>
    </row>
    <row r="22" spans="1:41" ht="15">
      <c r="A22" s="87" t="s">
        <v>1670</v>
      </c>
      <c r="B22" s="65" t="s">
        <v>1679</v>
      </c>
      <c r="C22" s="65" t="s">
        <v>59</v>
      </c>
      <c r="D22" s="109"/>
      <c r="E22" s="108"/>
      <c r="F22" s="110" t="s">
        <v>2491</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428</v>
      </c>
      <c r="Z22" s="78" t="s">
        <v>513</v>
      </c>
      <c r="AA22" s="78" t="s">
        <v>542</v>
      </c>
      <c r="AB22" s="84" t="s">
        <v>1902</v>
      </c>
      <c r="AC22" s="84" t="s">
        <v>2024</v>
      </c>
      <c r="AD22" s="84"/>
      <c r="AE22" s="84" t="s">
        <v>225</v>
      </c>
      <c r="AF22" s="84" t="s">
        <v>2093</v>
      </c>
      <c r="AG22" s="120">
        <v>4</v>
      </c>
      <c r="AH22" s="123">
        <v>11.764705882352942</v>
      </c>
      <c r="AI22" s="120">
        <v>0</v>
      </c>
      <c r="AJ22" s="123">
        <v>0</v>
      </c>
      <c r="AK22" s="120">
        <v>0</v>
      </c>
      <c r="AL22" s="123">
        <v>0</v>
      </c>
      <c r="AM22" s="120">
        <v>30</v>
      </c>
      <c r="AN22" s="123">
        <v>88.23529411764706</v>
      </c>
      <c r="AO22" s="120">
        <v>34</v>
      </c>
    </row>
    <row r="23" spans="1:41" ht="15">
      <c r="A23" s="87" t="s">
        <v>1671</v>
      </c>
      <c r="B23" s="65" t="s">
        <v>1680</v>
      </c>
      <c r="C23" s="65" t="s">
        <v>59</v>
      </c>
      <c r="D23" s="109"/>
      <c r="E23" s="108"/>
      <c r="F23" s="110" t="s">
        <v>1671</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t="s">
        <v>540</v>
      </c>
      <c r="AB23" s="84" t="s">
        <v>932</v>
      </c>
      <c r="AC23" s="84" t="s">
        <v>932</v>
      </c>
      <c r="AD23" s="84"/>
      <c r="AE23" s="84" t="s">
        <v>285</v>
      </c>
      <c r="AF23" s="84" t="s">
        <v>2094</v>
      </c>
      <c r="AG23" s="120">
        <v>2</v>
      </c>
      <c r="AH23" s="123">
        <v>6.451612903225806</v>
      </c>
      <c r="AI23" s="120">
        <v>0</v>
      </c>
      <c r="AJ23" s="123">
        <v>0</v>
      </c>
      <c r="AK23" s="120">
        <v>0</v>
      </c>
      <c r="AL23" s="123">
        <v>0</v>
      </c>
      <c r="AM23" s="120">
        <v>29</v>
      </c>
      <c r="AN23" s="123">
        <v>93.54838709677419</v>
      </c>
      <c r="AO23" s="120">
        <v>31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1651</v>
      </c>
      <c r="B2" s="84" t="s">
        <v>272</v>
      </c>
      <c r="C2" s="78">
        <f>VLOOKUP(GroupVertices[[#This Row],[Vertex]],Vertices[],MATCH("ID",Vertices[[#Headers],[Vertex]:[Vertex Content Word Count]],0),FALSE)</f>
        <v>10</v>
      </c>
    </row>
    <row r="3" spans="1:3" ht="15">
      <c r="A3" s="78" t="s">
        <v>1651</v>
      </c>
      <c r="B3" s="84" t="s">
        <v>302</v>
      </c>
      <c r="C3" s="78">
        <f>VLOOKUP(GroupVertices[[#This Row],[Vertex]],Vertices[],MATCH("ID",Vertices[[#Headers],[Vertex]:[Vertex Content Word Count]],0),FALSE)</f>
        <v>93</v>
      </c>
    </row>
    <row r="4" spans="1:3" ht="15">
      <c r="A4" s="78" t="s">
        <v>1651</v>
      </c>
      <c r="B4" s="84" t="s">
        <v>291</v>
      </c>
      <c r="C4" s="78">
        <f>VLOOKUP(GroupVertices[[#This Row],[Vertex]],Vertices[],MATCH("ID",Vertices[[#Headers],[Vertex]:[Vertex Content Word Count]],0),FALSE)</f>
        <v>52</v>
      </c>
    </row>
    <row r="5" spans="1:3" ht="15">
      <c r="A5" s="78" t="s">
        <v>1651</v>
      </c>
      <c r="B5" s="84" t="s">
        <v>237</v>
      </c>
      <c r="C5" s="78">
        <f>VLOOKUP(GroupVertices[[#This Row],[Vertex]],Vertices[],MATCH("ID",Vertices[[#Headers],[Vertex]:[Vertex Content Word Count]],0),FALSE)</f>
        <v>51</v>
      </c>
    </row>
    <row r="6" spans="1:3" ht="15">
      <c r="A6" s="78" t="s">
        <v>1651</v>
      </c>
      <c r="B6" s="84" t="s">
        <v>235</v>
      </c>
      <c r="C6" s="78">
        <f>VLOOKUP(GroupVertices[[#This Row],[Vertex]],Vertices[],MATCH("ID",Vertices[[#Headers],[Vertex]:[Vertex Content Word Count]],0),FALSE)</f>
        <v>47</v>
      </c>
    </row>
    <row r="7" spans="1:3" ht="15">
      <c r="A7" s="78" t="s">
        <v>1651</v>
      </c>
      <c r="B7" s="84" t="s">
        <v>228</v>
      </c>
      <c r="C7" s="78">
        <f>VLOOKUP(GroupVertices[[#This Row],[Vertex]],Vertices[],MATCH("ID",Vertices[[#Headers],[Vertex]:[Vertex Content Word Count]],0),FALSE)</f>
        <v>35</v>
      </c>
    </row>
    <row r="8" spans="1:3" ht="15">
      <c r="A8" s="78" t="s">
        <v>1651</v>
      </c>
      <c r="B8" s="84" t="s">
        <v>278</v>
      </c>
      <c r="C8" s="78">
        <f>VLOOKUP(GroupVertices[[#This Row],[Vertex]],Vertices[],MATCH("ID",Vertices[[#Headers],[Vertex]:[Vertex Content Word Count]],0),FALSE)</f>
        <v>9</v>
      </c>
    </row>
    <row r="9" spans="1:3" ht="15">
      <c r="A9" s="78" t="s">
        <v>1651</v>
      </c>
      <c r="B9" s="84" t="s">
        <v>277</v>
      </c>
      <c r="C9" s="78">
        <f>VLOOKUP(GroupVertices[[#This Row],[Vertex]],Vertices[],MATCH("ID",Vertices[[#Headers],[Vertex]:[Vertex Content Word Count]],0),FALSE)</f>
        <v>8</v>
      </c>
    </row>
    <row r="10" spans="1:3" ht="15">
      <c r="A10" s="78" t="s">
        <v>1651</v>
      </c>
      <c r="B10" s="84" t="s">
        <v>276</v>
      </c>
      <c r="C10" s="78">
        <f>VLOOKUP(GroupVertices[[#This Row],[Vertex]],Vertices[],MATCH("ID",Vertices[[#Headers],[Vertex]:[Vertex Content Word Count]],0),FALSE)</f>
        <v>7</v>
      </c>
    </row>
    <row r="11" spans="1:3" ht="15">
      <c r="A11" s="78" t="s">
        <v>1651</v>
      </c>
      <c r="B11" s="84" t="s">
        <v>275</v>
      </c>
      <c r="C11" s="78">
        <f>VLOOKUP(GroupVertices[[#This Row],[Vertex]],Vertices[],MATCH("ID",Vertices[[#Headers],[Vertex]:[Vertex Content Word Count]],0),FALSE)</f>
        <v>6</v>
      </c>
    </row>
    <row r="12" spans="1:3" ht="15">
      <c r="A12" s="78" t="s">
        <v>1651</v>
      </c>
      <c r="B12" s="84" t="s">
        <v>213</v>
      </c>
      <c r="C12" s="78">
        <f>VLOOKUP(GroupVertices[[#This Row],[Vertex]],Vertices[],MATCH("ID",Vertices[[#Headers],[Vertex]:[Vertex Content Word Count]],0),FALSE)</f>
        <v>5</v>
      </c>
    </row>
    <row r="13" spans="1:3" ht="15">
      <c r="A13" s="78" t="s">
        <v>1652</v>
      </c>
      <c r="B13" s="84" t="s">
        <v>250</v>
      </c>
      <c r="C13" s="78">
        <f>VLOOKUP(GroupVertices[[#This Row],[Vertex]],Vertices[],MATCH("ID",Vertices[[#Headers],[Vertex]:[Vertex Content Word Count]],0),FALSE)</f>
        <v>68</v>
      </c>
    </row>
    <row r="14" spans="1:3" ht="15">
      <c r="A14" s="78" t="s">
        <v>1652</v>
      </c>
      <c r="B14" s="84" t="s">
        <v>248</v>
      </c>
      <c r="C14" s="78">
        <f>VLOOKUP(GroupVertices[[#This Row],[Vertex]],Vertices[],MATCH("ID",Vertices[[#Headers],[Vertex]:[Vertex Content Word Count]],0),FALSE)</f>
        <v>62</v>
      </c>
    </row>
    <row r="15" spans="1:3" ht="15">
      <c r="A15" s="78" t="s">
        <v>1652</v>
      </c>
      <c r="B15" s="84" t="s">
        <v>249</v>
      </c>
      <c r="C15" s="78">
        <f>VLOOKUP(GroupVertices[[#This Row],[Vertex]],Vertices[],MATCH("ID",Vertices[[#Headers],[Vertex]:[Vertex Content Word Count]],0),FALSE)</f>
        <v>66</v>
      </c>
    </row>
    <row r="16" spans="1:3" ht="15">
      <c r="A16" s="78" t="s">
        <v>1652</v>
      </c>
      <c r="B16" s="84" t="s">
        <v>295</v>
      </c>
      <c r="C16" s="78">
        <f>VLOOKUP(GroupVertices[[#This Row],[Vertex]],Vertices[],MATCH("ID",Vertices[[#Headers],[Vertex]:[Vertex Content Word Count]],0),FALSE)</f>
        <v>67</v>
      </c>
    </row>
    <row r="17" spans="1:3" ht="15">
      <c r="A17" s="78" t="s">
        <v>1652</v>
      </c>
      <c r="B17" s="84" t="s">
        <v>294</v>
      </c>
      <c r="C17" s="78">
        <f>VLOOKUP(GroupVertices[[#This Row],[Vertex]],Vertices[],MATCH("ID",Vertices[[#Headers],[Vertex]:[Vertex Content Word Count]],0),FALSE)</f>
        <v>65</v>
      </c>
    </row>
    <row r="18" spans="1:3" ht="15">
      <c r="A18" s="78" t="s">
        <v>1652</v>
      </c>
      <c r="B18" s="84" t="s">
        <v>244</v>
      </c>
      <c r="C18" s="78">
        <f>VLOOKUP(GroupVertices[[#This Row],[Vertex]],Vertices[],MATCH("ID",Vertices[[#Headers],[Vertex]:[Vertex Content Word Count]],0),FALSE)</f>
        <v>63</v>
      </c>
    </row>
    <row r="19" spans="1:3" ht="15">
      <c r="A19" s="78" t="s">
        <v>1652</v>
      </c>
      <c r="B19" s="84" t="s">
        <v>243</v>
      </c>
      <c r="C19" s="78">
        <f>VLOOKUP(GroupVertices[[#This Row],[Vertex]],Vertices[],MATCH("ID",Vertices[[#Headers],[Vertex]:[Vertex Content Word Count]],0),FALSE)</f>
        <v>61</v>
      </c>
    </row>
    <row r="20" spans="1:3" ht="15">
      <c r="A20" s="78" t="s">
        <v>1653</v>
      </c>
      <c r="B20" s="84" t="s">
        <v>238</v>
      </c>
      <c r="C20" s="78">
        <f>VLOOKUP(GroupVertices[[#This Row],[Vertex]],Vertices[],MATCH("ID",Vertices[[#Headers],[Vertex]:[Vertex Content Word Count]],0),FALSE)</f>
        <v>53</v>
      </c>
    </row>
    <row r="21" spans="1:3" ht="15">
      <c r="A21" s="78" t="s">
        <v>1653</v>
      </c>
      <c r="B21" s="84" t="s">
        <v>233</v>
      </c>
      <c r="C21" s="78">
        <f>VLOOKUP(GroupVertices[[#This Row],[Vertex]],Vertices[],MATCH("ID",Vertices[[#Headers],[Vertex]:[Vertex Content Word Count]],0),FALSE)</f>
        <v>43</v>
      </c>
    </row>
    <row r="22" spans="1:3" ht="15">
      <c r="A22" s="78" t="s">
        <v>1653</v>
      </c>
      <c r="B22" s="84" t="s">
        <v>251</v>
      </c>
      <c r="C22" s="78">
        <f>VLOOKUP(GroupVertices[[#This Row],[Vertex]],Vertices[],MATCH("ID",Vertices[[#Headers],[Vertex]:[Vertex Content Word Count]],0),FALSE)</f>
        <v>50</v>
      </c>
    </row>
    <row r="23" spans="1:3" ht="15">
      <c r="A23" s="78" t="s">
        <v>1653</v>
      </c>
      <c r="B23" s="84" t="s">
        <v>290</v>
      </c>
      <c r="C23" s="78">
        <f>VLOOKUP(GroupVertices[[#This Row],[Vertex]],Vertices[],MATCH("ID",Vertices[[#Headers],[Vertex]:[Vertex Content Word Count]],0),FALSE)</f>
        <v>49</v>
      </c>
    </row>
    <row r="24" spans="1:3" ht="15">
      <c r="A24" s="78" t="s">
        <v>1653</v>
      </c>
      <c r="B24" s="84" t="s">
        <v>236</v>
      </c>
      <c r="C24" s="78">
        <f>VLOOKUP(GroupVertices[[#This Row],[Vertex]],Vertices[],MATCH("ID",Vertices[[#Headers],[Vertex]:[Vertex Content Word Count]],0),FALSE)</f>
        <v>48</v>
      </c>
    </row>
    <row r="25" spans="1:3" ht="15">
      <c r="A25" s="78" t="s">
        <v>1653</v>
      </c>
      <c r="B25" s="84" t="s">
        <v>289</v>
      </c>
      <c r="C25" s="78">
        <f>VLOOKUP(GroupVertices[[#This Row],[Vertex]],Vertices[],MATCH("ID",Vertices[[#Headers],[Vertex]:[Vertex Content Word Count]],0),FALSE)</f>
        <v>45</v>
      </c>
    </row>
    <row r="26" spans="1:3" ht="15">
      <c r="A26" s="78" t="s">
        <v>1653</v>
      </c>
      <c r="B26" s="84" t="s">
        <v>288</v>
      </c>
      <c r="C26" s="78">
        <f>VLOOKUP(GroupVertices[[#This Row],[Vertex]],Vertices[],MATCH("ID",Vertices[[#Headers],[Vertex]:[Vertex Content Word Count]],0),FALSE)</f>
        <v>44</v>
      </c>
    </row>
    <row r="27" spans="1:3" ht="15">
      <c r="A27" s="78" t="s">
        <v>1654</v>
      </c>
      <c r="B27" s="84" t="s">
        <v>217</v>
      </c>
      <c r="C27" s="78">
        <f>VLOOKUP(GroupVertices[[#This Row],[Vertex]],Vertices[],MATCH("ID",Vertices[[#Headers],[Vertex]:[Vertex Content Word Count]],0),FALSE)</f>
        <v>17</v>
      </c>
    </row>
    <row r="28" spans="1:3" ht="15">
      <c r="A28" s="78" t="s">
        <v>1654</v>
      </c>
      <c r="B28" s="84" t="s">
        <v>214</v>
      </c>
      <c r="C28" s="78">
        <f>VLOOKUP(GroupVertices[[#This Row],[Vertex]],Vertices[],MATCH("ID",Vertices[[#Headers],[Vertex]:[Vertex Content Word Count]],0),FALSE)</f>
        <v>11</v>
      </c>
    </row>
    <row r="29" spans="1:3" ht="15">
      <c r="A29" s="78" t="s">
        <v>1654</v>
      </c>
      <c r="B29" s="84" t="s">
        <v>281</v>
      </c>
      <c r="C29" s="78">
        <f>VLOOKUP(GroupVertices[[#This Row],[Vertex]],Vertices[],MATCH("ID",Vertices[[#Headers],[Vertex]:[Vertex Content Word Count]],0),FALSE)</f>
        <v>15</v>
      </c>
    </row>
    <row r="30" spans="1:3" ht="15">
      <c r="A30" s="78" t="s">
        <v>1654</v>
      </c>
      <c r="B30" s="84" t="s">
        <v>216</v>
      </c>
      <c r="C30" s="78">
        <f>VLOOKUP(GroupVertices[[#This Row],[Vertex]],Vertices[],MATCH("ID",Vertices[[#Headers],[Vertex]:[Vertex Content Word Count]],0),FALSE)</f>
        <v>16</v>
      </c>
    </row>
    <row r="31" spans="1:3" ht="15">
      <c r="A31" s="78" t="s">
        <v>1654</v>
      </c>
      <c r="B31" s="84" t="s">
        <v>215</v>
      </c>
      <c r="C31" s="78">
        <f>VLOOKUP(GroupVertices[[#This Row],[Vertex]],Vertices[],MATCH("ID",Vertices[[#Headers],[Vertex]:[Vertex Content Word Count]],0),FALSE)</f>
        <v>14</v>
      </c>
    </row>
    <row r="32" spans="1:3" ht="15">
      <c r="A32" s="78" t="s">
        <v>1654</v>
      </c>
      <c r="B32" s="84" t="s">
        <v>280</v>
      </c>
      <c r="C32" s="78">
        <f>VLOOKUP(GroupVertices[[#This Row],[Vertex]],Vertices[],MATCH("ID",Vertices[[#Headers],[Vertex]:[Vertex Content Word Count]],0),FALSE)</f>
        <v>13</v>
      </c>
    </row>
    <row r="33" spans="1:3" ht="15">
      <c r="A33" s="78" t="s">
        <v>1654</v>
      </c>
      <c r="B33" s="84" t="s">
        <v>279</v>
      </c>
      <c r="C33" s="78">
        <f>VLOOKUP(GroupVertices[[#This Row],[Vertex]],Vertices[],MATCH("ID",Vertices[[#Headers],[Vertex]:[Vertex Content Word Count]],0),FALSE)</f>
        <v>12</v>
      </c>
    </row>
    <row r="34" spans="1:3" ht="15">
      <c r="A34" s="78" t="s">
        <v>1655</v>
      </c>
      <c r="B34" s="84" t="s">
        <v>273</v>
      </c>
      <c r="C34" s="78">
        <f>VLOOKUP(GroupVertices[[#This Row],[Vertex]],Vertices[],MATCH("ID",Vertices[[#Headers],[Vertex]:[Vertex Content Word Count]],0),FALSE)</f>
        <v>22</v>
      </c>
    </row>
    <row r="35" spans="1:3" ht="15">
      <c r="A35" s="78" t="s">
        <v>1655</v>
      </c>
      <c r="B35" s="84" t="s">
        <v>305</v>
      </c>
      <c r="C35" s="78">
        <f>VLOOKUP(GroupVertices[[#This Row],[Vertex]],Vertices[],MATCH("ID",Vertices[[#Headers],[Vertex]:[Vertex Content Word Count]],0),FALSE)</f>
        <v>96</v>
      </c>
    </row>
    <row r="36" spans="1:3" ht="15">
      <c r="A36" s="78" t="s">
        <v>1655</v>
      </c>
      <c r="B36" s="84" t="s">
        <v>304</v>
      </c>
      <c r="C36" s="78">
        <f>VLOOKUP(GroupVertices[[#This Row],[Vertex]],Vertices[],MATCH("ID",Vertices[[#Headers],[Vertex]:[Vertex Content Word Count]],0),FALSE)</f>
        <v>95</v>
      </c>
    </row>
    <row r="37" spans="1:3" ht="15">
      <c r="A37" s="78" t="s">
        <v>1655</v>
      </c>
      <c r="B37" s="84" t="s">
        <v>303</v>
      </c>
      <c r="C37" s="78">
        <f>VLOOKUP(GroupVertices[[#This Row],[Vertex]],Vertices[],MATCH("ID",Vertices[[#Headers],[Vertex]:[Vertex Content Word Count]],0),FALSE)</f>
        <v>94</v>
      </c>
    </row>
    <row r="38" spans="1:3" ht="15">
      <c r="A38" s="78" t="s">
        <v>1655</v>
      </c>
      <c r="B38" s="84" t="s">
        <v>259</v>
      </c>
      <c r="C38" s="78">
        <f>VLOOKUP(GroupVertices[[#This Row],[Vertex]],Vertices[],MATCH("ID",Vertices[[#Headers],[Vertex]:[Vertex Content Word Count]],0),FALSE)</f>
        <v>79</v>
      </c>
    </row>
    <row r="39" spans="1:3" ht="15">
      <c r="A39" s="78" t="s">
        <v>1655</v>
      </c>
      <c r="B39" s="84" t="s">
        <v>220</v>
      </c>
      <c r="C39" s="78">
        <f>VLOOKUP(GroupVertices[[#This Row],[Vertex]],Vertices[],MATCH("ID",Vertices[[#Headers],[Vertex]:[Vertex Content Word Count]],0),FALSE)</f>
        <v>21</v>
      </c>
    </row>
    <row r="40" spans="1:3" ht="15">
      <c r="A40" s="78" t="s">
        <v>1656</v>
      </c>
      <c r="B40" s="84" t="s">
        <v>268</v>
      </c>
      <c r="C40" s="78">
        <f>VLOOKUP(GroupVertices[[#This Row],[Vertex]],Vertices[],MATCH("ID",Vertices[[#Headers],[Vertex]:[Vertex Content Word Count]],0),FALSE)</f>
        <v>90</v>
      </c>
    </row>
    <row r="41" spans="1:3" ht="15">
      <c r="A41" s="78" t="s">
        <v>1656</v>
      </c>
      <c r="B41" s="84" t="s">
        <v>267</v>
      </c>
      <c r="C41" s="78">
        <f>VLOOKUP(GroupVertices[[#This Row],[Vertex]],Vertices[],MATCH("ID",Vertices[[#Headers],[Vertex]:[Vertex Content Word Count]],0),FALSE)</f>
        <v>88</v>
      </c>
    </row>
    <row r="42" spans="1:3" ht="15">
      <c r="A42" s="78" t="s">
        <v>1656</v>
      </c>
      <c r="B42" s="84" t="s">
        <v>301</v>
      </c>
      <c r="C42" s="78">
        <f>VLOOKUP(GroupVertices[[#This Row],[Vertex]],Vertices[],MATCH("ID",Vertices[[#Headers],[Vertex]:[Vertex Content Word Count]],0),FALSE)</f>
        <v>87</v>
      </c>
    </row>
    <row r="43" spans="1:3" ht="15">
      <c r="A43" s="78" t="s">
        <v>1656</v>
      </c>
      <c r="B43" s="84" t="s">
        <v>266</v>
      </c>
      <c r="C43" s="78">
        <f>VLOOKUP(GroupVertices[[#This Row],[Vertex]],Vertices[],MATCH("ID",Vertices[[#Headers],[Vertex]:[Vertex Content Word Count]],0),FALSE)</f>
        <v>89</v>
      </c>
    </row>
    <row r="44" spans="1:3" ht="15">
      <c r="A44" s="78" t="s">
        <v>1656</v>
      </c>
      <c r="B44" s="84" t="s">
        <v>265</v>
      </c>
      <c r="C44" s="78">
        <f>VLOOKUP(GroupVertices[[#This Row],[Vertex]],Vertices[],MATCH("ID",Vertices[[#Headers],[Vertex]:[Vertex Content Word Count]],0),FALSE)</f>
        <v>86</v>
      </c>
    </row>
    <row r="45" spans="1:3" ht="15">
      <c r="A45" s="78" t="s">
        <v>1657</v>
      </c>
      <c r="B45" s="84" t="s">
        <v>247</v>
      </c>
      <c r="C45" s="78">
        <f>VLOOKUP(GroupVertices[[#This Row],[Vertex]],Vertices[],MATCH("ID",Vertices[[#Headers],[Vertex]:[Vertex Content Word Count]],0),FALSE)</f>
        <v>64</v>
      </c>
    </row>
    <row r="46" spans="1:3" ht="15">
      <c r="A46" s="78" t="s">
        <v>1657</v>
      </c>
      <c r="B46" s="84" t="s">
        <v>245</v>
      </c>
      <c r="C46" s="78">
        <f>VLOOKUP(GroupVertices[[#This Row],[Vertex]],Vertices[],MATCH("ID",Vertices[[#Headers],[Vertex]:[Vertex Content Word Count]],0),FALSE)</f>
        <v>56</v>
      </c>
    </row>
    <row r="47" spans="1:3" ht="15">
      <c r="A47" s="78" t="s">
        <v>1657</v>
      </c>
      <c r="B47" s="84" t="s">
        <v>240</v>
      </c>
      <c r="C47" s="78">
        <f>VLOOKUP(GroupVertices[[#This Row],[Vertex]],Vertices[],MATCH("ID",Vertices[[#Headers],[Vertex]:[Vertex Content Word Count]],0),FALSE)</f>
        <v>57</v>
      </c>
    </row>
    <row r="48" spans="1:3" ht="15">
      <c r="A48" s="78" t="s">
        <v>1657</v>
      </c>
      <c r="B48" s="84" t="s">
        <v>246</v>
      </c>
      <c r="C48" s="78">
        <f>VLOOKUP(GroupVertices[[#This Row],[Vertex]],Vertices[],MATCH("ID",Vertices[[#Headers],[Vertex]:[Vertex Content Word Count]],0),FALSE)</f>
        <v>55</v>
      </c>
    </row>
    <row r="49" spans="1:3" ht="15">
      <c r="A49" s="78" t="s">
        <v>1657</v>
      </c>
      <c r="B49" s="84" t="s">
        <v>239</v>
      </c>
      <c r="C49" s="78">
        <f>VLOOKUP(GroupVertices[[#This Row],[Vertex]],Vertices[],MATCH("ID",Vertices[[#Headers],[Vertex]:[Vertex Content Word Count]],0),FALSE)</f>
        <v>54</v>
      </c>
    </row>
    <row r="50" spans="1:3" ht="15">
      <c r="A50" s="78" t="s">
        <v>1658</v>
      </c>
      <c r="B50" s="84" t="s">
        <v>222</v>
      </c>
      <c r="C50" s="78">
        <f>VLOOKUP(GroupVertices[[#This Row],[Vertex]],Vertices[],MATCH("ID",Vertices[[#Headers],[Vertex]:[Vertex Content Word Count]],0),FALSE)</f>
        <v>26</v>
      </c>
    </row>
    <row r="51" spans="1:3" ht="15">
      <c r="A51" s="78" t="s">
        <v>1658</v>
      </c>
      <c r="B51" s="84" t="s">
        <v>232</v>
      </c>
      <c r="C51" s="78">
        <f>VLOOKUP(GroupVertices[[#This Row],[Vertex]],Vertices[],MATCH("ID",Vertices[[#Headers],[Vertex]:[Vertex Content Word Count]],0),FALSE)</f>
        <v>42</v>
      </c>
    </row>
    <row r="52" spans="1:3" ht="15">
      <c r="A52" s="78" t="s">
        <v>1658</v>
      </c>
      <c r="B52" s="84" t="s">
        <v>234</v>
      </c>
      <c r="C52" s="78">
        <f>VLOOKUP(GroupVertices[[#This Row],[Vertex]],Vertices[],MATCH("ID",Vertices[[#Headers],[Vertex]:[Vertex Content Word Count]],0),FALSE)</f>
        <v>46</v>
      </c>
    </row>
    <row r="53" spans="1:3" ht="15">
      <c r="A53" s="78" t="s">
        <v>1658</v>
      </c>
      <c r="B53" s="84" t="s">
        <v>260</v>
      </c>
      <c r="C53" s="78">
        <f>VLOOKUP(GroupVertices[[#This Row],[Vertex]],Vertices[],MATCH("ID",Vertices[[#Headers],[Vertex]:[Vertex Content Word Count]],0),FALSE)</f>
        <v>80</v>
      </c>
    </row>
    <row r="54" spans="1:3" ht="15">
      <c r="A54" s="78" t="s">
        <v>1658</v>
      </c>
      <c r="B54" s="84" t="s">
        <v>269</v>
      </c>
      <c r="C54" s="78">
        <f>VLOOKUP(GroupVertices[[#This Row],[Vertex]],Vertices[],MATCH("ID",Vertices[[#Headers],[Vertex]:[Vertex Content Word Count]],0),FALSE)</f>
        <v>91</v>
      </c>
    </row>
    <row r="55" spans="1:3" ht="15">
      <c r="A55" s="78" t="s">
        <v>1659</v>
      </c>
      <c r="B55" s="84" t="s">
        <v>263</v>
      </c>
      <c r="C55" s="78">
        <f>VLOOKUP(GroupVertices[[#This Row],[Vertex]],Vertices[],MATCH("ID",Vertices[[#Headers],[Vertex]:[Vertex Content Word Count]],0),FALSE)</f>
        <v>85</v>
      </c>
    </row>
    <row r="56" spans="1:3" ht="15">
      <c r="A56" s="78" t="s">
        <v>1659</v>
      </c>
      <c r="B56" s="84" t="s">
        <v>241</v>
      </c>
      <c r="C56" s="78">
        <f>VLOOKUP(GroupVertices[[#This Row],[Vertex]],Vertices[],MATCH("ID",Vertices[[#Headers],[Vertex]:[Vertex Content Word Count]],0),FALSE)</f>
        <v>30</v>
      </c>
    </row>
    <row r="57" spans="1:3" ht="15">
      <c r="A57" s="78" t="s">
        <v>1659</v>
      </c>
      <c r="B57" s="84" t="s">
        <v>292</v>
      </c>
      <c r="C57" s="78">
        <f>VLOOKUP(GroupVertices[[#This Row],[Vertex]],Vertices[],MATCH("ID",Vertices[[#Headers],[Vertex]:[Vertex Content Word Count]],0),FALSE)</f>
        <v>58</v>
      </c>
    </row>
    <row r="58" spans="1:3" ht="15">
      <c r="A58" s="78" t="s">
        <v>1659</v>
      </c>
      <c r="B58" s="84" t="s">
        <v>224</v>
      </c>
      <c r="C58" s="78">
        <f>VLOOKUP(GroupVertices[[#This Row],[Vertex]],Vertices[],MATCH("ID",Vertices[[#Headers],[Vertex]:[Vertex Content Word Count]],0),FALSE)</f>
        <v>29</v>
      </c>
    </row>
    <row r="59" spans="1:3" ht="15">
      <c r="A59" s="78" t="s">
        <v>1660</v>
      </c>
      <c r="B59" s="84" t="s">
        <v>262</v>
      </c>
      <c r="C59" s="78">
        <f>VLOOKUP(GroupVertices[[#This Row],[Vertex]],Vertices[],MATCH("ID",Vertices[[#Headers],[Vertex]:[Vertex Content Word Count]],0),FALSE)</f>
        <v>84</v>
      </c>
    </row>
    <row r="60" spans="1:3" ht="15">
      <c r="A60" s="78" t="s">
        <v>1660</v>
      </c>
      <c r="B60" s="84" t="s">
        <v>264</v>
      </c>
      <c r="C60" s="78">
        <f>VLOOKUP(GroupVertices[[#This Row],[Vertex]],Vertices[],MATCH("ID",Vertices[[#Headers],[Vertex]:[Vertex Content Word Count]],0),FALSE)</f>
        <v>34</v>
      </c>
    </row>
    <row r="61" spans="1:3" ht="15">
      <c r="A61" s="78" t="s">
        <v>1660</v>
      </c>
      <c r="B61" s="84" t="s">
        <v>252</v>
      </c>
      <c r="C61" s="78">
        <f>VLOOKUP(GroupVertices[[#This Row],[Vertex]],Vertices[],MATCH("ID",Vertices[[#Headers],[Vertex]:[Vertex Content Word Count]],0),FALSE)</f>
        <v>69</v>
      </c>
    </row>
    <row r="62" spans="1:3" ht="15">
      <c r="A62" s="78" t="s">
        <v>1660</v>
      </c>
      <c r="B62" s="84" t="s">
        <v>227</v>
      </c>
      <c r="C62" s="78">
        <f>VLOOKUP(GroupVertices[[#This Row],[Vertex]],Vertices[],MATCH("ID",Vertices[[#Headers],[Vertex]:[Vertex Content Word Count]],0),FALSE)</f>
        <v>33</v>
      </c>
    </row>
    <row r="63" spans="1:3" ht="15">
      <c r="A63" s="78" t="s">
        <v>1661</v>
      </c>
      <c r="B63" s="84" t="s">
        <v>258</v>
      </c>
      <c r="C63" s="78">
        <f>VLOOKUP(GroupVertices[[#This Row],[Vertex]],Vertices[],MATCH("ID",Vertices[[#Headers],[Vertex]:[Vertex Content Word Count]],0),FALSE)</f>
        <v>75</v>
      </c>
    </row>
    <row r="64" spans="1:3" ht="15">
      <c r="A64" s="78" t="s">
        <v>1661</v>
      </c>
      <c r="B64" s="84" t="s">
        <v>298</v>
      </c>
      <c r="C64" s="78">
        <f>VLOOKUP(GroupVertices[[#This Row],[Vertex]],Vertices[],MATCH("ID",Vertices[[#Headers],[Vertex]:[Vertex Content Word Count]],0),FALSE)</f>
        <v>78</v>
      </c>
    </row>
    <row r="65" spans="1:3" ht="15">
      <c r="A65" s="78" t="s">
        <v>1661</v>
      </c>
      <c r="B65" s="84" t="s">
        <v>297</v>
      </c>
      <c r="C65" s="78">
        <f>VLOOKUP(GroupVertices[[#This Row],[Vertex]],Vertices[],MATCH("ID",Vertices[[#Headers],[Vertex]:[Vertex Content Word Count]],0),FALSE)</f>
        <v>77</v>
      </c>
    </row>
    <row r="66" spans="1:3" ht="15">
      <c r="A66" s="78" t="s">
        <v>1661</v>
      </c>
      <c r="B66" s="84" t="s">
        <v>296</v>
      </c>
      <c r="C66" s="78">
        <f>VLOOKUP(GroupVertices[[#This Row],[Vertex]],Vertices[],MATCH("ID",Vertices[[#Headers],[Vertex]:[Vertex Content Word Count]],0),FALSE)</f>
        <v>76</v>
      </c>
    </row>
    <row r="67" spans="1:3" ht="15">
      <c r="A67" s="78" t="s">
        <v>1662</v>
      </c>
      <c r="B67" s="84" t="s">
        <v>255</v>
      </c>
      <c r="C67" s="78">
        <f>VLOOKUP(GroupVertices[[#This Row],[Vertex]],Vertices[],MATCH("ID",Vertices[[#Headers],[Vertex]:[Vertex Content Word Count]],0),FALSE)</f>
        <v>71</v>
      </c>
    </row>
    <row r="68" spans="1:3" ht="15">
      <c r="A68" s="78" t="s">
        <v>1662</v>
      </c>
      <c r="B68" s="84" t="s">
        <v>254</v>
      </c>
      <c r="C68" s="78">
        <f>VLOOKUP(GroupVertices[[#This Row],[Vertex]],Vertices[],MATCH("ID",Vertices[[#Headers],[Vertex]:[Vertex Content Word Count]],0),FALSE)</f>
        <v>41</v>
      </c>
    </row>
    <row r="69" spans="1:3" ht="15">
      <c r="A69" s="78" t="s">
        <v>1662</v>
      </c>
      <c r="B69" s="84" t="s">
        <v>253</v>
      </c>
      <c r="C69" s="78">
        <f>VLOOKUP(GroupVertices[[#This Row],[Vertex]],Vertices[],MATCH("ID",Vertices[[#Headers],[Vertex]:[Vertex Content Word Count]],0),FALSE)</f>
        <v>70</v>
      </c>
    </row>
    <row r="70" spans="1:3" ht="15">
      <c r="A70" s="78" t="s">
        <v>1662</v>
      </c>
      <c r="B70" s="84" t="s">
        <v>231</v>
      </c>
      <c r="C70" s="78">
        <f>VLOOKUP(GroupVertices[[#This Row],[Vertex]],Vertices[],MATCH("ID",Vertices[[#Headers],[Vertex]:[Vertex Content Word Count]],0),FALSE)</f>
        <v>40</v>
      </c>
    </row>
    <row r="71" spans="1:3" ht="15">
      <c r="A71" s="78" t="s">
        <v>1663</v>
      </c>
      <c r="B71" s="84" t="s">
        <v>229</v>
      </c>
      <c r="C71" s="78">
        <f>VLOOKUP(GroupVertices[[#This Row],[Vertex]],Vertices[],MATCH("ID",Vertices[[#Headers],[Vertex]:[Vertex Content Word Count]],0),FALSE)</f>
        <v>36</v>
      </c>
    </row>
    <row r="72" spans="1:3" ht="15">
      <c r="A72" s="78" t="s">
        <v>1663</v>
      </c>
      <c r="B72" s="84" t="s">
        <v>287</v>
      </c>
      <c r="C72" s="78">
        <f>VLOOKUP(GroupVertices[[#This Row],[Vertex]],Vertices[],MATCH("ID",Vertices[[#Headers],[Vertex]:[Vertex Content Word Count]],0),FALSE)</f>
        <v>39</v>
      </c>
    </row>
    <row r="73" spans="1:3" ht="15">
      <c r="A73" s="78" t="s">
        <v>1663</v>
      </c>
      <c r="B73" s="84" t="s">
        <v>230</v>
      </c>
      <c r="C73" s="78">
        <f>VLOOKUP(GroupVertices[[#This Row],[Vertex]],Vertices[],MATCH("ID",Vertices[[#Headers],[Vertex]:[Vertex Content Word Count]],0),FALSE)</f>
        <v>38</v>
      </c>
    </row>
    <row r="74" spans="1:3" ht="15">
      <c r="A74" s="78" t="s">
        <v>1663</v>
      </c>
      <c r="B74" s="84" t="s">
        <v>286</v>
      </c>
      <c r="C74" s="78">
        <f>VLOOKUP(GroupVertices[[#This Row],[Vertex]],Vertices[],MATCH("ID",Vertices[[#Headers],[Vertex]:[Vertex Content Word Count]],0),FALSE)</f>
        <v>37</v>
      </c>
    </row>
    <row r="75" spans="1:3" ht="15">
      <c r="A75" s="78" t="s">
        <v>1664</v>
      </c>
      <c r="B75" s="84" t="s">
        <v>271</v>
      </c>
      <c r="C75" s="78">
        <f>VLOOKUP(GroupVertices[[#This Row],[Vertex]],Vertices[],MATCH("ID",Vertices[[#Headers],[Vertex]:[Vertex Content Word Count]],0),FALSE)</f>
        <v>92</v>
      </c>
    </row>
    <row r="76" spans="1:3" ht="15">
      <c r="A76" s="78" t="s">
        <v>1664</v>
      </c>
      <c r="B76" s="84" t="s">
        <v>270</v>
      </c>
      <c r="C76" s="78">
        <f>VLOOKUP(GroupVertices[[#This Row],[Vertex]],Vertices[],MATCH("ID",Vertices[[#Headers],[Vertex]:[Vertex Content Word Count]],0),FALSE)</f>
        <v>73</v>
      </c>
    </row>
    <row r="77" spans="1:3" ht="15">
      <c r="A77" s="78" t="s">
        <v>1664</v>
      </c>
      <c r="B77" s="84" t="s">
        <v>256</v>
      </c>
      <c r="C77" s="78">
        <f>VLOOKUP(GroupVertices[[#This Row],[Vertex]],Vertices[],MATCH("ID",Vertices[[#Headers],[Vertex]:[Vertex Content Word Count]],0),FALSE)</f>
        <v>72</v>
      </c>
    </row>
    <row r="78" spans="1:3" ht="15">
      <c r="A78" s="78" t="s">
        <v>1665</v>
      </c>
      <c r="B78" s="84" t="s">
        <v>261</v>
      </c>
      <c r="C78" s="78">
        <f>VLOOKUP(GroupVertices[[#This Row],[Vertex]],Vertices[],MATCH("ID",Vertices[[#Headers],[Vertex]:[Vertex Content Word Count]],0),FALSE)</f>
        <v>81</v>
      </c>
    </row>
    <row r="79" spans="1:3" ht="15">
      <c r="A79" s="78" t="s">
        <v>1665</v>
      </c>
      <c r="B79" s="84" t="s">
        <v>300</v>
      </c>
      <c r="C79" s="78">
        <f>VLOOKUP(GroupVertices[[#This Row],[Vertex]],Vertices[],MATCH("ID",Vertices[[#Headers],[Vertex]:[Vertex Content Word Count]],0),FALSE)</f>
        <v>83</v>
      </c>
    </row>
    <row r="80" spans="1:3" ht="15">
      <c r="A80" s="78" t="s">
        <v>1665</v>
      </c>
      <c r="B80" s="84" t="s">
        <v>299</v>
      </c>
      <c r="C80" s="78">
        <f>VLOOKUP(GroupVertices[[#This Row],[Vertex]],Vertices[],MATCH("ID",Vertices[[#Headers],[Vertex]:[Vertex Content Word Count]],0),FALSE)</f>
        <v>82</v>
      </c>
    </row>
    <row r="81" spans="1:3" ht="15">
      <c r="A81" s="78" t="s">
        <v>1666</v>
      </c>
      <c r="B81" s="84" t="s">
        <v>257</v>
      </c>
      <c r="C81" s="78">
        <f>VLOOKUP(GroupVertices[[#This Row],[Vertex]],Vertices[],MATCH("ID",Vertices[[#Headers],[Vertex]:[Vertex Content Word Count]],0),FALSE)</f>
        <v>74</v>
      </c>
    </row>
    <row r="82" spans="1:3" ht="15">
      <c r="A82" s="78" t="s">
        <v>1666</v>
      </c>
      <c r="B82" s="84" t="s">
        <v>212</v>
      </c>
      <c r="C82" s="78">
        <f>VLOOKUP(GroupVertices[[#This Row],[Vertex]],Vertices[],MATCH("ID",Vertices[[#Headers],[Vertex]:[Vertex Content Word Count]],0),FALSE)</f>
        <v>3</v>
      </c>
    </row>
    <row r="83" spans="1:3" ht="15">
      <c r="A83" s="78" t="s">
        <v>1666</v>
      </c>
      <c r="B83" s="84" t="s">
        <v>274</v>
      </c>
      <c r="C83" s="78">
        <f>VLOOKUP(GroupVertices[[#This Row],[Vertex]],Vertices[],MATCH("ID",Vertices[[#Headers],[Vertex]:[Vertex Content Word Count]],0),FALSE)</f>
        <v>4</v>
      </c>
    </row>
    <row r="84" spans="1:3" ht="15">
      <c r="A84" s="78" t="s">
        <v>1667</v>
      </c>
      <c r="B84" s="84" t="s">
        <v>221</v>
      </c>
      <c r="C84" s="78">
        <f>VLOOKUP(GroupVertices[[#This Row],[Vertex]],Vertices[],MATCH("ID",Vertices[[#Headers],[Vertex]:[Vertex Content Word Count]],0),FALSE)</f>
        <v>23</v>
      </c>
    </row>
    <row r="85" spans="1:3" ht="15">
      <c r="A85" s="78" t="s">
        <v>1667</v>
      </c>
      <c r="B85" s="84" t="s">
        <v>284</v>
      </c>
      <c r="C85" s="78">
        <f>VLOOKUP(GroupVertices[[#This Row],[Vertex]],Vertices[],MATCH("ID",Vertices[[#Headers],[Vertex]:[Vertex Content Word Count]],0),FALSE)</f>
        <v>25</v>
      </c>
    </row>
    <row r="86" spans="1:3" ht="15">
      <c r="A86" s="78" t="s">
        <v>1667</v>
      </c>
      <c r="B86" s="84" t="s">
        <v>283</v>
      </c>
      <c r="C86" s="78">
        <f>VLOOKUP(GroupVertices[[#This Row],[Vertex]],Vertices[],MATCH("ID",Vertices[[#Headers],[Vertex]:[Vertex Content Word Count]],0),FALSE)</f>
        <v>24</v>
      </c>
    </row>
    <row r="87" spans="1:3" ht="15">
      <c r="A87" s="78" t="s">
        <v>1668</v>
      </c>
      <c r="B87" s="84" t="s">
        <v>219</v>
      </c>
      <c r="C87" s="78">
        <f>VLOOKUP(GroupVertices[[#This Row],[Vertex]],Vertices[],MATCH("ID",Vertices[[#Headers],[Vertex]:[Vertex Content Word Count]],0),FALSE)</f>
        <v>20</v>
      </c>
    </row>
    <row r="88" spans="1:3" ht="15">
      <c r="A88" s="78" t="s">
        <v>1668</v>
      </c>
      <c r="B88" s="84" t="s">
        <v>218</v>
      </c>
      <c r="C88" s="78">
        <f>VLOOKUP(GroupVertices[[#This Row],[Vertex]],Vertices[],MATCH("ID",Vertices[[#Headers],[Vertex]:[Vertex Content Word Count]],0),FALSE)</f>
        <v>18</v>
      </c>
    </row>
    <row r="89" spans="1:3" ht="15">
      <c r="A89" s="78" t="s">
        <v>1668</v>
      </c>
      <c r="B89" s="84" t="s">
        <v>282</v>
      </c>
      <c r="C89" s="78">
        <f>VLOOKUP(GroupVertices[[#This Row],[Vertex]],Vertices[],MATCH("ID",Vertices[[#Headers],[Vertex]:[Vertex Content Word Count]],0),FALSE)</f>
        <v>19</v>
      </c>
    </row>
    <row r="90" spans="1:3" ht="15">
      <c r="A90" s="78" t="s">
        <v>1669</v>
      </c>
      <c r="B90" s="84" t="s">
        <v>242</v>
      </c>
      <c r="C90" s="78">
        <f>VLOOKUP(GroupVertices[[#This Row],[Vertex]],Vertices[],MATCH("ID",Vertices[[#Headers],[Vertex]:[Vertex Content Word Count]],0),FALSE)</f>
        <v>59</v>
      </c>
    </row>
    <row r="91" spans="1:3" ht="15">
      <c r="A91" s="78" t="s">
        <v>1669</v>
      </c>
      <c r="B91" s="84" t="s">
        <v>293</v>
      </c>
      <c r="C91" s="78">
        <f>VLOOKUP(GroupVertices[[#This Row],[Vertex]],Vertices[],MATCH("ID",Vertices[[#Headers],[Vertex]:[Vertex Content Word Count]],0),FALSE)</f>
        <v>60</v>
      </c>
    </row>
    <row r="92" spans="1:3" ht="15">
      <c r="A92" s="78" t="s">
        <v>1670</v>
      </c>
      <c r="B92" s="84" t="s">
        <v>226</v>
      </c>
      <c r="C92" s="78">
        <f>VLOOKUP(GroupVertices[[#This Row],[Vertex]],Vertices[],MATCH("ID",Vertices[[#Headers],[Vertex]:[Vertex Content Word Count]],0),FALSE)</f>
        <v>32</v>
      </c>
    </row>
    <row r="93" spans="1:3" ht="15">
      <c r="A93" s="78" t="s">
        <v>1670</v>
      </c>
      <c r="B93" s="84" t="s">
        <v>225</v>
      </c>
      <c r="C93" s="78">
        <f>VLOOKUP(GroupVertices[[#This Row],[Vertex]],Vertices[],MATCH("ID",Vertices[[#Headers],[Vertex]:[Vertex Content Word Count]],0),FALSE)</f>
        <v>31</v>
      </c>
    </row>
    <row r="94" spans="1:3" ht="15">
      <c r="A94" s="78" t="s">
        <v>1671</v>
      </c>
      <c r="B94" s="84" t="s">
        <v>223</v>
      </c>
      <c r="C94" s="78">
        <f>VLOOKUP(GroupVertices[[#This Row],[Vertex]],Vertices[],MATCH("ID",Vertices[[#Headers],[Vertex]:[Vertex Content Word Count]],0),FALSE)</f>
        <v>27</v>
      </c>
    </row>
    <row r="95" spans="1:3" ht="15">
      <c r="A95" s="78" t="s">
        <v>1671</v>
      </c>
      <c r="B95" s="84" t="s">
        <v>285</v>
      </c>
      <c r="C95"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1690</v>
      </c>
      <c r="B2" s="34" t="s">
        <v>1612</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75</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83</v>
      </c>
      <c r="P2" s="37">
        <f>MIN(Vertices[PageRank])</f>
        <v>0.41915</v>
      </c>
      <c r="Q2" s="38">
        <f>COUNTIF(Vertices[PageRank],"&gt;= "&amp;P2)-COUNTIF(Vertices[PageRank],"&gt;="&amp;P3)</f>
        <v>7</v>
      </c>
      <c r="R2" s="37">
        <f>MIN(Vertices[Clustering Coefficient])</f>
        <v>0</v>
      </c>
      <c r="S2" s="43">
        <f>COUNTIF(Vertices[Clustering Coefficient],"&gt;= "&amp;R2)-COUNTIF(Vertices[Clustering Coefficient],"&gt;="&amp;R3)</f>
        <v>57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0.09090909090909091</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1.3454545454545455</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0.0042106545454545456</v>
      </c>
      <c r="O3" s="40">
        <f>COUNTIF(Vertices[Eigenvector Centrality],"&gt;= "&amp;N3)-COUNTIF(Vertices[Eigenvector Centrality],"&gt;="&amp;N4)</f>
        <v>0</v>
      </c>
      <c r="P3" s="39">
        <f aca="true" t="shared" si="7" ref="P3:P26">P2+($P$57-$P$2)/BinDivisor</f>
        <v>0.47841798181818185</v>
      </c>
      <c r="Q3" s="40">
        <f>COUNTIF(Vertices[PageRank],"&gt;= "&amp;P3)-COUNTIF(Vertices[PageRank],"&gt;="&amp;P4)</f>
        <v>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94</v>
      </c>
      <c r="D4" s="32">
        <f t="shared" si="1"/>
        <v>0</v>
      </c>
      <c r="E4" s="3">
        <f>COUNTIF(Vertices[Degree],"&gt;= "&amp;D4)-COUNTIF(Vertices[Degree],"&gt;="&amp;D5)</f>
        <v>0</v>
      </c>
      <c r="F4" s="37">
        <f t="shared" si="2"/>
        <v>0.18181818181818182</v>
      </c>
      <c r="G4" s="38">
        <f>COUNTIF(Vertices[In-Degree],"&gt;= "&amp;F4)-COUNTIF(Vertices[In-Degree],"&gt;="&amp;F5)</f>
        <v>0</v>
      </c>
      <c r="H4" s="37">
        <f t="shared" si="3"/>
        <v>0.2545454545454545</v>
      </c>
      <c r="I4" s="38">
        <f>COUNTIF(Vertices[Out-Degree],"&gt;= "&amp;H4)-COUNTIF(Vertices[Out-Degree],"&gt;="&amp;H5)</f>
        <v>0</v>
      </c>
      <c r="J4" s="37">
        <f t="shared" si="4"/>
        <v>2.690909090909091</v>
      </c>
      <c r="K4" s="38">
        <f>COUNTIF(Vertices[Betweenness Centrality],"&gt;= "&amp;J4)-COUNTIF(Vertices[Betweenness Centrality],"&gt;="&amp;J5)</f>
        <v>4</v>
      </c>
      <c r="L4" s="37">
        <f t="shared" si="5"/>
        <v>0.03636363636363636</v>
      </c>
      <c r="M4" s="38">
        <f>COUNTIF(Vertices[Closeness Centrality],"&gt;= "&amp;L4)-COUNTIF(Vertices[Closeness Centrality],"&gt;="&amp;L5)</f>
        <v>3</v>
      </c>
      <c r="N4" s="37">
        <f t="shared" si="6"/>
        <v>0.008421309090909091</v>
      </c>
      <c r="O4" s="38">
        <f>COUNTIF(Vertices[Eigenvector Centrality],"&gt;= "&amp;N4)-COUNTIF(Vertices[Eigenvector Centrality],"&gt;="&amp;N5)</f>
        <v>0</v>
      </c>
      <c r="P4" s="37">
        <f t="shared" si="7"/>
        <v>0.5376859636363637</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0.2727272727272727</v>
      </c>
      <c r="G5" s="40">
        <f>COUNTIF(Vertices[In-Degree],"&gt;= "&amp;F5)-COUNTIF(Vertices[In-Degree],"&gt;="&amp;F6)</f>
        <v>0</v>
      </c>
      <c r="H5" s="39">
        <f t="shared" si="3"/>
        <v>0.3818181818181818</v>
      </c>
      <c r="I5" s="40">
        <f>COUNTIF(Vertices[Out-Degree],"&gt;= "&amp;H5)-COUNTIF(Vertices[Out-Degree],"&gt;="&amp;H6)</f>
        <v>0</v>
      </c>
      <c r="J5" s="39">
        <f t="shared" si="4"/>
        <v>4.036363636363636</v>
      </c>
      <c r="K5" s="40">
        <f>COUNTIF(Vertices[Betweenness Centrality],"&gt;= "&amp;J5)-COUNTIF(Vertices[Betweenness Centrality],"&gt;="&amp;J6)</f>
        <v>0</v>
      </c>
      <c r="L5" s="39">
        <f t="shared" si="5"/>
        <v>0.05454545454545454</v>
      </c>
      <c r="M5" s="40">
        <f>COUNTIF(Vertices[Closeness Centrality],"&gt;= "&amp;L5)-COUNTIF(Vertices[Closeness Centrality],"&gt;="&amp;L6)</f>
        <v>7</v>
      </c>
      <c r="N5" s="39">
        <f t="shared" si="6"/>
        <v>0.012631963636363637</v>
      </c>
      <c r="O5" s="40">
        <f>COUNTIF(Vertices[Eigenvector Centrality],"&gt;= "&amp;N5)-COUNTIF(Vertices[Eigenvector Centrality],"&gt;="&amp;N6)</f>
        <v>0</v>
      </c>
      <c r="P5" s="39">
        <f t="shared" si="7"/>
        <v>0.5969539454545455</v>
      </c>
      <c r="Q5" s="40">
        <f>COUNTIF(Vertices[PageRank],"&gt;= "&amp;P5)-COUNTIF(Vertices[PageRank],"&gt;="&amp;P6)</f>
        <v>14</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95</v>
      </c>
      <c r="D6" s="32">
        <f t="shared" si="1"/>
        <v>0</v>
      </c>
      <c r="E6" s="3">
        <f>COUNTIF(Vertices[Degree],"&gt;= "&amp;D6)-COUNTIF(Vertices[Degree],"&gt;="&amp;D7)</f>
        <v>0</v>
      </c>
      <c r="F6" s="37">
        <f t="shared" si="2"/>
        <v>0.36363636363636365</v>
      </c>
      <c r="G6" s="38">
        <f>COUNTIF(Vertices[In-Degree],"&gt;= "&amp;F6)-COUNTIF(Vertices[In-Degree],"&gt;="&amp;F7)</f>
        <v>0</v>
      </c>
      <c r="H6" s="37">
        <f t="shared" si="3"/>
        <v>0.509090909090909</v>
      </c>
      <c r="I6" s="38">
        <f>COUNTIF(Vertices[Out-Degree],"&gt;= "&amp;H6)-COUNTIF(Vertices[Out-Degree],"&gt;="&amp;H7)</f>
        <v>0</v>
      </c>
      <c r="J6" s="37">
        <f t="shared" si="4"/>
        <v>5.381818181818182</v>
      </c>
      <c r="K6" s="38">
        <f>COUNTIF(Vertices[Betweenness Centrality],"&gt;= "&amp;J6)-COUNTIF(Vertices[Betweenness Centrality],"&gt;="&amp;J7)</f>
        <v>5</v>
      </c>
      <c r="L6" s="37">
        <f t="shared" si="5"/>
        <v>0.07272727272727272</v>
      </c>
      <c r="M6" s="38">
        <f>COUNTIF(Vertices[Closeness Centrality],"&gt;= "&amp;L6)-COUNTIF(Vertices[Closeness Centrality],"&gt;="&amp;L7)</f>
        <v>7</v>
      </c>
      <c r="N6" s="37">
        <f t="shared" si="6"/>
        <v>0.016842618181818182</v>
      </c>
      <c r="O6" s="38">
        <f>COUNTIF(Vertices[Eigenvector Centrality],"&gt;= "&amp;N6)-COUNTIF(Vertices[Eigenvector Centrality],"&gt;="&amp;N7)</f>
        <v>0</v>
      </c>
      <c r="P6" s="37">
        <f t="shared" si="7"/>
        <v>0.6562219272727273</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75</v>
      </c>
      <c r="D7" s="32">
        <f t="shared" si="1"/>
        <v>0</v>
      </c>
      <c r="E7" s="3">
        <f>COUNTIF(Vertices[Degree],"&gt;= "&amp;D7)-COUNTIF(Vertices[Degree],"&gt;="&amp;D8)</f>
        <v>0</v>
      </c>
      <c r="F7" s="39">
        <f t="shared" si="2"/>
        <v>0.4545454545454546</v>
      </c>
      <c r="G7" s="40">
        <f>COUNTIF(Vertices[In-Degree],"&gt;= "&amp;F7)-COUNTIF(Vertices[In-Degree],"&gt;="&amp;F8)</f>
        <v>0</v>
      </c>
      <c r="H7" s="39">
        <f t="shared" si="3"/>
        <v>0.6363636363636362</v>
      </c>
      <c r="I7" s="40">
        <f>COUNTIF(Vertices[Out-Degree],"&gt;= "&amp;H7)-COUNTIF(Vertices[Out-Degree],"&gt;="&amp;H8)</f>
        <v>0</v>
      </c>
      <c r="J7" s="39">
        <f t="shared" si="4"/>
        <v>6.7272727272727275</v>
      </c>
      <c r="K7" s="40">
        <f>COUNTIF(Vertices[Betweenness Centrality],"&gt;= "&amp;J7)-COUNTIF(Vertices[Betweenness Centrality],"&gt;="&amp;J8)</f>
        <v>1</v>
      </c>
      <c r="L7" s="39">
        <f t="shared" si="5"/>
        <v>0.09090909090909091</v>
      </c>
      <c r="M7" s="40">
        <f>COUNTIF(Vertices[Closeness Centrality],"&gt;= "&amp;L7)-COUNTIF(Vertices[Closeness Centrality],"&gt;="&amp;L8)</f>
        <v>6</v>
      </c>
      <c r="N7" s="39">
        <f t="shared" si="6"/>
        <v>0.021053272727272726</v>
      </c>
      <c r="O7" s="40">
        <f>COUNTIF(Vertices[Eigenvector Centrality],"&gt;= "&amp;N7)-COUNTIF(Vertices[Eigenvector Centrality],"&gt;="&amp;N8)</f>
        <v>0</v>
      </c>
      <c r="P7" s="39">
        <f t="shared" si="7"/>
        <v>0.7154899090909091</v>
      </c>
      <c r="Q7" s="40">
        <f>COUNTIF(Vertices[PageRank],"&gt;= "&amp;P7)-COUNTIF(Vertices[PageRank],"&gt;="&amp;P8)</f>
        <v>11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170</v>
      </c>
      <c r="D8" s="32">
        <f t="shared" si="1"/>
        <v>0</v>
      </c>
      <c r="E8" s="3">
        <f>COUNTIF(Vertices[Degree],"&gt;= "&amp;D8)-COUNTIF(Vertices[Degree],"&gt;="&amp;D9)</f>
        <v>0</v>
      </c>
      <c r="F8" s="37">
        <f t="shared" si="2"/>
        <v>0.5454545454545455</v>
      </c>
      <c r="G8" s="38">
        <f>COUNTIF(Vertices[In-Degree],"&gt;= "&amp;F8)-COUNTIF(Vertices[In-Degree],"&gt;="&amp;F9)</f>
        <v>0</v>
      </c>
      <c r="H8" s="37">
        <f t="shared" si="3"/>
        <v>0.7636363636363634</v>
      </c>
      <c r="I8" s="38">
        <f>COUNTIF(Vertices[Out-Degree],"&gt;= "&amp;H8)-COUNTIF(Vertices[Out-Degree],"&gt;="&amp;H9)</f>
        <v>0</v>
      </c>
      <c r="J8" s="37">
        <f t="shared" si="4"/>
        <v>8.072727272727272</v>
      </c>
      <c r="K8" s="38">
        <f>COUNTIF(Vertices[Betweenness Centrality],"&gt;= "&amp;J8)-COUNTIF(Vertices[Betweenness Centrality],"&gt;="&amp;J9)</f>
        <v>0</v>
      </c>
      <c r="L8" s="37">
        <f t="shared" si="5"/>
        <v>0.1090909090909091</v>
      </c>
      <c r="M8" s="38">
        <f>COUNTIF(Vertices[Closeness Centrality],"&gt;= "&amp;L8)-COUNTIF(Vertices[Closeness Centrality],"&gt;="&amp;L9)</f>
        <v>11</v>
      </c>
      <c r="N8" s="37">
        <f t="shared" si="6"/>
        <v>0.02526392727272727</v>
      </c>
      <c r="O8" s="38">
        <f>COUNTIF(Vertices[Eigenvector Centrality],"&gt;= "&amp;N8)-COUNTIF(Vertices[Eigenvector Centrality],"&gt;="&amp;N9)</f>
        <v>0</v>
      </c>
      <c r="P8" s="37">
        <f t="shared" si="7"/>
        <v>0.774757890909091</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0.6363636363636365</v>
      </c>
      <c r="G9" s="40">
        <f>COUNTIF(Vertices[In-Degree],"&gt;= "&amp;F9)-COUNTIF(Vertices[In-Degree],"&gt;="&amp;F10)</f>
        <v>0</v>
      </c>
      <c r="H9" s="39">
        <f t="shared" si="3"/>
        <v>0.8909090909090907</v>
      </c>
      <c r="I9" s="40">
        <f>COUNTIF(Vertices[Out-Degree],"&gt;= "&amp;H9)-COUNTIF(Vertices[Out-Degree],"&gt;="&amp;H10)</f>
        <v>36</v>
      </c>
      <c r="J9" s="39">
        <f t="shared" si="4"/>
        <v>9.418181818181818</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0.029474581818181814</v>
      </c>
      <c r="O9" s="40">
        <f>COUNTIF(Vertices[Eigenvector Centrality],"&gt;= "&amp;N9)-COUNTIF(Vertices[Eigenvector Centrality],"&gt;="&amp;N10)</f>
        <v>0</v>
      </c>
      <c r="P9" s="39">
        <f t="shared" si="7"/>
        <v>0.8340258727272728</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1691</v>
      </c>
      <c r="B10" s="34">
        <v>3</v>
      </c>
      <c r="D10" s="32">
        <f t="shared" si="1"/>
        <v>0</v>
      </c>
      <c r="E10" s="3">
        <f>COUNTIF(Vertices[Degree],"&gt;= "&amp;D10)-COUNTIF(Vertices[Degree],"&gt;="&amp;D11)</f>
        <v>0</v>
      </c>
      <c r="F10" s="37">
        <f t="shared" si="2"/>
        <v>0.7272727272727274</v>
      </c>
      <c r="G10" s="38">
        <f>COUNTIF(Vertices[In-Degree],"&gt;= "&amp;F10)-COUNTIF(Vertices[In-Degree],"&gt;="&amp;F11)</f>
        <v>0</v>
      </c>
      <c r="H10" s="37">
        <f t="shared" si="3"/>
        <v>1.0181818181818179</v>
      </c>
      <c r="I10" s="38">
        <f>COUNTIF(Vertices[Out-Degree],"&gt;= "&amp;H10)-COUNTIF(Vertices[Out-Degree],"&gt;="&amp;H11)</f>
        <v>0</v>
      </c>
      <c r="J10" s="37">
        <f t="shared" si="4"/>
        <v>10.763636363636364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0.03368523636363636</v>
      </c>
      <c r="O10" s="38">
        <f>COUNTIF(Vertices[Eigenvector Centrality],"&gt;= "&amp;N10)-COUNTIF(Vertices[Eigenvector Centrality],"&gt;="&amp;N11)</f>
        <v>0</v>
      </c>
      <c r="P10" s="37">
        <f t="shared" si="7"/>
        <v>0.8932938545454546</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0.8181818181818183</v>
      </c>
      <c r="G11" s="40">
        <f>COUNTIF(Vertices[In-Degree],"&gt;= "&amp;F11)-COUNTIF(Vertices[In-Degree],"&gt;="&amp;F12)</f>
        <v>0</v>
      </c>
      <c r="H11" s="39">
        <f t="shared" si="3"/>
        <v>1.145454545454545</v>
      </c>
      <c r="I11" s="40">
        <f>COUNTIF(Vertices[Out-Degree],"&gt;= "&amp;H11)-COUNTIF(Vertices[Out-Degree],"&gt;="&amp;H12)</f>
        <v>0</v>
      </c>
      <c r="J11" s="39">
        <f t="shared" si="4"/>
        <v>12.10909090909091</v>
      </c>
      <c r="K11" s="40">
        <f>COUNTIF(Vertices[Betweenness Centrality],"&gt;= "&amp;J11)-COUNTIF(Vertices[Betweenness Centrality],"&gt;="&amp;J12)</f>
        <v>0</v>
      </c>
      <c r="L11" s="39">
        <f t="shared" si="5"/>
        <v>0.16363636363636366</v>
      </c>
      <c r="M11" s="40">
        <f>COUNTIF(Vertices[Closeness Centrality],"&gt;= "&amp;L11)-COUNTIF(Vertices[Closeness Centrality],"&gt;="&amp;L12)</f>
        <v>8</v>
      </c>
      <c r="N11" s="39">
        <f t="shared" si="6"/>
        <v>0.0378958909090909</v>
      </c>
      <c r="O11" s="40">
        <f>COUNTIF(Vertices[Eigenvector Centrality],"&gt;= "&amp;N11)-COUNTIF(Vertices[Eigenvector Centrality],"&gt;="&amp;N12)</f>
        <v>0</v>
      </c>
      <c r="P11" s="39">
        <f t="shared" si="7"/>
        <v>0.9525618363636364</v>
      </c>
      <c r="Q11" s="40">
        <f>COUNTIF(Vertices[PageRank],"&gt;= "&amp;P11)-COUNTIF(Vertices[PageRank],"&gt;="&amp;P12)</f>
        <v>14</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306</v>
      </c>
      <c r="B12" s="34">
        <v>97</v>
      </c>
      <c r="D12" s="32">
        <f t="shared" si="1"/>
        <v>0</v>
      </c>
      <c r="E12" s="3">
        <f>COUNTIF(Vertices[Degree],"&gt;= "&amp;D12)-COUNTIF(Vertices[Degree],"&gt;="&amp;D13)</f>
        <v>0</v>
      </c>
      <c r="F12" s="37">
        <f t="shared" si="2"/>
        <v>0.9090909090909093</v>
      </c>
      <c r="G12" s="38">
        <f>COUNTIF(Vertices[In-Degree],"&gt;= "&amp;F12)-COUNTIF(Vertices[In-Degree],"&gt;="&amp;F13)</f>
        <v>0</v>
      </c>
      <c r="H12" s="37">
        <f t="shared" si="3"/>
        <v>1.2727272727272723</v>
      </c>
      <c r="I12" s="38">
        <f>COUNTIF(Vertices[Out-Degree],"&gt;= "&amp;H12)-COUNTIF(Vertices[Out-Degree],"&gt;="&amp;H13)</f>
        <v>0</v>
      </c>
      <c r="J12" s="37">
        <f t="shared" si="4"/>
        <v>13.454545454545455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0.042106545454545445</v>
      </c>
      <c r="O12" s="38">
        <f>COUNTIF(Vertices[Eigenvector Centrality],"&gt;= "&amp;N12)-COUNTIF(Vertices[Eigenvector Centrality],"&gt;="&amp;N13)</f>
        <v>0</v>
      </c>
      <c r="P12" s="37">
        <f t="shared" si="7"/>
        <v>1.0118298181818182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71</v>
      </c>
      <c r="D13" s="32">
        <f t="shared" si="1"/>
        <v>0</v>
      </c>
      <c r="E13" s="3">
        <f>COUNTIF(Vertices[Degree],"&gt;= "&amp;D13)-COUNTIF(Vertices[Degree],"&gt;="&amp;D14)</f>
        <v>0</v>
      </c>
      <c r="F13" s="39">
        <f t="shared" si="2"/>
        <v>1.0000000000000002</v>
      </c>
      <c r="G13" s="40">
        <f>COUNTIF(Vertices[In-Degree],"&gt;= "&amp;F13)-COUNTIF(Vertices[In-Degree],"&gt;="&amp;F14)</f>
        <v>30</v>
      </c>
      <c r="H13" s="39">
        <f t="shared" si="3"/>
        <v>1.3999999999999995</v>
      </c>
      <c r="I13" s="40">
        <f>COUNTIF(Vertices[Out-Degree],"&gt;= "&amp;H13)-COUNTIF(Vertices[Out-Degree],"&gt;="&amp;H14)</f>
        <v>0</v>
      </c>
      <c r="J13" s="39">
        <f t="shared" si="4"/>
        <v>14.8</v>
      </c>
      <c r="K13" s="40">
        <f>COUNTIF(Vertices[Betweenness Centrality],"&gt;= "&amp;J13)-COUNTIF(Vertices[Betweenness Centrality],"&gt;="&amp;J14)</f>
        <v>0</v>
      </c>
      <c r="L13" s="39">
        <f t="shared" si="5"/>
        <v>0.20000000000000004</v>
      </c>
      <c r="M13" s="40">
        <f>COUNTIF(Vertices[Closeness Centrality],"&gt;= "&amp;L13)-COUNTIF(Vertices[Closeness Centrality],"&gt;="&amp;L14)</f>
        <v>15</v>
      </c>
      <c r="N13" s="39">
        <f t="shared" si="6"/>
        <v>0.04631719999999999</v>
      </c>
      <c r="O13" s="40">
        <f>COUNTIF(Vertices[Eigenvector Centrality],"&gt;= "&amp;N13)-COUNTIF(Vertices[Eigenvector Centrality],"&gt;="&amp;N14)</f>
        <v>0</v>
      </c>
      <c r="P13" s="39">
        <f t="shared" si="7"/>
        <v>1.0710978</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307</v>
      </c>
      <c r="B14" s="34">
        <v>2</v>
      </c>
      <c r="D14" s="32">
        <f t="shared" si="1"/>
        <v>0</v>
      </c>
      <c r="E14" s="3">
        <f>COUNTIF(Vertices[Degree],"&gt;= "&amp;D14)-COUNTIF(Vertices[Degree],"&gt;="&amp;D15)</f>
        <v>0</v>
      </c>
      <c r="F14" s="37">
        <f t="shared" si="2"/>
        <v>1.090909090909091</v>
      </c>
      <c r="G14" s="38">
        <f>COUNTIF(Vertices[In-Degree],"&gt;= "&amp;F14)-COUNTIF(Vertices[In-Degree],"&gt;="&amp;F15)</f>
        <v>0</v>
      </c>
      <c r="H14" s="37">
        <f t="shared" si="3"/>
        <v>1.5272727272727267</v>
      </c>
      <c r="I14" s="38">
        <f>COUNTIF(Vertices[Out-Degree],"&gt;= "&amp;H14)-COUNTIF(Vertices[Out-Degree],"&gt;="&amp;H15)</f>
        <v>0</v>
      </c>
      <c r="J14" s="37">
        <f t="shared" si="4"/>
        <v>16.145454545454545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0.05052785454545453</v>
      </c>
      <c r="O14" s="38">
        <f>COUNTIF(Vertices[Eigenvector Centrality],"&gt;= "&amp;N14)-COUNTIF(Vertices[Eigenvector Centrality],"&gt;="&amp;N15)</f>
        <v>3</v>
      </c>
      <c r="P14" s="37">
        <f t="shared" si="7"/>
        <v>1.1303657818181818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1.1818181818181819</v>
      </c>
      <c r="G15" s="40">
        <f>COUNTIF(Vertices[In-Degree],"&gt;= "&amp;F15)-COUNTIF(Vertices[In-Degree],"&gt;="&amp;F16)</f>
        <v>0</v>
      </c>
      <c r="H15" s="39">
        <f t="shared" si="3"/>
        <v>1.6545454545454539</v>
      </c>
      <c r="I15" s="40">
        <f>COUNTIF(Vertices[Out-Degree],"&gt;= "&amp;H15)-COUNTIF(Vertices[Out-Degree],"&gt;="&amp;H16)</f>
        <v>0</v>
      </c>
      <c r="J15" s="39">
        <f t="shared" si="4"/>
        <v>17.49090909090909</v>
      </c>
      <c r="K15" s="40">
        <f>COUNTIF(Vertices[Betweenness Centrality],"&gt;= "&amp;J15)-COUNTIF(Vertices[Betweenness Centrality],"&gt;="&amp;J16)</f>
        <v>1</v>
      </c>
      <c r="L15" s="39">
        <f t="shared" si="5"/>
        <v>0.23636363636363641</v>
      </c>
      <c r="M15" s="40">
        <f>COUNTIF(Vertices[Closeness Centrality],"&gt;= "&amp;L15)-COUNTIF(Vertices[Closeness Centrality],"&gt;="&amp;L16)</f>
        <v>5</v>
      </c>
      <c r="N15" s="39">
        <f t="shared" si="6"/>
        <v>0.05473850909090908</v>
      </c>
      <c r="O15" s="40">
        <f>COUNTIF(Vertices[Eigenvector Centrality],"&gt;= "&amp;N15)-COUNTIF(Vertices[Eigenvector Centrality],"&gt;="&amp;N16)</f>
        <v>0</v>
      </c>
      <c r="P15" s="39">
        <f t="shared" si="7"/>
        <v>1.1896337636363636</v>
      </c>
      <c r="Q15" s="40">
        <f>COUNTIF(Vertices[PageRank],"&gt;= "&amp;P15)-COUNTIF(Vertices[PageRank],"&gt;="&amp;P16)</f>
        <v>3</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71</v>
      </c>
      <c r="D16" s="32">
        <f t="shared" si="1"/>
        <v>0</v>
      </c>
      <c r="E16" s="3">
        <f>COUNTIF(Vertices[Degree],"&gt;= "&amp;D16)-COUNTIF(Vertices[Degree],"&gt;="&amp;D17)</f>
        <v>0</v>
      </c>
      <c r="F16" s="37">
        <f t="shared" si="2"/>
        <v>1.2727272727272727</v>
      </c>
      <c r="G16" s="38">
        <f>COUNTIF(Vertices[In-Degree],"&gt;= "&amp;F16)-COUNTIF(Vertices[In-Degree],"&gt;="&amp;F17)</f>
        <v>0</v>
      </c>
      <c r="H16" s="37">
        <f t="shared" si="3"/>
        <v>1.781818181818181</v>
      </c>
      <c r="I16" s="38">
        <f>COUNTIF(Vertices[Out-Degree],"&gt;= "&amp;H16)-COUNTIF(Vertices[Out-Degree],"&gt;="&amp;H17)</f>
        <v>0</v>
      </c>
      <c r="J16" s="37">
        <f t="shared" si="4"/>
        <v>18.836363636363632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0.05894916363636362</v>
      </c>
      <c r="O16" s="38">
        <f>COUNTIF(Vertices[Eigenvector Centrality],"&gt;= "&amp;N16)-COUNTIF(Vertices[Eigenvector Centrality],"&gt;="&amp;N17)</f>
        <v>0</v>
      </c>
      <c r="P16" s="37">
        <f t="shared" si="7"/>
        <v>1.2489017454545455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1.3636363636363635</v>
      </c>
      <c r="G17" s="40">
        <f>COUNTIF(Vertices[In-Degree],"&gt;= "&amp;F17)-COUNTIF(Vertices[In-Degree],"&gt;="&amp;F18)</f>
        <v>0</v>
      </c>
      <c r="H17" s="39">
        <f t="shared" si="3"/>
        <v>1.9090909090909083</v>
      </c>
      <c r="I17" s="40">
        <f>COUNTIF(Vertices[Out-Degree],"&gt;= "&amp;H17)-COUNTIF(Vertices[Out-Degree],"&gt;="&amp;H18)</f>
        <v>15</v>
      </c>
      <c r="J17" s="39">
        <f t="shared" si="4"/>
        <v>20.181818181818176</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0.06315981818181816</v>
      </c>
      <c r="O17" s="40">
        <f>COUNTIF(Vertices[Eigenvector Centrality],"&gt;= "&amp;N17)-COUNTIF(Vertices[Eigenvector Centrality],"&gt;="&amp;N18)</f>
        <v>0</v>
      </c>
      <c r="P17" s="39">
        <f t="shared" si="7"/>
        <v>1.3081697272727273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0.03296703296703297</v>
      </c>
      <c r="D18" s="32">
        <f t="shared" si="1"/>
        <v>0</v>
      </c>
      <c r="E18" s="3">
        <f>COUNTIF(Vertices[Degree],"&gt;= "&amp;D18)-COUNTIF(Vertices[Degree],"&gt;="&amp;D19)</f>
        <v>0</v>
      </c>
      <c r="F18" s="37">
        <f t="shared" si="2"/>
        <v>1.4545454545454544</v>
      </c>
      <c r="G18" s="38">
        <f>COUNTIF(Vertices[In-Degree],"&gt;= "&amp;F18)-COUNTIF(Vertices[In-Degree],"&gt;="&amp;F19)</f>
        <v>0</v>
      </c>
      <c r="H18" s="37">
        <f t="shared" si="3"/>
        <v>2.0363636363636357</v>
      </c>
      <c r="I18" s="38">
        <f>COUNTIF(Vertices[Out-Degree],"&gt;= "&amp;H18)-COUNTIF(Vertices[Out-Degree],"&gt;="&amp;H19)</f>
        <v>0</v>
      </c>
      <c r="J18" s="37">
        <f t="shared" si="4"/>
        <v>21.52727272727272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0.06737047272727271</v>
      </c>
      <c r="O18" s="38">
        <f>COUNTIF(Vertices[Eigenvector Centrality],"&gt;= "&amp;N18)-COUNTIF(Vertices[Eigenvector Centrality],"&gt;="&amp;N19)</f>
        <v>2</v>
      </c>
      <c r="P18" s="37">
        <f t="shared" si="7"/>
        <v>1.3674377090909091</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0.06382978723404255</v>
      </c>
      <c r="D19" s="32">
        <f t="shared" si="1"/>
        <v>0</v>
      </c>
      <c r="E19" s="3">
        <f>COUNTIF(Vertices[Degree],"&gt;= "&amp;D19)-COUNTIF(Vertices[Degree],"&gt;="&amp;D20)</f>
        <v>0</v>
      </c>
      <c r="F19" s="39">
        <f t="shared" si="2"/>
        <v>1.5454545454545452</v>
      </c>
      <c r="G19" s="40">
        <f>COUNTIF(Vertices[In-Degree],"&gt;= "&amp;F19)-COUNTIF(Vertices[In-Degree],"&gt;="&amp;F20)</f>
        <v>0</v>
      </c>
      <c r="H19" s="39">
        <f t="shared" si="3"/>
        <v>2.163636363636363</v>
      </c>
      <c r="I19" s="40">
        <f>COUNTIF(Vertices[Out-Degree],"&gt;= "&amp;H19)-COUNTIF(Vertices[Out-Degree],"&gt;="&amp;H20)</f>
        <v>0</v>
      </c>
      <c r="J19" s="39">
        <f t="shared" si="4"/>
        <v>22.872727272727264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0.07158112727272727</v>
      </c>
      <c r="O19" s="40">
        <f>COUNTIF(Vertices[Eigenvector Centrality],"&gt;= "&amp;N19)-COUNTIF(Vertices[Eigenvector Centrality],"&gt;="&amp;N20)</f>
        <v>0</v>
      </c>
      <c r="P19" s="39">
        <f t="shared" si="7"/>
        <v>1.426705690909091</v>
      </c>
      <c r="Q19" s="40">
        <f>COUNTIF(Vertices[PageRank],"&gt;= "&amp;P19)-COUNTIF(Vertices[PageRank],"&gt;="&amp;P20)</f>
        <v>5</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1.636363636363636</v>
      </c>
      <c r="G20" s="38">
        <f>COUNTIF(Vertices[In-Degree],"&gt;= "&amp;F20)-COUNTIF(Vertices[In-Degree],"&gt;="&amp;F21)</f>
        <v>0</v>
      </c>
      <c r="H20" s="37">
        <f t="shared" si="3"/>
        <v>2.2909090909090906</v>
      </c>
      <c r="I20" s="38">
        <f>COUNTIF(Vertices[Out-Degree],"&gt;= "&amp;H20)-COUNTIF(Vertices[Out-Degree],"&gt;="&amp;H21)</f>
        <v>0</v>
      </c>
      <c r="J20" s="37">
        <f t="shared" si="4"/>
        <v>24.218181818181808</v>
      </c>
      <c r="K20" s="38">
        <f>COUNTIF(Vertices[Betweenness Centrality],"&gt;= "&amp;J20)-COUNTIF(Vertices[Betweenness Centrality],"&gt;="&amp;J21)</f>
        <v>1</v>
      </c>
      <c r="L20" s="37">
        <f t="shared" si="5"/>
        <v>0.3272727272727273</v>
      </c>
      <c r="M20" s="38">
        <f>COUNTIF(Vertices[Closeness Centrality],"&gt;= "&amp;L20)-COUNTIF(Vertices[Closeness Centrality],"&gt;="&amp;L21)</f>
        <v>13</v>
      </c>
      <c r="N20" s="37">
        <f t="shared" si="6"/>
        <v>0.07579178181818182</v>
      </c>
      <c r="O20" s="38">
        <f>COUNTIF(Vertices[Eigenvector Centrality],"&gt;= "&amp;N20)-COUNTIF(Vertices[Eigenvector Centrality],"&gt;="&amp;N21)</f>
        <v>0</v>
      </c>
      <c r="P20" s="37">
        <f t="shared" si="7"/>
        <v>1.4859736727272728</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25</v>
      </c>
      <c r="D21" s="32">
        <f t="shared" si="1"/>
        <v>0</v>
      </c>
      <c r="E21" s="3">
        <f>COUNTIF(Vertices[Degree],"&gt;= "&amp;D21)-COUNTIF(Vertices[Degree],"&gt;="&amp;D22)</f>
        <v>0</v>
      </c>
      <c r="F21" s="39">
        <f t="shared" si="2"/>
        <v>1.7272727272727268</v>
      </c>
      <c r="G21" s="40">
        <f>COUNTIF(Vertices[In-Degree],"&gt;= "&amp;F21)-COUNTIF(Vertices[In-Degree],"&gt;="&amp;F22)</f>
        <v>0</v>
      </c>
      <c r="H21" s="39">
        <f t="shared" si="3"/>
        <v>2.418181818181818</v>
      </c>
      <c r="I21" s="40">
        <f>COUNTIF(Vertices[Out-Degree],"&gt;= "&amp;H21)-COUNTIF(Vertices[Out-Degree],"&gt;="&amp;H22)</f>
        <v>0</v>
      </c>
      <c r="J21" s="39">
        <f t="shared" si="4"/>
        <v>25.563636363636352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0.08000243636363637</v>
      </c>
      <c r="O21" s="40">
        <f>COUNTIF(Vertices[Eigenvector Centrality],"&gt;= "&amp;N21)-COUNTIF(Vertices[Eigenvector Centrality],"&gt;="&amp;N22)</f>
        <v>4</v>
      </c>
      <c r="P21" s="39">
        <f t="shared" si="7"/>
        <v>1.5452416545454546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1.8181818181818177</v>
      </c>
      <c r="G22" s="38">
        <f>COUNTIF(Vertices[In-Degree],"&gt;= "&amp;F22)-COUNTIF(Vertices[In-Degree],"&gt;="&amp;F23)</f>
        <v>0</v>
      </c>
      <c r="H22" s="37">
        <f t="shared" si="3"/>
        <v>2.5454545454545454</v>
      </c>
      <c r="I22" s="38">
        <f>COUNTIF(Vertices[Out-Degree],"&gt;= "&amp;H22)-COUNTIF(Vertices[Out-Degree],"&gt;="&amp;H23)</f>
        <v>0</v>
      </c>
      <c r="J22" s="37">
        <f t="shared" si="4"/>
        <v>26.909090909090896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0.08421309090909092</v>
      </c>
      <c r="O22" s="38">
        <f>COUNTIF(Vertices[Eigenvector Centrality],"&gt;= "&amp;N22)-COUNTIF(Vertices[Eigenvector Centrality],"&gt;="&amp;N23)</f>
        <v>0</v>
      </c>
      <c r="P22" s="37">
        <f t="shared" si="7"/>
        <v>1.6045096363636364</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v>
      </c>
      <c r="D23" s="32">
        <f t="shared" si="1"/>
        <v>0</v>
      </c>
      <c r="E23" s="3">
        <f>COUNTIF(Vertices[Degree],"&gt;= "&amp;D23)-COUNTIF(Vertices[Degree],"&gt;="&amp;D24)</f>
        <v>0</v>
      </c>
      <c r="F23" s="39">
        <f t="shared" si="2"/>
        <v>1.9090909090909085</v>
      </c>
      <c r="G23" s="40">
        <f>COUNTIF(Vertices[In-Degree],"&gt;= "&amp;F23)-COUNTIF(Vertices[In-Degree],"&gt;="&amp;F24)</f>
        <v>0</v>
      </c>
      <c r="H23" s="39">
        <f t="shared" si="3"/>
        <v>2.672727272727273</v>
      </c>
      <c r="I23" s="40">
        <f>COUNTIF(Vertices[Out-Degree],"&gt;= "&amp;H23)-COUNTIF(Vertices[Out-Degree],"&gt;="&amp;H24)</f>
        <v>0</v>
      </c>
      <c r="J23" s="39">
        <f t="shared" si="4"/>
        <v>28.25454545454544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0.08842374545454547</v>
      </c>
      <c r="O23" s="40">
        <f>COUNTIF(Vertices[Eigenvector Centrality],"&gt;= "&amp;N23)-COUNTIF(Vertices[Eigenvector Centrality],"&gt;="&amp;N24)</f>
        <v>0</v>
      </c>
      <c r="P23" s="39">
        <f t="shared" si="7"/>
        <v>1.6637776181818182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54</v>
      </c>
      <c r="D24" s="32">
        <f t="shared" si="1"/>
        <v>0</v>
      </c>
      <c r="E24" s="3">
        <f>COUNTIF(Vertices[Degree],"&gt;= "&amp;D24)-COUNTIF(Vertices[Degree],"&gt;="&amp;D25)</f>
        <v>0</v>
      </c>
      <c r="F24" s="37">
        <f t="shared" si="2"/>
        <v>1.9999999999999993</v>
      </c>
      <c r="G24" s="38">
        <f>COUNTIF(Vertices[In-Degree],"&gt;= "&amp;F24)-COUNTIF(Vertices[In-Degree],"&gt;="&amp;F25)</f>
        <v>10</v>
      </c>
      <c r="H24" s="37">
        <f t="shared" si="3"/>
        <v>2.8000000000000003</v>
      </c>
      <c r="I24" s="38">
        <f>COUNTIF(Vertices[Out-Degree],"&gt;= "&amp;H24)-COUNTIF(Vertices[Out-Degree],"&gt;="&amp;H25)</f>
        <v>0</v>
      </c>
      <c r="J24" s="37">
        <f t="shared" si="4"/>
        <v>29.599999999999984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0.09263440000000002</v>
      </c>
      <c r="O24" s="38">
        <f>COUNTIF(Vertices[Eigenvector Centrality],"&gt;= "&amp;N24)-COUNTIF(Vertices[Eigenvector Centrality],"&gt;="&amp;N25)</f>
        <v>0</v>
      </c>
      <c r="P24" s="37">
        <f t="shared" si="7"/>
        <v>1.7230456</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2.0909090909090904</v>
      </c>
      <c r="G25" s="40">
        <f>COUNTIF(Vertices[In-Degree],"&gt;= "&amp;F25)-COUNTIF(Vertices[In-Degree],"&gt;="&amp;F26)</f>
        <v>0</v>
      </c>
      <c r="H25" s="39">
        <f t="shared" si="3"/>
        <v>2.9272727272727277</v>
      </c>
      <c r="I25" s="40">
        <f>COUNTIF(Vertices[Out-Degree],"&gt;= "&amp;H25)-COUNTIF(Vertices[Out-Degree],"&gt;="&amp;H26)</f>
        <v>6</v>
      </c>
      <c r="J25" s="39">
        <f t="shared" si="4"/>
        <v>30.945454545454528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0.09684505454545457</v>
      </c>
      <c r="O25" s="40">
        <f>COUNTIF(Vertices[Eigenvector Centrality],"&gt;= "&amp;N25)-COUNTIF(Vertices[Eigenvector Centrality],"&gt;="&amp;N26)</f>
        <v>0</v>
      </c>
      <c r="P25" s="39">
        <f t="shared" si="7"/>
        <v>1.782313581818182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2.181818181818181</v>
      </c>
      <c r="G26" s="38">
        <f>COUNTIF(Vertices[In-Degree],"&gt;= "&amp;F26)-COUNTIF(Vertices[In-Degree],"&gt;="&amp;F28)</f>
        <v>0</v>
      </c>
      <c r="H26" s="37">
        <f t="shared" si="3"/>
        <v>3.054545454545455</v>
      </c>
      <c r="I26" s="38">
        <f>COUNTIF(Vertices[Out-Degree],"&gt;= "&amp;H26)-COUNTIF(Vertices[Out-Degree],"&gt;="&amp;H28)</f>
        <v>0</v>
      </c>
      <c r="J26" s="37">
        <f t="shared" si="4"/>
        <v>32.290909090909075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0.10105570909090912</v>
      </c>
      <c r="O26" s="38">
        <f>COUNTIF(Vertices[Eigenvector Centrality],"&gt;= "&amp;N26)-COUNTIF(Vertices[Eigenvector Centrality],"&gt;="&amp;N28)</f>
        <v>0</v>
      </c>
      <c r="P26" s="37">
        <f t="shared" si="7"/>
        <v>1.8415815636363637</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1.254032</v>
      </c>
      <c r="D27" s="32"/>
      <c r="E27" s="3">
        <f>COUNTIF(Vertices[Degree],"&gt;= "&amp;D27)-COUNTIF(Vertices[Degree],"&gt;="&amp;D28)</f>
        <v>0</v>
      </c>
      <c r="F27" s="61"/>
      <c r="G27" s="62">
        <f>COUNTIF(Vertices[In-Degree],"&gt;= "&amp;F27)-COUNTIF(Vertices[In-Degree],"&gt;="&amp;F28)</f>
        <v>-16</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-13</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2.272727272727272</v>
      </c>
      <c r="G28" s="40">
        <f>COUNTIF(Vertices[In-Degree],"&gt;= "&amp;F28)-COUNTIF(Vertices[In-Degree],"&gt;="&amp;F40)</f>
        <v>0</v>
      </c>
      <c r="H28" s="39">
        <f>H26+($H$57-$H$2)/BinDivisor</f>
        <v>3.1818181818181825</v>
      </c>
      <c r="I28" s="40">
        <f>COUNTIF(Vertices[Out-Degree],"&gt;= "&amp;H28)-COUNTIF(Vertices[Out-Degree],"&gt;="&amp;H40)</f>
        <v>0</v>
      </c>
      <c r="J28" s="39">
        <f>J26+($J$57-$J$2)/BinDivisor</f>
        <v>33.63636363636362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0.10526636363636367</v>
      </c>
      <c r="O28" s="40">
        <f>COUNTIF(Vertices[Eigenvector Centrality],"&gt;= "&amp;N28)-COUNTIF(Vertices[Eigenvector Centrality],"&gt;="&amp;N40)</f>
        <v>0</v>
      </c>
      <c r="P28" s="39">
        <f>P26+($P$57-$P$2)/BinDivisor</f>
        <v>1.9008495454545455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0.010752688172043012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1692</v>
      </c>
      <c r="B30" s="34">
        <v>0.551125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1693</v>
      </c>
      <c r="B32" s="34" t="s">
        <v>1694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-16</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-13</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-16</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-13</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v>
      </c>
      <c r="G40" s="38">
        <f>COUNTIF(Vertices[In-Degree],"&gt;= "&amp;F40)-COUNTIF(Vertices[In-Degree],"&gt;="&amp;F41)</f>
        <v>0</v>
      </c>
      <c r="H40" s="37">
        <f>H28+($H$57-$H$2)/BinDivisor</f>
        <v>3.30909090909091</v>
      </c>
      <c r="I40" s="38">
        <f>COUNTIF(Vertices[Out-Degree],"&gt;= "&amp;H40)-COUNTIF(Vertices[Out-Degree],"&gt;="&amp;H41)</f>
        <v>0</v>
      </c>
      <c r="J40" s="37">
        <f>J28+($J$57-$J$2)/BinDivisor</f>
        <v>34.98181818181816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0.10947701818181822</v>
      </c>
      <c r="O40" s="38">
        <f>COUNTIF(Vertices[Eigenvector Centrality],"&gt;= "&amp;N40)-COUNTIF(Vertices[Eigenvector Centrality],"&gt;="&amp;N41)</f>
        <v>0</v>
      </c>
      <c r="P40" s="37">
        <f>P28+($P$57-$P$2)/BinDivisor</f>
        <v>1.9601175272727274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2.4545454545454537</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36.32727272727271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0.11368767272727277</v>
      </c>
      <c r="O41" s="40">
        <f>COUNTIF(Vertices[Eigenvector Centrality],"&gt;= "&amp;N41)-COUNTIF(Vertices[Eigenvector Centrality],"&gt;="&amp;N42)</f>
        <v>0</v>
      </c>
      <c r="P41" s="39">
        <f aca="true" t="shared" si="16" ref="P41:P56">P40+($P$57-$P$2)/BinDivisor</f>
        <v>2.019385509090909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2.5454545454545445</v>
      </c>
      <c r="G42" s="38">
        <f>COUNTIF(Vertices[In-Degree],"&gt;= "&amp;F42)-COUNTIF(Vertices[In-Degree],"&gt;="&amp;F43)</f>
        <v>0</v>
      </c>
      <c r="H42" s="37">
        <f t="shared" si="12"/>
        <v>3.563636363636365</v>
      </c>
      <c r="I42" s="38">
        <f>COUNTIF(Vertices[Out-Degree],"&gt;= "&amp;H42)-COUNTIF(Vertices[Out-Degree],"&gt;="&amp;H43)</f>
        <v>0</v>
      </c>
      <c r="J42" s="37">
        <f t="shared" si="13"/>
        <v>37.67272727272725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0.11789832727272732</v>
      </c>
      <c r="O42" s="38">
        <f>COUNTIF(Vertices[Eigenvector Centrality],"&gt;= "&amp;N42)-COUNTIF(Vertices[Eigenvector Centrality],"&gt;="&amp;N43)</f>
        <v>0</v>
      </c>
      <c r="P42" s="37">
        <f t="shared" si="16"/>
        <v>2.078653490909091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2.6363636363636354</v>
      </c>
      <c r="G43" s="40">
        <f>COUNTIF(Vertices[In-Degree],"&gt;= "&amp;F43)-COUNTIF(Vertices[In-Degree],"&gt;="&amp;F44)</f>
        <v>0</v>
      </c>
      <c r="H43" s="39">
        <f t="shared" si="12"/>
        <v>3.6909090909090922</v>
      </c>
      <c r="I43" s="40">
        <f>COUNTIF(Vertices[Out-Degree],"&gt;= "&amp;H43)-COUNTIF(Vertices[Out-Degree],"&gt;="&amp;H44)</f>
        <v>0</v>
      </c>
      <c r="J43" s="39">
        <f t="shared" si="13"/>
        <v>39.018181818181795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0.12210898181818187</v>
      </c>
      <c r="O43" s="40">
        <f>COUNTIF(Vertices[Eigenvector Centrality],"&gt;= "&amp;N43)-COUNTIF(Vertices[Eigenvector Centrality],"&gt;="&amp;N44)</f>
        <v>0</v>
      </c>
      <c r="P43" s="39">
        <f t="shared" si="16"/>
        <v>2.1379214727272724</v>
      </c>
      <c r="Q43" s="40">
        <f>COUNTIF(Vertices[PageRank],"&gt;= "&amp;P43)-COUNTIF(Vertices[PageRank],"&gt;="&amp;P44)</f>
        <v>4</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2.727272727272726</v>
      </c>
      <c r="G44" s="38">
        <f>COUNTIF(Vertices[In-Degree],"&gt;= "&amp;F44)-COUNTIF(Vertices[In-Degree],"&gt;="&amp;F45)</f>
        <v>0</v>
      </c>
      <c r="H44" s="37">
        <f t="shared" si="12"/>
        <v>3.8181818181818197</v>
      </c>
      <c r="I44" s="38">
        <f>COUNTIF(Vertices[Out-Degree],"&gt;= "&amp;H44)-COUNTIF(Vertices[Out-Degree],"&gt;="&amp;H45)</f>
        <v>0</v>
      </c>
      <c r="J44" s="37">
        <f t="shared" si="13"/>
        <v>40.36363636363634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0.1263196363636364</v>
      </c>
      <c r="O44" s="38">
        <f>COUNTIF(Vertices[Eigenvector Centrality],"&gt;= "&amp;N44)-COUNTIF(Vertices[Eigenvector Centrality],"&gt;="&amp;N45)</f>
        <v>0</v>
      </c>
      <c r="P44" s="37">
        <f t="shared" si="16"/>
        <v>2.197189454545454</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2.818181818181817</v>
      </c>
      <c r="G45" s="40">
        <f>COUNTIF(Vertices[In-Degree],"&gt;= "&amp;F45)-COUNTIF(Vertices[In-Degree],"&gt;="&amp;F46)</f>
        <v>0</v>
      </c>
      <c r="H45" s="39">
        <f t="shared" si="12"/>
        <v>3.945454545454547</v>
      </c>
      <c r="I45" s="40">
        <f>COUNTIF(Vertices[Out-Degree],"&gt;= "&amp;H45)-COUNTIF(Vertices[Out-Degree],"&gt;="&amp;H46)</f>
        <v>3</v>
      </c>
      <c r="J45" s="39">
        <f t="shared" si="13"/>
        <v>41.70909090909088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0.13053029090909096</v>
      </c>
      <c r="O45" s="40">
        <f>COUNTIF(Vertices[Eigenvector Centrality],"&gt;= "&amp;N45)-COUNTIF(Vertices[Eigenvector Centrality],"&gt;="&amp;N46)</f>
        <v>1</v>
      </c>
      <c r="P45" s="39">
        <f t="shared" si="16"/>
        <v>2.2564574363636356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2.909090909090908</v>
      </c>
      <c r="G46" s="38">
        <f>COUNTIF(Vertices[In-Degree],"&gt;= "&amp;F46)-COUNTIF(Vertices[In-Degree],"&gt;="&amp;F47)</f>
        <v>0</v>
      </c>
      <c r="H46" s="37">
        <f t="shared" si="12"/>
        <v>4.072727272727274</v>
      </c>
      <c r="I46" s="38">
        <f>COUNTIF(Vertices[Out-Degree],"&gt;= "&amp;H46)-COUNTIF(Vertices[Out-Degree],"&gt;="&amp;H47)</f>
        <v>0</v>
      </c>
      <c r="J46" s="37">
        <f t="shared" si="13"/>
        <v>43.054545454545426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0.1347409454545455</v>
      </c>
      <c r="O46" s="38">
        <f>COUNTIF(Vertices[Eigenvector Centrality],"&gt;= "&amp;N46)-COUNTIF(Vertices[Eigenvector Centrality],"&gt;="&amp;N47)</f>
        <v>0</v>
      </c>
      <c r="P46" s="37">
        <f t="shared" si="16"/>
        <v>2.315725418181817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2.9999999999999987</v>
      </c>
      <c r="G47" s="40">
        <f>COUNTIF(Vertices[In-Degree],"&gt;= "&amp;F47)-COUNTIF(Vertices[In-Degree],"&gt;="&amp;F48)</f>
        <v>8</v>
      </c>
      <c r="H47" s="39">
        <f t="shared" si="12"/>
        <v>4.200000000000001</v>
      </c>
      <c r="I47" s="40">
        <f>COUNTIF(Vertices[Out-Degree],"&gt;= "&amp;H47)-COUNTIF(Vertices[Out-Degree],"&gt;="&amp;H48)</f>
        <v>0</v>
      </c>
      <c r="J47" s="39">
        <f t="shared" si="13"/>
        <v>44.39999999999997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0.13895160000000006</v>
      </c>
      <c r="O47" s="40">
        <f>COUNTIF(Vertices[Eigenvector Centrality],"&gt;= "&amp;N47)-COUNTIF(Vertices[Eigenvector Centrality],"&gt;="&amp;N48)</f>
        <v>0</v>
      </c>
      <c r="P47" s="39">
        <f t="shared" si="16"/>
        <v>2.374993399999999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3.0909090909090895</v>
      </c>
      <c r="G48" s="38">
        <f>COUNTIF(Vertices[In-Degree],"&gt;= "&amp;F48)-COUNTIF(Vertices[In-Degree],"&gt;="&amp;F49)</f>
        <v>0</v>
      </c>
      <c r="H48" s="37">
        <f t="shared" si="12"/>
        <v>4.327272727272728</v>
      </c>
      <c r="I48" s="38">
        <f>COUNTIF(Vertices[Out-Degree],"&gt;= "&amp;H48)-COUNTIF(Vertices[Out-Degree],"&gt;="&amp;H49)</f>
        <v>0</v>
      </c>
      <c r="J48" s="37">
        <f t="shared" si="13"/>
        <v>45.745454545454514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0.14316225454545461</v>
      </c>
      <c r="O48" s="38">
        <f>COUNTIF(Vertices[Eigenvector Centrality],"&gt;= "&amp;N48)-COUNTIF(Vertices[Eigenvector Centrality],"&gt;="&amp;N49)</f>
        <v>0</v>
      </c>
      <c r="P48" s="37">
        <f t="shared" si="16"/>
        <v>2.4342613818181804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3.1818181818181803</v>
      </c>
      <c r="G49" s="40">
        <f>COUNTIF(Vertices[In-Degree],"&gt;= "&amp;F49)-COUNTIF(Vertices[In-Degree],"&gt;="&amp;F50)</f>
        <v>0</v>
      </c>
      <c r="H49" s="39">
        <f t="shared" si="12"/>
        <v>4.454545454545455</v>
      </c>
      <c r="I49" s="40">
        <f>COUNTIF(Vertices[Out-Degree],"&gt;= "&amp;H49)-COUNTIF(Vertices[Out-Degree],"&gt;="&amp;H50)</f>
        <v>0</v>
      </c>
      <c r="J49" s="39">
        <f t="shared" si="13"/>
        <v>47.09090909090906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0.14737290909090917</v>
      </c>
      <c r="O49" s="40">
        <f>COUNTIF(Vertices[Eigenvector Centrality],"&gt;= "&amp;N49)-COUNTIF(Vertices[Eigenvector Centrality],"&gt;="&amp;N50)</f>
        <v>0</v>
      </c>
      <c r="P49" s="39">
        <f t="shared" si="16"/>
        <v>2.493529363636362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3.272727272727271</v>
      </c>
      <c r="G50" s="38">
        <f>COUNTIF(Vertices[In-Degree],"&gt;= "&amp;F50)-COUNTIF(Vertices[In-Degree],"&gt;="&amp;F51)</f>
        <v>0</v>
      </c>
      <c r="H50" s="37">
        <f t="shared" si="12"/>
        <v>4.581818181818182</v>
      </c>
      <c r="I50" s="38">
        <f>COUNTIF(Vertices[Out-Degree],"&gt;= "&amp;H50)-COUNTIF(Vertices[Out-Degree],"&gt;="&amp;H51)</f>
        <v>0</v>
      </c>
      <c r="J50" s="37">
        <f t="shared" si="13"/>
        <v>48.4363636363636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0.15158356363636372</v>
      </c>
      <c r="O50" s="38">
        <f>COUNTIF(Vertices[Eigenvector Centrality],"&gt;= "&amp;N50)-COUNTIF(Vertices[Eigenvector Centrality],"&gt;="&amp;N51)</f>
        <v>0</v>
      </c>
      <c r="P50" s="37">
        <f t="shared" si="16"/>
        <v>2.5527973454545436</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3.363636363636362</v>
      </c>
      <c r="G51" s="40">
        <f>COUNTIF(Vertices[In-Degree],"&gt;= "&amp;F51)-COUNTIF(Vertices[In-Degree],"&gt;="&amp;F52)</f>
        <v>0</v>
      </c>
      <c r="H51" s="39">
        <f t="shared" si="12"/>
        <v>4.709090909090909</v>
      </c>
      <c r="I51" s="40">
        <f>COUNTIF(Vertices[Out-Degree],"&gt;= "&amp;H51)-COUNTIF(Vertices[Out-Degree],"&gt;="&amp;H52)</f>
        <v>0</v>
      </c>
      <c r="J51" s="39">
        <f t="shared" si="13"/>
        <v>49.781818181818146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0.15579421818181827</v>
      </c>
      <c r="O51" s="40">
        <f>COUNTIF(Vertices[Eigenvector Centrality],"&gt;= "&amp;N51)-COUNTIF(Vertices[Eigenvector Centrality],"&gt;="&amp;N52)</f>
        <v>0</v>
      </c>
      <c r="P51" s="39">
        <f t="shared" si="16"/>
        <v>2.6120653272727252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3.454545454545453</v>
      </c>
      <c r="G52" s="38">
        <f>COUNTIF(Vertices[In-Degree],"&gt;= "&amp;F52)-COUNTIF(Vertices[In-Degree],"&gt;="&amp;F53)</f>
        <v>0</v>
      </c>
      <c r="H52" s="37">
        <f t="shared" si="12"/>
        <v>4.836363636363636</v>
      </c>
      <c r="I52" s="38">
        <f>COUNTIF(Vertices[Out-Degree],"&gt;= "&amp;H52)-COUNTIF(Vertices[Out-Degree],"&gt;="&amp;H53)</f>
        <v>0</v>
      </c>
      <c r="J52" s="37">
        <f t="shared" si="13"/>
        <v>51.12727272727269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0.16000487272727282</v>
      </c>
      <c r="O52" s="38">
        <f>COUNTIF(Vertices[Eigenvector Centrality],"&gt;= "&amp;N52)-COUNTIF(Vertices[Eigenvector Centrality],"&gt;="&amp;N53)</f>
        <v>0</v>
      </c>
      <c r="P52" s="37">
        <f t="shared" si="16"/>
        <v>2.671333309090907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3.5454545454545436</v>
      </c>
      <c r="G53" s="40">
        <f>COUNTIF(Vertices[In-Degree],"&gt;= "&amp;F53)-COUNTIF(Vertices[In-Degree],"&gt;="&amp;F54)</f>
        <v>0</v>
      </c>
      <c r="H53" s="39">
        <f t="shared" si="12"/>
        <v>4.963636363636363</v>
      </c>
      <c r="I53" s="40">
        <f>COUNTIF(Vertices[Out-Degree],"&gt;= "&amp;H53)-COUNTIF(Vertices[Out-Degree],"&gt;="&amp;H54)</f>
        <v>1</v>
      </c>
      <c r="J53" s="39">
        <f t="shared" si="13"/>
        <v>52.472727272727234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0.16421552727272737</v>
      </c>
      <c r="O53" s="40">
        <f>COUNTIF(Vertices[Eigenvector Centrality],"&gt;= "&amp;N53)-COUNTIF(Vertices[Eigenvector Centrality],"&gt;="&amp;N54)</f>
        <v>0</v>
      </c>
      <c r="P53" s="39">
        <f t="shared" si="16"/>
        <v>2.7306012909090884</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3.6363636363636345</v>
      </c>
      <c r="G54" s="38">
        <f>COUNTIF(Vertices[In-Degree],"&gt;= "&amp;F54)-COUNTIF(Vertices[In-Degree],"&gt;="&amp;F55)</f>
        <v>0</v>
      </c>
      <c r="H54" s="37">
        <f t="shared" si="12"/>
        <v>5.09090909090909</v>
      </c>
      <c r="I54" s="38">
        <f>COUNTIF(Vertices[Out-Degree],"&gt;= "&amp;H54)-COUNTIF(Vertices[Out-Degree],"&gt;="&amp;H55)</f>
        <v>0</v>
      </c>
      <c r="J54" s="37">
        <f t="shared" si="13"/>
        <v>53.81818181818178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0.16842618181818192</v>
      </c>
      <c r="O54" s="38">
        <f>COUNTIF(Vertices[Eigenvector Centrality],"&gt;= "&amp;N54)-COUNTIF(Vertices[Eigenvector Centrality],"&gt;="&amp;N55)</f>
        <v>0</v>
      </c>
      <c r="P54" s="37">
        <f t="shared" si="16"/>
        <v>2.78986927272727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3.7272727272727253</v>
      </c>
      <c r="G55" s="40">
        <f>COUNTIF(Vertices[In-Degree],"&gt;= "&amp;F55)-COUNTIF(Vertices[In-Degree],"&gt;="&amp;F56)</f>
        <v>0</v>
      </c>
      <c r="H55" s="39">
        <f t="shared" si="12"/>
        <v>5.218181818181817</v>
      </c>
      <c r="I55" s="40">
        <f>COUNTIF(Vertices[Out-Degree],"&gt;= "&amp;H55)-COUNTIF(Vertices[Out-Degree],"&gt;="&amp;H56)</f>
        <v>0</v>
      </c>
      <c r="J55" s="39">
        <f t="shared" si="13"/>
        <v>55.16363636363632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0.17263683636363647</v>
      </c>
      <c r="O55" s="40">
        <f>COUNTIF(Vertices[Eigenvector Centrality],"&gt;= "&amp;N55)-COUNTIF(Vertices[Eigenvector Centrality],"&gt;="&amp;N56)</f>
        <v>0</v>
      </c>
      <c r="P55" s="39">
        <f t="shared" si="16"/>
        <v>2.8491372545454516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3.818181818181816</v>
      </c>
      <c r="G56" s="38">
        <f>COUNTIF(Vertices[In-Degree],"&gt;= "&amp;F56)-COUNTIF(Vertices[In-Degree],"&gt;="&amp;F57)</f>
        <v>6</v>
      </c>
      <c r="H56" s="37">
        <f t="shared" si="12"/>
        <v>5.345454545454544</v>
      </c>
      <c r="I56" s="38">
        <f>COUNTIF(Vertices[Out-Degree],"&gt;= "&amp;H56)-COUNTIF(Vertices[Out-Degree],"&gt;="&amp;H57)</f>
        <v>0</v>
      </c>
      <c r="J56" s="37">
        <f t="shared" si="13"/>
        <v>56.509090909090865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0.17684749090909102</v>
      </c>
      <c r="O56" s="38">
        <f>COUNTIF(Vertices[Eigenvector Centrality],"&gt;= "&amp;N56)-COUNTIF(Vertices[Eigenvector Centrality],"&gt;="&amp;N57)</f>
        <v>0</v>
      </c>
      <c r="P56" s="37">
        <f t="shared" si="16"/>
        <v>2.9084052363636332</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v>
      </c>
      <c r="G57" s="42">
        <f>COUNTIF(Vertices[In-Degree],"&gt;= "&amp;F57)-COUNTIF(Vertices[In-Degree],"&gt;="&amp;F58)</f>
        <v>2</v>
      </c>
      <c r="H57" s="41">
        <f>MAX(Vertices[Out-Degree])</f>
        <v>7</v>
      </c>
      <c r="I57" s="42">
        <f>COUNTIF(Vertices[Out-Degree],"&gt;= "&amp;H57)-COUNTIF(Vertices[Out-Degree],"&gt;="&amp;H58)</f>
        <v>1</v>
      </c>
      <c r="J57" s="41">
        <f>MAX(Vertices[Betweenness Centrality])</f>
        <v>74</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0.231586</v>
      </c>
      <c r="O57" s="42">
        <f>COUNTIF(Vertices[Eigenvector Centrality],"&gt;= "&amp;N57)-COUNTIF(Vertices[Eigenvector Centrality],"&gt;="&amp;N58)</f>
        <v>1</v>
      </c>
      <c r="P57" s="41">
        <f>MAX(Vertices[PageRank])</f>
        <v>3.678889</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v>
      </c>
    </row>
    <row r="71" spans="1:2" ht="15">
      <c r="A71" s="33" t="s">
        <v>90</v>
      </c>
      <c r="B71" s="47">
        <f>_xlfn.IFERROR(AVERAGE(Vertices[In-Degree]),NoMetricMessage)</f>
        <v>1.148936170212766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1.148936170212766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74</v>
      </c>
    </row>
    <row r="99" spans="1:2" ht="15">
      <c r="A99" s="33" t="s">
        <v>102</v>
      </c>
      <c r="B99" s="47">
        <f>_xlfn.IFERROR(AVERAGE(Vertices[Betweenness Centrality]),NoMetricMessage)</f>
        <v>2.340425542553191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0.24061353191489354</v>
      </c>
    </row>
    <row r="114" spans="1:2" ht="15">
      <c r="A114" s="33" t="s">
        <v>109</v>
      </c>
      <c r="B114" s="47">
        <f>_xlfn.IFERROR(MEDIAN(Vertices[Closeness Centrality]),NoMetricMessage)</f>
        <v>0.166667</v>
      </c>
    </row>
    <row r="125" spans="1:2" ht="15">
      <c r="A125" s="33" t="s">
        <v>112</v>
      </c>
      <c r="B125" s="47">
        <f>IF(COUNT(Vertices[Eigenvector Centrality])&gt;0,N2,NoMetricMessage)</f>
        <v>0</v>
      </c>
    </row>
    <row r="126" spans="1:2" ht="15">
      <c r="A126" s="33" t="s">
        <v>113</v>
      </c>
      <c r="B126" s="47">
        <f>IF(COUNT(Vertices[Eigenvector Centrality])&gt;0,N57,NoMetricMessage)</f>
        <v>0.231586</v>
      </c>
    </row>
    <row r="127" spans="1:2" ht="15">
      <c r="A127" s="33" t="s">
        <v>114</v>
      </c>
      <c r="B127" s="47">
        <f>_xlfn.IFERROR(AVERAGE(Vertices[Eigenvector Centrality]),NoMetricMessage)</f>
        <v>0.010638308510638296</v>
      </c>
    </row>
    <row r="128" spans="1:2" ht="15">
      <c r="A128" s="33" t="s">
        <v>115</v>
      </c>
      <c r="B128" s="47">
        <f>_xlfn.IFERROR(MEDIAN(Vertices[Eigenvector Centrality]),NoMetricMessage)</f>
        <v>0</v>
      </c>
    </row>
    <row r="139" spans="1:2" ht="15">
      <c r="A139" s="33" t="s">
        <v>140</v>
      </c>
      <c r="B139" s="47">
        <f>IF(COUNT(Vertices[PageRank])&gt;0,P2,NoMetricMessage)</f>
        <v>0.41915</v>
      </c>
    </row>
    <row r="140" spans="1:2" ht="15">
      <c r="A140" s="33" t="s">
        <v>141</v>
      </c>
      <c r="B140" s="47">
        <f>IF(COUNT(Vertices[PageRank])&gt;0,P57,NoMetricMessage)</f>
        <v>3.678889</v>
      </c>
    </row>
    <row r="141" spans="1:2" ht="15">
      <c r="A141" s="33" t="s">
        <v>142</v>
      </c>
      <c r="B141" s="47">
        <f>_xlfn.IFERROR(AVERAGE(Vertices[PageRank]),NoMetricMessage)</f>
        <v>0.9999941489361709</v>
      </c>
    </row>
    <row r="142" spans="1:2" ht="15">
      <c r="A142" s="33" t="s">
        <v>143</v>
      </c>
      <c r="B142" s="47">
        <f>_xlfn.IFERROR(MEDIAN(Vertices[PageRank]),NoMetricMessage)</f>
        <v>0.7754544999999999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0.1764775413711584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1614</v>
      </c>
      <c r="K7" s="13" t="s">
        <v>1615</v>
      </c>
    </row>
    <row r="8" spans="1:11" ht="409.5">
      <c r="A8"/>
      <c r="B8">
        <v>2</v>
      </c>
      <c r="C8">
        <v>2</v>
      </c>
      <c r="D8" t="s">
        <v>61</v>
      </c>
      <c r="E8" t="s">
        <v>61</v>
      </c>
      <c r="H8" t="s">
        <v>73</v>
      </c>
      <c r="J8" t="s">
        <v>1616</v>
      </c>
      <c r="K8" s="13" t="s">
        <v>1617</v>
      </c>
    </row>
    <row r="9" spans="1:11" ht="409.5">
      <c r="A9"/>
      <c r="B9">
        <v>3</v>
      </c>
      <c r="C9">
        <v>4</v>
      </c>
      <c r="D9" t="s">
        <v>62</v>
      </c>
      <c r="E9" t="s">
        <v>62</v>
      </c>
      <c r="H9" t="s">
        <v>74</v>
      </c>
      <c r="J9" t="s">
        <v>1618</v>
      </c>
      <c r="K9" s="13" t="s">
        <v>1619</v>
      </c>
    </row>
    <row r="10" spans="1:11" ht="409.5">
      <c r="A10"/>
      <c r="B10">
        <v>4</v>
      </c>
      <c r="D10" t="s">
        <v>63</v>
      </c>
      <c r="E10" t="s">
        <v>63</v>
      </c>
      <c r="H10" t="s">
        <v>75</v>
      </c>
      <c r="J10" t="s">
        <v>1620</v>
      </c>
      <c r="K10" s="13" t="s">
        <v>1621</v>
      </c>
    </row>
    <row r="11" spans="1:11" ht="15">
      <c r="A11"/>
      <c r="B11">
        <v>5</v>
      </c>
      <c r="D11" t="s">
        <v>46</v>
      </c>
      <c r="E11">
        <v>1</v>
      </c>
      <c r="H11" t="s">
        <v>76</v>
      </c>
      <c r="J11" t="s">
        <v>1622</v>
      </c>
      <c r="K11" t="s">
        <v>1623</v>
      </c>
    </row>
    <row r="12" spans="1:11" ht="15">
      <c r="A12"/>
      <c r="B12"/>
      <c r="D12" t="s">
        <v>64</v>
      </c>
      <c r="E12">
        <v>2</v>
      </c>
      <c r="H12">
        <v>0</v>
      </c>
      <c r="J12" t="s">
        <v>1624</v>
      </c>
      <c r="K12" t="s">
        <v>1625</v>
      </c>
    </row>
    <row r="13" spans="1:11" ht="15">
      <c r="A13"/>
      <c r="B13"/>
      <c r="D13">
        <v>1</v>
      </c>
      <c r="E13">
        <v>3</v>
      </c>
      <c r="H13">
        <v>1</v>
      </c>
      <c r="J13" t="s">
        <v>1626</v>
      </c>
      <c r="K13" t="s">
        <v>1627</v>
      </c>
    </row>
    <row r="14" spans="4:11" ht="15">
      <c r="D14">
        <v>2</v>
      </c>
      <c r="E14">
        <v>4</v>
      </c>
      <c r="H14">
        <v>2</v>
      </c>
      <c r="J14" t="s">
        <v>1628</v>
      </c>
      <c r="K14" t="s">
        <v>1629</v>
      </c>
    </row>
    <row r="15" spans="4:11" ht="15">
      <c r="D15">
        <v>3</v>
      </c>
      <c r="E15">
        <v>5</v>
      </c>
      <c r="H15">
        <v>3</v>
      </c>
      <c r="J15" t="s">
        <v>1630</v>
      </c>
      <c r="K15" t="s">
        <v>1631</v>
      </c>
    </row>
    <row r="16" spans="4:11" ht="15">
      <c r="D16">
        <v>4</v>
      </c>
      <c r="E16">
        <v>6</v>
      </c>
      <c r="H16">
        <v>4</v>
      </c>
      <c r="J16" t="s">
        <v>1632</v>
      </c>
      <c r="K16" t="s">
        <v>1633</v>
      </c>
    </row>
    <row r="17" spans="4:11" ht="15">
      <c r="D17">
        <v>5</v>
      </c>
      <c r="E17">
        <v>7</v>
      </c>
      <c r="H17">
        <v>5</v>
      </c>
      <c r="J17" t="s">
        <v>1634</v>
      </c>
      <c r="K17" t="s">
        <v>1635</v>
      </c>
    </row>
    <row r="18" spans="4:11" ht="15">
      <c r="D18">
        <v>6</v>
      </c>
      <c r="E18">
        <v>8</v>
      </c>
      <c r="H18">
        <v>6</v>
      </c>
      <c r="J18" t="s">
        <v>1636</v>
      </c>
      <c r="K18" t="s">
        <v>1637</v>
      </c>
    </row>
    <row r="19" spans="4:11" ht="15">
      <c r="D19">
        <v>7</v>
      </c>
      <c r="E19">
        <v>9</v>
      </c>
      <c r="H19">
        <v>7</v>
      </c>
      <c r="J19" t="s">
        <v>1638</v>
      </c>
      <c r="K19" t="s">
        <v>1639</v>
      </c>
    </row>
    <row r="20" spans="4:11" ht="15">
      <c r="D20">
        <v>8</v>
      </c>
      <c r="H20">
        <v>8</v>
      </c>
      <c r="J20" t="s">
        <v>1640</v>
      </c>
      <c r="K20" t="s">
        <v>1641</v>
      </c>
    </row>
    <row r="21" spans="4:11" ht="409.5">
      <c r="D21">
        <v>9</v>
      </c>
      <c r="H21">
        <v>9</v>
      </c>
      <c r="J21" t="s">
        <v>1642</v>
      </c>
      <c r="K21" s="13" t="s">
        <v>1643</v>
      </c>
    </row>
    <row r="22" spans="4:11" ht="409.5">
      <c r="D22">
        <v>10</v>
      </c>
      <c r="J22" t="s">
        <v>1644</v>
      </c>
      <c r="K22" s="13" t="s">
        <v>1645</v>
      </c>
    </row>
    <row r="23" spans="4:11" ht="409.5">
      <c r="D23">
        <v>11</v>
      </c>
      <c r="J23" t="s">
        <v>1646</v>
      </c>
      <c r="K23" s="13" t="s">
        <v>1647</v>
      </c>
    </row>
    <row r="24" spans="10:11" ht="409.5">
      <c r="J24" t="s">
        <v>1648</v>
      </c>
      <c r="K24" s="13" t="s">
        <v>2494</v>
      </c>
    </row>
    <row r="25" spans="10:11" ht="15">
      <c r="J25" t="s">
        <v>1649</v>
      </c>
      <c r="K25" t="b">
        <v>0</v>
      </c>
    </row>
    <row r="26" spans="10:11" ht="15">
      <c r="J26" t="s">
        <v>2492</v>
      </c>
      <c r="K26" t="s">
        <v>2493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1687</v>
      </c>
      <c r="B2" s="116" t="s">
        <v>1688</v>
      </c>
      <c r="C2" s="117" t="s">
        <v>1689</v>
      </c>
    </row>
    <row r="3" spans="1:3" ht="15">
      <c r="A3" s="115" t="s">
        <v>1651</v>
      </c>
      <c r="B3" s="115" t="s">
        <v>1651</v>
      </c>
      <c r="C3" s="34">
        <v>18</v>
      </c>
    </row>
    <row r="4" spans="1:3" ht="15">
      <c r="A4" s="115" t="s">
        <v>1652</v>
      </c>
      <c r="B4" s="115" t="s">
        <v>1652</v>
      </c>
      <c r="C4" s="34">
        <v>11</v>
      </c>
    </row>
    <row r="5" spans="1:3" ht="15">
      <c r="A5" s="115" t="s">
        <v>1653</v>
      </c>
      <c r="B5" s="115" t="s">
        <v>1653</v>
      </c>
      <c r="C5" s="34">
        <v>12</v>
      </c>
    </row>
    <row r="6" spans="1:3" ht="15">
      <c r="A6" s="115" t="s">
        <v>1654</v>
      </c>
      <c r="B6" s="115" t="s">
        <v>1654</v>
      </c>
      <c r="C6" s="34">
        <v>9</v>
      </c>
    </row>
    <row r="7" spans="1:3" ht="15">
      <c r="A7" s="115" t="s">
        <v>1655</v>
      </c>
      <c r="B7" s="115" t="s">
        <v>1655</v>
      </c>
      <c r="C7" s="34">
        <v>54</v>
      </c>
    </row>
    <row r="8" spans="1:3" ht="15">
      <c r="A8" s="115" t="s">
        <v>1656</v>
      </c>
      <c r="B8" s="115" t="s">
        <v>1656</v>
      </c>
      <c r="C8" s="34">
        <v>7</v>
      </c>
    </row>
    <row r="9" spans="1:3" ht="15">
      <c r="A9" s="115" t="s">
        <v>1657</v>
      </c>
      <c r="B9" s="115" t="s">
        <v>1657</v>
      </c>
      <c r="C9" s="34">
        <v>9</v>
      </c>
    </row>
    <row r="10" spans="1:3" ht="15">
      <c r="A10" s="115" t="s">
        <v>1658</v>
      </c>
      <c r="B10" s="115" t="s">
        <v>1658</v>
      </c>
      <c r="C10" s="34">
        <v>7</v>
      </c>
    </row>
    <row r="11" spans="1:3" ht="15">
      <c r="A11" s="115" t="s">
        <v>1659</v>
      </c>
      <c r="B11" s="115" t="s">
        <v>1659</v>
      </c>
      <c r="C11" s="34">
        <v>5</v>
      </c>
    </row>
    <row r="12" spans="1:3" ht="15">
      <c r="A12" s="115" t="s">
        <v>1660</v>
      </c>
      <c r="B12" s="115" t="s">
        <v>1660</v>
      </c>
      <c r="C12" s="34">
        <v>7</v>
      </c>
    </row>
    <row r="13" spans="1:3" ht="15">
      <c r="A13" s="115" t="s">
        <v>1661</v>
      </c>
      <c r="B13" s="115" t="s">
        <v>1661</v>
      </c>
      <c r="C13" s="34">
        <v>4</v>
      </c>
    </row>
    <row r="14" spans="1:3" ht="15">
      <c r="A14" s="115" t="s">
        <v>1662</v>
      </c>
      <c r="B14" s="115" t="s">
        <v>1662</v>
      </c>
      <c r="C14" s="34">
        <v>5</v>
      </c>
    </row>
    <row r="15" spans="1:3" ht="15">
      <c r="A15" s="115" t="s">
        <v>1663</v>
      </c>
      <c r="B15" s="115" t="s">
        <v>1663</v>
      </c>
      <c r="C15" s="34">
        <v>5</v>
      </c>
    </row>
    <row r="16" spans="1:3" ht="15">
      <c r="A16" s="115" t="s">
        <v>1664</v>
      </c>
      <c r="B16" s="115" t="s">
        <v>1664</v>
      </c>
      <c r="C16" s="34">
        <v>3</v>
      </c>
    </row>
    <row r="17" spans="1:3" ht="15">
      <c r="A17" s="115" t="s">
        <v>1665</v>
      </c>
      <c r="B17" s="115" t="s">
        <v>1665</v>
      </c>
      <c r="C17" s="34">
        <v>2</v>
      </c>
    </row>
    <row r="18" spans="1:3" ht="15">
      <c r="A18" s="115" t="s">
        <v>1666</v>
      </c>
      <c r="B18" s="115" t="s">
        <v>1666</v>
      </c>
      <c r="C18" s="34">
        <v>3</v>
      </c>
    </row>
    <row r="19" spans="1:3" ht="15">
      <c r="A19" s="115" t="s">
        <v>1667</v>
      </c>
      <c r="B19" s="115" t="s">
        <v>1667</v>
      </c>
      <c r="C19" s="34">
        <v>2</v>
      </c>
    </row>
    <row r="20" spans="1:3" ht="15">
      <c r="A20" s="115" t="s">
        <v>1668</v>
      </c>
      <c r="B20" s="115" t="s">
        <v>1668</v>
      </c>
      <c r="C20" s="34">
        <v>3</v>
      </c>
    </row>
    <row r="21" spans="1:3" ht="15">
      <c r="A21" s="115" t="s">
        <v>1669</v>
      </c>
      <c r="B21" s="115" t="s">
        <v>1669</v>
      </c>
      <c r="C21" s="34">
        <v>1</v>
      </c>
    </row>
    <row r="22" spans="1:3" ht="15">
      <c r="A22" s="115" t="s">
        <v>1670</v>
      </c>
      <c r="B22" s="115" t="s">
        <v>1670</v>
      </c>
      <c r="C22" s="34">
        <v>2</v>
      </c>
    </row>
    <row r="23" spans="1:3" ht="15">
      <c r="A23" s="115" t="s">
        <v>1671</v>
      </c>
      <c r="B23" s="115" t="s">
        <v>1671</v>
      </c>
      <c r="C2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1695</v>
      </c>
      <c r="B1" s="13" t="s">
        <v>1696</v>
      </c>
      <c r="C1" s="13" t="s">
        <v>1697</v>
      </c>
      <c r="D1" s="13" t="s">
        <v>1699</v>
      </c>
      <c r="E1" s="13" t="s">
        <v>1698</v>
      </c>
      <c r="F1" s="13" t="s">
        <v>1701</v>
      </c>
      <c r="G1" s="78" t="s">
        <v>1700</v>
      </c>
      <c r="H1" s="78" t="s">
        <v>1703</v>
      </c>
      <c r="I1" s="13" t="s">
        <v>1702</v>
      </c>
      <c r="J1" s="13" t="s">
        <v>1705</v>
      </c>
      <c r="K1" s="13" t="s">
        <v>1704</v>
      </c>
      <c r="L1" s="13" t="s">
        <v>1707</v>
      </c>
      <c r="M1" s="13" t="s">
        <v>1706</v>
      </c>
      <c r="N1" s="13" t="s">
        <v>1709</v>
      </c>
      <c r="O1" s="13" t="s">
        <v>1708</v>
      </c>
      <c r="P1" s="13" t="s">
        <v>1711</v>
      </c>
      <c r="Q1" s="13" t="s">
        <v>1710</v>
      </c>
      <c r="R1" s="13" t="s">
        <v>1713</v>
      </c>
      <c r="S1" s="13" t="s">
        <v>1712</v>
      </c>
      <c r="T1" s="13" t="s">
        <v>1715</v>
      </c>
      <c r="U1" s="13" t="s">
        <v>1714</v>
      </c>
      <c r="V1" s="13" t="s">
        <v>1716</v>
      </c>
    </row>
    <row r="2" spans="1:22" ht="15">
      <c r="A2" s="82" t="s">
        <v>423</v>
      </c>
      <c r="B2" s="78">
        <v>3</v>
      </c>
      <c r="C2" s="82" t="s">
        <v>455</v>
      </c>
      <c r="D2" s="78">
        <v>1</v>
      </c>
      <c r="E2" s="82" t="s">
        <v>438</v>
      </c>
      <c r="F2" s="78">
        <v>2</v>
      </c>
      <c r="G2" s="78"/>
      <c r="H2" s="78"/>
      <c r="I2" s="82" t="s">
        <v>424</v>
      </c>
      <c r="J2" s="78">
        <v>1</v>
      </c>
      <c r="K2" s="82" t="s">
        <v>426</v>
      </c>
      <c r="L2" s="78">
        <v>2</v>
      </c>
      <c r="M2" s="82" t="s">
        <v>450</v>
      </c>
      <c r="N2" s="78">
        <v>1</v>
      </c>
      <c r="O2" s="82" t="s">
        <v>436</v>
      </c>
      <c r="P2" s="78">
        <v>1</v>
      </c>
      <c r="Q2" s="82" t="s">
        <v>427</v>
      </c>
      <c r="R2" s="78">
        <v>1</v>
      </c>
      <c r="S2" s="82" t="s">
        <v>434</v>
      </c>
      <c r="T2" s="78">
        <v>2</v>
      </c>
      <c r="U2" s="82" t="s">
        <v>447</v>
      </c>
      <c r="V2" s="78">
        <v>2</v>
      </c>
    </row>
    <row r="3" spans="1:22" ht="15">
      <c r="A3" s="82" t="s">
        <v>447</v>
      </c>
      <c r="B3" s="78">
        <v>2</v>
      </c>
      <c r="C3" s="82" t="s">
        <v>453</v>
      </c>
      <c r="D3" s="78">
        <v>1</v>
      </c>
      <c r="E3" s="82" t="s">
        <v>439</v>
      </c>
      <c r="F3" s="78">
        <v>1</v>
      </c>
      <c r="G3" s="78"/>
      <c r="H3" s="78"/>
      <c r="I3" s="78"/>
      <c r="J3" s="78"/>
      <c r="K3" s="82" t="s">
        <v>443</v>
      </c>
      <c r="L3" s="78">
        <v>2</v>
      </c>
      <c r="M3" s="78"/>
      <c r="N3" s="78"/>
      <c r="O3" s="82" t="s">
        <v>437</v>
      </c>
      <c r="P3" s="78">
        <v>1</v>
      </c>
      <c r="Q3" s="82" t="s">
        <v>432</v>
      </c>
      <c r="R3" s="78">
        <v>1</v>
      </c>
      <c r="S3" s="78"/>
      <c r="T3" s="78"/>
      <c r="U3" s="82" t="s">
        <v>429</v>
      </c>
      <c r="V3" s="78">
        <v>2</v>
      </c>
    </row>
    <row r="4" spans="1:22" ht="15">
      <c r="A4" s="82" t="s">
        <v>443</v>
      </c>
      <c r="B4" s="78">
        <v>2</v>
      </c>
      <c r="C4" s="82" t="s">
        <v>456</v>
      </c>
      <c r="D4" s="78">
        <v>1</v>
      </c>
      <c r="E4" s="82" t="s">
        <v>440</v>
      </c>
      <c r="F4" s="78">
        <v>1</v>
      </c>
      <c r="G4" s="78"/>
      <c r="H4" s="78"/>
      <c r="I4" s="78"/>
      <c r="J4" s="78"/>
      <c r="K4" s="82" t="s">
        <v>460</v>
      </c>
      <c r="L4" s="78">
        <v>1</v>
      </c>
      <c r="M4" s="78"/>
      <c r="N4" s="78"/>
      <c r="O4" s="78"/>
      <c r="P4" s="78"/>
      <c r="Q4" s="82" t="s">
        <v>431</v>
      </c>
      <c r="R4" s="78">
        <v>1</v>
      </c>
      <c r="S4" s="78"/>
      <c r="T4" s="78"/>
      <c r="U4" s="82" t="s">
        <v>449</v>
      </c>
      <c r="V4" s="78">
        <v>1</v>
      </c>
    </row>
    <row r="5" spans="1:22" ht="15">
      <c r="A5" s="82" t="s">
        <v>438</v>
      </c>
      <c r="B5" s="78">
        <v>2</v>
      </c>
      <c r="C5" s="82" t="s">
        <v>457</v>
      </c>
      <c r="D5" s="78">
        <v>1</v>
      </c>
      <c r="E5" s="78"/>
      <c r="F5" s="78"/>
      <c r="G5" s="78"/>
      <c r="H5" s="78"/>
      <c r="I5" s="78"/>
      <c r="J5" s="78"/>
      <c r="K5" s="82" t="s">
        <v>461</v>
      </c>
      <c r="L5" s="78">
        <v>1</v>
      </c>
      <c r="M5" s="78"/>
      <c r="N5" s="78"/>
      <c r="O5" s="78"/>
      <c r="P5" s="78"/>
      <c r="Q5" s="82" t="s">
        <v>433</v>
      </c>
      <c r="R5" s="78">
        <v>1</v>
      </c>
      <c r="S5" s="78"/>
      <c r="T5" s="78"/>
      <c r="U5" s="82" t="s">
        <v>448</v>
      </c>
      <c r="V5" s="78">
        <v>1</v>
      </c>
    </row>
    <row r="6" spans="1:22" ht="15">
      <c r="A6" s="82" t="s">
        <v>434</v>
      </c>
      <c r="B6" s="78">
        <v>2</v>
      </c>
      <c r="C6" s="82" t="s">
        <v>454</v>
      </c>
      <c r="D6" s="78">
        <v>1</v>
      </c>
      <c r="E6" s="78"/>
      <c r="F6" s="78"/>
      <c r="G6" s="78"/>
      <c r="H6" s="78"/>
      <c r="I6" s="78"/>
      <c r="J6" s="78"/>
      <c r="K6" s="82" t="s">
        <v>462</v>
      </c>
      <c r="L6" s="78">
        <v>1</v>
      </c>
      <c r="M6" s="78"/>
      <c r="N6" s="78"/>
      <c r="O6" s="78"/>
      <c r="P6" s="78"/>
      <c r="Q6" s="82" t="s">
        <v>445</v>
      </c>
      <c r="R6" s="78">
        <v>1</v>
      </c>
      <c r="S6" s="78"/>
      <c r="T6" s="78"/>
      <c r="U6" s="78"/>
      <c r="V6" s="78"/>
    </row>
    <row r="7" spans="1:22" ht="15">
      <c r="A7" s="82" t="s">
        <v>441</v>
      </c>
      <c r="B7" s="78">
        <v>2</v>
      </c>
      <c r="C7" s="82" t="s">
        <v>430</v>
      </c>
      <c r="D7" s="78">
        <v>1</v>
      </c>
      <c r="E7" s="78"/>
      <c r="F7" s="78"/>
      <c r="G7" s="78"/>
      <c r="H7" s="78"/>
      <c r="I7" s="78"/>
      <c r="J7" s="78"/>
      <c r="K7" s="82" t="s">
        <v>463</v>
      </c>
      <c r="L7" s="78">
        <v>1</v>
      </c>
      <c r="M7" s="78"/>
      <c r="N7" s="78"/>
      <c r="O7" s="78"/>
      <c r="P7" s="78"/>
      <c r="Q7" s="82" t="s">
        <v>444</v>
      </c>
      <c r="R7" s="78">
        <v>1</v>
      </c>
      <c r="S7" s="78"/>
      <c r="T7" s="78"/>
      <c r="U7" s="78"/>
      <c r="V7" s="78"/>
    </row>
    <row r="8" spans="1:22" ht="15">
      <c r="A8" s="82" t="s">
        <v>429</v>
      </c>
      <c r="B8" s="78">
        <v>2</v>
      </c>
      <c r="C8" s="78"/>
      <c r="D8" s="78"/>
      <c r="E8" s="78"/>
      <c r="F8" s="78"/>
      <c r="G8" s="78"/>
      <c r="H8" s="78"/>
      <c r="I8" s="78"/>
      <c r="J8" s="78"/>
      <c r="K8" s="82" t="s">
        <v>464</v>
      </c>
      <c r="L8" s="78">
        <v>1</v>
      </c>
      <c r="M8" s="78"/>
      <c r="N8" s="78"/>
      <c r="O8" s="78"/>
      <c r="P8" s="78"/>
      <c r="Q8" s="82" t="s">
        <v>451</v>
      </c>
      <c r="R8" s="78">
        <v>1</v>
      </c>
      <c r="S8" s="78"/>
      <c r="T8" s="78"/>
      <c r="U8" s="78"/>
      <c r="V8" s="78"/>
    </row>
    <row r="9" spans="1:22" ht="15">
      <c r="A9" s="82" t="s">
        <v>428</v>
      </c>
      <c r="B9" s="78">
        <v>2</v>
      </c>
      <c r="C9" s="78"/>
      <c r="D9" s="78"/>
      <c r="E9" s="78"/>
      <c r="F9" s="78"/>
      <c r="G9" s="78"/>
      <c r="H9" s="78"/>
      <c r="I9" s="78"/>
      <c r="J9" s="78"/>
      <c r="K9" s="82" t="s">
        <v>465</v>
      </c>
      <c r="L9" s="78">
        <v>1</v>
      </c>
      <c r="M9" s="78"/>
      <c r="N9" s="78"/>
      <c r="O9" s="78"/>
      <c r="P9" s="78"/>
      <c r="Q9" s="78"/>
      <c r="R9" s="78"/>
      <c r="S9" s="78"/>
      <c r="T9" s="78"/>
      <c r="U9" s="78"/>
      <c r="V9" s="78"/>
    </row>
    <row r="10" spans="1:22" ht="15">
      <c r="A10" s="82" t="s">
        <v>426</v>
      </c>
      <c r="B10" s="78">
        <v>2</v>
      </c>
      <c r="C10" s="78"/>
      <c r="D10" s="78"/>
      <c r="E10" s="78"/>
      <c r="F10" s="78"/>
      <c r="G10" s="78"/>
      <c r="H10" s="78"/>
      <c r="I10" s="78"/>
      <c r="J10" s="78"/>
      <c r="K10" s="82" t="s">
        <v>466</v>
      </c>
      <c r="L10" s="78">
        <v>1</v>
      </c>
      <c r="M10" s="78"/>
      <c r="N10" s="78"/>
      <c r="O10" s="78"/>
      <c r="P10" s="78"/>
      <c r="Q10" s="78"/>
      <c r="R10" s="78"/>
      <c r="S10" s="78"/>
      <c r="T10" s="78"/>
      <c r="U10" s="78"/>
      <c r="V10" s="78"/>
    </row>
    <row r="11" spans="1:22" ht="15">
      <c r="A11" s="82" t="s">
        <v>460</v>
      </c>
      <c r="B11" s="78">
        <v>1</v>
      </c>
      <c r="C11" s="78"/>
      <c r="D11" s="78"/>
      <c r="E11" s="78"/>
      <c r="F11" s="78"/>
      <c r="G11" s="78"/>
      <c r="H11" s="78"/>
      <c r="I11" s="78"/>
      <c r="J11" s="78"/>
      <c r="K11" s="82" t="s">
        <v>467</v>
      </c>
      <c r="L11" s="78">
        <v>1</v>
      </c>
      <c r="M11" s="78"/>
      <c r="N11" s="78"/>
      <c r="O11" s="78"/>
      <c r="P11" s="78"/>
      <c r="Q11" s="78"/>
      <c r="R11" s="78"/>
      <c r="S11" s="78"/>
      <c r="T11" s="78"/>
      <c r="U11" s="78"/>
      <c r="V11" s="78"/>
    </row>
    <row r="14" spans="1:22" ht="15" customHeight="1">
      <c r="A14" s="13" t="s">
        <v>1724</v>
      </c>
      <c r="B14" s="13" t="s">
        <v>1696</v>
      </c>
      <c r="C14" s="13" t="s">
        <v>1725</v>
      </c>
      <c r="D14" s="13" t="s">
        <v>1699</v>
      </c>
      <c r="E14" s="13" t="s">
        <v>1726</v>
      </c>
      <c r="F14" s="13" t="s">
        <v>1701</v>
      </c>
      <c r="G14" s="78" t="s">
        <v>1727</v>
      </c>
      <c r="H14" s="78" t="s">
        <v>1703</v>
      </c>
      <c r="I14" s="13" t="s">
        <v>1728</v>
      </c>
      <c r="J14" s="13" t="s">
        <v>1705</v>
      </c>
      <c r="K14" s="13" t="s">
        <v>1729</v>
      </c>
      <c r="L14" s="13" t="s">
        <v>1707</v>
      </c>
      <c r="M14" s="13" t="s">
        <v>1730</v>
      </c>
      <c r="N14" s="13" t="s">
        <v>1709</v>
      </c>
      <c r="O14" s="13" t="s">
        <v>1731</v>
      </c>
      <c r="P14" s="13" t="s">
        <v>1711</v>
      </c>
      <c r="Q14" s="13" t="s">
        <v>1732</v>
      </c>
      <c r="R14" s="13" t="s">
        <v>1713</v>
      </c>
      <c r="S14" s="13" t="s">
        <v>1733</v>
      </c>
      <c r="T14" s="13" t="s">
        <v>1715</v>
      </c>
      <c r="U14" s="13" t="s">
        <v>1734</v>
      </c>
      <c r="V14" s="13" t="s">
        <v>1716</v>
      </c>
    </row>
    <row r="15" spans="1:22" ht="15">
      <c r="A15" s="78" t="s">
        <v>511</v>
      </c>
      <c r="B15" s="78">
        <v>54</v>
      </c>
      <c r="C15" s="78" t="s">
        <v>531</v>
      </c>
      <c r="D15" s="78">
        <v>5</v>
      </c>
      <c r="E15" s="78" t="s">
        <v>519</v>
      </c>
      <c r="F15" s="78">
        <v>2</v>
      </c>
      <c r="G15" s="78"/>
      <c r="H15" s="78"/>
      <c r="I15" s="78" t="s">
        <v>509</v>
      </c>
      <c r="J15" s="78">
        <v>1</v>
      </c>
      <c r="K15" s="78" t="s">
        <v>511</v>
      </c>
      <c r="L15" s="78">
        <v>54</v>
      </c>
      <c r="M15" s="78" t="s">
        <v>528</v>
      </c>
      <c r="N15" s="78">
        <v>1</v>
      </c>
      <c r="O15" s="78" t="s">
        <v>518</v>
      </c>
      <c r="P15" s="78">
        <v>2</v>
      </c>
      <c r="Q15" s="78" t="s">
        <v>509</v>
      </c>
      <c r="R15" s="78">
        <v>2</v>
      </c>
      <c r="S15" s="78" t="s">
        <v>516</v>
      </c>
      <c r="T15" s="78">
        <v>2</v>
      </c>
      <c r="U15" s="78" t="s">
        <v>525</v>
      </c>
      <c r="V15" s="78">
        <v>2</v>
      </c>
    </row>
    <row r="16" spans="1:22" ht="15">
      <c r="A16" s="78" t="s">
        <v>531</v>
      </c>
      <c r="B16" s="78">
        <v>5</v>
      </c>
      <c r="C16" s="78" t="s">
        <v>509</v>
      </c>
      <c r="D16" s="78">
        <v>1</v>
      </c>
      <c r="E16" s="78" t="s">
        <v>520</v>
      </c>
      <c r="F16" s="78">
        <v>2</v>
      </c>
      <c r="G16" s="78"/>
      <c r="H16" s="78"/>
      <c r="I16" s="78"/>
      <c r="J16" s="78"/>
      <c r="K16" s="78"/>
      <c r="L16" s="78"/>
      <c r="M16" s="78"/>
      <c r="N16" s="78"/>
      <c r="O16" s="78"/>
      <c r="P16" s="78"/>
      <c r="Q16" s="78" t="s">
        <v>523</v>
      </c>
      <c r="R16" s="78">
        <v>2</v>
      </c>
      <c r="S16" s="78"/>
      <c r="T16" s="78"/>
      <c r="U16" s="78" t="s">
        <v>514</v>
      </c>
      <c r="V16" s="78">
        <v>2</v>
      </c>
    </row>
    <row r="17" spans="1:22" ht="15">
      <c r="A17" s="78" t="s">
        <v>509</v>
      </c>
      <c r="B17" s="78">
        <v>4</v>
      </c>
      <c r="C17" s="78"/>
      <c r="D17" s="78"/>
      <c r="E17" s="78"/>
      <c r="F17" s="78"/>
      <c r="G17" s="78"/>
      <c r="H17" s="78"/>
      <c r="I17" s="78"/>
      <c r="J17" s="78"/>
      <c r="K17" s="78"/>
      <c r="L17" s="78"/>
      <c r="M17" s="78"/>
      <c r="N17" s="78"/>
      <c r="O17" s="78"/>
      <c r="P17" s="78"/>
      <c r="Q17" s="78" t="s">
        <v>512</v>
      </c>
      <c r="R17" s="78">
        <v>1</v>
      </c>
      <c r="S17" s="78"/>
      <c r="T17" s="78"/>
      <c r="U17" s="78" t="s">
        <v>527</v>
      </c>
      <c r="V17" s="78">
        <v>1</v>
      </c>
    </row>
    <row r="18" spans="1:22" ht="15">
      <c r="A18" s="78" t="s">
        <v>508</v>
      </c>
      <c r="B18" s="78">
        <v>3</v>
      </c>
      <c r="C18" s="78"/>
      <c r="D18" s="78"/>
      <c r="E18" s="78"/>
      <c r="F18" s="78"/>
      <c r="G18" s="78"/>
      <c r="H18" s="78"/>
      <c r="I18" s="78"/>
      <c r="J18" s="78"/>
      <c r="K18" s="78"/>
      <c r="L18" s="78"/>
      <c r="M18" s="78"/>
      <c r="N18" s="78"/>
      <c r="O18" s="78"/>
      <c r="P18" s="78"/>
      <c r="Q18" s="78" t="s">
        <v>515</v>
      </c>
      <c r="R18" s="78">
        <v>1</v>
      </c>
      <c r="S18" s="78"/>
      <c r="T18" s="78"/>
      <c r="U18" s="78" t="s">
        <v>526</v>
      </c>
      <c r="V18" s="78">
        <v>1</v>
      </c>
    </row>
    <row r="19" spans="1:22" ht="15">
      <c r="A19" s="78" t="s">
        <v>525</v>
      </c>
      <c r="B19" s="78">
        <v>2</v>
      </c>
      <c r="C19" s="78"/>
      <c r="D19" s="78"/>
      <c r="E19" s="78"/>
      <c r="F19" s="78"/>
      <c r="G19" s="78"/>
      <c r="H19" s="78"/>
      <c r="I19" s="78"/>
      <c r="J19" s="78"/>
      <c r="K19" s="78"/>
      <c r="L19" s="78"/>
      <c r="M19" s="78"/>
      <c r="N19" s="78"/>
      <c r="O19" s="78"/>
      <c r="P19" s="78"/>
      <c r="Q19" s="78" t="s">
        <v>529</v>
      </c>
      <c r="R19" s="78">
        <v>1</v>
      </c>
      <c r="S19" s="78"/>
      <c r="T19" s="78"/>
      <c r="U19" s="78"/>
      <c r="V19" s="78"/>
    </row>
    <row r="20" spans="1:22" ht="15">
      <c r="A20" s="78" t="s">
        <v>523</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519</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520</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516</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518</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1740</v>
      </c>
      <c r="B27" s="13" t="s">
        <v>1696</v>
      </c>
      <c r="C27" s="13" t="s">
        <v>1749</v>
      </c>
      <c r="D27" s="13" t="s">
        <v>1699</v>
      </c>
      <c r="E27" s="13" t="s">
        <v>1757</v>
      </c>
      <c r="F27" s="13" t="s">
        <v>1701</v>
      </c>
      <c r="G27" s="13" t="s">
        <v>1761</v>
      </c>
      <c r="H27" s="13" t="s">
        <v>1703</v>
      </c>
      <c r="I27" s="13" t="s">
        <v>1766</v>
      </c>
      <c r="J27" s="13" t="s">
        <v>1705</v>
      </c>
      <c r="K27" s="13" t="s">
        <v>1768</v>
      </c>
      <c r="L27" s="13" t="s">
        <v>1707</v>
      </c>
      <c r="M27" s="13" t="s">
        <v>1777</v>
      </c>
      <c r="N27" s="13" t="s">
        <v>1709</v>
      </c>
      <c r="O27" s="13" t="s">
        <v>1781</v>
      </c>
      <c r="P27" s="13" t="s">
        <v>1711</v>
      </c>
      <c r="Q27" s="13" t="s">
        <v>1787</v>
      </c>
      <c r="R27" s="13" t="s">
        <v>1713</v>
      </c>
      <c r="S27" s="13" t="s">
        <v>1795</v>
      </c>
      <c r="T27" s="13" t="s">
        <v>1715</v>
      </c>
      <c r="U27" s="13" t="s">
        <v>1801</v>
      </c>
      <c r="V27" s="13" t="s">
        <v>1716</v>
      </c>
    </row>
    <row r="28" spans="1:22" ht="15">
      <c r="A28" s="78" t="s">
        <v>547</v>
      </c>
      <c r="B28" s="78">
        <v>101</v>
      </c>
      <c r="C28" s="78" t="s">
        <v>547</v>
      </c>
      <c r="D28" s="78">
        <v>6</v>
      </c>
      <c r="E28" s="78" t="s">
        <v>248</v>
      </c>
      <c r="F28" s="78">
        <v>8</v>
      </c>
      <c r="G28" s="78" t="s">
        <v>1741</v>
      </c>
      <c r="H28" s="78">
        <v>1</v>
      </c>
      <c r="I28" s="78" t="s">
        <v>535</v>
      </c>
      <c r="J28" s="78">
        <v>4</v>
      </c>
      <c r="K28" s="78" t="s">
        <v>547</v>
      </c>
      <c r="L28" s="78">
        <v>54</v>
      </c>
      <c r="M28" s="78" t="s">
        <v>547</v>
      </c>
      <c r="N28" s="78">
        <v>4</v>
      </c>
      <c r="O28" s="78" t="s">
        <v>1745</v>
      </c>
      <c r="P28" s="78">
        <v>5</v>
      </c>
      <c r="Q28" s="78" t="s">
        <v>547</v>
      </c>
      <c r="R28" s="78">
        <v>7</v>
      </c>
      <c r="S28" s="78" t="s">
        <v>1748</v>
      </c>
      <c r="T28" s="78">
        <v>4</v>
      </c>
      <c r="U28" s="78" t="s">
        <v>547</v>
      </c>
      <c r="V28" s="78">
        <v>5</v>
      </c>
    </row>
    <row r="29" spans="1:22" ht="15">
      <c r="A29" s="78" t="s">
        <v>1741</v>
      </c>
      <c r="B29" s="78">
        <v>15</v>
      </c>
      <c r="C29" s="78" t="s">
        <v>291</v>
      </c>
      <c r="D29" s="78">
        <v>2</v>
      </c>
      <c r="E29" s="78" t="s">
        <v>1743</v>
      </c>
      <c r="F29" s="78">
        <v>6</v>
      </c>
      <c r="G29" s="78" t="s">
        <v>1746</v>
      </c>
      <c r="H29" s="78">
        <v>1</v>
      </c>
      <c r="I29" s="78" t="s">
        <v>1767</v>
      </c>
      <c r="J29" s="78">
        <v>1</v>
      </c>
      <c r="K29" s="78" t="s">
        <v>1741</v>
      </c>
      <c r="L29" s="78">
        <v>6</v>
      </c>
      <c r="M29" s="78" t="s">
        <v>1747</v>
      </c>
      <c r="N29" s="78">
        <v>4</v>
      </c>
      <c r="O29" s="78" t="s">
        <v>1742</v>
      </c>
      <c r="P29" s="78">
        <v>5</v>
      </c>
      <c r="Q29" s="78" t="s">
        <v>1788</v>
      </c>
      <c r="R29" s="78">
        <v>2</v>
      </c>
      <c r="S29" s="78" t="s">
        <v>1796</v>
      </c>
      <c r="T29" s="78">
        <v>4</v>
      </c>
      <c r="U29" s="78" t="s">
        <v>1802</v>
      </c>
      <c r="V29" s="78">
        <v>4</v>
      </c>
    </row>
    <row r="30" spans="1:22" ht="15">
      <c r="A30" s="78" t="s">
        <v>248</v>
      </c>
      <c r="B30" s="78">
        <v>8</v>
      </c>
      <c r="C30" s="78" t="s">
        <v>533</v>
      </c>
      <c r="D30" s="78">
        <v>2</v>
      </c>
      <c r="E30" s="78" t="s">
        <v>1744</v>
      </c>
      <c r="F30" s="78">
        <v>6</v>
      </c>
      <c r="G30" s="78" t="s">
        <v>1762</v>
      </c>
      <c r="H30" s="78">
        <v>1</v>
      </c>
      <c r="I30" s="78" t="s">
        <v>547</v>
      </c>
      <c r="J30" s="78">
        <v>1</v>
      </c>
      <c r="K30" s="78" t="s">
        <v>1769</v>
      </c>
      <c r="L30" s="78">
        <v>3</v>
      </c>
      <c r="M30" s="78" t="s">
        <v>1778</v>
      </c>
      <c r="N30" s="78">
        <v>1</v>
      </c>
      <c r="O30" s="78" t="s">
        <v>550</v>
      </c>
      <c r="P30" s="78">
        <v>4</v>
      </c>
      <c r="Q30" s="78" t="s">
        <v>1789</v>
      </c>
      <c r="R30" s="78">
        <v>2</v>
      </c>
      <c r="S30" s="78" t="s">
        <v>1797</v>
      </c>
      <c r="T30" s="78">
        <v>4</v>
      </c>
      <c r="U30" s="78" t="s">
        <v>1803</v>
      </c>
      <c r="V30" s="78">
        <v>2</v>
      </c>
    </row>
    <row r="31" spans="1:22" ht="15">
      <c r="A31" s="78" t="s">
        <v>1742</v>
      </c>
      <c r="B31" s="78">
        <v>7</v>
      </c>
      <c r="C31" s="78" t="s">
        <v>1750</v>
      </c>
      <c r="D31" s="78">
        <v>2</v>
      </c>
      <c r="E31" s="78" t="s">
        <v>1758</v>
      </c>
      <c r="F31" s="78">
        <v>3</v>
      </c>
      <c r="G31" s="78" t="s">
        <v>1763</v>
      </c>
      <c r="H31" s="78">
        <v>1</v>
      </c>
      <c r="I31" s="78"/>
      <c r="J31" s="78"/>
      <c r="K31" s="78" t="s">
        <v>1770</v>
      </c>
      <c r="L31" s="78">
        <v>2</v>
      </c>
      <c r="M31" s="78" t="s">
        <v>1779</v>
      </c>
      <c r="N31" s="78">
        <v>1</v>
      </c>
      <c r="O31" s="78" t="s">
        <v>1741</v>
      </c>
      <c r="P31" s="78">
        <v>2</v>
      </c>
      <c r="Q31" s="78" t="s">
        <v>1741</v>
      </c>
      <c r="R31" s="78">
        <v>2</v>
      </c>
      <c r="S31" s="78" t="s">
        <v>1798</v>
      </c>
      <c r="T31" s="78">
        <v>2</v>
      </c>
      <c r="U31" s="78" t="s">
        <v>1804</v>
      </c>
      <c r="V31" s="78">
        <v>2</v>
      </c>
    </row>
    <row r="32" spans="1:22" ht="15">
      <c r="A32" s="78" t="s">
        <v>1743</v>
      </c>
      <c r="B32" s="78">
        <v>6</v>
      </c>
      <c r="C32" s="78" t="s">
        <v>1751</v>
      </c>
      <c r="D32" s="78">
        <v>1</v>
      </c>
      <c r="E32" s="78" t="s">
        <v>547</v>
      </c>
      <c r="F32" s="78">
        <v>3</v>
      </c>
      <c r="G32" s="78" t="s">
        <v>1764</v>
      </c>
      <c r="H32" s="78">
        <v>1</v>
      </c>
      <c r="I32" s="78"/>
      <c r="J32" s="78"/>
      <c r="K32" s="78" t="s">
        <v>1771</v>
      </c>
      <c r="L32" s="78">
        <v>1</v>
      </c>
      <c r="M32" s="78" t="s">
        <v>1780</v>
      </c>
      <c r="N32" s="78">
        <v>1</v>
      </c>
      <c r="O32" s="78" t="s">
        <v>547</v>
      </c>
      <c r="P32" s="78">
        <v>2</v>
      </c>
      <c r="Q32" s="78" t="s">
        <v>1760</v>
      </c>
      <c r="R32" s="78">
        <v>2</v>
      </c>
      <c r="S32" s="78" t="s">
        <v>547</v>
      </c>
      <c r="T32" s="78">
        <v>2</v>
      </c>
      <c r="U32" s="78" t="s">
        <v>1805</v>
      </c>
      <c r="V32" s="78">
        <v>2</v>
      </c>
    </row>
    <row r="33" spans="1:22" ht="15">
      <c r="A33" s="78" t="s">
        <v>1744</v>
      </c>
      <c r="B33" s="78">
        <v>6</v>
      </c>
      <c r="C33" s="78" t="s">
        <v>1752</v>
      </c>
      <c r="D33" s="78">
        <v>1</v>
      </c>
      <c r="E33" s="78" t="s">
        <v>1742</v>
      </c>
      <c r="F33" s="78">
        <v>2</v>
      </c>
      <c r="G33" s="78" t="s">
        <v>547</v>
      </c>
      <c r="H33" s="78">
        <v>1</v>
      </c>
      <c r="I33" s="78"/>
      <c r="J33" s="78"/>
      <c r="K33" s="78" t="s">
        <v>1772</v>
      </c>
      <c r="L33" s="78">
        <v>1</v>
      </c>
      <c r="M33" s="78"/>
      <c r="N33" s="78"/>
      <c r="O33" s="78" t="s">
        <v>1782</v>
      </c>
      <c r="P33" s="78">
        <v>1</v>
      </c>
      <c r="Q33" s="78" t="s">
        <v>1790</v>
      </c>
      <c r="R33" s="78">
        <v>2</v>
      </c>
      <c r="S33" s="78" t="s">
        <v>1799</v>
      </c>
      <c r="T33" s="78">
        <v>2</v>
      </c>
      <c r="U33" s="78" t="s">
        <v>561</v>
      </c>
      <c r="V33" s="78">
        <v>2</v>
      </c>
    </row>
    <row r="34" spans="1:22" ht="15">
      <c r="A34" s="78" t="s">
        <v>1745</v>
      </c>
      <c r="B34" s="78">
        <v>5</v>
      </c>
      <c r="C34" s="78" t="s">
        <v>1753</v>
      </c>
      <c r="D34" s="78">
        <v>1</v>
      </c>
      <c r="E34" s="78" t="s">
        <v>1759</v>
      </c>
      <c r="F34" s="78">
        <v>1</v>
      </c>
      <c r="G34" s="78" t="s">
        <v>1765</v>
      </c>
      <c r="H34" s="78">
        <v>1</v>
      </c>
      <c r="I34" s="78"/>
      <c r="J34" s="78"/>
      <c r="K34" s="78" t="s">
        <v>1773</v>
      </c>
      <c r="L34" s="78">
        <v>1</v>
      </c>
      <c r="M34" s="78"/>
      <c r="N34" s="78"/>
      <c r="O34" s="78" t="s">
        <v>1783</v>
      </c>
      <c r="P34" s="78">
        <v>1</v>
      </c>
      <c r="Q34" s="78" t="s">
        <v>1791</v>
      </c>
      <c r="R34" s="78">
        <v>1</v>
      </c>
      <c r="S34" s="78" t="s">
        <v>1800</v>
      </c>
      <c r="T34" s="78">
        <v>2</v>
      </c>
      <c r="U34" s="78" t="s">
        <v>1806</v>
      </c>
      <c r="V34" s="78">
        <v>1</v>
      </c>
    </row>
    <row r="35" spans="1:22" ht="15">
      <c r="A35" s="78" t="s">
        <v>1746</v>
      </c>
      <c r="B35" s="78">
        <v>4</v>
      </c>
      <c r="C35" s="78" t="s">
        <v>1754</v>
      </c>
      <c r="D35" s="78">
        <v>1</v>
      </c>
      <c r="E35" s="78" t="s">
        <v>1746</v>
      </c>
      <c r="F35" s="78">
        <v>1</v>
      </c>
      <c r="G35" s="78"/>
      <c r="H35" s="78"/>
      <c r="I35" s="78"/>
      <c r="J35" s="78"/>
      <c r="K35" s="78" t="s">
        <v>1774</v>
      </c>
      <c r="L35" s="78">
        <v>1</v>
      </c>
      <c r="M35" s="78"/>
      <c r="N35" s="78"/>
      <c r="O35" s="78" t="s">
        <v>1784</v>
      </c>
      <c r="P35" s="78">
        <v>1</v>
      </c>
      <c r="Q35" s="78" t="s">
        <v>1792</v>
      </c>
      <c r="R35" s="78">
        <v>1</v>
      </c>
      <c r="S35" s="78"/>
      <c r="T35" s="78"/>
      <c r="U35" s="78" t="s">
        <v>1807</v>
      </c>
      <c r="V35" s="78">
        <v>1</v>
      </c>
    </row>
    <row r="36" spans="1:22" ht="15">
      <c r="A36" s="78" t="s">
        <v>1747</v>
      </c>
      <c r="B36" s="78">
        <v>4</v>
      </c>
      <c r="C36" s="78" t="s">
        <v>1755</v>
      </c>
      <c r="D36" s="78">
        <v>1</v>
      </c>
      <c r="E36" s="78" t="s">
        <v>1741</v>
      </c>
      <c r="F36" s="78">
        <v>1</v>
      </c>
      <c r="G36" s="78"/>
      <c r="H36" s="78"/>
      <c r="I36" s="78"/>
      <c r="J36" s="78"/>
      <c r="K36" s="78" t="s">
        <v>1775</v>
      </c>
      <c r="L36" s="78">
        <v>1</v>
      </c>
      <c r="M36" s="78"/>
      <c r="N36" s="78"/>
      <c r="O36" s="78" t="s">
        <v>1785</v>
      </c>
      <c r="P36" s="78">
        <v>1</v>
      </c>
      <c r="Q36" s="78" t="s">
        <v>1793</v>
      </c>
      <c r="R36" s="78">
        <v>1</v>
      </c>
      <c r="S36" s="78"/>
      <c r="T36" s="78"/>
      <c r="U36" s="78"/>
      <c r="V36" s="78"/>
    </row>
    <row r="37" spans="1:22" ht="15">
      <c r="A37" s="78" t="s">
        <v>1748</v>
      </c>
      <c r="B37" s="78">
        <v>4</v>
      </c>
      <c r="C37" s="78" t="s">
        <v>1756</v>
      </c>
      <c r="D37" s="78">
        <v>1</v>
      </c>
      <c r="E37" s="78" t="s">
        <v>1760</v>
      </c>
      <c r="F37" s="78">
        <v>1</v>
      </c>
      <c r="G37" s="78"/>
      <c r="H37" s="78"/>
      <c r="I37" s="78"/>
      <c r="J37" s="78"/>
      <c r="K37" s="78" t="s">
        <v>1776</v>
      </c>
      <c r="L37" s="78">
        <v>1</v>
      </c>
      <c r="M37" s="78"/>
      <c r="N37" s="78"/>
      <c r="O37" s="78" t="s">
        <v>1786</v>
      </c>
      <c r="P37" s="78">
        <v>1</v>
      </c>
      <c r="Q37" s="78" t="s">
        <v>1794</v>
      </c>
      <c r="R37" s="78">
        <v>1</v>
      </c>
      <c r="S37" s="78"/>
      <c r="T37" s="78"/>
      <c r="U37" s="78"/>
      <c r="V37" s="78"/>
    </row>
    <row r="40" spans="1:22" ht="15" customHeight="1">
      <c r="A40" s="13" t="s">
        <v>1817</v>
      </c>
      <c r="B40" s="13" t="s">
        <v>1696</v>
      </c>
      <c r="C40" s="13" t="s">
        <v>1825</v>
      </c>
      <c r="D40" s="13" t="s">
        <v>1699</v>
      </c>
      <c r="E40" s="13" t="s">
        <v>1831</v>
      </c>
      <c r="F40" s="13" t="s">
        <v>1701</v>
      </c>
      <c r="G40" s="13" t="s">
        <v>1836</v>
      </c>
      <c r="H40" s="13" t="s">
        <v>1703</v>
      </c>
      <c r="I40" s="13" t="s">
        <v>1843</v>
      </c>
      <c r="J40" s="13" t="s">
        <v>1705</v>
      </c>
      <c r="K40" s="13" t="s">
        <v>1850</v>
      </c>
      <c r="L40" s="13" t="s">
        <v>1707</v>
      </c>
      <c r="M40" s="13" t="s">
        <v>1855</v>
      </c>
      <c r="N40" s="13" t="s">
        <v>1709</v>
      </c>
      <c r="O40" s="13" t="s">
        <v>1862</v>
      </c>
      <c r="P40" s="13" t="s">
        <v>1711</v>
      </c>
      <c r="Q40" s="13" t="s">
        <v>1870</v>
      </c>
      <c r="R40" s="13" t="s">
        <v>1713</v>
      </c>
      <c r="S40" s="13" t="s">
        <v>1874</v>
      </c>
      <c r="T40" s="13" t="s">
        <v>1715</v>
      </c>
      <c r="U40" s="13" t="s">
        <v>1879</v>
      </c>
      <c r="V40" s="13" t="s">
        <v>1716</v>
      </c>
    </row>
    <row r="41" spans="1:22" ht="15">
      <c r="A41" s="84" t="s">
        <v>1818</v>
      </c>
      <c r="B41" s="84">
        <v>142</v>
      </c>
      <c r="C41" s="84" t="s">
        <v>1750</v>
      </c>
      <c r="D41" s="84">
        <v>8</v>
      </c>
      <c r="E41" s="84" t="s">
        <v>248</v>
      </c>
      <c r="F41" s="84">
        <v>13</v>
      </c>
      <c r="G41" s="84" t="s">
        <v>1741</v>
      </c>
      <c r="H41" s="84">
        <v>5</v>
      </c>
      <c r="I41" s="84" t="s">
        <v>1844</v>
      </c>
      <c r="J41" s="84">
        <v>5</v>
      </c>
      <c r="K41" s="84" t="s">
        <v>547</v>
      </c>
      <c r="L41" s="84">
        <v>54</v>
      </c>
      <c r="M41" s="84" t="s">
        <v>267</v>
      </c>
      <c r="N41" s="84">
        <v>7</v>
      </c>
      <c r="O41" s="84" t="s">
        <v>1863</v>
      </c>
      <c r="P41" s="84">
        <v>12</v>
      </c>
      <c r="Q41" s="84" t="s">
        <v>547</v>
      </c>
      <c r="R41" s="84">
        <v>7</v>
      </c>
      <c r="S41" s="84" t="s">
        <v>1875</v>
      </c>
      <c r="T41" s="84">
        <v>5</v>
      </c>
      <c r="U41" s="84" t="s">
        <v>547</v>
      </c>
      <c r="V41" s="84">
        <v>5</v>
      </c>
    </row>
    <row r="42" spans="1:22" ht="15">
      <c r="A42" s="84" t="s">
        <v>1819</v>
      </c>
      <c r="B42" s="84">
        <v>11</v>
      </c>
      <c r="C42" s="84" t="s">
        <v>547</v>
      </c>
      <c r="D42" s="84">
        <v>6</v>
      </c>
      <c r="E42" s="84" t="s">
        <v>1742</v>
      </c>
      <c r="F42" s="84">
        <v>8</v>
      </c>
      <c r="G42" s="84" t="s">
        <v>1837</v>
      </c>
      <c r="H42" s="84">
        <v>4</v>
      </c>
      <c r="I42" s="84" t="s">
        <v>535</v>
      </c>
      <c r="J42" s="84">
        <v>4</v>
      </c>
      <c r="K42" s="84" t="s">
        <v>1823</v>
      </c>
      <c r="L42" s="84">
        <v>37</v>
      </c>
      <c r="M42" s="84" t="s">
        <v>1856</v>
      </c>
      <c r="N42" s="84">
        <v>4</v>
      </c>
      <c r="O42" s="84" t="s">
        <v>245</v>
      </c>
      <c r="P42" s="84">
        <v>6</v>
      </c>
      <c r="Q42" s="84" t="s">
        <v>1741</v>
      </c>
      <c r="R42" s="84">
        <v>3</v>
      </c>
      <c r="S42" s="84" t="s">
        <v>1745</v>
      </c>
      <c r="T42" s="84">
        <v>5</v>
      </c>
      <c r="U42" s="84" t="s">
        <v>1802</v>
      </c>
      <c r="V42" s="84">
        <v>4</v>
      </c>
    </row>
    <row r="43" spans="1:22" ht="15">
      <c r="A43" s="84" t="s">
        <v>1820</v>
      </c>
      <c r="B43" s="84">
        <v>0</v>
      </c>
      <c r="C43" s="84" t="s">
        <v>272</v>
      </c>
      <c r="D43" s="84">
        <v>5</v>
      </c>
      <c r="E43" s="84" t="s">
        <v>1832</v>
      </c>
      <c r="F43" s="84">
        <v>7</v>
      </c>
      <c r="G43" s="84" t="s">
        <v>1838</v>
      </c>
      <c r="H43" s="84">
        <v>4</v>
      </c>
      <c r="I43" s="84" t="s">
        <v>1845</v>
      </c>
      <c r="J43" s="84">
        <v>4</v>
      </c>
      <c r="K43" s="84" t="s">
        <v>1741</v>
      </c>
      <c r="L43" s="84">
        <v>24</v>
      </c>
      <c r="M43" s="84" t="s">
        <v>1857</v>
      </c>
      <c r="N43" s="84">
        <v>4</v>
      </c>
      <c r="O43" s="84" t="s">
        <v>1864</v>
      </c>
      <c r="P43" s="84">
        <v>6</v>
      </c>
      <c r="Q43" s="84" t="s">
        <v>1788</v>
      </c>
      <c r="R43" s="84">
        <v>3</v>
      </c>
      <c r="S43" s="84" t="s">
        <v>1876</v>
      </c>
      <c r="T43" s="84">
        <v>5</v>
      </c>
      <c r="U43" s="84" t="s">
        <v>1805</v>
      </c>
      <c r="V43" s="84">
        <v>4</v>
      </c>
    </row>
    <row r="44" spans="1:22" ht="15">
      <c r="A44" s="84" t="s">
        <v>1821</v>
      </c>
      <c r="B44" s="84">
        <v>2215</v>
      </c>
      <c r="C44" s="84" t="s">
        <v>291</v>
      </c>
      <c r="D44" s="84">
        <v>4</v>
      </c>
      <c r="E44" s="84" t="s">
        <v>1743</v>
      </c>
      <c r="F44" s="84">
        <v>6</v>
      </c>
      <c r="G44" s="84" t="s">
        <v>1839</v>
      </c>
      <c r="H44" s="84">
        <v>4</v>
      </c>
      <c r="I44" s="84" t="s">
        <v>1742</v>
      </c>
      <c r="J44" s="84">
        <v>4</v>
      </c>
      <c r="K44" s="84" t="s">
        <v>1771</v>
      </c>
      <c r="L44" s="84">
        <v>22</v>
      </c>
      <c r="M44" s="84" t="s">
        <v>1853</v>
      </c>
      <c r="N44" s="84">
        <v>4</v>
      </c>
      <c r="O44" s="84" t="s">
        <v>1865</v>
      </c>
      <c r="P44" s="84">
        <v>6</v>
      </c>
      <c r="Q44" s="84" t="s">
        <v>1760</v>
      </c>
      <c r="R44" s="84">
        <v>3</v>
      </c>
      <c r="S44" s="84" t="s">
        <v>1877</v>
      </c>
      <c r="T44" s="84">
        <v>5</v>
      </c>
      <c r="U44" s="84" t="s">
        <v>264</v>
      </c>
      <c r="V44" s="84">
        <v>3</v>
      </c>
    </row>
    <row r="45" spans="1:22" ht="15">
      <c r="A45" s="84" t="s">
        <v>1822</v>
      </c>
      <c r="B45" s="84">
        <v>2368</v>
      </c>
      <c r="C45" s="84" t="s">
        <v>1752</v>
      </c>
      <c r="D45" s="84">
        <v>4</v>
      </c>
      <c r="E45" s="84" t="s">
        <v>1771</v>
      </c>
      <c r="F45" s="84">
        <v>6</v>
      </c>
      <c r="G45" s="84" t="s">
        <v>1840</v>
      </c>
      <c r="H45" s="84">
        <v>4</v>
      </c>
      <c r="I45" s="84" t="s">
        <v>1788</v>
      </c>
      <c r="J45" s="84">
        <v>4</v>
      </c>
      <c r="K45" s="84" t="s">
        <v>1833</v>
      </c>
      <c r="L45" s="84">
        <v>22</v>
      </c>
      <c r="M45" s="84" t="s">
        <v>301</v>
      </c>
      <c r="N45" s="84">
        <v>4</v>
      </c>
      <c r="O45" s="84" t="s">
        <v>1866</v>
      </c>
      <c r="P45" s="84">
        <v>6</v>
      </c>
      <c r="Q45" s="84" t="s">
        <v>1871</v>
      </c>
      <c r="R45" s="84">
        <v>2</v>
      </c>
      <c r="S45" s="84" t="s">
        <v>1853</v>
      </c>
      <c r="T45" s="84">
        <v>5</v>
      </c>
      <c r="U45" s="84" t="s">
        <v>1880</v>
      </c>
      <c r="V45" s="84">
        <v>2</v>
      </c>
    </row>
    <row r="46" spans="1:22" ht="15">
      <c r="A46" s="84" t="s">
        <v>547</v>
      </c>
      <c r="B46" s="84">
        <v>101</v>
      </c>
      <c r="C46" s="84" t="s">
        <v>1826</v>
      </c>
      <c r="D46" s="84">
        <v>4</v>
      </c>
      <c r="E46" s="84" t="s">
        <v>1833</v>
      </c>
      <c r="F46" s="84">
        <v>6</v>
      </c>
      <c r="G46" s="84" t="s">
        <v>1841</v>
      </c>
      <c r="H46" s="84">
        <v>4</v>
      </c>
      <c r="I46" s="84" t="s">
        <v>281</v>
      </c>
      <c r="J46" s="84">
        <v>4</v>
      </c>
      <c r="K46" s="84" t="s">
        <v>1824</v>
      </c>
      <c r="L46" s="84">
        <v>19</v>
      </c>
      <c r="M46" s="84" t="s">
        <v>547</v>
      </c>
      <c r="N46" s="84">
        <v>4</v>
      </c>
      <c r="O46" s="84" t="s">
        <v>1867</v>
      </c>
      <c r="P46" s="84">
        <v>5</v>
      </c>
      <c r="Q46" s="84" t="s">
        <v>1823</v>
      </c>
      <c r="R46" s="84">
        <v>2</v>
      </c>
      <c r="S46" s="84" t="s">
        <v>1878</v>
      </c>
      <c r="T46" s="84">
        <v>5</v>
      </c>
      <c r="U46" s="84" t="s">
        <v>1881</v>
      </c>
      <c r="V46" s="84">
        <v>2</v>
      </c>
    </row>
    <row r="47" spans="1:22" ht="15">
      <c r="A47" s="84" t="s">
        <v>1823</v>
      </c>
      <c r="B47" s="84">
        <v>44</v>
      </c>
      <c r="C47" s="84" t="s">
        <v>1827</v>
      </c>
      <c r="D47" s="84">
        <v>4</v>
      </c>
      <c r="E47" s="84" t="s">
        <v>1744</v>
      </c>
      <c r="F47" s="84">
        <v>6</v>
      </c>
      <c r="G47" s="84" t="s">
        <v>251</v>
      </c>
      <c r="H47" s="84">
        <v>4</v>
      </c>
      <c r="I47" s="84" t="s">
        <v>1846</v>
      </c>
      <c r="J47" s="84">
        <v>4</v>
      </c>
      <c r="K47" s="84" t="s">
        <v>1851</v>
      </c>
      <c r="L47" s="84">
        <v>18</v>
      </c>
      <c r="M47" s="84" t="s">
        <v>1858</v>
      </c>
      <c r="N47" s="84">
        <v>4</v>
      </c>
      <c r="O47" s="84" t="s">
        <v>1745</v>
      </c>
      <c r="P47" s="84">
        <v>5</v>
      </c>
      <c r="Q47" s="84" t="s">
        <v>1872</v>
      </c>
      <c r="R47" s="84">
        <v>2</v>
      </c>
      <c r="S47" s="84" t="s">
        <v>1742</v>
      </c>
      <c r="T47" s="84">
        <v>5</v>
      </c>
      <c r="U47" s="84" t="s">
        <v>1746</v>
      </c>
      <c r="V47" s="84">
        <v>2</v>
      </c>
    </row>
    <row r="48" spans="1:22" ht="15">
      <c r="A48" s="84" t="s">
        <v>1741</v>
      </c>
      <c r="B48" s="84">
        <v>38</v>
      </c>
      <c r="C48" s="84" t="s">
        <v>1828</v>
      </c>
      <c r="D48" s="84">
        <v>3</v>
      </c>
      <c r="E48" s="84" t="s">
        <v>1746</v>
      </c>
      <c r="F48" s="84">
        <v>6</v>
      </c>
      <c r="G48" s="84" t="s">
        <v>290</v>
      </c>
      <c r="H48" s="84">
        <v>4</v>
      </c>
      <c r="I48" s="84" t="s">
        <v>1847</v>
      </c>
      <c r="J48" s="84">
        <v>4</v>
      </c>
      <c r="K48" s="84" t="s">
        <v>1852</v>
      </c>
      <c r="L48" s="84">
        <v>18</v>
      </c>
      <c r="M48" s="84" t="s">
        <v>1859</v>
      </c>
      <c r="N48" s="84">
        <v>4</v>
      </c>
      <c r="O48" s="84" t="s">
        <v>1868</v>
      </c>
      <c r="P48" s="84">
        <v>5</v>
      </c>
      <c r="Q48" s="84" t="s">
        <v>1873</v>
      </c>
      <c r="R48" s="84">
        <v>2</v>
      </c>
      <c r="S48" s="84" t="s">
        <v>1748</v>
      </c>
      <c r="T48" s="84">
        <v>4</v>
      </c>
      <c r="U48" s="84" t="s">
        <v>1882</v>
      </c>
      <c r="V48" s="84">
        <v>2</v>
      </c>
    </row>
    <row r="49" spans="1:22" ht="15">
      <c r="A49" s="84" t="s">
        <v>1742</v>
      </c>
      <c r="B49" s="84">
        <v>33</v>
      </c>
      <c r="C49" s="84" t="s">
        <v>1829</v>
      </c>
      <c r="D49" s="84">
        <v>3</v>
      </c>
      <c r="E49" s="84" t="s">
        <v>1834</v>
      </c>
      <c r="F49" s="84">
        <v>5</v>
      </c>
      <c r="G49" s="84" t="s">
        <v>1842</v>
      </c>
      <c r="H49" s="84">
        <v>4</v>
      </c>
      <c r="I49" s="84" t="s">
        <v>1848</v>
      </c>
      <c r="J49" s="84">
        <v>4</v>
      </c>
      <c r="K49" s="84" t="s">
        <v>1853</v>
      </c>
      <c r="L49" s="84">
        <v>18</v>
      </c>
      <c r="M49" s="84" t="s">
        <v>1860</v>
      </c>
      <c r="N49" s="84">
        <v>4</v>
      </c>
      <c r="O49" s="84" t="s">
        <v>1869</v>
      </c>
      <c r="P49" s="84">
        <v>5</v>
      </c>
      <c r="Q49" s="84" t="s">
        <v>1789</v>
      </c>
      <c r="R49" s="84">
        <v>2</v>
      </c>
      <c r="S49" s="84" t="s">
        <v>1796</v>
      </c>
      <c r="T49" s="84">
        <v>4</v>
      </c>
      <c r="U49" s="84" t="s">
        <v>1883</v>
      </c>
      <c r="V49" s="84">
        <v>2</v>
      </c>
    </row>
    <row r="50" spans="1:22" ht="15">
      <c r="A50" s="84" t="s">
        <v>1824</v>
      </c>
      <c r="B50" s="84">
        <v>31</v>
      </c>
      <c r="C50" s="84" t="s">
        <v>1830</v>
      </c>
      <c r="D50" s="84">
        <v>3</v>
      </c>
      <c r="E50" s="84" t="s">
        <v>1835</v>
      </c>
      <c r="F50" s="84">
        <v>5</v>
      </c>
      <c r="G50" s="84" t="s">
        <v>1832</v>
      </c>
      <c r="H50" s="84">
        <v>4</v>
      </c>
      <c r="I50" s="84" t="s">
        <v>1849</v>
      </c>
      <c r="J50" s="84">
        <v>4</v>
      </c>
      <c r="K50" s="84" t="s">
        <v>1854</v>
      </c>
      <c r="L50" s="84">
        <v>17</v>
      </c>
      <c r="M50" s="84" t="s">
        <v>1861</v>
      </c>
      <c r="N50" s="84">
        <v>4</v>
      </c>
      <c r="O50" s="84" t="s">
        <v>1742</v>
      </c>
      <c r="P50" s="84">
        <v>5</v>
      </c>
      <c r="Q50" s="84" t="s">
        <v>1790</v>
      </c>
      <c r="R50" s="84">
        <v>2</v>
      </c>
      <c r="S50" s="84" t="s">
        <v>1797</v>
      </c>
      <c r="T50" s="84">
        <v>4</v>
      </c>
      <c r="U50" s="84" t="s">
        <v>1884</v>
      </c>
      <c r="V50" s="84">
        <v>2</v>
      </c>
    </row>
    <row r="53" spans="1:22" ht="15" customHeight="1">
      <c r="A53" s="13" t="s">
        <v>1903</v>
      </c>
      <c r="B53" s="13" t="s">
        <v>1696</v>
      </c>
      <c r="C53" s="13" t="s">
        <v>1914</v>
      </c>
      <c r="D53" s="13" t="s">
        <v>1699</v>
      </c>
      <c r="E53" s="13" t="s">
        <v>1924</v>
      </c>
      <c r="F53" s="13" t="s">
        <v>1701</v>
      </c>
      <c r="G53" s="13" t="s">
        <v>1932</v>
      </c>
      <c r="H53" s="13" t="s">
        <v>1703</v>
      </c>
      <c r="I53" s="13" t="s">
        <v>1943</v>
      </c>
      <c r="J53" s="13" t="s">
        <v>1705</v>
      </c>
      <c r="K53" s="13" t="s">
        <v>1954</v>
      </c>
      <c r="L53" s="13" t="s">
        <v>1707</v>
      </c>
      <c r="M53" s="13" t="s">
        <v>1959</v>
      </c>
      <c r="N53" s="13" t="s">
        <v>1709</v>
      </c>
      <c r="O53" s="13" t="s">
        <v>1970</v>
      </c>
      <c r="P53" s="13" t="s">
        <v>1711</v>
      </c>
      <c r="Q53" s="13" t="s">
        <v>1979</v>
      </c>
      <c r="R53" s="13" t="s">
        <v>1713</v>
      </c>
      <c r="S53" s="13" t="s">
        <v>1986</v>
      </c>
      <c r="T53" s="13" t="s">
        <v>1715</v>
      </c>
      <c r="U53" s="13" t="s">
        <v>1997</v>
      </c>
      <c r="V53" s="13" t="s">
        <v>1716</v>
      </c>
    </row>
    <row r="54" spans="1:22" ht="15">
      <c r="A54" s="84" t="s">
        <v>1904</v>
      </c>
      <c r="B54" s="84">
        <v>22</v>
      </c>
      <c r="C54" s="84" t="s">
        <v>1915</v>
      </c>
      <c r="D54" s="84">
        <v>3</v>
      </c>
      <c r="E54" s="84" t="s">
        <v>1911</v>
      </c>
      <c r="F54" s="84">
        <v>6</v>
      </c>
      <c r="G54" s="84" t="s">
        <v>1933</v>
      </c>
      <c r="H54" s="84">
        <v>4</v>
      </c>
      <c r="I54" s="84" t="s">
        <v>1944</v>
      </c>
      <c r="J54" s="84">
        <v>4</v>
      </c>
      <c r="K54" s="84" t="s">
        <v>1906</v>
      </c>
      <c r="L54" s="84">
        <v>19</v>
      </c>
      <c r="M54" s="84" t="s">
        <v>1960</v>
      </c>
      <c r="N54" s="84">
        <v>4</v>
      </c>
      <c r="O54" s="84" t="s">
        <v>1912</v>
      </c>
      <c r="P54" s="84">
        <v>6</v>
      </c>
      <c r="Q54" s="84" t="s">
        <v>1980</v>
      </c>
      <c r="R54" s="84">
        <v>2</v>
      </c>
      <c r="S54" s="84" t="s">
        <v>1987</v>
      </c>
      <c r="T54" s="84">
        <v>5</v>
      </c>
      <c r="U54" s="84" t="s">
        <v>1998</v>
      </c>
      <c r="V54" s="84">
        <v>4</v>
      </c>
    </row>
    <row r="55" spans="1:22" ht="15">
      <c r="A55" s="84" t="s">
        <v>1905</v>
      </c>
      <c r="B55" s="84">
        <v>20</v>
      </c>
      <c r="C55" s="84" t="s">
        <v>1916</v>
      </c>
      <c r="D55" s="84">
        <v>3</v>
      </c>
      <c r="E55" s="84" t="s">
        <v>1908</v>
      </c>
      <c r="F55" s="84">
        <v>6</v>
      </c>
      <c r="G55" s="84" t="s">
        <v>1934</v>
      </c>
      <c r="H55" s="84">
        <v>4</v>
      </c>
      <c r="I55" s="84" t="s">
        <v>1945</v>
      </c>
      <c r="J55" s="84">
        <v>4</v>
      </c>
      <c r="K55" s="84" t="s">
        <v>1904</v>
      </c>
      <c r="L55" s="84">
        <v>19</v>
      </c>
      <c r="M55" s="84" t="s">
        <v>1961</v>
      </c>
      <c r="N55" s="84">
        <v>4</v>
      </c>
      <c r="O55" s="84" t="s">
        <v>1913</v>
      </c>
      <c r="P55" s="84">
        <v>6</v>
      </c>
      <c r="Q55" s="84" t="s">
        <v>1981</v>
      </c>
      <c r="R55" s="84">
        <v>2</v>
      </c>
      <c r="S55" s="84" t="s">
        <v>1988</v>
      </c>
      <c r="T55" s="84">
        <v>5</v>
      </c>
      <c r="U55" s="84" t="s">
        <v>1999</v>
      </c>
      <c r="V55" s="84">
        <v>2</v>
      </c>
    </row>
    <row r="56" spans="1:22" ht="15">
      <c r="A56" s="84" t="s">
        <v>1906</v>
      </c>
      <c r="B56" s="84">
        <v>19</v>
      </c>
      <c r="C56" s="84" t="s">
        <v>1917</v>
      </c>
      <c r="D56" s="84">
        <v>3</v>
      </c>
      <c r="E56" s="84" t="s">
        <v>1925</v>
      </c>
      <c r="F56" s="84">
        <v>5</v>
      </c>
      <c r="G56" s="84" t="s">
        <v>1935</v>
      </c>
      <c r="H56" s="84">
        <v>4</v>
      </c>
      <c r="I56" s="84" t="s">
        <v>1946</v>
      </c>
      <c r="J56" s="84">
        <v>4</v>
      </c>
      <c r="K56" s="84" t="s">
        <v>1907</v>
      </c>
      <c r="L56" s="84">
        <v>18</v>
      </c>
      <c r="M56" s="84" t="s">
        <v>1962</v>
      </c>
      <c r="N56" s="84">
        <v>4</v>
      </c>
      <c r="O56" s="84" t="s">
        <v>1971</v>
      </c>
      <c r="P56" s="84">
        <v>6</v>
      </c>
      <c r="Q56" s="84" t="s">
        <v>1982</v>
      </c>
      <c r="R56" s="84">
        <v>2</v>
      </c>
      <c r="S56" s="84" t="s">
        <v>1989</v>
      </c>
      <c r="T56" s="84">
        <v>5</v>
      </c>
      <c r="U56" s="84" t="s">
        <v>2000</v>
      </c>
      <c r="V56" s="84">
        <v>2</v>
      </c>
    </row>
    <row r="57" spans="1:22" ht="15">
      <c r="A57" s="84" t="s">
        <v>1907</v>
      </c>
      <c r="B57" s="84">
        <v>18</v>
      </c>
      <c r="C57" s="84" t="s">
        <v>1918</v>
      </c>
      <c r="D57" s="84">
        <v>3</v>
      </c>
      <c r="E57" s="84" t="s">
        <v>1926</v>
      </c>
      <c r="F57" s="84">
        <v>5</v>
      </c>
      <c r="G57" s="84" t="s">
        <v>1936</v>
      </c>
      <c r="H57" s="84">
        <v>4</v>
      </c>
      <c r="I57" s="84" t="s">
        <v>1947</v>
      </c>
      <c r="J57" s="84">
        <v>4</v>
      </c>
      <c r="K57" s="84" t="s">
        <v>1905</v>
      </c>
      <c r="L57" s="84">
        <v>17</v>
      </c>
      <c r="M57" s="84" t="s">
        <v>1963</v>
      </c>
      <c r="N57" s="84">
        <v>4</v>
      </c>
      <c r="O57" s="84" t="s">
        <v>1972</v>
      </c>
      <c r="P57" s="84">
        <v>5</v>
      </c>
      <c r="Q57" s="84" t="s">
        <v>1983</v>
      </c>
      <c r="R57" s="84">
        <v>2</v>
      </c>
      <c r="S57" s="84" t="s">
        <v>1990</v>
      </c>
      <c r="T57" s="84">
        <v>5</v>
      </c>
      <c r="U57" s="84" t="s">
        <v>2001</v>
      </c>
      <c r="V57" s="84">
        <v>2</v>
      </c>
    </row>
    <row r="58" spans="1:22" ht="15">
      <c r="A58" s="84" t="s">
        <v>1908</v>
      </c>
      <c r="B58" s="84">
        <v>15</v>
      </c>
      <c r="C58" s="84" t="s">
        <v>1919</v>
      </c>
      <c r="D58" s="84">
        <v>3</v>
      </c>
      <c r="E58" s="84" t="s">
        <v>1927</v>
      </c>
      <c r="F58" s="84">
        <v>5</v>
      </c>
      <c r="G58" s="84" t="s">
        <v>1937</v>
      </c>
      <c r="H58" s="84">
        <v>4</v>
      </c>
      <c r="I58" s="84" t="s">
        <v>1948</v>
      </c>
      <c r="J58" s="84">
        <v>4</v>
      </c>
      <c r="K58" s="84" t="s">
        <v>1908</v>
      </c>
      <c r="L58" s="84">
        <v>9</v>
      </c>
      <c r="M58" s="84" t="s">
        <v>1964</v>
      </c>
      <c r="N58" s="84">
        <v>4</v>
      </c>
      <c r="O58" s="84" t="s">
        <v>1973</v>
      </c>
      <c r="P58" s="84">
        <v>5</v>
      </c>
      <c r="Q58" s="84" t="s">
        <v>1984</v>
      </c>
      <c r="R58" s="84">
        <v>2</v>
      </c>
      <c r="S58" s="84" t="s">
        <v>1991</v>
      </c>
      <c r="T58" s="84">
        <v>4</v>
      </c>
      <c r="U58" s="84" t="s">
        <v>2002</v>
      </c>
      <c r="V58" s="84">
        <v>2</v>
      </c>
    </row>
    <row r="59" spans="1:22" ht="15">
      <c r="A59" s="84" t="s">
        <v>1909</v>
      </c>
      <c r="B59" s="84">
        <v>12</v>
      </c>
      <c r="C59" s="84" t="s">
        <v>1920</v>
      </c>
      <c r="D59" s="84">
        <v>3</v>
      </c>
      <c r="E59" s="84" t="s">
        <v>1928</v>
      </c>
      <c r="F59" s="84">
        <v>5</v>
      </c>
      <c r="G59" s="84" t="s">
        <v>1938</v>
      </c>
      <c r="H59" s="84">
        <v>4</v>
      </c>
      <c r="I59" s="84" t="s">
        <v>1949</v>
      </c>
      <c r="J59" s="84">
        <v>4</v>
      </c>
      <c r="K59" s="84" t="s">
        <v>1910</v>
      </c>
      <c r="L59" s="84">
        <v>6</v>
      </c>
      <c r="M59" s="84" t="s">
        <v>1965</v>
      </c>
      <c r="N59" s="84">
        <v>4</v>
      </c>
      <c r="O59" s="84" t="s">
        <v>1974</v>
      </c>
      <c r="P59" s="84">
        <v>5</v>
      </c>
      <c r="Q59" s="84" t="s">
        <v>1985</v>
      </c>
      <c r="R59" s="84">
        <v>2</v>
      </c>
      <c r="S59" s="84" t="s">
        <v>1992</v>
      </c>
      <c r="T59" s="84">
        <v>4</v>
      </c>
      <c r="U59" s="84" t="s">
        <v>2003</v>
      </c>
      <c r="V59" s="84">
        <v>2</v>
      </c>
    </row>
    <row r="60" spans="1:22" ht="15">
      <c r="A60" s="84" t="s">
        <v>1910</v>
      </c>
      <c r="B60" s="84">
        <v>8</v>
      </c>
      <c r="C60" s="84" t="s">
        <v>1909</v>
      </c>
      <c r="D60" s="84">
        <v>3</v>
      </c>
      <c r="E60" s="84" t="s">
        <v>1929</v>
      </c>
      <c r="F60" s="84">
        <v>5</v>
      </c>
      <c r="G60" s="84" t="s">
        <v>1939</v>
      </c>
      <c r="H60" s="84">
        <v>4</v>
      </c>
      <c r="I60" s="84" t="s">
        <v>1950</v>
      </c>
      <c r="J60" s="84">
        <v>4</v>
      </c>
      <c r="K60" s="84" t="s">
        <v>1955</v>
      </c>
      <c r="L60" s="84">
        <v>6</v>
      </c>
      <c r="M60" s="84" t="s">
        <v>1966</v>
      </c>
      <c r="N60" s="84">
        <v>4</v>
      </c>
      <c r="O60" s="84" t="s">
        <v>1975</v>
      </c>
      <c r="P60" s="84">
        <v>5</v>
      </c>
      <c r="Q60" s="84"/>
      <c r="R60" s="84"/>
      <c r="S60" s="84" t="s">
        <v>1993</v>
      </c>
      <c r="T60" s="84">
        <v>4</v>
      </c>
      <c r="U60" s="84" t="s">
        <v>2004</v>
      </c>
      <c r="V60" s="84">
        <v>2</v>
      </c>
    </row>
    <row r="61" spans="1:22" ht="15">
      <c r="A61" s="84" t="s">
        <v>1911</v>
      </c>
      <c r="B61" s="84">
        <v>6</v>
      </c>
      <c r="C61" s="84" t="s">
        <v>1921</v>
      </c>
      <c r="D61" s="84">
        <v>3</v>
      </c>
      <c r="E61" s="84" t="s">
        <v>1930</v>
      </c>
      <c r="F61" s="84">
        <v>5</v>
      </c>
      <c r="G61" s="84" t="s">
        <v>1940</v>
      </c>
      <c r="H61" s="84">
        <v>4</v>
      </c>
      <c r="I61" s="84" t="s">
        <v>1951</v>
      </c>
      <c r="J61" s="84">
        <v>4</v>
      </c>
      <c r="K61" s="84" t="s">
        <v>1956</v>
      </c>
      <c r="L61" s="84">
        <v>5</v>
      </c>
      <c r="M61" s="84" t="s">
        <v>1967</v>
      </c>
      <c r="N61" s="84">
        <v>4</v>
      </c>
      <c r="O61" s="84" t="s">
        <v>1976</v>
      </c>
      <c r="P61" s="84">
        <v>5</v>
      </c>
      <c r="Q61" s="84"/>
      <c r="R61" s="84"/>
      <c r="S61" s="84" t="s">
        <v>1994</v>
      </c>
      <c r="T61" s="84">
        <v>4</v>
      </c>
      <c r="U61" s="84" t="s">
        <v>2005</v>
      </c>
      <c r="V61" s="84">
        <v>2</v>
      </c>
    </row>
    <row r="62" spans="1:22" ht="15">
      <c r="A62" s="84" t="s">
        <v>1912</v>
      </c>
      <c r="B62" s="84">
        <v>6</v>
      </c>
      <c r="C62" s="84" t="s">
        <v>1922</v>
      </c>
      <c r="D62" s="84">
        <v>3</v>
      </c>
      <c r="E62" s="84" t="s">
        <v>1909</v>
      </c>
      <c r="F62" s="84">
        <v>5</v>
      </c>
      <c r="G62" s="84" t="s">
        <v>1941</v>
      </c>
      <c r="H62" s="84">
        <v>4</v>
      </c>
      <c r="I62" s="84" t="s">
        <v>1952</v>
      </c>
      <c r="J62" s="84">
        <v>4</v>
      </c>
      <c r="K62" s="84" t="s">
        <v>1957</v>
      </c>
      <c r="L62" s="84">
        <v>5</v>
      </c>
      <c r="M62" s="84" t="s">
        <v>1968</v>
      </c>
      <c r="N62" s="84">
        <v>4</v>
      </c>
      <c r="O62" s="84" t="s">
        <v>1977</v>
      </c>
      <c r="P62" s="84">
        <v>5</v>
      </c>
      <c r="Q62" s="84"/>
      <c r="R62" s="84"/>
      <c r="S62" s="84" t="s">
        <v>1995</v>
      </c>
      <c r="T62" s="84">
        <v>4</v>
      </c>
      <c r="U62" s="84" t="s">
        <v>2006</v>
      </c>
      <c r="V62" s="84">
        <v>2</v>
      </c>
    </row>
    <row r="63" spans="1:22" ht="15">
      <c r="A63" s="84" t="s">
        <v>1913</v>
      </c>
      <c r="B63" s="84">
        <v>6</v>
      </c>
      <c r="C63" s="84" t="s">
        <v>1923</v>
      </c>
      <c r="D63" s="84">
        <v>3</v>
      </c>
      <c r="E63" s="84" t="s">
        <v>1931</v>
      </c>
      <c r="F63" s="84">
        <v>5</v>
      </c>
      <c r="G63" s="84" t="s">
        <v>1942</v>
      </c>
      <c r="H63" s="84">
        <v>3</v>
      </c>
      <c r="I63" s="84" t="s">
        <v>1953</v>
      </c>
      <c r="J63" s="84">
        <v>4</v>
      </c>
      <c r="K63" s="84" t="s">
        <v>1958</v>
      </c>
      <c r="L63" s="84">
        <v>5</v>
      </c>
      <c r="M63" s="84" t="s">
        <v>1969</v>
      </c>
      <c r="N63" s="84">
        <v>4</v>
      </c>
      <c r="O63" s="84" t="s">
        <v>1978</v>
      </c>
      <c r="P63" s="84">
        <v>4</v>
      </c>
      <c r="Q63" s="84"/>
      <c r="R63" s="84"/>
      <c r="S63" s="84" t="s">
        <v>1996</v>
      </c>
      <c r="T63" s="84">
        <v>4</v>
      </c>
      <c r="U63" s="84" t="s">
        <v>2007</v>
      </c>
      <c r="V63" s="84">
        <v>2</v>
      </c>
    </row>
    <row r="66" spans="1:22" ht="15" customHeight="1">
      <c r="A66" s="13" t="s">
        <v>2025</v>
      </c>
      <c r="B66" s="13" t="s">
        <v>1696</v>
      </c>
      <c r="C66" s="78" t="s">
        <v>2027</v>
      </c>
      <c r="D66" s="78" t="s">
        <v>1699</v>
      </c>
      <c r="E66" s="78" t="s">
        <v>2028</v>
      </c>
      <c r="F66" s="78" t="s">
        <v>1701</v>
      </c>
      <c r="G66" s="78" t="s">
        <v>2031</v>
      </c>
      <c r="H66" s="78" t="s">
        <v>1703</v>
      </c>
      <c r="I66" s="78" t="s">
        <v>2033</v>
      </c>
      <c r="J66" s="78" t="s">
        <v>1705</v>
      </c>
      <c r="K66" s="78" t="s">
        <v>2035</v>
      </c>
      <c r="L66" s="78" t="s">
        <v>1707</v>
      </c>
      <c r="M66" s="13" t="s">
        <v>2037</v>
      </c>
      <c r="N66" s="13" t="s">
        <v>1709</v>
      </c>
      <c r="O66" s="78" t="s">
        <v>2039</v>
      </c>
      <c r="P66" s="78" t="s">
        <v>1711</v>
      </c>
      <c r="Q66" s="78" t="s">
        <v>2041</v>
      </c>
      <c r="R66" s="78" t="s">
        <v>1713</v>
      </c>
      <c r="S66" s="78" t="s">
        <v>2043</v>
      </c>
      <c r="T66" s="78" t="s">
        <v>1715</v>
      </c>
      <c r="U66" s="78" t="s">
        <v>2045</v>
      </c>
      <c r="V66" s="78" t="s">
        <v>1716</v>
      </c>
    </row>
    <row r="67" spans="1:22" ht="15">
      <c r="A67" s="78" t="s">
        <v>267</v>
      </c>
      <c r="B67" s="78">
        <v>1</v>
      </c>
      <c r="C67" s="78"/>
      <c r="D67" s="78"/>
      <c r="E67" s="78"/>
      <c r="F67" s="78"/>
      <c r="G67" s="78"/>
      <c r="H67" s="78"/>
      <c r="I67" s="78"/>
      <c r="J67" s="78"/>
      <c r="K67" s="78"/>
      <c r="L67" s="78"/>
      <c r="M67" s="78" t="s">
        <v>267</v>
      </c>
      <c r="N67" s="78">
        <v>1</v>
      </c>
      <c r="O67" s="78"/>
      <c r="P67" s="78"/>
      <c r="Q67" s="78"/>
      <c r="R67" s="78"/>
      <c r="S67" s="78"/>
      <c r="T67" s="78"/>
      <c r="U67" s="78"/>
      <c r="V67" s="78"/>
    </row>
    <row r="68" spans="1:22" ht="15">
      <c r="A68" s="78" t="s">
        <v>293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284</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2026</v>
      </c>
      <c r="B72" s="13" t="s">
        <v>1696</v>
      </c>
      <c r="C72" s="13" t="s">
        <v>2029</v>
      </c>
      <c r="D72" s="13" t="s">
        <v>1699</v>
      </c>
      <c r="E72" s="13" t="s">
        <v>2030</v>
      </c>
      <c r="F72" s="13" t="s">
        <v>1701</v>
      </c>
      <c r="G72" s="13" t="s">
        <v>2032</v>
      </c>
      <c r="H72" s="13" t="s">
        <v>1703</v>
      </c>
      <c r="I72" s="13" t="s">
        <v>2034</v>
      </c>
      <c r="J72" s="13" t="s">
        <v>1705</v>
      </c>
      <c r="K72" s="13" t="s">
        <v>2036</v>
      </c>
      <c r="L72" s="13" t="s">
        <v>1707</v>
      </c>
      <c r="M72" s="13" t="s">
        <v>2038</v>
      </c>
      <c r="N72" s="13" t="s">
        <v>1709</v>
      </c>
      <c r="O72" s="13" t="s">
        <v>2040</v>
      </c>
      <c r="P72" s="13" t="s">
        <v>1711</v>
      </c>
      <c r="Q72" s="78" t="s">
        <v>2042</v>
      </c>
      <c r="R72" s="78" t="s">
        <v>1713</v>
      </c>
      <c r="S72" s="13" t="s">
        <v>2044</v>
      </c>
      <c r="T72" s="13" t="s">
        <v>1715</v>
      </c>
      <c r="U72" s="13" t="s">
        <v>2046</v>
      </c>
      <c r="V72" s="13" t="s">
        <v>1716</v>
      </c>
    </row>
    <row r="73" spans="1:22" ht="15">
      <c r="A73" s="78" t="s">
        <v>245</v>
      </c>
      <c r="B73" s="78">
        <v>6</v>
      </c>
      <c r="C73" s="78" t="s">
        <v>272</v>
      </c>
      <c r="D73" s="78">
        <v>5</v>
      </c>
      <c r="E73" s="78" t="s">
        <v>248</v>
      </c>
      <c r="F73" s="78">
        <v>5</v>
      </c>
      <c r="G73" s="78" t="s">
        <v>251</v>
      </c>
      <c r="H73" s="78">
        <v>4</v>
      </c>
      <c r="I73" s="78" t="s">
        <v>281</v>
      </c>
      <c r="J73" s="78">
        <v>4</v>
      </c>
      <c r="K73" s="78" t="s">
        <v>273</v>
      </c>
      <c r="L73" s="78">
        <v>2</v>
      </c>
      <c r="M73" s="78" t="s">
        <v>301</v>
      </c>
      <c r="N73" s="78">
        <v>4</v>
      </c>
      <c r="O73" s="78" t="s">
        <v>245</v>
      </c>
      <c r="P73" s="78">
        <v>6</v>
      </c>
      <c r="Q73" s="78"/>
      <c r="R73" s="78"/>
      <c r="S73" s="78" t="s">
        <v>241</v>
      </c>
      <c r="T73" s="78">
        <v>5</v>
      </c>
      <c r="U73" s="78" t="s">
        <v>264</v>
      </c>
      <c r="V73" s="78">
        <v>3</v>
      </c>
    </row>
    <row r="74" spans="1:22" ht="15">
      <c r="A74" s="78" t="s">
        <v>241</v>
      </c>
      <c r="B74" s="78">
        <v>5</v>
      </c>
      <c r="C74" s="78" t="s">
        <v>278</v>
      </c>
      <c r="D74" s="78">
        <v>2</v>
      </c>
      <c r="E74" s="78" t="s">
        <v>295</v>
      </c>
      <c r="F74" s="78">
        <v>2</v>
      </c>
      <c r="G74" s="78" t="s">
        <v>290</v>
      </c>
      <c r="H74" s="78">
        <v>4</v>
      </c>
      <c r="I74" s="78" t="s">
        <v>214</v>
      </c>
      <c r="J74" s="78">
        <v>3</v>
      </c>
      <c r="K74" s="78" t="s">
        <v>305</v>
      </c>
      <c r="L74" s="78">
        <v>1</v>
      </c>
      <c r="M74" s="78" t="s">
        <v>267</v>
      </c>
      <c r="N74" s="78">
        <v>3</v>
      </c>
      <c r="O74" s="78" t="s">
        <v>246</v>
      </c>
      <c r="P74" s="78">
        <v>4</v>
      </c>
      <c r="Q74" s="78"/>
      <c r="R74" s="78"/>
      <c r="S74" s="78" t="s">
        <v>292</v>
      </c>
      <c r="T74" s="78">
        <v>1</v>
      </c>
      <c r="U74" s="78"/>
      <c r="V74" s="78"/>
    </row>
    <row r="75" spans="1:22" ht="15">
      <c r="A75" s="78" t="s">
        <v>248</v>
      </c>
      <c r="B75" s="78">
        <v>5</v>
      </c>
      <c r="C75" s="78" t="s">
        <v>277</v>
      </c>
      <c r="D75" s="78">
        <v>2</v>
      </c>
      <c r="E75" s="78" t="s">
        <v>294</v>
      </c>
      <c r="F75" s="78">
        <v>2</v>
      </c>
      <c r="G75" s="78" t="s">
        <v>233</v>
      </c>
      <c r="H75" s="78">
        <v>3</v>
      </c>
      <c r="I75" s="78" t="s">
        <v>280</v>
      </c>
      <c r="J75" s="78">
        <v>1</v>
      </c>
      <c r="K75" s="78" t="s">
        <v>303</v>
      </c>
      <c r="L75" s="78">
        <v>1</v>
      </c>
      <c r="M75" s="78"/>
      <c r="N75" s="78"/>
      <c r="O75" s="78"/>
      <c r="P75" s="78"/>
      <c r="Q75" s="78"/>
      <c r="R75" s="78"/>
      <c r="S75" s="78"/>
      <c r="T75" s="78"/>
      <c r="U75" s="78"/>
      <c r="V75" s="78"/>
    </row>
    <row r="76" spans="1:22" ht="15">
      <c r="A76" s="78" t="s">
        <v>272</v>
      </c>
      <c r="B76" s="78">
        <v>5</v>
      </c>
      <c r="C76" s="78" t="s">
        <v>276</v>
      </c>
      <c r="D76" s="78">
        <v>2</v>
      </c>
      <c r="E76" s="78"/>
      <c r="F76" s="78"/>
      <c r="G76" s="78" t="s">
        <v>289</v>
      </c>
      <c r="H76" s="78">
        <v>1</v>
      </c>
      <c r="I76" s="78" t="s">
        <v>279</v>
      </c>
      <c r="J76" s="78">
        <v>1</v>
      </c>
      <c r="K76" s="78" t="s">
        <v>304</v>
      </c>
      <c r="L76" s="78">
        <v>1</v>
      </c>
      <c r="M76" s="78"/>
      <c r="N76" s="78"/>
      <c r="O76" s="78"/>
      <c r="P76" s="78"/>
      <c r="Q76" s="78"/>
      <c r="R76" s="78"/>
      <c r="S76" s="78"/>
      <c r="T76" s="78"/>
      <c r="U76" s="78"/>
      <c r="V76" s="78"/>
    </row>
    <row r="77" spans="1:22" ht="15">
      <c r="A77" s="78" t="s">
        <v>301</v>
      </c>
      <c r="B77" s="78">
        <v>4</v>
      </c>
      <c r="C77" s="78" t="s">
        <v>275</v>
      </c>
      <c r="D77" s="78">
        <v>2</v>
      </c>
      <c r="E77" s="78"/>
      <c r="F77" s="78"/>
      <c r="G77" s="78" t="s">
        <v>288</v>
      </c>
      <c r="H77" s="78">
        <v>1</v>
      </c>
      <c r="I77" s="78"/>
      <c r="J77" s="78"/>
      <c r="K77" s="78"/>
      <c r="L77" s="78"/>
      <c r="M77" s="78"/>
      <c r="N77" s="78"/>
      <c r="O77" s="78"/>
      <c r="P77" s="78"/>
      <c r="Q77" s="78"/>
      <c r="R77" s="78"/>
      <c r="S77" s="78"/>
      <c r="T77" s="78"/>
      <c r="U77" s="78"/>
      <c r="V77" s="78"/>
    </row>
    <row r="78" spans="1:22" ht="15">
      <c r="A78" s="78" t="s">
        <v>246</v>
      </c>
      <c r="B78" s="78">
        <v>4</v>
      </c>
      <c r="C78" s="78" t="s">
        <v>291</v>
      </c>
      <c r="D78" s="78">
        <v>2</v>
      </c>
      <c r="E78" s="78"/>
      <c r="F78" s="78"/>
      <c r="G78" s="78"/>
      <c r="H78" s="78"/>
      <c r="I78" s="78"/>
      <c r="J78" s="78"/>
      <c r="K78" s="78"/>
      <c r="L78" s="78"/>
      <c r="M78" s="78"/>
      <c r="N78" s="78"/>
      <c r="O78" s="78"/>
      <c r="P78" s="78"/>
      <c r="Q78" s="78"/>
      <c r="R78" s="78"/>
      <c r="S78" s="78"/>
      <c r="T78" s="78"/>
      <c r="U78" s="78"/>
      <c r="V78" s="78"/>
    </row>
    <row r="79" spans="1:22" ht="15">
      <c r="A79" s="78" t="s">
        <v>251</v>
      </c>
      <c r="B79" s="78">
        <v>4</v>
      </c>
      <c r="C79" s="78" t="s">
        <v>302</v>
      </c>
      <c r="D79" s="78">
        <v>1</v>
      </c>
      <c r="E79" s="78"/>
      <c r="F79" s="78"/>
      <c r="G79" s="78"/>
      <c r="H79" s="78"/>
      <c r="I79" s="78"/>
      <c r="J79" s="78"/>
      <c r="K79" s="78"/>
      <c r="L79" s="78"/>
      <c r="M79" s="78"/>
      <c r="N79" s="78"/>
      <c r="O79" s="78"/>
      <c r="P79" s="78"/>
      <c r="Q79" s="78"/>
      <c r="R79" s="78"/>
      <c r="S79" s="78"/>
      <c r="T79" s="78"/>
      <c r="U79" s="78"/>
      <c r="V79" s="78"/>
    </row>
    <row r="80" spans="1:22" ht="15">
      <c r="A80" s="78" t="s">
        <v>290</v>
      </c>
      <c r="B80" s="78">
        <v>4</v>
      </c>
      <c r="C80" s="78"/>
      <c r="D80" s="78"/>
      <c r="E80" s="78"/>
      <c r="F80" s="78"/>
      <c r="G80" s="78"/>
      <c r="H80" s="78"/>
      <c r="I80" s="78"/>
      <c r="J80" s="78"/>
      <c r="K80" s="78"/>
      <c r="L80" s="78"/>
      <c r="M80" s="78"/>
      <c r="N80" s="78"/>
      <c r="O80" s="78"/>
      <c r="P80" s="78"/>
      <c r="Q80" s="78"/>
      <c r="R80" s="78"/>
      <c r="S80" s="78"/>
      <c r="T80" s="78"/>
      <c r="U80" s="78"/>
      <c r="V80" s="78"/>
    </row>
    <row r="81" spans="1:22" ht="15">
      <c r="A81" s="78" t="s">
        <v>281</v>
      </c>
      <c r="B81" s="78">
        <v>4</v>
      </c>
      <c r="C81" s="78"/>
      <c r="D81" s="78"/>
      <c r="E81" s="78"/>
      <c r="F81" s="78"/>
      <c r="G81" s="78"/>
      <c r="H81" s="78"/>
      <c r="I81" s="78"/>
      <c r="J81" s="78"/>
      <c r="K81" s="78"/>
      <c r="L81" s="78"/>
      <c r="M81" s="78"/>
      <c r="N81" s="78"/>
      <c r="O81" s="78"/>
      <c r="P81" s="78"/>
      <c r="Q81" s="78"/>
      <c r="R81" s="78"/>
      <c r="S81" s="78"/>
      <c r="T81" s="78"/>
      <c r="U81" s="78"/>
      <c r="V81" s="78"/>
    </row>
    <row r="82" spans="1:22" ht="15">
      <c r="A82" s="78" t="s">
        <v>270</v>
      </c>
      <c r="B82" s="78">
        <v>3</v>
      </c>
      <c r="C82" s="78"/>
      <c r="D82" s="78"/>
      <c r="E82" s="78"/>
      <c r="F82" s="78"/>
      <c r="G82" s="78"/>
      <c r="H82" s="78"/>
      <c r="I82" s="78"/>
      <c r="J82" s="78"/>
      <c r="K82" s="78"/>
      <c r="L82" s="78"/>
      <c r="M82" s="78"/>
      <c r="N82" s="78"/>
      <c r="O82" s="78"/>
      <c r="P82" s="78"/>
      <c r="Q82" s="78"/>
      <c r="R82" s="78"/>
      <c r="S82" s="78"/>
      <c r="T82" s="78"/>
      <c r="U82" s="78"/>
      <c r="V82" s="78"/>
    </row>
    <row r="85" spans="1:22" ht="15" customHeight="1">
      <c r="A85" s="13" t="s">
        <v>2062</v>
      </c>
      <c r="B85" s="13" t="s">
        <v>1696</v>
      </c>
      <c r="C85" s="13" t="s">
        <v>2063</v>
      </c>
      <c r="D85" s="13" t="s">
        <v>1699</v>
      </c>
      <c r="E85" s="13" t="s">
        <v>2064</v>
      </c>
      <c r="F85" s="13" t="s">
        <v>1701</v>
      </c>
      <c r="G85" s="13" t="s">
        <v>2065</v>
      </c>
      <c r="H85" s="13" t="s">
        <v>1703</v>
      </c>
      <c r="I85" s="13" t="s">
        <v>2066</v>
      </c>
      <c r="J85" s="13" t="s">
        <v>1705</v>
      </c>
      <c r="K85" s="13" t="s">
        <v>2067</v>
      </c>
      <c r="L85" s="13" t="s">
        <v>1707</v>
      </c>
      <c r="M85" s="13" t="s">
        <v>2068</v>
      </c>
      <c r="N85" s="13" t="s">
        <v>1709</v>
      </c>
      <c r="O85" s="13" t="s">
        <v>2069</v>
      </c>
      <c r="P85" s="13" t="s">
        <v>1711</v>
      </c>
      <c r="Q85" s="13" t="s">
        <v>2070</v>
      </c>
      <c r="R85" s="13" t="s">
        <v>1713</v>
      </c>
      <c r="S85" s="13" t="s">
        <v>2071</v>
      </c>
      <c r="T85" s="13" t="s">
        <v>1715</v>
      </c>
      <c r="U85" s="13" t="s">
        <v>2072</v>
      </c>
      <c r="V85" s="13" t="s">
        <v>1716</v>
      </c>
    </row>
    <row r="86" spans="1:22" ht="15">
      <c r="A86" s="114" t="s">
        <v>262</v>
      </c>
      <c r="B86" s="78">
        <v>517449</v>
      </c>
      <c r="C86" s="114" t="s">
        <v>276</v>
      </c>
      <c r="D86" s="78">
        <v>514634</v>
      </c>
      <c r="E86" s="114" t="s">
        <v>248</v>
      </c>
      <c r="F86" s="78">
        <v>20517</v>
      </c>
      <c r="G86" s="114" t="s">
        <v>238</v>
      </c>
      <c r="H86" s="78">
        <v>79563</v>
      </c>
      <c r="I86" s="114" t="s">
        <v>279</v>
      </c>
      <c r="J86" s="78">
        <v>238276</v>
      </c>
      <c r="K86" s="114" t="s">
        <v>220</v>
      </c>
      <c r="L86" s="78">
        <v>110441</v>
      </c>
      <c r="M86" s="114" t="s">
        <v>268</v>
      </c>
      <c r="N86" s="78">
        <v>31385</v>
      </c>
      <c r="O86" s="114" t="s">
        <v>246</v>
      </c>
      <c r="P86" s="78">
        <v>2934</v>
      </c>
      <c r="Q86" s="114" t="s">
        <v>260</v>
      </c>
      <c r="R86" s="78">
        <v>17168</v>
      </c>
      <c r="S86" s="114" t="s">
        <v>292</v>
      </c>
      <c r="T86" s="78">
        <v>13458</v>
      </c>
      <c r="U86" s="114" t="s">
        <v>262</v>
      </c>
      <c r="V86" s="78">
        <v>517449</v>
      </c>
    </row>
    <row r="87" spans="1:22" ht="15">
      <c r="A87" s="114" t="s">
        <v>276</v>
      </c>
      <c r="B87" s="78">
        <v>514634</v>
      </c>
      <c r="C87" s="114" t="s">
        <v>277</v>
      </c>
      <c r="D87" s="78">
        <v>379425</v>
      </c>
      <c r="E87" s="114" t="s">
        <v>243</v>
      </c>
      <c r="F87" s="78">
        <v>3898</v>
      </c>
      <c r="G87" s="114" t="s">
        <v>289</v>
      </c>
      <c r="H87" s="78">
        <v>26051</v>
      </c>
      <c r="I87" s="114" t="s">
        <v>217</v>
      </c>
      <c r="J87" s="78">
        <v>32713</v>
      </c>
      <c r="K87" s="114" t="s">
        <v>259</v>
      </c>
      <c r="L87" s="78">
        <v>64475</v>
      </c>
      <c r="M87" s="114" t="s">
        <v>266</v>
      </c>
      <c r="N87" s="78">
        <v>10373</v>
      </c>
      <c r="O87" s="114" t="s">
        <v>247</v>
      </c>
      <c r="P87" s="78">
        <v>2074</v>
      </c>
      <c r="Q87" s="114" t="s">
        <v>232</v>
      </c>
      <c r="R87" s="78">
        <v>13985</v>
      </c>
      <c r="S87" s="114" t="s">
        <v>224</v>
      </c>
      <c r="T87" s="78">
        <v>3526</v>
      </c>
      <c r="U87" s="114" t="s">
        <v>252</v>
      </c>
      <c r="V87" s="78">
        <v>36957</v>
      </c>
    </row>
    <row r="88" spans="1:22" ht="15">
      <c r="A88" s="114" t="s">
        <v>277</v>
      </c>
      <c r="B88" s="78">
        <v>379425</v>
      </c>
      <c r="C88" s="114" t="s">
        <v>278</v>
      </c>
      <c r="D88" s="78">
        <v>207115</v>
      </c>
      <c r="E88" s="114" t="s">
        <v>250</v>
      </c>
      <c r="F88" s="78">
        <v>3265</v>
      </c>
      <c r="G88" s="114" t="s">
        <v>236</v>
      </c>
      <c r="H88" s="78">
        <v>15858</v>
      </c>
      <c r="I88" s="114" t="s">
        <v>214</v>
      </c>
      <c r="J88" s="78">
        <v>24069</v>
      </c>
      <c r="K88" s="114" t="s">
        <v>273</v>
      </c>
      <c r="L88" s="78">
        <v>21511</v>
      </c>
      <c r="M88" s="114" t="s">
        <v>301</v>
      </c>
      <c r="N88" s="78">
        <v>6808</v>
      </c>
      <c r="O88" s="114" t="s">
        <v>239</v>
      </c>
      <c r="P88" s="78">
        <v>1887</v>
      </c>
      <c r="Q88" s="114" t="s">
        <v>234</v>
      </c>
      <c r="R88" s="78">
        <v>6282</v>
      </c>
      <c r="S88" s="114" t="s">
        <v>241</v>
      </c>
      <c r="T88" s="78">
        <v>2489</v>
      </c>
      <c r="U88" s="114" t="s">
        <v>227</v>
      </c>
      <c r="V88" s="78">
        <v>8289</v>
      </c>
    </row>
    <row r="89" spans="1:22" ht="15">
      <c r="A89" s="114" t="s">
        <v>279</v>
      </c>
      <c r="B89" s="78">
        <v>238276</v>
      </c>
      <c r="C89" s="114" t="s">
        <v>275</v>
      </c>
      <c r="D89" s="78">
        <v>24625</v>
      </c>
      <c r="E89" s="114" t="s">
        <v>249</v>
      </c>
      <c r="F89" s="78">
        <v>3181</v>
      </c>
      <c r="G89" s="114" t="s">
        <v>233</v>
      </c>
      <c r="H89" s="78">
        <v>8432</v>
      </c>
      <c r="I89" s="114" t="s">
        <v>280</v>
      </c>
      <c r="J89" s="78">
        <v>4263</v>
      </c>
      <c r="K89" s="114" t="s">
        <v>303</v>
      </c>
      <c r="L89" s="78">
        <v>4814</v>
      </c>
      <c r="M89" s="114" t="s">
        <v>265</v>
      </c>
      <c r="N89" s="78">
        <v>4750</v>
      </c>
      <c r="O89" s="114" t="s">
        <v>240</v>
      </c>
      <c r="P89" s="78">
        <v>1180</v>
      </c>
      <c r="Q89" s="114" t="s">
        <v>269</v>
      </c>
      <c r="R89" s="78">
        <v>702</v>
      </c>
      <c r="S89" s="114" t="s">
        <v>263</v>
      </c>
      <c r="T89" s="78">
        <v>1613</v>
      </c>
      <c r="U89" s="114" t="s">
        <v>264</v>
      </c>
      <c r="V89" s="78">
        <v>76</v>
      </c>
    </row>
    <row r="90" spans="1:22" ht="15">
      <c r="A90" s="114" t="s">
        <v>278</v>
      </c>
      <c r="B90" s="78">
        <v>207115</v>
      </c>
      <c r="C90" s="114" t="s">
        <v>272</v>
      </c>
      <c r="D90" s="78">
        <v>8165</v>
      </c>
      <c r="E90" s="114" t="s">
        <v>295</v>
      </c>
      <c r="F90" s="78">
        <v>2226</v>
      </c>
      <c r="G90" s="114" t="s">
        <v>288</v>
      </c>
      <c r="H90" s="78">
        <v>6105</v>
      </c>
      <c r="I90" s="114" t="s">
        <v>281</v>
      </c>
      <c r="J90" s="78">
        <v>1999</v>
      </c>
      <c r="K90" s="114" t="s">
        <v>304</v>
      </c>
      <c r="L90" s="78">
        <v>4634</v>
      </c>
      <c r="M90" s="114" t="s">
        <v>267</v>
      </c>
      <c r="N90" s="78">
        <v>996</v>
      </c>
      <c r="O90" s="114" t="s">
        <v>245</v>
      </c>
      <c r="P90" s="78">
        <v>569</v>
      </c>
      <c r="Q90" s="114" t="s">
        <v>222</v>
      </c>
      <c r="R90" s="78">
        <v>349</v>
      </c>
      <c r="S90" s="114"/>
      <c r="T90" s="78"/>
      <c r="U90" s="114"/>
      <c r="V90" s="78"/>
    </row>
    <row r="91" spans="1:22" ht="15">
      <c r="A91" s="114" t="s">
        <v>220</v>
      </c>
      <c r="B91" s="78">
        <v>110441</v>
      </c>
      <c r="C91" s="114" t="s">
        <v>291</v>
      </c>
      <c r="D91" s="78">
        <v>6813</v>
      </c>
      <c r="E91" s="114" t="s">
        <v>244</v>
      </c>
      <c r="F91" s="78">
        <v>1634</v>
      </c>
      <c r="G91" s="114" t="s">
        <v>290</v>
      </c>
      <c r="H91" s="78">
        <v>4309</v>
      </c>
      <c r="I91" s="114" t="s">
        <v>216</v>
      </c>
      <c r="J91" s="78">
        <v>1516</v>
      </c>
      <c r="K91" s="114" t="s">
        <v>305</v>
      </c>
      <c r="L91" s="78">
        <v>3857</v>
      </c>
      <c r="M91" s="114"/>
      <c r="N91" s="78"/>
      <c r="O91" s="114"/>
      <c r="P91" s="78"/>
      <c r="Q91" s="114"/>
      <c r="R91" s="78"/>
      <c r="S91" s="114"/>
      <c r="T91" s="78"/>
      <c r="U91" s="114"/>
      <c r="V91" s="78"/>
    </row>
    <row r="92" spans="1:22" ht="15">
      <c r="A92" s="114" t="s">
        <v>238</v>
      </c>
      <c r="B92" s="78">
        <v>79563</v>
      </c>
      <c r="C92" s="114" t="s">
        <v>235</v>
      </c>
      <c r="D92" s="78">
        <v>5967</v>
      </c>
      <c r="E92" s="114" t="s">
        <v>294</v>
      </c>
      <c r="F92" s="78">
        <v>672</v>
      </c>
      <c r="G92" s="114" t="s">
        <v>251</v>
      </c>
      <c r="H92" s="78">
        <v>129</v>
      </c>
      <c r="I92" s="114" t="s">
        <v>215</v>
      </c>
      <c r="J92" s="78">
        <v>1117</v>
      </c>
      <c r="K92" s="114"/>
      <c r="L92" s="78"/>
      <c r="M92" s="114"/>
      <c r="N92" s="78"/>
      <c r="O92" s="114"/>
      <c r="P92" s="78"/>
      <c r="Q92" s="114"/>
      <c r="R92" s="78"/>
      <c r="S92" s="114"/>
      <c r="T92" s="78"/>
      <c r="U92" s="114"/>
      <c r="V92" s="78"/>
    </row>
    <row r="93" spans="1:22" ht="15">
      <c r="A93" s="114" t="s">
        <v>282</v>
      </c>
      <c r="B93" s="78">
        <v>73828</v>
      </c>
      <c r="C93" s="114" t="s">
        <v>237</v>
      </c>
      <c r="D93" s="78">
        <v>2681</v>
      </c>
      <c r="E93" s="114"/>
      <c r="F93" s="78"/>
      <c r="G93" s="114"/>
      <c r="H93" s="78"/>
      <c r="I93" s="114"/>
      <c r="J93" s="78"/>
      <c r="K93" s="114"/>
      <c r="L93" s="78"/>
      <c r="M93" s="114"/>
      <c r="N93" s="78"/>
      <c r="O93" s="114"/>
      <c r="P93" s="78"/>
      <c r="Q93" s="114"/>
      <c r="R93" s="78"/>
      <c r="S93" s="114"/>
      <c r="T93" s="78"/>
      <c r="U93" s="114"/>
      <c r="V93" s="78"/>
    </row>
    <row r="94" spans="1:22" ht="15">
      <c r="A94" s="114" t="s">
        <v>259</v>
      </c>
      <c r="B94" s="78">
        <v>64475</v>
      </c>
      <c r="C94" s="114" t="s">
        <v>302</v>
      </c>
      <c r="D94" s="78">
        <v>1724</v>
      </c>
      <c r="E94" s="114"/>
      <c r="F94" s="78"/>
      <c r="G94" s="114"/>
      <c r="H94" s="78"/>
      <c r="I94" s="114"/>
      <c r="J94" s="78"/>
      <c r="K94" s="114"/>
      <c r="L94" s="78"/>
      <c r="M94" s="114"/>
      <c r="N94" s="78"/>
      <c r="O94" s="114"/>
      <c r="P94" s="78"/>
      <c r="Q94" s="114"/>
      <c r="R94" s="78"/>
      <c r="S94" s="114"/>
      <c r="T94" s="78"/>
      <c r="U94" s="114"/>
      <c r="V94" s="78"/>
    </row>
    <row r="95" spans="1:22" ht="15">
      <c r="A95" s="114" t="s">
        <v>252</v>
      </c>
      <c r="B95" s="78">
        <v>36957</v>
      </c>
      <c r="C95" s="114" t="s">
        <v>228</v>
      </c>
      <c r="D95" s="78">
        <v>1643</v>
      </c>
      <c r="E95" s="114"/>
      <c r="F95" s="78"/>
      <c r="G95" s="114"/>
      <c r="H95" s="78"/>
      <c r="I95" s="114"/>
      <c r="J95" s="78"/>
      <c r="K95" s="114"/>
      <c r="L95" s="78"/>
      <c r="M95" s="114"/>
      <c r="N95" s="78"/>
      <c r="O95" s="114"/>
      <c r="P95" s="78"/>
      <c r="Q95" s="114"/>
      <c r="R95" s="78"/>
      <c r="S95" s="114"/>
      <c r="T95" s="78"/>
      <c r="U95" s="114"/>
      <c r="V95" s="78"/>
    </row>
  </sheetData>
  <hyperlinks>
    <hyperlink ref="A2" r:id="rId1" display="https://executive.edhec.edu/fr/blog/alumni-story-projet-consulting-tremplin-collectif-individuel?utm_source=Twitter&amp;utm_medium=article&amp;utm_campaign=alumni-story-projet-consulting-tremplin-collectif-individuel-2019-02-27"/>
    <hyperlink ref="A3" r:id="rId2" display="https://meilleurs-masters.com/master-management-de-l-hotellerie/essec-business-school-mba-in-hospitality-management.html"/>
    <hyperlink ref="A4" r:id="rId3" display="http://po.st/scms/OrMCe04Lcp0lOFmbAka8Um6V2jAD7SYdZTjvhHbnYZ0lOA/KO9yxs"/>
    <hyperlink ref="A5" r:id="rId4" display="https://www.youtube.com/watch?v=Pe-JGPh_hhs"/>
    <hyperlink ref="A6" r:id="rId5" display="https://www.transportation.northwestern.edu/education/executive-education/"/>
    <hyperlink ref="A7" r:id="rId6" display="https://www.kuczmarski.com/expertise/executive-education/managing-and-activating-innovation/"/>
    <hyperlink ref="A8" r:id="rId7" display="https://medium.com/@jurgenappelo/the-design-thinking-and-lean-startup-models-are-broken-here-is-the-innovation-vortex-43592a4414d"/>
    <hyperlink ref="A9" r:id="rId8" display="http://www.business.rutgers.edu/news/rutgers-mini-mba-digital-marketing-ranked-among-top-30-best-value-certificate-programs"/>
    <hyperlink ref="A10" r:id="rId9" display="http://po.st/scms/OrMCe04Lcp0lOFmbAka8Um6V2jAD7SYdZTjvhHbnYZ0lOA/Y5z4Wg"/>
    <hyperlink ref="A11" r:id="rId10" display="http://po.st/scms/OrMCe04Lcp0lOFmbAka8Um6V2jAD7SYdZTjvhHbnYZ0lOA/cJdkVv"/>
    <hyperlink ref="C2" r:id="rId11" display="https://www.hult.edu/en/executive-education/events/ash-ef-helsinki-21-mar/?utm_source=twitter&amp;utm_medium=social&amp;utm_campaign=organicsocialtwitter&amp;utm_content=helsinki_event"/>
    <hyperlink ref="C3" r:id="rId12" display="https://www.hult.edu/en/executive-education/events/team-engagement-london-26-mar/?utm_source=twitter&amp;utm_medium=social&amp;utm_campaign=organicsocialtwitter&amp;utm_content=team_engagement_event"/>
    <hyperlink ref="C4" r:id="rId13" display="https://www.hult.edu/en/executive-education/insights/how-experiential-learning-gives-you-lessons-you-will-never-forget/?utm_source=twitter&amp;utm_medium=social&amp;utm_campaign=organicsocialtwitter&amp;utm_content=q2legovid5_tw_lw040319_uk"/>
    <hyperlink ref="C5" r:id="rId14" display="https://www.hult.edu/en/executive-education/insights/how-experiential-learning-gives-you-lessons-you-will-never-forget/"/>
    <hyperlink ref="C6" r:id="rId15" display="https://www.hult.edu/en/executive-education/events/ash-ef-stockholm-19-mar/?utm_source=twitter&amp;utm_medium=social&amp;utm_campaign=organicsocialtwitter&amp;utm_content=stockholme_event"/>
    <hyperlink ref="C7" r:id="rId16" display="https://twitter.com/Ashridge_Biz/status/1105048247389818880"/>
    <hyperlink ref="E2" r:id="rId17" display="https://www.youtube.com/watch?v=Pe-JGPh_hhs"/>
    <hyperlink ref="E3" r:id="rId18" display="https://www.ieseg.fr/news/ieseg-s-allie-avec-luiss-business-school/"/>
    <hyperlink ref="E4" r:id="rId19" display="https://www.ieseg.fr/en/news/ieseg-partners-with-luiss-business-school/"/>
    <hyperlink ref="I2" r:id="rId20" display="https://twitter.com/forbes_fr/status/1103211353521774597"/>
    <hyperlink ref="K2" r:id="rId21" display="http://po.st/scms/OrMCe04Lcp0lOFmbAka8Um6V2jAD7SYdZTjvhHbnYZ0lOA/Y5z4Wg"/>
    <hyperlink ref="K3" r:id="rId22" display="http://po.st/scms/OrMCe04Lcp0lOFmbAka8Um6V2jAD7SYdZTjvhHbnYZ0lOA/KO9yxs"/>
    <hyperlink ref="K4" r:id="rId23" display="http://po.st/scms/OrMCe04Lcp0lOFmbAka8Um6V2jAD7SYdZTjvhHbnYZ0lOA/cJdkVv"/>
    <hyperlink ref="K5" r:id="rId24" display="http://po.st/scms/OrMCe04Lcp0lOFmbAka8Um6V2jAD7SYdZTjvhHbnYZ0lOA/Z2MF2N"/>
    <hyperlink ref="K6" r:id="rId25" display="http://po.st/scms/OrMCe04Lcp0lOFmbAka8Um6V2jAD7SYdZTjvhHbnYZ0lOA/jeUjYr"/>
    <hyperlink ref="K7" r:id="rId26" display="http://po.st/scms/OrMCe04Lcp0lOFmbAka8Um6V2jAD7SYdZTjvhHbnYZ0lOA/neS9cd"/>
    <hyperlink ref="K8" r:id="rId27" display="http://po.st/scms/OrMCe04Lcp0lOFmbAka8Um6V2jAD7SYdZTjvhHbnYZ0lOA/QbHKd2"/>
    <hyperlink ref="K9" r:id="rId28" display="http://po.st/scms/OrMCe04Lcp0lOFmbAka8Um6V2jAD7SYdZTjvhHbnYZ0lOA/wsjeUw"/>
    <hyperlink ref="K10" r:id="rId29" display="http://po.st/scms/OrMCe04Lcp0lOFmbAka8Um6V2jAD7SYdZTjvhHbnYZ0lOA/laAh5n"/>
    <hyperlink ref="K11" r:id="rId30" display="http://po.st/scms/OrMCe04Lcp0lOFmbAka8Um6V2jAD7SYdZTjvhHbnYZ0lOA/enr05H"/>
    <hyperlink ref="M2" r:id="rId31" display="https://dbs.deusto.es/cs/Satellite/deusto-b-school/es/deustobschool/programas-3/formacion-ejecutiva-0/finanzas/seminario-de-blockchain-la-disrupcion-del-valor-y-la-confianza/introduccion-24/info-prog"/>
    <hyperlink ref="O2" r:id="rId32" display="https://www.mbasprint.com/faculty"/>
    <hyperlink ref="O3" r:id="rId33" display="https://www.mbasprint.com/"/>
    <hyperlink ref="Q2" r:id="rId34" display="https://lnkd.in/eR-h4RK"/>
    <hyperlink ref="Q3" r:id="rId35" display="https://www.coursera.org/learn/ai-for-everyone"/>
    <hyperlink ref="Q4" r:id="rId36" display="https://twitter.com/HarvardBizAn/status/1072539163109584899"/>
    <hyperlink ref="Q5" r:id="rId37" display="https://twitter.com/MasonExecEd/status/1105448221860642816"/>
    <hyperlink ref="Q6" r:id="rId38" display="https://www.dri.guide/courses/dx-accelerator/lectures/5669156/?utm_campaign=meetedgar&amp;utm_medium=social&amp;utm_source=Twitter"/>
    <hyperlink ref="Q7" r:id="rId39" display="https://www.dri.guide/courses/dx-accelerator/lectures/5735111/?utm_campaign=meetedgar&amp;utm_medium=social&amp;utm_source=Twitter"/>
    <hyperlink ref="Q8" r:id="rId40" display="https://www.wgbh.org/news/science-and-technology/2019/03/15/lessons-from-the-worlds-quirkiest-innovators"/>
    <hyperlink ref="S2" r:id="rId41" display="https://www.transportation.northwestern.edu/education/executive-education/"/>
    <hyperlink ref="U2" r:id="rId42" display="https://meilleurs-masters.com/master-management-de-l-hotellerie/essec-business-school-mba-in-hospitality-management.html"/>
    <hyperlink ref="U3" r:id="rId43" display="https://medium.com/@jurgenappelo/the-design-thinking-and-lean-startup-models-are-broken-here-is-the-innovation-vortex-43592a4414d"/>
    <hyperlink ref="U4" r:id="rId44" display="https://www.centre-inffo.fr/site-reforme/apprentissage/apprentissage-lessentiel/comment-mobiliser-les-premiers-dispositifs-pro-a-dans-son-entreprise-3"/>
    <hyperlink ref="U5" r:id="rId45" display="https://www.hrbartender.com/2019/leadership-and-management/managers-developing-talent/"/>
  </hyperlinks>
  <printOptions/>
  <pageMargins left="0.7" right="0.7" top="0.75" bottom="0.75" header="0.3" footer="0.3"/>
  <pageSetup orientation="portrait" paperSize="9"/>
  <tableParts>
    <tablePart r:id="rId50"/>
    <tablePart r:id="rId46"/>
    <tablePart r:id="rId48"/>
    <tablePart r:id="rId51"/>
    <tablePart r:id="rId49"/>
    <tablePart r:id="rId53"/>
    <tablePart r:id="rId47"/>
    <tablePart r:id="rId5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2019-03-21T12:41:07Z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